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0" windowWidth="25600" windowHeight="12540" tabRatio="500" activeTab="1"/>
  </bookViews>
  <sheets>
    <sheet name="1M cold HNO3 leach" sheetId="1" r:id="rId1"/>
    <sheet name="1M cold NH4Cl exchangeable" sheetId="2" r:id="rId2"/>
  </sheets>
  <definedNames/>
  <calcPr fullCalcOnLoad="1"/>
</workbook>
</file>

<file path=xl/sharedStrings.xml><?xml version="1.0" encoding="utf-8"?>
<sst xmlns="http://schemas.openxmlformats.org/spreadsheetml/2006/main" count="665" uniqueCount="115">
  <si>
    <t>BEF Stand</t>
  </si>
  <si>
    <t>Plot</t>
  </si>
  <si>
    <t>Soil Depth</t>
  </si>
  <si>
    <t xml:space="preserve">Date </t>
  </si>
  <si>
    <t>ug/g bulk sample</t>
  </si>
  <si>
    <t>Al 396.153</t>
  </si>
  <si>
    <t>Ba 455.403</t>
  </si>
  <si>
    <t>Ca 422.673</t>
  </si>
  <si>
    <t>Fe 259.939</t>
  </si>
  <si>
    <t>K 766.490</t>
  </si>
  <si>
    <t>Mg 279.553</t>
  </si>
  <si>
    <t>Mn 257.610</t>
  </si>
  <si>
    <t>Na 589.592</t>
  </si>
  <si>
    <t>P 213.617</t>
  </si>
  <si>
    <t>Si 251.611</t>
  </si>
  <si>
    <t>Sr 407.771</t>
  </si>
  <si>
    <t>Ti 334.940</t>
  </si>
  <si>
    <t>Ca/Sr mol</t>
  </si>
  <si>
    <t>Ca/P mol</t>
  </si>
  <si>
    <t>C1</t>
  </si>
  <si>
    <t>0-10</t>
  </si>
  <si>
    <t>1  NH4Cl 1M exchangeable</t>
  </si>
  <si>
    <t>&lt;LOD</t>
  </si>
  <si>
    <t>10 to 30</t>
  </si>
  <si>
    <t>2  NH4Cl 1M exchangeable</t>
  </si>
  <si>
    <t>30-50</t>
  </si>
  <si>
    <t>3  NH4Cl 1M exchangeable</t>
  </si>
  <si>
    <t>50-62</t>
  </si>
  <si>
    <t>4  NH4Cl 1M exchangeable</t>
  </si>
  <si>
    <t>Oa</t>
  </si>
  <si>
    <t>5  NH4Cl 1M exchangeable</t>
  </si>
  <si>
    <t>C4</t>
  </si>
  <si>
    <t>11  NH4Cl 1M exchangeable</t>
  </si>
  <si>
    <t>12  NH4Cl 1M exchangeable</t>
  </si>
  <si>
    <t>13  NH4Cl 1M exchangeable</t>
  </si>
  <si>
    <t>50-70</t>
  </si>
  <si>
    <t>14  NH4Cl 1M exchangeable</t>
  </si>
  <si>
    <t>15  NH4Cl 1M exchangeable</t>
  </si>
  <si>
    <t>Uncertainty (RSD)</t>
  </si>
  <si>
    <t xml:space="preserve"> ±10%</t>
  </si>
  <si>
    <t xml:space="preserve"> ±5%</t>
  </si>
  <si>
    <t xml:space="preserve"> ±20%</t>
  </si>
  <si>
    <t xml:space="preserve"> ±25%</t>
  </si>
  <si>
    <t>1  HNO3 1M cold leach</t>
  </si>
  <si>
    <t>2  HNO3 1M cold leach</t>
  </si>
  <si>
    <t>3  HNO3 1M cold leach</t>
  </si>
  <si>
    <t>4  HNO3 1M cold leach</t>
  </si>
  <si>
    <t>5  HNO3 1M cold leach</t>
  </si>
  <si>
    <t>11  HNO3 1M cold leach</t>
  </si>
  <si>
    <t>12  HNO3 1M cold leach</t>
  </si>
  <si>
    <t>13  HNO3 1M cold leach</t>
  </si>
  <si>
    <t>14  HNO3 1M cold leach</t>
  </si>
  <si>
    <t>15  HNO3 1M cold leach</t>
  </si>
  <si>
    <t>Concentration (ug/g)</t>
  </si>
  <si>
    <t>ug/g</t>
  </si>
  <si>
    <t>Ca/Sr ug/g</t>
  </si>
  <si>
    <t>C8</t>
  </si>
  <si>
    <t>21  cold 1 M HNO3 leach</t>
  </si>
  <si>
    <t>22  cold 1 M HNO3 leach</t>
  </si>
  <si>
    <t>23  cold 1 M HNO3 leach</t>
  </si>
  <si>
    <t>50-64</t>
  </si>
  <si>
    <t>24  cold 1 M HNO3 leach</t>
  </si>
  <si>
    <t>25  cold 1 M HNO3 leach</t>
  </si>
  <si>
    <t>C9</t>
  </si>
  <si>
    <t>26  cold 1 M HNO3 leach</t>
  </si>
  <si>
    <t>27  cold 1 M HNO3 leach</t>
  </si>
  <si>
    <t>28  cold 1 M HNO3 leach</t>
  </si>
  <si>
    <t>29  cold 1 M HNO3 leach</t>
  </si>
  <si>
    <t>30  cold 1 M HNO3 leach</t>
  </si>
  <si>
    <t>21  cold NH4Cl exchangeable</t>
  </si>
  <si>
    <t>22  cold NH4Cl exchangeable</t>
  </si>
  <si>
    <t>23  cold NH4Cl exchangeable</t>
  </si>
  <si>
    <t>24  cold NH4Cl exchangeable</t>
  </si>
  <si>
    <t>25  cold NH4Cl exchangeable</t>
  </si>
  <si>
    <t>26  cold NH4Cl exchangeable</t>
  </si>
  <si>
    <t>27  cold NH4Cl exchangeable</t>
  </si>
  <si>
    <t>28  cold NH4Cl exchangeable</t>
  </si>
  <si>
    <t>29  cold NH4Cl exchangeable</t>
  </si>
  <si>
    <t>30  cold NH4Cl exchangeable</t>
  </si>
  <si>
    <t>C2</t>
  </si>
  <si>
    <t>C2-6 HNO3 1M cold leach</t>
  </si>
  <si>
    <t>C2-7 HNO3 1M cold leach</t>
  </si>
  <si>
    <t>C2-8 HNO3 1M cold leach</t>
  </si>
  <si>
    <t>C2-9 HNO3 1M cold leach</t>
  </si>
  <si>
    <t>C2-10 HNO3 1M cold leach</t>
  </si>
  <si>
    <t>C2-6 NH4Cl 1M exchangeable</t>
  </si>
  <si>
    <t>C2-7 NH4Cl 1M exchangeable</t>
  </si>
  <si>
    <t>C2-8 NH4Cl 1M exchangeable</t>
  </si>
  <si>
    <t>C2-9 NH4Cl 1M exchangeable</t>
  </si>
  <si>
    <t>C2-10 NH4Cl 1M exchangeable</t>
  </si>
  <si>
    <t xml:space="preserve">C6 </t>
  </si>
  <si>
    <t>16 HNO3 1M cold leach</t>
  </si>
  <si>
    <t>C6</t>
  </si>
  <si>
    <t>17 HNO3 1M cold leach</t>
  </si>
  <si>
    <t>18 HNO3 1M cold leach</t>
  </si>
  <si>
    <t>19 HNO3 1M cold leach</t>
  </si>
  <si>
    <t>20 HNO3 1M cold leach</t>
  </si>
  <si>
    <t>16 NH4Cl 1M exchangeable</t>
  </si>
  <si>
    <t>17 NH4Cl 1M exchangeable</t>
  </si>
  <si>
    <t>18 NH4Cl 1M exchangeable</t>
  </si>
  <si>
    <t>19 NH4Cl 1M exchangeable</t>
  </si>
  <si>
    <t>20 NH4Cl 1M exchangeable</t>
  </si>
  <si>
    <t>Ca/P ug/g</t>
  </si>
  <si>
    <t>&gt;±20%</t>
  </si>
  <si>
    <t xml:space="preserve"> &gt;±25%</t>
  </si>
  <si>
    <t>lab#</t>
  </si>
  <si>
    <t>HNO3 1M: sample summary in ug/g normalized for all dilution factors and sample wt.</t>
  </si>
  <si>
    <t>NH4Cl 1M exchangeable: sample summary in ug/g normalized for all dilution factors and sample wt.</t>
  </si>
  <si>
    <t>molar wt.</t>
  </si>
  <si>
    <t>HNO3 cold leach</t>
  </si>
  <si>
    <t>umol/g</t>
  </si>
  <si>
    <t>umol/g bulk sample</t>
  </si>
  <si>
    <t>NH4Cl exchangeable</t>
  </si>
  <si>
    <t>Soil - Pit - Bartlett sequential leach - HNO3 leach fraction - concentrations  by ICP-OES from 0.5 grams dry weight sample.</t>
  </si>
  <si>
    <t>Soil - Pit - Bartlett sequential leach - NH4Cl exchangeable fraction - concentrations  by ICP-OES from 0.5 grams dry weight sample.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</si>
</sst>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35" fillId="0" borderId="0" xfId="0" applyNumberFormat="1" applyFont="1" applyAlignment="1">
      <alignment horizontal="left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35" fillId="0" borderId="0" xfId="0" applyNumberFormat="1" applyFont="1" applyAlignment="1">
      <alignment horizontal="center"/>
    </xf>
    <xf numFmtId="168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166" fontId="35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workbookViewId="0" topLeftCell="A10">
      <selection activeCell="S13" sqref="S13:W13"/>
    </sheetView>
  </sheetViews>
  <sheetFormatPr defaultColWidth="11.00390625" defaultRowHeight="15.75"/>
  <cols>
    <col min="1" max="1" width="6.00390625" style="7" customWidth="1"/>
    <col min="2" max="2" width="10.125" style="7" customWidth="1"/>
    <col min="3" max="3" width="5.875" style="7" customWidth="1"/>
    <col min="4" max="5" width="10.875" style="7" customWidth="1"/>
    <col min="6" max="6" width="23.375" style="0" customWidth="1"/>
    <col min="7" max="8" width="10.875" style="11" customWidth="1"/>
    <col min="9" max="9" width="11.875" style="11" bestFit="1" customWidth="1"/>
    <col min="10" max="23" width="10.875" style="11" customWidth="1"/>
  </cols>
  <sheetData>
    <row r="1" spans="1:22" ht="15">
      <c r="A1" s="4"/>
      <c r="B1" s="5" t="s">
        <v>113</v>
      </c>
      <c r="C1" s="5"/>
      <c r="D1" s="5"/>
      <c r="E1" s="5"/>
      <c r="F1" s="2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4"/>
      <c r="B2" s="5"/>
      <c r="C2" s="5"/>
      <c r="D2" s="5"/>
      <c r="E2" s="5"/>
      <c r="F2" s="2" t="s">
        <v>106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5">
      <c r="A3" s="4"/>
      <c r="B3" s="5"/>
      <c r="C3" s="5"/>
      <c r="D3" s="5"/>
      <c r="E3" s="5"/>
      <c r="F3" s="2" t="s">
        <v>53</v>
      </c>
      <c r="G3" s="10" t="s">
        <v>54</v>
      </c>
      <c r="H3" s="10" t="s">
        <v>54</v>
      </c>
      <c r="I3" s="10" t="s">
        <v>54</v>
      </c>
      <c r="J3" s="10" t="s">
        <v>54</v>
      </c>
      <c r="K3" s="10" t="s">
        <v>54</v>
      </c>
      <c r="L3" s="10" t="s">
        <v>54</v>
      </c>
      <c r="M3" s="10" t="s">
        <v>54</v>
      </c>
      <c r="N3" s="10" t="s">
        <v>54</v>
      </c>
      <c r="O3" s="10" t="s">
        <v>54</v>
      </c>
      <c r="P3" s="10" t="s">
        <v>54</v>
      </c>
      <c r="Q3" s="10" t="s">
        <v>54</v>
      </c>
      <c r="R3" s="10" t="s">
        <v>54</v>
      </c>
      <c r="S3" s="10"/>
      <c r="T3" s="10"/>
      <c r="U3" s="10"/>
      <c r="V3" s="10"/>
    </row>
    <row r="4" spans="1:22" ht="15">
      <c r="A4" s="4"/>
      <c r="B4" s="5"/>
      <c r="C4" s="5"/>
      <c r="D4" s="5"/>
      <c r="E4" s="5"/>
      <c r="F4" s="2" t="s">
        <v>38</v>
      </c>
      <c r="G4" s="12" t="s">
        <v>39</v>
      </c>
      <c r="H4" s="12" t="s">
        <v>40</v>
      </c>
      <c r="I4" s="12" t="s">
        <v>40</v>
      </c>
      <c r="J4" s="12" t="s">
        <v>40</v>
      </c>
      <c r="K4" s="12" t="s">
        <v>40</v>
      </c>
      <c r="L4" s="12" t="s">
        <v>40</v>
      </c>
      <c r="M4" s="12" t="s">
        <v>41</v>
      </c>
      <c r="N4" s="12" t="s">
        <v>42</v>
      </c>
      <c r="O4" s="12" t="s">
        <v>39</v>
      </c>
      <c r="P4" s="12" t="s">
        <v>39</v>
      </c>
      <c r="Q4" s="12" t="s">
        <v>40</v>
      </c>
      <c r="R4" s="12" t="s">
        <v>40</v>
      </c>
      <c r="S4" s="10"/>
      <c r="T4" s="10"/>
      <c r="U4" s="10"/>
      <c r="V4" s="10"/>
    </row>
    <row r="5" spans="1:23" ht="15">
      <c r="A5" s="6" t="s">
        <v>105</v>
      </c>
      <c r="B5" s="5" t="s">
        <v>0</v>
      </c>
      <c r="C5" s="5" t="s">
        <v>1</v>
      </c>
      <c r="D5" s="5" t="s">
        <v>2</v>
      </c>
      <c r="E5" s="5" t="s">
        <v>3</v>
      </c>
      <c r="F5" s="2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0" t="s">
        <v>13</v>
      </c>
      <c r="P5" s="10" t="s">
        <v>14</v>
      </c>
      <c r="Q5" s="10" t="s">
        <v>15</v>
      </c>
      <c r="R5" s="10" t="s">
        <v>16</v>
      </c>
      <c r="T5" s="10" t="s">
        <v>55</v>
      </c>
      <c r="U5" s="10" t="s">
        <v>17</v>
      </c>
      <c r="V5" s="10" t="s">
        <v>102</v>
      </c>
      <c r="W5" s="10" t="s">
        <v>18</v>
      </c>
    </row>
    <row r="6" spans="1:23" ht="15">
      <c r="A6" s="7">
        <v>1</v>
      </c>
      <c r="B6" s="7" t="s">
        <v>19</v>
      </c>
      <c r="C6" s="7">
        <v>4</v>
      </c>
      <c r="D6" s="7" t="s">
        <v>20</v>
      </c>
      <c r="E6" s="8">
        <v>40374</v>
      </c>
      <c r="F6" t="s">
        <v>43</v>
      </c>
      <c r="G6" s="13">
        <v>2759.345272</v>
      </c>
      <c r="H6" s="13">
        <v>1.7118626998</v>
      </c>
      <c r="I6" s="13">
        <v>39.3779734</v>
      </c>
      <c r="J6" s="13">
        <v>2894.666802</v>
      </c>
      <c r="K6" s="13">
        <v>8.555985562</v>
      </c>
      <c r="L6" s="13">
        <v>7.15827568</v>
      </c>
      <c r="M6" s="13">
        <v>9.806897194000001</v>
      </c>
      <c r="N6" s="13">
        <v>8.279183262</v>
      </c>
      <c r="O6" s="13">
        <v>29.090801759999998</v>
      </c>
      <c r="P6" s="13">
        <v>525.5040564</v>
      </c>
      <c r="Q6" s="14">
        <v>0.20680627819999997</v>
      </c>
      <c r="R6" s="13">
        <v>28.871633000000003</v>
      </c>
      <c r="T6" s="13">
        <f>I6/Q6</f>
        <v>190.4099514905346</v>
      </c>
      <c r="U6" s="13">
        <f>T6*2.1862</f>
        <v>416.27423594860676</v>
      </c>
      <c r="V6" s="13">
        <f>I6/O6</f>
        <v>1.3536228298164308</v>
      </c>
      <c r="W6" s="13">
        <f>V6*0.77284</f>
        <v>1.0461338677953302</v>
      </c>
    </row>
    <row r="7" spans="1:23" ht="15">
      <c r="A7" s="7">
        <f>A6+1</f>
        <v>2</v>
      </c>
      <c r="B7" s="7" t="s">
        <v>19</v>
      </c>
      <c r="C7" s="7">
        <v>4</v>
      </c>
      <c r="D7" s="7" t="s">
        <v>23</v>
      </c>
      <c r="E7" s="8">
        <v>40374</v>
      </c>
      <c r="F7" t="s">
        <v>44</v>
      </c>
      <c r="G7" s="13">
        <v>9548.517224</v>
      </c>
      <c r="H7" s="13">
        <v>3.8875440820000002</v>
      </c>
      <c r="I7" s="13">
        <v>28.16479094</v>
      </c>
      <c r="J7" s="13">
        <v>4743.28567</v>
      </c>
      <c r="K7" s="13">
        <v>12.59580357</v>
      </c>
      <c r="L7" s="13">
        <v>37.68219244</v>
      </c>
      <c r="M7" s="13">
        <v>37.55402518</v>
      </c>
      <c r="N7" s="13">
        <v>6.106753082000001</v>
      </c>
      <c r="O7" s="13">
        <v>29.52158902</v>
      </c>
      <c r="P7" s="13">
        <v>1141.0735112</v>
      </c>
      <c r="Q7" s="14">
        <v>0.4337881072</v>
      </c>
      <c r="R7" s="13">
        <v>88.78700458</v>
      </c>
      <c r="T7" s="13">
        <f aca="true" t="shared" si="0" ref="T7:T35">I7/Q7</f>
        <v>64.92753137423958</v>
      </c>
      <c r="U7" s="13">
        <f aca="true" t="shared" si="1" ref="U7:U35">T7*2.1862</f>
        <v>141.94456909036256</v>
      </c>
      <c r="V7" s="13">
        <f aca="true" t="shared" si="2" ref="V7:V35">I7/O7</f>
        <v>0.9540404793562837</v>
      </c>
      <c r="W7" s="13">
        <f aca="true" t="shared" si="3" ref="W7:W35">V7*0.77284</f>
        <v>0.7373206440657103</v>
      </c>
    </row>
    <row r="8" spans="1:23" ht="15">
      <c r="A8" s="7">
        <f aca="true" t="shared" si="4" ref="A8:A35">A7+1</f>
        <v>3</v>
      </c>
      <c r="B8" s="7" t="s">
        <v>19</v>
      </c>
      <c r="C8" s="7">
        <v>4</v>
      </c>
      <c r="D8" s="7" t="s">
        <v>25</v>
      </c>
      <c r="E8" s="8">
        <v>40374</v>
      </c>
      <c r="F8" t="s">
        <v>45</v>
      </c>
      <c r="G8" s="13">
        <v>8919.35964</v>
      </c>
      <c r="H8" s="13">
        <v>7.042768624</v>
      </c>
      <c r="I8" s="13">
        <v>13.853322852000002</v>
      </c>
      <c r="J8" s="13">
        <v>2551.944492</v>
      </c>
      <c r="K8" s="13">
        <v>11.957888472</v>
      </c>
      <c r="L8" s="13">
        <v>85.82757828</v>
      </c>
      <c r="M8" s="13">
        <v>27.72580478</v>
      </c>
      <c r="N8" s="13">
        <v>7.816403658</v>
      </c>
      <c r="O8" s="13">
        <v>23.082683080000002</v>
      </c>
      <c r="P8" s="13">
        <v>1138.346339</v>
      </c>
      <c r="Q8" s="14">
        <v>0.15091947306</v>
      </c>
      <c r="R8" s="13">
        <v>45.75068702</v>
      </c>
      <c r="T8" s="13">
        <f t="shared" si="0"/>
        <v>91.79281222703734</v>
      </c>
      <c r="U8" s="13">
        <f t="shared" si="1"/>
        <v>200.67744609074904</v>
      </c>
      <c r="V8" s="13">
        <f t="shared" si="2"/>
        <v>0.6001608566901487</v>
      </c>
      <c r="W8" s="13">
        <f t="shared" si="3"/>
        <v>0.4638283164844145</v>
      </c>
    </row>
    <row r="9" spans="1:23" ht="15">
      <c r="A9" s="7">
        <f t="shared" si="4"/>
        <v>4</v>
      </c>
      <c r="B9" s="7" t="s">
        <v>19</v>
      </c>
      <c r="C9" s="7">
        <v>4</v>
      </c>
      <c r="D9" s="7" t="s">
        <v>27</v>
      </c>
      <c r="E9" s="8">
        <v>40374</v>
      </c>
      <c r="F9" t="s">
        <v>46</v>
      </c>
      <c r="G9" s="13">
        <v>7145.382909999999</v>
      </c>
      <c r="H9" s="13">
        <v>9.429179008</v>
      </c>
      <c r="I9" s="13">
        <v>17.885105846000002</v>
      </c>
      <c r="J9" s="13">
        <v>2213.413336</v>
      </c>
      <c r="K9" s="13">
        <v>27.012278300000002</v>
      </c>
      <c r="L9" s="13">
        <v>83.73315506</v>
      </c>
      <c r="M9" s="13">
        <v>16.52517879</v>
      </c>
      <c r="N9" s="13">
        <v>9.226480002</v>
      </c>
      <c r="O9" s="13">
        <v>60.90440332</v>
      </c>
      <c r="P9" s="13">
        <v>1031.9666895999999</v>
      </c>
      <c r="Q9" s="14">
        <v>0.26896598920000003</v>
      </c>
      <c r="R9" s="13">
        <v>70.65014482</v>
      </c>
      <c r="T9" s="13">
        <f t="shared" si="0"/>
        <v>66.49578966915718</v>
      </c>
      <c r="U9" s="13">
        <f t="shared" si="1"/>
        <v>145.37309537471143</v>
      </c>
      <c r="V9" s="13">
        <f t="shared" si="2"/>
        <v>0.29365866622203374</v>
      </c>
      <c r="W9" s="13">
        <f t="shared" si="3"/>
        <v>0.22695116360303655</v>
      </c>
    </row>
    <row r="10" spans="1:23" ht="15">
      <c r="A10" s="7">
        <f t="shared" si="4"/>
        <v>5</v>
      </c>
      <c r="B10" s="7" t="s">
        <v>19</v>
      </c>
      <c r="C10" s="7">
        <v>4</v>
      </c>
      <c r="D10" s="7" t="s">
        <v>29</v>
      </c>
      <c r="E10" s="8">
        <v>40374</v>
      </c>
      <c r="F10" t="s">
        <v>47</v>
      </c>
      <c r="G10" s="13">
        <v>510.94171079999995</v>
      </c>
      <c r="H10" s="13">
        <v>19.342965834</v>
      </c>
      <c r="I10" s="13">
        <v>1202.9571454000002</v>
      </c>
      <c r="J10" s="13">
        <v>841.3962408</v>
      </c>
      <c r="K10" s="13">
        <v>108.20668662</v>
      </c>
      <c r="L10" s="13">
        <v>65.55992418</v>
      </c>
      <c r="M10" s="13">
        <v>260.1279186</v>
      </c>
      <c r="N10" s="13">
        <v>5.361949266</v>
      </c>
      <c r="O10" s="13">
        <v>144.50881638</v>
      </c>
      <c r="P10" s="13">
        <v>202.16733000000002</v>
      </c>
      <c r="Q10" s="14">
        <v>3.5331454680000003</v>
      </c>
      <c r="R10" s="13">
        <v>3.183972654</v>
      </c>
      <c r="T10" s="13">
        <f t="shared" si="0"/>
        <v>340.4776724579516</v>
      </c>
      <c r="U10" s="13">
        <f t="shared" si="1"/>
        <v>744.3522875275737</v>
      </c>
      <c r="V10" s="13">
        <f t="shared" si="2"/>
        <v>8.324455043882631</v>
      </c>
      <c r="W10" s="13">
        <f t="shared" si="3"/>
        <v>6.433471836114252</v>
      </c>
    </row>
    <row r="11" spans="1:23" ht="15">
      <c r="A11" s="7">
        <f t="shared" si="4"/>
        <v>6</v>
      </c>
      <c r="B11" s="7" t="s">
        <v>79</v>
      </c>
      <c r="C11" s="7">
        <v>4</v>
      </c>
      <c r="D11" s="7" t="s">
        <v>20</v>
      </c>
      <c r="E11" s="8">
        <v>40380</v>
      </c>
      <c r="F11" t="s">
        <v>80</v>
      </c>
      <c r="G11" s="13">
        <v>2165.977992</v>
      </c>
      <c r="H11" s="13">
        <v>3.169314912</v>
      </c>
      <c r="I11" s="13">
        <v>43.13101418</v>
      </c>
      <c r="J11" s="13">
        <v>2161.151464</v>
      </c>
      <c r="K11" s="13">
        <v>14.18785559</v>
      </c>
      <c r="L11" s="13">
        <v>1.715226725</v>
      </c>
      <c r="M11" s="13">
        <v>2.990658216</v>
      </c>
      <c r="N11" s="13">
        <v>7.867629364</v>
      </c>
      <c r="O11" s="13">
        <v>19.49391294</v>
      </c>
      <c r="P11" s="13">
        <v>250.9289514</v>
      </c>
      <c r="Q11" s="14">
        <v>0.377610263</v>
      </c>
      <c r="R11" s="13">
        <v>10.63062004</v>
      </c>
      <c r="T11" s="13">
        <f t="shared" si="0"/>
        <v>114.22097968772634</v>
      </c>
      <c r="U11" s="13">
        <f t="shared" si="1"/>
        <v>249.7099057933073</v>
      </c>
      <c r="V11" s="13">
        <f t="shared" si="2"/>
        <v>2.2125375399362994</v>
      </c>
      <c r="W11" s="13">
        <f t="shared" si="3"/>
        <v>1.7099375123643696</v>
      </c>
    </row>
    <row r="12" spans="1:23" ht="15">
      <c r="A12" s="7">
        <f t="shared" si="4"/>
        <v>7</v>
      </c>
      <c r="B12" s="7" t="s">
        <v>79</v>
      </c>
      <c r="C12" s="7">
        <v>4</v>
      </c>
      <c r="D12" s="7" t="s">
        <v>23</v>
      </c>
      <c r="E12" s="8">
        <v>40380</v>
      </c>
      <c r="F12" t="s">
        <v>81</v>
      </c>
      <c r="G12" s="13">
        <v>11323.09383</v>
      </c>
      <c r="H12" s="13">
        <v>8.494355702</v>
      </c>
      <c r="I12" s="13">
        <v>31.68260508</v>
      </c>
      <c r="J12" s="13">
        <v>5038.44866</v>
      </c>
      <c r="K12" s="13">
        <v>16.67227136</v>
      </c>
      <c r="L12" s="13">
        <v>40.22280632</v>
      </c>
      <c r="M12" s="13">
        <v>19.29166509</v>
      </c>
      <c r="N12" s="13">
        <v>5.328831342</v>
      </c>
      <c r="O12" s="13">
        <v>31.30747586</v>
      </c>
      <c r="P12" s="13">
        <v>711.4901712</v>
      </c>
      <c r="Q12" s="14">
        <v>0.299966195</v>
      </c>
      <c r="R12" s="13">
        <v>53.78049664</v>
      </c>
      <c r="T12" s="13">
        <f t="shared" si="0"/>
        <v>105.62058527961793</v>
      </c>
      <c r="U12" s="13">
        <f t="shared" si="1"/>
        <v>230.9077235383007</v>
      </c>
      <c r="V12" s="13">
        <f t="shared" si="2"/>
        <v>1.0119820972370144</v>
      </c>
      <c r="W12" s="13">
        <f t="shared" si="3"/>
        <v>0.7821002440286542</v>
      </c>
    </row>
    <row r="13" spans="1:23" ht="15">
      <c r="A13" s="7">
        <f t="shared" si="4"/>
        <v>8</v>
      </c>
      <c r="B13" s="7" t="s">
        <v>79</v>
      </c>
      <c r="C13" s="7">
        <v>4</v>
      </c>
      <c r="D13" s="7" t="s">
        <v>25</v>
      </c>
      <c r="E13" s="8">
        <v>40380</v>
      </c>
      <c r="F13" t="s">
        <v>82</v>
      </c>
      <c r="G13" s="13">
        <v>11202.90455</v>
      </c>
      <c r="H13" s="13">
        <v>10.67191629</v>
      </c>
      <c r="I13" s="13">
        <v>57.95565604</v>
      </c>
      <c r="J13" s="13">
        <v>2736.692084</v>
      </c>
      <c r="K13" s="13">
        <v>18.50829659</v>
      </c>
      <c r="L13" s="13">
        <v>38.12173344</v>
      </c>
      <c r="M13" s="13">
        <v>28.54506074</v>
      </c>
      <c r="N13" s="13">
        <v>6.501976264</v>
      </c>
      <c r="O13" s="13">
        <v>56.17351958</v>
      </c>
      <c r="P13" s="13">
        <v>728.8107708</v>
      </c>
      <c r="Q13" s="14">
        <v>0.312711538</v>
      </c>
      <c r="R13" s="13">
        <v>40.09112544</v>
      </c>
      <c r="T13" s="13">
        <f t="shared" si="0"/>
        <v>185.33264365832258</v>
      </c>
      <c r="U13" s="13">
        <f t="shared" si="1"/>
        <v>405.1742255658248</v>
      </c>
      <c r="V13" s="13">
        <f t="shared" si="2"/>
        <v>1.0317255616761196</v>
      </c>
      <c r="W13" s="13">
        <f t="shared" si="3"/>
        <v>0.7973587830857722</v>
      </c>
    </row>
    <row r="14" spans="1:23" ht="15">
      <c r="A14" s="7">
        <f t="shared" si="4"/>
        <v>9</v>
      </c>
      <c r="B14" s="7" t="s">
        <v>79</v>
      </c>
      <c r="C14" s="7">
        <v>4</v>
      </c>
      <c r="D14" s="7" t="s">
        <v>35</v>
      </c>
      <c r="E14" s="8">
        <v>40380</v>
      </c>
      <c r="F14" t="s">
        <v>83</v>
      </c>
      <c r="G14" s="13">
        <v>5519.571632</v>
      </c>
      <c r="H14" s="13">
        <v>8.611776286</v>
      </c>
      <c r="I14" s="13">
        <v>76.0437285</v>
      </c>
      <c r="J14" s="13">
        <v>1513.449103</v>
      </c>
      <c r="K14" s="13">
        <v>47.69550886</v>
      </c>
      <c r="L14" s="13">
        <v>44.48974658</v>
      </c>
      <c r="M14" s="13">
        <v>28.17724542</v>
      </c>
      <c r="N14" s="13">
        <v>9.876183022</v>
      </c>
      <c r="O14" s="13">
        <v>62.794813</v>
      </c>
      <c r="P14" s="13">
        <v>561.4589314</v>
      </c>
      <c r="Q14" s="14">
        <v>0.237267603</v>
      </c>
      <c r="R14" s="13">
        <v>44.3020293</v>
      </c>
      <c r="T14" s="13">
        <f t="shared" si="0"/>
        <v>320.4977314159489</v>
      </c>
      <c r="U14" s="13">
        <f t="shared" si="1"/>
        <v>700.6721404215475</v>
      </c>
      <c r="V14" s="13">
        <f t="shared" si="2"/>
        <v>1.2109874186582896</v>
      </c>
      <c r="W14" s="13">
        <f t="shared" si="3"/>
        <v>0.9358995166358726</v>
      </c>
    </row>
    <row r="15" spans="1:23" ht="15">
      <c r="A15" s="7">
        <f t="shared" si="4"/>
        <v>10</v>
      </c>
      <c r="B15" s="7" t="s">
        <v>79</v>
      </c>
      <c r="C15" s="7">
        <v>4</v>
      </c>
      <c r="D15" s="7" t="s">
        <v>29</v>
      </c>
      <c r="E15" s="8">
        <v>40380</v>
      </c>
      <c r="F15" t="s">
        <v>84</v>
      </c>
      <c r="G15" s="13">
        <v>649.4349348</v>
      </c>
      <c r="H15" s="13">
        <v>17.66474534</v>
      </c>
      <c r="I15" s="13">
        <v>710.0919968</v>
      </c>
      <c r="J15" s="13">
        <v>554.520635</v>
      </c>
      <c r="K15" s="13">
        <v>68.82315306</v>
      </c>
      <c r="L15" s="13">
        <v>29.02220122</v>
      </c>
      <c r="M15" s="13">
        <v>59.38672368</v>
      </c>
      <c r="N15" s="13">
        <v>4.706508886</v>
      </c>
      <c r="O15" s="13">
        <v>85.1954015</v>
      </c>
      <c r="P15" s="13">
        <v>108.3410183</v>
      </c>
      <c r="Q15" s="14">
        <v>3.761565862</v>
      </c>
      <c r="R15" s="13">
        <v>3.47800981</v>
      </c>
      <c r="T15" s="13">
        <f t="shared" si="0"/>
        <v>188.77563835143079</v>
      </c>
      <c r="U15" s="13">
        <f t="shared" si="1"/>
        <v>412.701300563898</v>
      </c>
      <c r="V15" s="13">
        <f t="shared" si="2"/>
        <v>8.334862965579191</v>
      </c>
      <c r="W15" s="13">
        <f t="shared" si="3"/>
        <v>6.441515494318222</v>
      </c>
    </row>
    <row r="16" spans="1:23" ht="15">
      <c r="A16" s="7">
        <f t="shared" si="4"/>
        <v>11</v>
      </c>
      <c r="B16" s="7" t="s">
        <v>31</v>
      </c>
      <c r="C16" s="7">
        <v>4</v>
      </c>
      <c r="D16" s="7" t="s">
        <v>20</v>
      </c>
      <c r="E16" s="8">
        <v>40378</v>
      </c>
      <c r="F16" t="s">
        <v>48</v>
      </c>
      <c r="G16" s="13">
        <v>2164.785912</v>
      </c>
      <c r="H16" s="13">
        <v>3.2254018020000004</v>
      </c>
      <c r="I16" s="13">
        <v>37.76321394</v>
      </c>
      <c r="J16" s="13">
        <v>2428.275666</v>
      </c>
      <c r="K16" s="13">
        <v>10.90933358</v>
      </c>
      <c r="L16" s="13">
        <v>0.573495863</v>
      </c>
      <c r="M16" s="13">
        <v>8.019941698</v>
      </c>
      <c r="N16" s="13">
        <v>6.834018712</v>
      </c>
      <c r="O16" s="13">
        <v>27.79729494</v>
      </c>
      <c r="P16" s="13">
        <v>510.41489079999997</v>
      </c>
      <c r="Q16" s="14">
        <v>0.3170657008</v>
      </c>
      <c r="R16" s="13">
        <v>16.231525440000002</v>
      </c>
      <c r="T16" s="13">
        <f t="shared" si="0"/>
        <v>119.10217297146383</v>
      </c>
      <c r="U16" s="13">
        <f t="shared" si="1"/>
        <v>260.3811705502142</v>
      </c>
      <c r="V16" s="13">
        <f t="shared" si="2"/>
        <v>1.3585211806224768</v>
      </c>
      <c r="W16" s="13">
        <f t="shared" si="3"/>
        <v>1.049919509232275</v>
      </c>
    </row>
    <row r="17" spans="1:23" ht="15">
      <c r="A17" s="7">
        <f t="shared" si="4"/>
        <v>12</v>
      </c>
      <c r="B17" s="7" t="s">
        <v>31</v>
      </c>
      <c r="C17" s="7">
        <v>4</v>
      </c>
      <c r="D17" s="7" t="s">
        <v>23</v>
      </c>
      <c r="E17" s="8">
        <v>40378</v>
      </c>
      <c r="F17" t="s">
        <v>49</v>
      </c>
      <c r="G17" s="13">
        <v>12283.801502</v>
      </c>
      <c r="H17" s="13">
        <v>3.8435731680000003</v>
      </c>
      <c r="I17" s="11" t="s">
        <v>22</v>
      </c>
      <c r="J17" s="13">
        <v>2932.992</v>
      </c>
      <c r="K17" s="13">
        <v>6.657691528000001</v>
      </c>
      <c r="L17" s="13">
        <v>11.99490787</v>
      </c>
      <c r="M17" s="13">
        <v>19.635291172</v>
      </c>
      <c r="N17" s="13">
        <v>5.576994774</v>
      </c>
      <c r="O17" s="13">
        <v>32.47474584</v>
      </c>
      <c r="P17" s="13">
        <v>1242.7560284</v>
      </c>
      <c r="Q17" s="11" t="s">
        <v>22</v>
      </c>
      <c r="R17" s="13">
        <v>27.694450619999998</v>
      </c>
      <c r="T17" s="13"/>
      <c r="U17" s="13"/>
      <c r="V17" s="13"/>
      <c r="W17" s="13"/>
    </row>
    <row r="18" spans="1:23" ht="15">
      <c r="A18" s="7">
        <f t="shared" si="4"/>
        <v>13</v>
      </c>
      <c r="B18" s="7" t="s">
        <v>31</v>
      </c>
      <c r="C18" s="7">
        <v>4</v>
      </c>
      <c r="D18" s="7" t="s">
        <v>25</v>
      </c>
      <c r="E18" s="8">
        <v>40379</v>
      </c>
      <c r="F18" t="s">
        <v>50</v>
      </c>
      <c r="G18" s="13">
        <v>5214.730152</v>
      </c>
      <c r="H18" s="13">
        <v>3.486917994</v>
      </c>
      <c r="I18" s="11" t="s">
        <v>22</v>
      </c>
      <c r="J18" s="13">
        <v>1602.1400036</v>
      </c>
      <c r="K18" s="13">
        <v>10.75633977</v>
      </c>
      <c r="L18" s="13">
        <v>26.331488919999998</v>
      </c>
      <c r="M18" s="13">
        <v>41.08984436</v>
      </c>
      <c r="N18" s="13">
        <v>6.55775811</v>
      </c>
      <c r="O18" s="13">
        <v>27.89033436</v>
      </c>
      <c r="P18" s="13">
        <v>1008.4037916</v>
      </c>
      <c r="Q18" s="11" t="s">
        <v>22</v>
      </c>
      <c r="R18" s="13">
        <v>37.23576524</v>
      </c>
      <c r="T18" s="13"/>
      <c r="U18" s="13"/>
      <c r="V18" s="13"/>
      <c r="W18" s="13"/>
    </row>
    <row r="19" spans="1:23" ht="15">
      <c r="A19" s="7">
        <f t="shared" si="4"/>
        <v>14</v>
      </c>
      <c r="B19" s="7" t="s">
        <v>31</v>
      </c>
      <c r="C19" s="7">
        <v>4</v>
      </c>
      <c r="D19" s="7" t="s">
        <v>35</v>
      </c>
      <c r="E19" s="8">
        <v>40379</v>
      </c>
      <c r="F19" t="s">
        <v>51</v>
      </c>
      <c r="G19" s="13">
        <v>4465.584612</v>
      </c>
      <c r="H19" s="13">
        <v>5.307410874</v>
      </c>
      <c r="I19" s="11" t="s">
        <v>22</v>
      </c>
      <c r="J19" s="13">
        <v>2033.65</v>
      </c>
      <c r="K19" s="13">
        <v>27.314244040000002</v>
      </c>
      <c r="L19" s="13">
        <v>43.247708200000005</v>
      </c>
      <c r="M19" s="13">
        <v>23.45570724</v>
      </c>
      <c r="N19" s="13">
        <v>7.776426746</v>
      </c>
      <c r="O19" s="13">
        <v>26.334499400000002</v>
      </c>
      <c r="P19" s="13">
        <v>975.4294315999999</v>
      </c>
      <c r="Q19" s="11" t="s">
        <v>22</v>
      </c>
      <c r="R19" s="13">
        <v>69.98467156000001</v>
      </c>
      <c r="T19" s="13"/>
      <c r="U19" s="13"/>
      <c r="V19" s="13"/>
      <c r="W19" s="13"/>
    </row>
    <row r="20" spans="1:23" ht="15">
      <c r="A20" s="7">
        <f t="shared" si="4"/>
        <v>15</v>
      </c>
      <c r="B20" s="7" t="s">
        <v>31</v>
      </c>
      <c r="C20" s="7">
        <v>4</v>
      </c>
      <c r="D20" s="7" t="s">
        <v>29</v>
      </c>
      <c r="E20" s="8">
        <v>40378</v>
      </c>
      <c r="F20" t="s">
        <v>52</v>
      </c>
      <c r="G20" s="13">
        <v>583.2064692</v>
      </c>
      <c r="H20" s="13">
        <v>16.753150694000002</v>
      </c>
      <c r="I20" s="13">
        <v>559.7107654</v>
      </c>
      <c r="J20" s="13">
        <v>1117.676959</v>
      </c>
      <c r="K20" s="13">
        <v>70.01599252</v>
      </c>
      <c r="L20" s="13">
        <v>28.1683666</v>
      </c>
      <c r="M20" s="13">
        <v>85.75907458</v>
      </c>
      <c r="N20" s="13">
        <v>5.0171005179999995</v>
      </c>
      <c r="O20" s="13">
        <v>142.26927056</v>
      </c>
      <c r="P20" s="13">
        <v>230.112457</v>
      </c>
      <c r="Q20" s="14">
        <v>2.8245850420000003</v>
      </c>
      <c r="R20" s="13">
        <v>5.254049944</v>
      </c>
      <c r="T20" s="13">
        <f t="shared" si="0"/>
        <v>198.15681138199554</v>
      </c>
      <c r="U20" s="13">
        <f t="shared" si="1"/>
        <v>433.2104210433186</v>
      </c>
      <c r="V20" s="13">
        <f t="shared" si="2"/>
        <v>3.934164863549716</v>
      </c>
      <c r="W20" s="13">
        <f t="shared" si="3"/>
        <v>3.0404799731457626</v>
      </c>
    </row>
    <row r="21" spans="1:23" ht="15">
      <c r="A21" s="7">
        <f t="shared" si="4"/>
        <v>16</v>
      </c>
      <c r="B21" s="7" t="s">
        <v>90</v>
      </c>
      <c r="C21" s="7">
        <v>4</v>
      </c>
      <c r="D21" s="7" t="s">
        <v>20</v>
      </c>
      <c r="E21" s="8">
        <v>40371</v>
      </c>
      <c r="F21" t="s">
        <v>91</v>
      </c>
      <c r="G21" s="13">
        <v>2633.117038</v>
      </c>
      <c r="H21" s="13">
        <v>12.342747534</v>
      </c>
      <c r="I21" s="13">
        <v>783.390478</v>
      </c>
      <c r="J21" s="13">
        <v>11122.208706000001</v>
      </c>
      <c r="K21" s="13">
        <v>80.12333952</v>
      </c>
      <c r="L21" s="13">
        <v>138.9613366</v>
      </c>
      <c r="M21" s="13">
        <v>176.42218106</v>
      </c>
      <c r="N21" s="13">
        <v>13.514005363999999</v>
      </c>
      <c r="O21" s="13">
        <v>299.1424846</v>
      </c>
      <c r="P21" s="13">
        <v>535.3190672000001</v>
      </c>
      <c r="Q21" s="14">
        <v>1.0224761614</v>
      </c>
      <c r="R21" s="13">
        <v>104.01652834000001</v>
      </c>
      <c r="T21" s="13">
        <f t="shared" si="0"/>
        <v>766.1699192354394</v>
      </c>
      <c r="U21" s="13">
        <f t="shared" si="1"/>
        <v>1675.0006774325175</v>
      </c>
      <c r="V21" s="13">
        <f t="shared" si="2"/>
        <v>2.618787094208684</v>
      </c>
      <c r="W21" s="13">
        <f t="shared" si="3"/>
        <v>2.0239034178882394</v>
      </c>
    </row>
    <row r="22" spans="1:23" ht="15">
      <c r="A22" s="7">
        <f t="shared" si="4"/>
        <v>17</v>
      </c>
      <c r="B22" s="7" t="s">
        <v>92</v>
      </c>
      <c r="C22" s="7">
        <v>4</v>
      </c>
      <c r="D22" s="7" t="s">
        <v>23</v>
      </c>
      <c r="E22" s="8">
        <v>40371</v>
      </c>
      <c r="F22" t="s">
        <v>93</v>
      </c>
      <c r="G22" s="13">
        <v>6339.055466</v>
      </c>
      <c r="H22" s="13">
        <v>10.580453248</v>
      </c>
      <c r="I22" s="13">
        <v>110.58074939999999</v>
      </c>
      <c r="J22" s="13">
        <v>12390.037178</v>
      </c>
      <c r="K22" s="13">
        <v>50.632998640000004</v>
      </c>
      <c r="L22" s="13">
        <v>138.63125002</v>
      </c>
      <c r="M22" s="13">
        <v>66.46490524</v>
      </c>
      <c r="N22" s="13">
        <v>15.302271225999998</v>
      </c>
      <c r="O22" s="13">
        <v>60.22973594</v>
      </c>
      <c r="P22" s="13">
        <v>555.8030398</v>
      </c>
      <c r="Q22" s="14">
        <v>0.6617154288</v>
      </c>
      <c r="R22" s="13">
        <v>155.13940728</v>
      </c>
      <c r="T22" s="13">
        <f t="shared" si="0"/>
        <v>167.11224279677847</v>
      </c>
      <c r="U22" s="13">
        <f t="shared" si="1"/>
        <v>365.3407852023171</v>
      </c>
      <c r="V22" s="13">
        <f t="shared" si="2"/>
        <v>1.8359826367188286</v>
      </c>
      <c r="W22" s="13">
        <f t="shared" si="3"/>
        <v>1.4189208209617794</v>
      </c>
    </row>
    <row r="23" spans="1:23" ht="15">
      <c r="A23" s="7">
        <f t="shared" si="4"/>
        <v>18</v>
      </c>
      <c r="B23" s="7" t="s">
        <v>92</v>
      </c>
      <c r="C23" s="7">
        <v>4</v>
      </c>
      <c r="D23" s="7" t="s">
        <v>25</v>
      </c>
      <c r="E23" s="8">
        <v>40372</v>
      </c>
      <c r="F23" t="s">
        <v>94</v>
      </c>
      <c r="G23" s="13">
        <v>4458.044634</v>
      </c>
      <c r="H23" s="13">
        <v>8.512100376</v>
      </c>
      <c r="I23" s="13">
        <v>27.476628440000002</v>
      </c>
      <c r="J23" s="13">
        <v>6648.505362000001</v>
      </c>
      <c r="K23" s="13">
        <v>41.86814982</v>
      </c>
      <c r="L23" s="13">
        <v>148.28578556</v>
      </c>
      <c r="M23" s="13">
        <v>24.3618985</v>
      </c>
      <c r="N23" s="13">
        <v>18.073811862</v>
      </c>
      <c r="O23" s="13">
        <v>27.61433036</v>
      </c>
      <c r="P23" s="13">
        <v>554.0066862</v>
      </c>
      <c r="Q23" s="14">
        <v>0.5514303718</v>
      </c>
      <c r="R23" s="13">
        <v>108.83939112</v>
      </c>
      <c r="T23" s="13">
        <f t="shared" si="0"/>
        <v>49.827919978926346</v>
      </c>
      <c r="U23" s="13">
        <f t="shared" si="1"/>
        <v>108.93379865792878</v>
      </c>
      <c r="V23" s="13">
        <f t="shared" si="2"/>
        <v>0.9950133891278616</v>
      </c>
      <c r="W23" s="13">
        <f t="shared" si="3"/>
        <v>0.7689861476535765</v>
      </c>
    </row>
    <row r="24" spans="1:23" ht="15">
      <c r="A24" s="7">
        <f t="shared" si="4"/>
        <v>19</v>
      </c>
      <c r="B24" s="7" t="s">
        <v>92</v>
      </c>
      <c r="C24" s="7">
        <v>4</v>
      </c>
      <c r="D24" s="7" t="s">
        <v>35</v>
      </c>
      <c r="E24" s="8">
        <v>40372</v>
      </c>
      <c r="F24" t="s">
        <v>95</v>
      </c>
      <c r="G24" s="13">
        <v>4743.20401</v>
      </c>
      <c r="H24" s="13">
        <v>8.544223918</v>
      </c>
      <c r="I24" s="13">
        <v>167.28931930000002</v>
      </c>
      <c r="J24" s="13">
        <v>5752.881018</v>
      </c>
      <c r="K24" s="13">
        <v>43.1748091</v>
      </c>
      <c r="L24" s="13">
        <v>152.13048166</v>
      </c>
      <c r="M24" s="13">
        <v>23.91653974</v>
      </c>
      <c r="N24" s="13">
        <v>15.990494922</v>
      </c>
      <c r="O24" s="13">
        <v>75.10137034</v>
      </c>
      <c r="P24" s="13">
        <v>528.423242</v>
      </c>
      <c r="Q24" s="14">
        <v>0.5753427794</v>
      </c>
      <c r="R24" s="13">
        <v>116.5292626</v>
      </c>
      <c r="T24" s="13">
        <f t="shared" si="0"/>
        <v>290.76461074988856</v>
      </c>
      <c r="U24" s="13">
        <f t="shared" si="1"/>
        <v>635.6695920214064</v>
      </c>
      <c r="V24" s="13">
        <f t="shared" si="2"/>
        <v>2.2275135399346966</v>
      </c>
      <c r="W24" s="13">
        <f t="shared" si="3"/>
        <v>1.721511564203131</v>
      </c>
    </row>
    <row r="25" spans="1:23" ht="15">
      <c r="A25" s="7">
        <f t="shared" si="4"/>
        <v>20</v>
      </c>
      <c r="B25" s="7" t="s">
        <v>92</v>
      </c>
      <c r="C25" s="7">
        <v>4</v>
      </c>
      <c r="D25" s="7" t="s">
        <v>29</v>
      </c>
      <c r="E25" s="8">
        <v>40372</v>
      </c>
      <c r="F25" t="s">
        <v>96</v>
      </c>
      <c r="G25" s="13">
        <v>536.1285032</v>
      </c>
      <c r="H25" s="13">
        <v>39.2772036</v>
      </c>
      <c r="I25" s="13">
        <v>1666.9840462</v>
      </c>
      <c r="J25" s="13">
        <v>463.1550934</v>
      </c>
      <c r="K25" s="13">
        <v>143.98779338</v>
      </c>
      <c r="L25" s="13">
        <v>57.34717500000001</v>
      </c>
      <c r="M25" s="13">
        <v>870.2457448</v>
      </c>
      <c r="N25" s="13">
        <v>7.70839988</v>
      </c>
      <c r="O25" s="13">
        <v>226.6155374</v>
      </c>
      <c r="P25" s="13">
        <v>194.78821236000002</v>
      </c>
      <c r="Q25" s="14">
        <v>6.324673862</v>
      </c>
      <c r="R25" s="13">
        <v>0.3349197298</v>
      </c>
      <c r="T25" s="13">
        <f t="shared" si="0"/>
        <v>263.56838037382425</v>
      </c>
      <c r="U25" s="13">
        <f t="shared" si="1"/>
        <v>576.2131931732546</v>
      </c>
      <c r="V25" s="13">
        <f t="shared" si="2"/>
        <v>7.3560006755300265</v>
      </c>
      <c r="W25" s="13">
        <f t="shared" si="3"/>
        <v>5.6850115620766255</v>
      </c>
    </row>
    <row r="26" spans="1:23" ht="15">
      <c r="A26" s="7">
        <f t="shared" si="4"/>
        <v>21</v>
      </c>
      <c r="B26" s="4" t="s">
        <v>56</v>
      </c>
      <c r="C26" s="4">
        <v>4</v>
      </c>
      <c r="D26" s="4" t="s">
        <v>20</v>
      </c>
      <c r="E26" s="9">
        <v>40368</v>
      </c>
      <c r="F26" s="1" t="s">
        <v>57</v>
      </c>
      <c r="G26" s="15">
        <v>735.9197438</v>
      </c>
      <c r="H26" s="15">
        <v>4.75639166</v>
      </c>
      <c r="I26" s="15">
        <v>29.98520282</v>
      </c>
      <c r="J26" s="15">
        <v>956.215615</v>
      </c>
      <c r="K26" s="15">
        <v>23.71939438</v>
      </c>
      <c r="L26" s="15">
        <v>6.6905869</v>
      </c>
      <c r="M26" s="15">
        <v>6.07570558</v>
      </c>
      <c r="N26" s="15">
        <v>11.22380026</v>
      </c>
      <c r="O26" s="15">
        <v>41.26296196</v>
      </c>
      <c r="P26" s="15">
        <v>210.8817292</v>
      </c>
      <c r="Q26" s="16">
        <v>0.23058728</v>
      </c>
      <c r="R26" s="15">
        <v>11.95485138</v>
      </c>
      <c r="T26" s="13">
        <f t="shared" si="0"/>
        <v>130.03840810299684</v>
      </c>
      <c r="U26" s="13">
        <f t="shared" si="1"/>
        <v>284.28996779477166</v>
      </c>
      <c r="V26" s="13">
        <f t="shared" si="2"/>
        <v>0.7266856618065235</v>
      </c>
      <c r="W26" s="13">
        <f t="shared" si="3"/>
        <v>0.5616117468705536</v>
      </c>
    </row>
    <row r="27" spans="1:23" ht="15">
      <c r="A27" s="7">
        <f t="shared" si="4"/>
        <v>22</v>
      </c>
      <c r="B27" s="4" t="s">
        <v>56</v>
      </c>
      <c r="C27" s="4">
        <v>4</v>
      </c>
      <c r="D27" s="4" t="s">
        <v>23</v>
      </c>
      <c r="E27" s="9">
        <v>40368</v>
      </c>
      <c r="F27" s="1" t="s">
        <v>58</v>
      </c>
      <c r="G27" s="15">
        <v>4705.446188</v>
      </c>
      <c r="H27" s="15">
        <v>4.54496298</v>
      </c>
      <c r="I27" s="17" t="s">
        <v>22</v>
      </c>
      <c r="J27" s="15">
        <v>5238.97776</v>
      </c>
      <c r="K27" s="15">
        <v>25.24390874</v>
      </c>
      <c r="L27" s="15">
        <v>7.4008511</v>
      </c>
      <c r="M27" s="15">
        <v>30.49864052</v>
      </c>
      <c r="N27" s="15">
        <v>12.81619654</v>
      </c>
      <c r="O27" s="15">
        <v>29.80142932</v>
      </c>
      <c r="P27" s="15">
        <v>351.2085226</v>
      </c>
      <c r="Q27" s="16">
        <v>0.16556412</v>
      </c>
      <c r="R27" s="15">
        <v>28.4667722</v>
      </c>
      <c r="T27" s="13"/>
      <c r="U27" s="13"/>
      <c r="V27" s="13"/>
      <c r="W27" s="13"/>
    </row>
    <row r="28" spans="1:23" ht="15">
      <c r="A28" s="7">
        <f t="shared" si="4"/>
        <v>23</v>
      </c>
      <c r="B28" s="4" t="s">
        <v>56</v>
      </c>
      <c r="C28" s="4">
        <v>4</v>
      </c>
      <c r="D28" s="4" t="s">
        <v>25</v>
      </c>
      <c r="E28" s="9">
        <v>40368</v>
      </c>
      <c r="F28" s="1" t="s">
        <v>59</v>
      </c>
      <c r="G28" s="15">
        <v>12198.69643</v>
      </c>
      <c r="H28" s="15">
        <v>5.34647596</v>
      </c>
      <c r="I28" s="17" t="s">
        <v>22</v>
      </c>
      <c r="J28" s="15">
        <v>5294.703906</v>
      </c>
      <c r="K28" s="15">
        <v>12.47489412</v>
      </c>
      <c r="L28" s="15">
        <v>15.72723484</v>
      </c>
      <c r="M28" s="15">
        <v>98.31320818</v>
      </c>
      <c r="N28" s="15">
        <v>8.03250326</v>
      </c>
      <c r="O28" s="15">
        <v>50.5302525</v>
      </c>
      <c r="P28" s="15">
        <v>677.5294282</v>
      </c>
      <c r="Q28" s="16">
        <v>0.3163476</v>
      </c>
      <c r="R28" s="15">
        <v>38.10567194</v>
      </c>
      <c r="T28" s="13"/>
      <c r="U28" s="13"/>
      <c r="V28" s="13"/>
      <c r="W28" s="13"/>
    </row>
    <row r="29" spans="1:23" ht="15">
      <c r="A29" s="7">
        <f t="shared" si="4"/>
        <v>24</v>
      </c>
      <c r="B29" s="4" t="s">
        <v>56</v>
      </c>
      <c r="C29" s="4">
        <v>4</v>
      </c>
      <c r="D29" s="4" t="s">
        <v>60</v>
      </c>
      <c r="E29" s="9">
        <v>40368</v>
      </c>
      <c r="F29" s="1" t="s">
        <v>61</v>
      </c>
      <c r="G29" s="15">
        <v>11799.6194</v>
      </c>
      <c r="H29" s="15">
        <v>4.1107784</v>
      </c>
      <c r="I29" s="17" t="s">
        <v>22</v>
      </c>
      <c r="J29" s="15">
        <v>4259.624902</v>
      </c>
      <c r="K29" s="15">
        <v>13.84009714</v>
      </c>
      <c r="L29" s="15">
        <v>37.14642162</v>
      </c>
      <c r="M29" s="15">
        <v>71.64540686</v>
      </c>
      <c r="N29" s="15">
        <v>7.82958826</v>
      </c>
      <c r="O29" s="15">
        <v>65.95941826</v>
      </c>
      <c r="P29" s="15">
        <v>626.9590412</v>
      </c>
      <c r="Q29" s="16">
        <v>0.4850813</v>
      </c>
      <c r="R29" s="15">
        <v>48.1022534</v>
      </c>
      <c r="T29" s="13"/>
      <c r="U29" s="13"/>
      <c r="V29" s="13"/>
      <c r="W29" s="13"/>
    </row>
    <row r="30" spans="1:23" ht="15">
      <c r="A30" s="7">
        <f t="shared" si="4"/>
        <v>25</v>
      </c>
      <c r="B30" s="4" t="s">
        <v>56</v>
      </c>
      <c r="C30" s="4">
        <v>4</v>
      </c>
      <c r="D30" s="4" t="s">
        <v>29</v>
      </c>
      <c r="E30" s="9">
        <v>40368</v>
      </c>
      <c r="F30" s="1" t="s">
        <v>62</v>
      </c>
      <c r="G30" s="15">
        <v>539.5500588</v>
      </c>
      <c r="H30" s="15">
        <v>14.01256556</v>
      </c>
      <c r="I30" s="15">
        <v>260.2670368</v>
      </c>
      <c r="J30" s="15">
        <v>776.7316674</v>
      </c>
      <c r="K30" s="15">
        <v>100.4822008</v>
      </c>
      <c r="L30" s="15">
        <v>27.34235742</v>
      </c>
      <c r="M30" s="15">
        <v>55.1853098</v>
      </c>
      <c r="N30" s="15">
        <v>7.2797701</v>
      </c>
      <c r="O30" s="15">
        <v>137.307523</v>
      </c>
      <c r="P30" s="15">
        <v>194.9013082</v>
      </c>
      <c r="Q30" s="16">
        <v>1.47741904</v>
      </c>
      <c r="R30" s="15">
        <v>1.39207928</v>
      </c>
      <c r="T30" s="13">
        <f t="shared" si="0"/>
        <v>176.16331572388563</v>
      </c>
      <c r="U30" s="13">
        <f t="shared" si="1"/>
        <v>385.12824083555876</v>
      </c>
      <c r="V30" s="13">
        <f t="shared" si="2"/>
        <v>1.8955045660535295</v>
      </c>
      <c r="W30" s="13">
        <f t="shared" si="3"/>
        <v>1.4649217488288095</v>
      </c>
    </row>
    <row r="31" spans="1:23" ht="15">
      <c r="A31" s="7">
        <f t="shared" si="4"/>
        <v>26</v>
      </c>
      <c r="B31" s="4" t="s">
        <v>63</v>
      </c>
      <c r="C31" s="4">
        <v>4</v>
      </c>
      <c r="D31" s="4" t="s">
        <v>20</v>
      </c>
      <c r="E31" s="9">
        <v>40385</v>
      </c>
      <c r="F31" s="1" t="s">
        <v>64</v>
      </c>
      <c r="G31" s="15">
        <v>5825.637142</v>
      </c>
      <c r="H31" s="15">
        <v>3.6891419</v>
      </c>
      <c r="I31" s="15">
        <v>44.6396017</v>
      </c>
      <c r="J31" s="15">
        <v>8471.437508</v>
      </c>
      <c r="K31" s="15">
        <v>24.54301308</v>
      </c>
      <c r="L31" s="15">
        <v>58.53457178</v>
      </c>
      <c r="M31" s="15">
        <v>59.73753356</v>
      </c>
      <c r="N31" s="15">
        <v>11.65142354</v>
      </c>
      <c r="O31" s="15">
        <v>75.8188566</v>
      </c>
      <c r="P31" s="15">
        <v>364.3244672</v>
      </c>
      <c r="Q31" s="16">
        <v>0.31253516</v>
      </c>
      <c r="R31" s="15">
        <v>82.18539744</v>
      </c>
      <c r="T31" s="13">
        <f t="shared" si="0"/>
        <v>142.83065527731344</v>
      </c>
      <c r="U31" s="13">
        <f t="shared" si="1"/>
        <v>312.25637856726263</v>
      </c>
      <c r="V31" s="13">
        <f t="shared" si="2"/>
        <v>0.5887664850382351</v>
      </c>
      <c r="W31" s="13">
        <f t="shared" si="3"/>
        <v>0.4550222902969496</v>
      </c>
    </row>
    <row r="32" spans="1:23" ht="15">
      <c r="A32" s="7">
        <f t="shared" si="4"/>
        <v>27</v>
      </c>
      <c r="B32" s="4" t="s">
        <v>63</v>
      </c>
      <c r="C32" s="4">
        <v>4</v>
      </c>
      <c r="D32" s="4" t="s">
        <v>23</v>
      </c>
      <c r="E32" s="9">
        <v>40385</v>
      </c>
      <c r="F32" s="1" t="s">
        <v>65</v>
      </c>
      <c r="G32" s="15">
        <v>9966.93709</v>
      </c>
      <c r="H32" s="15">
        <v>5.64060882</v>
      </c>
      <c r="I32" s="15">
        <v>87.32472956</v>
      </c>
      <c r="J32" s="15">
        <v>7422.11269</v>
      </c>
      <c r="K32" s="15">
        <v>21.13853028</v>
      </c>
      <c r="L32" s="15">
        <v>99.38602974</v>
      </c>
      <c r="M32" s="15">
        <v>143.3950087</v>
      </c>
      <c r="N32" s="15">
        <v>8.8194596</v>
      </c>
      <c r="O32" s="15">
        <v>95.96721796</v>
      </c>
      <c r="P32" s="15">
        <v>520.556079</v>
      </c>
      <c r="Q32" s="16">
        <v>0.37745996</v>
      </c>
      <c r="R32" s="15">
        <v>105.8736854</v>
      </c>
      <c r="T32" s="13">
        <f t="shared" si="0"/>
        <v>231.3483251574551</v>
      </c>
      <c r="U32" s="13">
        <f t="shared" si="1"/>
        <v>505.7737084592283</v>
      </c>
      <c r="V32" s="13">
        <f t="shared" si="2"/>
        <v>0.9099433266513751</v>
      </c>
      <c r="W32" s="13">
        <f t="shared" si="3"/>
        <v>0.7032406005692488</v>
      </c>
    </row>
    <row r="33" spans="1:23" ht="15.75" customHeight="1">
      <c r="A33" s="7">
        <f t="shared" si="4"/>
        <v>28</v>
      </c>
      <c r="B33" s="4" t="s">
        <v>63</v>
      </c>
      <c r="C33" s="4">
        <v>4</v>
      </c>
      <c r="D33" s="4" t="s">
        <v>25</v>
      </c>
      <c r="E33" s="9">
        <v>40385</v>
      </c>
      <c r="F33" s="1" t="s">
        <v>66</v>
      </c>
      <c r="G33" s="15">
        <v>11028.62281</v>
      </c>
      <c r="H33" s="15">
        <v>14.56247554</v>
      </c>
      <c r="I33" s="15">
        <v>187.9908502</v>
      </c>
      <c r="J33" s="15">
        <v>12192.83118</v>
      </c>
      <c r="K33" s="15">
        <v>56.99073178</v>
      </c>
      <c r="L33" s="15">
        <v>219.8077032</v>
      </c>
      <c r="M33" s="15">
        <v>301.384254</v>
      </c>
      <c r="N33" s="15">
        <v>9.30587558</v>
      </c>
      <c r="O33" s="15">
        <v>176.6853903</v>
      </c>
      <c r="P33" s="15">
        <v>538.1816828</v>
      </c>
      <c r="Q33" s="16">
        <v>0.85872032</v>
      </c>
      <c r="R33" s="15">
        <v>371.5622324</v>
      </c>
      <c r="T33" s="13">
        <f t="shared" si="0"/>
        <v>218.9197644699965</v>
      </c>
      <c r="U33" s="13">
        <f t="shared" si="1"/>
        <v>478.6023890843063</v>
      </c>
      <c r="V33" s="13">
        <f t="shared" si="2"/>
        <v>1.0639863877868119</v>
      </c>
      <c r="W33" s="13">
        <f t="shared" si="3"/>
        <v>0.8222912399371597</v>
      </c>
    </row>
    <row r="34" spans="1:23" ht="15">
      <c r="A34" s="7">
        <f t="shared" si="4"/>
        <v>29</v>
      </c>
      <c r="B34" s="4" t="s">
        <v>63</v>
      </c>
      <c r="C34" s="4">
        <v>4</v>
      </c>
      <c r="D34" s="4" t="s">
        <v>60</v>
      </c>
      <c r="E34" s="9">
        <v>40385</v>
      </c>
      <c r="F34" s="1" t="s">
        <v>67</v>
      </c>
      <c r="G34" s="15">
        <v>7901.274562</v>
      </c>
      <c r="H34" s="15">
        <v>10.92764046</v>
      </c>
      <c r="I34" s="15">
        <v>209.5961784</v>
      </c>
      <c r="J34" s="15">
        <v>8985.827698</v>
      </c>
      <c r="K34" s="15">
        <v>61.62960672</v>
      </c>
      <c r="L34" s="15">
        <v>177.6606673</v>
      </c>
      <c r="M34" s="15">
        <v>165.4242281</v>
      </c>
      <c r="N34" s="15">
        <v>9.452796</v>
      </c>
      <c r="O34" s="15">
        <v>162.1940144</v>
      </c>
      <c r="P34" s="15">
        <v>517.3555016</v>
      </c>
      <c r="Q34" s="16">
        <v>0.79404166</v>
      </c>
      <c r="R34" s="15">
        <v>283.1435864</v>
      </c>
      <c r="T34" s="13">
        <f t="shared" si="0"/>
        <v>263.9611861171113</v>
      </c>
      <c r="U34" s="13">
        <f t="shared" si="1"/>
        <v>577.0719450892287</v>
      </c>
      <c r="V34" s="13">
        <f t="shared" si="2"/>
        <v>1.2922559391316233</v>
      </c>
      <c r="W34" s="13">
        <f t="shared" si="3"/>
        <v>0.9987070799984837</v>
      </c>
    </row>
    <row r="35" spans="1:23" ht="15">
      <c r="A35" s="7">
        <f t="shared" si="4"/>
        <v>30</v>
      </c>
      <c r="B35" s="4" t="s">
        <v>63</v>
      </c>
      <c r="C35" s="4">
        <v>4</v>
      </c>
      <c r="D35" s="4" t="s">
        <v>29</v>
      </c>
      <c r="E35" s="9">
        <v>40385</v>
      </c>
      <c r="F35" s="1" t="s">
        <v>68</v>
      </c>
      <c r="G35" s="15">
        <v>773.1297662</v>
      </c>
      <c r="H35" s="15">
        <v>11.04445866</v>
      </c>
      <c r="I35" s="15">
        <v>470.009085</v>
      </c>
      <c r="J35" s="15">
        <v>1782.776744</v>
      </c>
      <c r="K35" s="15">
        <v>51.1093426</v>
      </c>
      <c r="L35" s="15">
        <v>23.65381538</v>
      </c>
      <c r="M35" s="15">
        <v>124.1567634</v>
      </c>
      <c r="N35" s="15">
        <v>9.47742278</v>
      </c>
      <c r="O35" s="15">
        <v>133.0165545</v>
      </c>
      <c r="P35" s="15">
        <v>174.1735258</v>
      </c>
      <c r="Q35" s="16">
        <v>1.87503248</v>
      </c>
      <c r="R35" s="15">
        <v>20.30376946</v>
      </c>
      <c r="T35" s="13">
        <f t="shared" si="0"/>
        <v>250.6671697761737</v>
      </c>
      <c r="U35" s="13">
        <f t="shared" si="1"/>
        <v>548.0085665646709</v>
      </c>
      <c r="V35" s="13">
        <f t="shared" si="2"/>
        <v>3.5334630848523445</v>
      </c>
      <c r="W35" s="13">
        <f t="shared" si="3"/>
        <v>2.7308016104972856</v>
      </c>
    </row>
    <row r="37" spans="6:18" ht="15">
      <c r="F37" s="2"/>
      <c r="G37" s="10" t="s">
        <v>5</v>
      </c>
      <c r="H37" s="10" t="s">
        <v>6</v>
      </c>
      <c r="I37" s="10" t="s">
        <v>7</v>
      </c>
      <c r="J37" s="10" t="s">
        <v>8</v>
      </c>
      <c r="K37" s="10" t="s">
        <v>9</v>
      </c>
      <c r="L37" s="10" t="s">
        <v>10</v>
      </c>
      <c r="M37" s="10" t="s">
        <v>11</v>
      </c>
      <c r="N37" s="10" t="s">
        <v>12</v>
      </c>
      <c r="O37" s="10" t="s">
        <v>13</v>
      </c>
      <c r="P37" s="10" t="s">
        <v>14</v>
      </c>
      <c r="Q37" s="10" t="s">
        <v>15</v>
      </c>
      <c r="R37" s="10" t="s">
        <v>16</v>
      </c>
    </row>
    <row r="38" spans="6:18" ht="15">
      <c r="F38" s="2" t="s">
        <v>108</v>
      </c>
      <c r="G38" s="18">
        <v>26.98154</v>
      </c>
      <c r="H38" s="18">
        <v>137.33</v>
      </c>
      <c r="I38" s="18">
        <v>40.078</v>
      </c>
      <c r="J38" s="18">
        <v>55.845</v>
      </c>
      <c r="K38" s="18">
        <v>39.0983</v>
      </c>
      <c r="L38" s="18">
        <v>24.305</v>
      </c>
      <c r="M38" s="18">
        <v>54.938</v>
      </c>
      <c r="N38" s="18">
        <v>22.98977</v>
      </c>
      <c r="O38" s="18">
        <v>30.97376</v>
      </c>
      <c r="P38" s="18">
        <v>28.0855</v>
      </c>
      <c r="Q38" s="18">
        <v>87.62</v>
      </c>
      <c r="R38" s="18">
        <v>47.87</v>
      </c>
    </row>
    <row r="40" spans="6:22" ht="15">
      <c r="F40" s="3" t="s">
        <v>109</v>
      </c>
      <c r="G40" s="12" t="s">
        <v>110</v>
      </c>
      <c r="H40" s="12" t="s">
        <v>110</v>
      </c>
      <c r="I40" s="12" t="s">
        <v>110</v>
      </c>
      <c r="J40" s="12" t="s">
        <v>110</v>
      </c>
      <c r="K40" s="12" t="s">
        <v>110</v>
      </c>
      <c r="L40" s="12" t="s">
        <v>110</v>
      </c>
      <c r="M40" s="12" t="s">
        <v>110</v>
      </c>
      <c r="N40" s="12" t="s">
        <v>110</v>
      </c>
      <c r="O40" s="12" t="s">
        <v>110</v>
      </c>
      <c r="P40" s="12" t="s">
        <v>110</v>
      </c>
      <c r="Q40" s="12" t="s">
        <v>110</v>
      </c>
      <c r="R40" s="12" t="s">
        <v>110</v>
      </c>
      <c r="S40" s="12"/>
      <c r="T40" s="12"/>
      <c r="U40" s="12"/>
      <c r="V40" s="12"/>
    </row>
    <row r="41" spans="6:22" ht="15">
      <c r="F41" s="3" t="s">
        <v>111</v>
      </c>
      <c r="G41" s="12" t="s">
        <v>5</v>
      </c>
      <c r="H41" s="12" t="s">
        <v>6</v>
      </c>
      <c r="I41" s="12" t="s">
        <v>7</v>
      </c>
      <c r="J41" s="12" t="s">
        <v>8</v>
      </c>
      <c r="K41" s="12" t="s">
        <v>9</v>
      </c>
      <c r="L41" s="12" t="s">
        <v>10</v>
      </c>
      <c r="M41" s="12" t="s">
        <v>11</v>
      </c>
      <c r="N41" s="12" t="s">
        <v>12</v>
      </c>
      <c r="O41" s="12" t="s">
        <v>13</v>
      </c>
      <c r="P41" s="12" t="s">
        <v>14</v>
      </c>
      <c r="Q41" s="12" t="s">
        <v>15</v>
      </c>
      <c r="R41" s="12" t="s">
        <v>16</v>
      </c>
      <c r="T41" s="12" t="s">
        <v>17</v>
      </c>
      <c r="U41" s="12"/>
      <c r="V41" s="12" t="s">
        <v>18</v>
      </c>
    </row>
    <row r="42" spans="1:22" ht="15">
      <c r="A42" s="7">
        <v>1</v>
      </c>
      <c r="B42" s="7" t="s">
        <v>19</v>
      </c>
      <c r="C42" s="7">
        <v>4</v>
      </c>
      <c r="D42" s="7" t="s">
        <v>20</v>
      </c>
      <c r="E42" s="8">
        <v>40374</v>
      </c>
      <c r="F42" t="s">
        <v>43</v>
      </c>
      <c r="G42" s="19">
        <f aca="true" t="shared" si="5" ref="G42:R42">G6/G38</f>
        <v>102.26789397491767</v>
      </c>
      <c r="H42" s="19">
        <f t="shared" si="5"/>
        <v>0.012465322215102307</v>
      </c>
      <c r="I42" s="19">
        <f t="shared" si="5"/>
        <v>0.982533394879984</v>
      </c>
      <c r="J42" s="19">
        <f t="shared" si="5"/>
        <v>51.83394756916466</v>
      </c>
      <c r="K42" s="19">
        <f t="shared" si="5"/>
        <v>0.21883267461756647</v>
      </c>
      <c r="L42" s="19">
        <f t="shared" si="5"/>
        <v>0.2945186455461839</v>
      </c>
      <c r="M42" s="19">
        <f t="shared" si="5"/>
        <v>0.17850844941570498</v>
      </c>
      <c r="N42" s="19">
        <f t="shared" si="5"/>
        <v>0.36012466684094707</v>
      </c>
      <c r="O42" s="19">
        <f t="shared" si="5"/>
        <v>0.939207954087589</v>
      </c>
      <c r="P42" s="19">
        <f t="shared" si="5"/>
        <v>18.710867045272472</v>
      </c>
      <c r="Q42" s="20">
        <f t="shared" si="5"/>
        <v>0.0023602633896370687</v>
      </c>
      <c r="R42" s="19">
        <f t="shared" si="5"/>
        <v>0.6031258199289744</v>
      </c>
      <c r="T42" s="13">
        <f>I42/Q42</f>
        <v>416.28125030192734</v>
      </c>
      <c r="U42" s="13"/>
      <c r="V42" s="13">
        <f>I42/O42</f>
        <v>1.0461297634925637</v>
      </c>
    </row>
    <row r="43" spans="1:22" ht="15">
      <c r="A43" s="7">
        <f>A42+1</f>
        <v>2</v>
      </c>
      <c r="B43" s="7" t="s">
        <v>19</v>
      </c>
      <c r="C43" s="7">
        <v>4</v>
      </c>
      <c r="D43" s="7" t="s">
        <v>23</v>
      </c>
      <c r="E43" s="8">
        <v>40374</v>
      </c>
      <c r="F43" t="s">
        <v>44</v>
      </c>
      <c r="G43" s="19">
        <f aca="true" t="shared" si="6" ref="G43:R43">G7/G38</f>
        <v>353.8907424854178</v>
      </c>
      <c r="H43" s="19">
        <f t="shared" si="6"/>
        <v>0.028308046908905555</v>
      </c>
      <c r="I43" s="19">
        <f t="shared" si="6"/>
        <v>0.7027494121463146</v>
      </c>
      <c r="J43" s="19">
        <f t="shared" si="6"/>
        <v>84.93662225803564</v>
      </c>
      <c r="K43" s="19">
        <f t="shared" si="6"/>
        <v>0.32215732065076996</v>
      </c>
      <c r="L43" s="19">
        <f t="shared" si="6"/>
        <v>1.5503884978399507</v>
      </c>
      <c r="M43" s="19">
        <f t="shared" si="6"/>
        <v>0.6835710287960973</v>
      </c>
      <c r="N43" s="19">
        <f t="shared" si="6"/>
        <v>0.26562915079185223</v>
      </c>
      <c r="O43" s="19">
        <f t="shared" si="6"/>
        <v>0.9531160898773672</v>
      </c>
      <c r="P43" s="19">
        <f t="shared" si="6"/>
        <v>40.62856318028876</v>
      </c>
      <c r="Q43" s="20">
        <f t="shared" si="6"/>
        <v>0.004950788714905272</v>
      </c>
      <c r="R43" s="19">
        <f t="shared" si="6"/>
        <v>1.854752550240234</v>
      </c>
      <c r="T43" s="13">
        <f aca="true" t="shared" si="7" ref="T43:T71">I43/Q43</f>
        <v>141.94696090151382</v>
      </c>
      <c r="U43" s="13"/>
      <c r="V43" s="13">
        <f aca="true" t="shared" si="8" ref="V43:V71">I43/O43</f>
        <v>0.7373177513315654</v>
      </c>
    </row>
    <row r="44" spans="1:22" ht="15">
      <c r="A44" s="7">
        <f aca="true" t="shared" si="9" ref="A44:A71">A43+1</f>
        <v>3</v>
      </c>
      <c r="B44" s="7" t="s">
        <v>19</v>
      </c>
      <c r="C44" s="7">
        <v>4</v>
      </c>
      <c r="D44" s="7" t="s">
        <v>25</v>
      </c>
      <c r="E44" s="8">
        <v>40374</v>
      </c>
      <c r="F44" t="s">
        <v>45</v>
      </c>
      <c r="G44" s="19">
        <f aca="true" t="shared" si="10" ref="G44:R44">G8/G38</f>
        <v>330.57266709016614</v>
      </c>
      <c r="H44" s="19">
        <f t="shared" si="10"/>
        <v>0.05128354055195514</v>
      </c>
      <c r="I44" s="19">
        <f t="shared" si="10"/>
        <v>0.3456590361794501</v>
      </c>
      <c r="J44" s="19">
        <f t="shared" si="10"/>
        <v>45.69691990330379</v>
      </c>
      <c r="K44" s="19">
        <f t="shared" si="10"/>
        <v>0.3058416471304379</v>
      </c>
      <c r="L44" s="19">
        <f t="shared" si="10"/>
        <v>3.531272506891586</v>
      </c>
      <c r="M44" s="19">
        <f t="shared" si="10"/>
        <v>0.5046744471950199</v>
      </c>
      <c r="N44" s="19">
        <f t="shared" si="10"/>
        <v>0.3399948611056135</v>
      </c>
      <c r="O44" s="19">
        <f t="shared" si="10"/>
        <v>0.745233484084593</v>
      </c>
      <c r="P44" s="19">
        <f t="shared" si="10"/>
        <v>40.53146068255862</v>
      </c>
      <c r="Q44" s="20">
        <f t="shared" si="10"/>
        <v>0.0017224317856653732</v>
      </c>
      <c r="R44" s="19">
        <f t="shared" si="10"/>
        <v>0.9557277422185085</v>
      </c>
      <c r="T44" s="13">
        <f t="shared" si="7"/>
        <v>200.68082756956466</v>
      </c>
      <c r="U44" s="13"/>
      <c r="V44" s="13">
        <f t="shared" si="8"/>
        <v>0.4638264967442252</v>
      </c>
    </row>
    <row r="45" spans="1:22" ht="15">
      <c r="A45" s="7">
        <f t="shared" si="9"/>
        <v>4</v>
      </c>
      <c r="B45" s="7" t="s">
        <v>19</v>
      </c>
      <c r="C45" s="7">
        <v>4</v>
      </c>
      <c r="D45" s="7" t="s">
        <v>27</v>
      </c>
      <c r="E45" s="8">
        <v>40374</v>
      </c>
      <c r="F45" t="s">
        <v>46</v>
      </c>
      <c r="G45" s="19">
        <f aca="true" t="shared" si="11" ref="G45:R45">G9/G38</f>
        <v>264.8248732281404</v>
      </c>
      <c r="H45" s="19">
        <f t="shared" si="11"/>
        <v>0.06866073696934391</v>
      </c>
      <c r="I45" s="19">
        <f t="shared" si="11"/>
        <v>0.4462574441339388</v>
      </c>
      <c r="J45" s="19">
        <f t="shared" si="11"/>
        <v>39.634942000179066</v>
      </c>
      <c r="K45" s="19">
        <f t="shared" si="11"/>
        <v>0.6908811457275637</v>
      </c>
      <c r="L45" s="19">
        <f t="shared" si="11"/>
        <v>3.445099981896729</v>
      </c>
      <c r="M45" s="19">
        <f t="shared" si="11"/>
        <v>0.3007968762969165</v>
      </c>
      <c r="N45" s="19">
        <f t="shared" si="11"/>
        <v>0.4013298089541566</v>
      </c>
      <c r="O45" s="19">
        <f t="shared" si="11"/>
        <v>1.9663225685225172</v>
      </c>
      <c r="P45" s="19">
        <f t="shared" si="11"/>
        <v>36.74375352406045</v>
      </c>
      <c r="Q45" s="20">
        <f t="shared" si="11"/>
        <v>0.0030696871627482313</v>
      </c>
      <c r="R45" s="19">
        <f t="shared" si="11"/>
        <v>1.47587517902653</v>
      </c>
      <c r="T45" s="13">
        <f t="shared" si="7"/>
        <v>145.3755449576214</v>
      </c>
      <c r="U45" s="13"/>
      <c r="V45" s="13">
        <f t="shared" si="8"/>
        <v>0.22695027320428607</v>
      </c>
    </row>
    <row r="46" spans="1:22" ht="15">
      <c r="A46" s="7">
        <f t="shared" si="9"/>
        <v>5</v>
      </c>
      <c r="B46" s="7" t="s">
        <v>19</v>
      </c>
      <c r="C46" s="7">
        <v>4</v>
      </c>
      <c r="D46" s="7" t="s">
        <v>29</v>
      </c>
      <c r="E46" s="8">
        <v>40374</v>
      </c>
      <c r="F46" t="s">
        <v>47</v>
      </c>
      <c r="G46" s="19">
        <f aca="true" t="shared" si="12" ref="G46:R46">G10/G38</f>
        <v>18.936714168279497</v>
      </c>
      <c r="H46" s="19">
        <f t="shared" si="12"/>
        <v>0.14085025729265274</v>
      </c>
      <c r="I46" s="19">
        <f t="shared" si="12"/>
        <v>30.015398607714957</v>
      </c>
      <c r="J46" s="19">
        <f t="shared" si="12"/>
        <v>15.066635165189364</v>
      </c>
      <c r="K46" s="19">
        <f t="shared" si="12"/>
        <v>2.767554768877419</v>
      </c>
      <c r="L46" s="19">
        <f t="shared" si="12"/>
        <v>2.6973842493314133</v>
      </c>
      <c r="M46" s="19">
        <f t="shared" si="12"/>
        <v>4.734936084313225</v>
      </c>
      <c r="N46" s="19">
        <f t="shared" si="12"/>
        <v>0.2332319664790035</v>
      </c>
      <c r="O46" s="19">
        <f t="shared" si="12"/>
        <v>4.665523862133626</v>
      </c>
      <c r="P46" s="19">
        <f t="shared" si="12"/>
        <v>7.198281319542113</v>
      </c>
      <c r="Q46" s="20">
        <f t="shared" si="12"/>
        <v>0.04032350454234193</v>
      </c>
      <c r="R46" s="19">
        <f t="shared" si="12"/>
        <v>0.06651290273657824</v>
      </c>
      <c r="T46" s="13">
        <f t="shared" si="7"/>
        <v>744.3648301004471</v>
      </c>
      <c r="U46" s="13"/>
      <c r="V46" s="13">
        <f t="shared" si="8"/>
        <v>6.433446595638756</v>
      </c>
    </row>
    <row r="47" spans="1:22" ht="15">
      <c r="A47" s="7">
        <f t="shared" si="9"/>
        <v>6</v>
      </c>
      <c r="B47" s="7" t="s">
        <v>79</v>
      </c>
      <c r="C47" s="7">
        <v>4</v>
      </c>
      <c r="D47" s="7" t="s">
        <v>20</v>
      </c>
      <c r="E47" s="8">
        <v>40380</v>
      </c>
      <c r="F47" t="s">
        <v>80</v>
      </c>
      <c r="G47" s="19">
        <f aca="true" t="shared" si="13" ref="G47:R47">G11/G38</f>
        <v>80.27629230948271</v>
      </c>
      <c r="H47" s="19">
        <f t="shared" si="13"/>
        <v>0.02307809591494939</v>
      </c>
      <c r="I47" s="19">
        <f t="shared" si="13"/>
        <v>1.076176809721044</v>
      </c>
      <c r="J47" s="19">
        <f t="shared" si="13"/>
        <v>38.699104020055515</v>
      </c>
      <c r="K47" s="14">
        <f t="shared" si="13"/>
        <v>0.36287653401810305</v>
      </c>
      <c r="L47" s="19">
        <f t="shared" si="13"/>
        <v>0.07057094116436947</v>
      </c>
      <c r="M47" s="19">
        <f t="shared" si="13"/>
        <v>0.054436969238050165</v>
      </c>
      <c r="N47" s="19">
        <f t="shared" si="13"/>
        <v>0.34222305677699255</v>
      </c>
      <c r="O47" s="19">
        <f t="shared" si="13"/>
        <v>0.6293686313834679</v>
      </c>
      <c r="P47" s="19">
        <f t="shared" si="13"/>
        <v>8.934466233465667</v>
      </c>
      <c r="Q47" s="20">
        <f t="shared" si="13"/>
        <v>0.00430963550559233</v>
      </c>
      <c r="R47" s="19">
        <f t="shared" si="13"/>
        <v>0.2220726977229998</v>
      </c>
      <c r="T47" s="13">
        <f t="shared" si="7"/>
        <v>249.71411348466947</v>
      </c>
      <c r="U47" s="13"/>
      <c r="V47" s="13">
        <f t="shared" si="8"/>
        <v>1.7099308037571077</v>
      </c>
    </row>
    <row r="48" spans="1:22" ht="15">
      <c r="A48" s="7">
        <f t="shared" si="9"/>
        <v>7</v>
      </c>
      <c r="B48" s="7" t="s">
        <v>79</v>
      </c>
      <c r="C48" s="7">
        <v>4</v>
      </c>
      <c r="D48" s="7" t="s">
        <v>23</v>
      </c>
      <c r="E48" s="8">
        <v>40380</v>
      </c>
      <c r="F48" t="s">
        <v>81</v>
      </c>
      <c r="G48" s="19">
        <f aca="true" t="shared" si="14" ref="G48:R48">G12/G38</f>
        <v>419.66076917774154</v>
      </c>
      <c r="H48" s="19">
        <f t="shared" si="14"/>
        <v>0.061853605927328324</v>
      </c>
      <c r="I48" s="19">
        <f t="shared" si="14"/>
        <v>0.7905236059683616</v>
      </c>
      <c r="J48" s="19">
        <f t="shared" si="14"/>
        <v>90.22201916017549</v>
      </c>
      <c r="K48" s="19">
        <f t="shared" si="14"/>
        <v>0.42641934201742787</v>
      </c>
      <c r="L48" s="19">
        <f t="shared" si="14"/>
        <v>1.6549190010285948</v>
      </c>
      <c r="M48" s="19">
        <f t="shared" si="14"/>
        <v>0.35115339273362695</v>
      </c>
      <c r="N48" s="19">
        <f t="shared" si="14"/>
        <v>0.23179141600807662</v>
      </c>
      <c r="O48" s="19">
        <f t="shared" si="14"/>
        <v>1.0107741475364955</v>
      </c>
      <c r="P48" s="19">
        <f t="shared" si="14"/>
        <v>25.33300711043065</v>
      </c>
      <c r="Q48" s="20">
        <f t="shared" si="14"/>
        <v>0.003423490013695503</v>
      </c>
      <c r="R48" s="19">
        <f t="shared" si="14"/>
        <v>1.1234697438897014</v>
      </c>
      <c r="T48" s="13">
        <f t="shared" si="7"/>
        <v>230.91161440690956</v>
      </c>
      <c r="U48" s="13"/>
      <c r="V48" s="13">
        <f t="shared" si="8"/>
        <v>0.782097175610458</v>
      </c>
    </row>
    <row r="49" spans="1:22" ht="15">
      <c r="A49" s="7">
        <f t="shared" si="9"/>
        <v>8</v>
      </c>
      <c r="B49" s="7" t="s">
        <v>79</v>
      </c>
      <c r="C49" s="7">
        <v>4</v>
      </c>
      <c r="D49" s="7" t="s">
        <v>25</v>
      </c>
      <c r="E49" s="8">
        <v>40380</v>
      </c>
      <c r="F49" t="s">
        <v>82</v>
      </c>
      <c r="G49" s="19">
        <f aca="true" t="shared" si="15" ref="G49:R49">G13/G38</f>
        <v>415.2062688045234</v>
      </c>
      <c r="H49" s="19">
        <f t="shared" si="15"/>
        <v>0.07771001449064298</v>
      </c>
      <c r="I49" s="19">
        <f t="shared" si="15"/>
        <v>1.4460715614551622</v>
      </c>
      <c r="J49" s="19">
        <f t="shared" si="15"/>
        <v>49.005140728802935</v>
      </c>
      <c r="K49" s="19">
        <f t="shared" si="15"/>
        <v>0.4733785507298271</v>
      </c>
      <c r="L49" s="19">
        <f t="shared" si="15"/>
        <v>1.5684728837687718</v>
      </c>
      <c r="M49" s="19">
        <f t="shared" si="15"/>
        <v>0.5195868204157413</v>
      </c>
      <c r="N49" s="19">
        <f t="shared" si="15"/>
        <v>0.2828204137753444</v>
      </c>
      <c r="O49" s="19">
        <f t="shared" si="15"/>
        <v>1.8135841299215851</v>
      </c>
      <c r="P49" s="19">
        <f t="shared" si="15"/>
        <v>25.94971678624201</v>
      </c>
      <c r="Q49" s="20">
        <f t="shared" si="15"/>
        <v>0.0035689515863958</v>
      </c>
      <c r="R49" s="19">
        <f t="shared" si="15"/>
        <v>0.8375000091915605</v>
      </c>
      <c r="T49" s="13">
        <f t="shared" si="7"/>
        <v>405.1810528804387</v>
      </c>
      <c r="U49" s="13"/>
      <c r="V49" s="13">
        <f t="shared" si="8"/>
        <v>0.7973556548036659</v>
      </c>
    </row>
    <row r="50" spans="1:22" ht="15">
      <c r="A50" s="7">
        <f t="shared" si="9"/>
        <v>9</v>
      </c>
      <c r="B50" s="7" t="s">
        <v>79</v>
      </c>
      <c r="C50" s="7">
        <v>4</v>
      </c>
      <c r="D50" s="7" t="s">
        <v>35</v>
      </c>
      <c r="E50" s="8">
        <v>40380</v>
      </c>
      <c r="F50" t="s">
        <v>83</v>
      </c>
      <c r="G50" s="19">
        <f aca="true" t="shared" si="16" ref="G50:R50">G14/G38</f>
        <v>204.56844316521594</v>
      </c>
      <c r="H50" s="19">
        <f t="shared" si="16"/>
        <v>0.06270863093278962</v>
      </c>
      <c r="I50" s="19">
        <f t="shared" si="16"/>
        <v>1.8973932955736312</v>
      </c>
      <c r="J50" s="19">
        <f t="shared" si="16"/>
        <v>27.100888226340764</v>
      </c>
      <c r="K50" s="19">
        <f t="shared" si="16"/>
        <v>1.219887024755552</v>
      </c>
      <c r="L50" s="19">
        <f t="shared" si="16"/>
        <v>1.8304771273400535</v>
      </c>
      <c r="M50" s="19">
        <f t="shared" si="16"/>
        <v>0.5128917219410972</v>
      </c>
      <c r="N50" s="19">
        <f t="shared" si="16"/>
        <v>0.42959033613646413</v>
      </c>
      <c r="O50" s="19">
        <f t="shared" si="16"/>
        <v>2.027355187100307</v>
      </c>
      <c r="P50" s="19">
        <f t="shared" si="16"/>
        <v>19.991060561499705</v>
      </c>
      <c r="Q50" s="20">
        <f t="shared" si="16"/>
        <v>0.0027079160351517915</v>
      </c>
      <c r="R50" s="19">
        <f t="shared" si="16"/>
        <v>0.925465412575726</v>
      </c>
      <c r="T50" s="13">
        <f t="shared" si="7"/>
        <v>700.6839469700445</v>
      </c>
      <c r="U50" s="13"/>
      <c r="V50" s="13">
        <f t="shared" si="8"/>
        <v>0.935895844816143</v>
      </c>
    </row>
    <row r="51" spans="1:22" ht="15">
      <c r="A51" s="7">
        <f t="shared" si="9"/>
        <v>10</v>
      </c>
      <c r="B51" s="7" t="s">
        <v>79</v>
      </c>
      <c r="C51" s="7">
        <v>4</v>
      </c>
      <c r="D51" s="7" t="s">
        <v>29</v>
      </c>
      <c r="E51" s="8">
        <v>40380</v>
      </c>
      <c r="F51" t="s">
        <v>84</v>
      </c>
      <c r="G51" s="19">
        <f aca="true" t="shared" si="17" ref="G51:R51">G15/G38</f>
        <v>24.06960220951065</v>
      </c>
      <c r="H51" s="19">
        <f t="shared" si="17"/>
        <v>0.12862990854146944</v>
      </c>
      <c r="I51" s="19">
        <f t="shared" si="17"/>
        <v>17.71775030690154</v>
      </c>
      <c r="J51" s="19">
        <f t="shared" si="17"/>
        <v>9.929638015936968</v>
      </c>
      <c r="K51" s="19">
        <f t="shared" si="17"/>
        <v>1.7602594757316812</v>
      </c>
      <c r="L51" s="19">
        <f t="shared" si="17"/>
        <v>1.1940835721045053</v>
      </c>
      <c r="M51" s="19">
        <f t="shared" si="17"/>
        <v>1.0809771684444283</v>
      </c>
      <c r="N51" s="19">
        <f t="shared" si="17"/>
        <v>0.204721877861327</v>
      </c>
      <c r="O51" s="19">
        <f t="shared" si="17"/>
        <v>2.750566979921069</v>
      </c>
      <c r="P51" s="19">
        <f t="shared" si="17"/>
        <v>3.8575427996653078</v>
      </c>
      <c r="Q51" s="20">
        <f t="shared" si="17"/>
        <v>0.04293044809404245</v>
      </c>
      <c r="R51" s="19">
        <f t="shared" si="17"/>
        <v>0.0726553125130562</v>
      </c>
      <c r="T51" s="13">
        <f t="shared" si="7"/>
        <v>412.7082547121205</v>
      </c>
      <c r="U51" s="13"/>
      <c r="V51" s="13">
        <f t="shared" si="8"/>
        <v>6.4414902222849975</v>
      </c>
    </row>
    <row r="52" spans="1:22" ht="15">
      <c r="A52" s="7">
        <f t="shared" si="9"/>
        <v>11</v>
      </c>
      <c r="B52" s="7" t="s">
        <v>31</v>
      </c>
      <c r="C52" s="7">
        <v>4</v>
      </c>
      <c r="D52" s="7" t="s">
        <v>20</v>
      </c>
      <c r="E52" s="8">
        <v>40378</v>
      </c>
      <c r="F52" t="s">
        <v>48</v>
      </c>
      <c r="G52" s="19">
        <f aca="true" t="shared" si="18" ref="G52:R52">G16/G38</f>
        <v>80.2321109914408</v>
      </c>
      <c r="H52" s="19">
        <f t="shared" si="18"/>
        <v>0.023486505512269717</v>
      </c>
      <c r="I52" s="19">
        <f t="shared" si="18"/>
        <v>0.9422429746993363</v>
      </c>
      <c r="J52" s="19">
        <f t="shared" si="18"/>
        <v>43.48241858716089</v>
      </c>
      <c r="K52" s="19">
        <f t="shared" si="18"/>
        <v>0.2790232204469248</v>
      </c>
      <c r="L52" s="19">
        <f t="shared" si="18"/>
        <v>0.023595797695947336</v>
      </c>
      <c r="M52" s="19">
        <f t="shared" si="18"/>
        <v>0.145981682951691</v>
      </c>
      <c r="N52" s="19">
        <f t="shared" si="18"/>
        <v>0.2972634659676891</v>
      </c>
      <c r="O52" s="19">
        <f t="shared" si="18"/>
        <v>0.897446578652382</v>
      </c>
      <c r="P52" s="19">
        <f t="shared" si="18"/>
        <v>18.173608830179273</v>
      </c>
      <c r="Q52" s="20">
        <f t="shared" si="18"/>
        <v>0.0036186452955946132</v>
      </c>
      <c r="R52" s="19">
        <f t="shared" si="18"/>
        <v>0.33907510841863386</v>
      </c>
      <c r="T52" s="13">
        <f t="shared" si="7"/>
        <v>260.3855580557827</v>
      </c>
      <c r="U52" s="13"/>
      <c r="V52" s="13">
        <f t="shared" si="8"/>
        <v>1.0499153900772804</v>
      </c>
    </row>
    <row r="53" spans="1:22" ht="15">
      <c r="A53" s="7">
        <f t="shared" si="9"/>
        <v>12</v>
      </c>
      <c r="B53" s="7" t="s">
        <v>31</v>
      </c>
      <c r="C53" s="7">
        <v>4</v>
      </c>
      <c r="D53" s="7" t="s">
        <v>23</v>
      </c>
      <c r="E53" s="8">
        <v>40378</v>
      </c>
      <c r="F53" t="s">
        <v>49</v>
      </c>
      <c r="G53" s="19">
        <f>G17/G38</f>
        <v>455.2668788364193</v>
      </c>
      <c r="H53" s="19">
        <f>H17/H38</f>
        <v>0.027987862579188814</v>
      </c>
      <c r="I53" s="19"/>
      <c r="J53" s="19">
        <f aca="true" t="shared" si="19" ref="J53:P53">J17/J38</f>
        <v>52.520225624496376</v>
      </c>
      <c r="K53" s="19">
        <f t="shared" si="19"/>
        <v>0.17028084412877287</v>
      </c>
      <c r="L53" s="19">
        <f t="shared" si="19"/>
        <v>0.4935160613042584</v>
      </c>
      <c r="M53" s="19">
        <f t="shared" si="19"/>
        <v>0.3574081905420656</v>
      </c>
      <c r="N53" s="19">
        <f t="shared" si="19"/>
        <v>0.2425859316556886</v>
      </c>
      <c r="O53" s="19">
        <f t="shared" si="19"/>
        <v>1.0484599170394553</v>
      </c>
      <c r="P53" s="19">
        <f t="shared" si="19"/>
        <v>44.24902630894946</v>
      </c>
      <c r="Q53" s="20"/>
      <c r="R53" s="19">
        <f>R17/R38</f>
        <v>0.5785345857530813</v>
      </c>
      <c r="T53" s="13"/>
      <c r="U53" s="13"/>
      <c r="V53" s="13"/>
    </row>
    <row r="54" spans="1:22" ht="15">
      <c r="A54" s="7">
        <f t="shared" si="9"/>
        <v>13</v>
      </c>
      <c r="B54" s="7" t="s">
        <v>31</v>
      </c>
      <c r="C54" s="7">
        <v>4</v>
      </c>
      <c r="D54" s="7" t="s">
        <v>25</v>
      </c>
      <c r="E54" s="8">
        <v>40379</v>
      </c>
      <c r="F54" t="s">
        <v>50</v>
      </c>
      <c r="G54" s="19">
        <f>G18/G38</f>
        <v>193.27029339318662</v>
      </c>
      <c r="H54" s="19">
        <f>H18/H38</f>
        <v>0.025390795849413818</v>
      </c>
      <c r="I54" s="19"/>
      <c r="J54" s="19">
        <f aca="true" t="shared" si="20" ref="J54:P54">J18/J38</f>
        <v>28.689050113707584</v>
      </c>
      <c r="K54" s="19">
        <f t="shared" si="20"/>
        <v>0.2751101651478453</v>
      </c>
      <c r="L54" s="19">
        <f t="shared" si="20"/>
        <v>1.0833774499074265</v>
      </c>
      <c r="M54" s="19">
        <f t="shared" si="20"/>
        <v>0.7479312017183006</v>
      </c>
      <c r="N54" s="19">
        <f t="shared" si="20"/>
        <v>0.2852467906377489</v>
      </c>
      <c r="O54" s="19">
        <f t="shared" si="20"/>
        <v>0.9004503928486565</v>
      </c>
      <c r="P54" s="19">
        <f t="shared" si="20"/>
        <v>35.90478330811273</v>
      </c>
      <c r="Q54" s="20"/>
      <c r="R54" s="19">
        <f>R18/R38</f>
        <v>0.7778517911008983</v>
      </c>
      <c r="T54" s="13"/>
      <c r="U54" s="13"/>
      <c r="V54" s="13"/>
    </row>
    <row r="55" spans="1:22" ht="15">
      <c r="A55" s="7">
        <f t="shared" si="9"/>
        <v>14</v>
      </c>
      <c r="B55" s="7" t="s">
        <v>31</v>
      </c>
      <c r="C55" s="7">
        <v>4</v>
      </c>
      <c r="D55" s="7" t="s">
        <v>35</v>
      </c>
      <c r="E55" s="8">
        <v>40379</v>
      </c>
      <c r="F55" t="s">
        <v>51</v>
      </c>
      <c r="G55" s="19">
        <f>G19/G38</f>
        <v>165.50517917064778</v>
      </c>
      <c r="H55" s="19">
        <f>H19/H38</f>
        <v>0.038647133721692276</v>
      </c>
      <c r="I55" s="19"/>
      <c r="J55" s="19">
        <f aca="true" t="shared" si="21" ref="J55:P55">J19/J38</f>
        <v>36.415972781806786</v>
      </c>
      <c r="K55" s="19">
        <f t="shared" si="21"/>
        <v>0.69860439047222</v>
      </c>
      <c r="L55" s="19">
        <f t="shared" si="21"/>
        <v>1.779374951656038</v>
      </c>
      <c r="M55" s="19">
        <f t="shared" si="21"/>
        <v>0.4269486919800502</v>
      </c>
      <c r="N55" s="19">
        <f t="shared" si="21"/>
        <v>0.3382559610644213</v>
      </c>
      <c r="O55" s="19">
        <f t="shared" si="21"/>
        <v>0.850219650439598</v>
      </c>
      <c r="P55" s="19">
        <f t="shared" si="21"/>
        <v>34.730712702284094</v>
      </c>
      <c r="Q55" s="20"/>
      <c r="R55" s="19">
        <f>R19/R38</f>
        <v>1.46197350240234</v>
      </c>
      <c r="T55" s="13"/>
      <c r="U55" s="13"/>
      <c r="V55" s="13"/>
    </row>
    <row r="56" spans="1:22" ht="15">
      <c r="A56" s="7">
        <f t="shared" si="9"/>
        <v>15</v>
      </c>
      <c r="B56" s="7" t="s">
        <v>31</v>
      </c>
      <c r="C56" s="7">
        <v>4</v>
      </c>
      <c r="D56" s="7" t="s">
        <v>29</v>
      </c>
      <c r="E56" s="8">
        <v>40378</v>
      </c>
      <c r="F56" t="s">
        <v>52</v>
      </c>
      <c r="G56" s="19">
        <f aca="true" t="shared" si="22" ref="G56:R56">G20/G38</f>
        <v>21.61501786777182</v>
      </c>
      <c r="H56" s="19">
        <f t="shared" si="22"/>
        <v>0.12199192233306634</v>
      </c>
      <c r="I56" s="19">
        <f t="shared" si="22"/>
        <v>13.965536339138678</v>
      </c>
      <c r="J56" s="19">
        <f t="shared" si="22"/>
        <v>20.013912776434772</v>
      </c>
      <c r="K56" s="19">
        <f t="shared" si="22"/>
        <v>1.7907682052672365</v>
      </c>
      <c r="L56" s="19">
        <f t="shared" si="22"/>
        <v>1.1589535733388192</v>
      </c>
      <c r="M56" s="19">
        <f t="shared" si="22"/>
        <v>1.5610155917579818</v>
      </c>
      <c r="N56" s="19">
        <f t="shared" si="22"/>
        <v>0.21823187087126142</v>
      </c>
      <c r="O56" s="19">
        <f t="shared" si="22"/>
        <v>4.593219246226483</v>
      </c>
      <c r="P56" s="19">
        <f t="shared" si="22"/>
        <v>8.19328326004522</v>
      </c>
      <c r="Q56" s="20">
        <f t="shared" si="22"/>
        <v>0.032236761492809865</v>
      </c>
      <c r="R56" s="19">
        <f t="shared" si="22"/>
        <v>0.10975663137664508</v>
      </c>
      <c r="T56" s="13">
        <f t="shared" si="7"/>
        <v>433.2177207767465</v>
      </c>
      <c r="U56" s="13"/>
      <c r="V56" s="13">
        <f t="shared" si="8"/>
        <v>3.0404680444139336</v>
      </c>
    </row>
    <row r="57" spans="1:22" ht="15">
      <c r="A57" s="7">
        <f t="shared" si="9"/>
        <v>16</v>
      </c>
      <c r="B57" s="7" t="s">
        <v>90</v>
      </c>
      <c r="C57" s="7">
        <v>4</v>
      </c>
      <c r="D57" s="7" t="s">
        <v>20</v>
      </c>
      <c r="E57" s="8">
        <v>40371</v>
      </c>
      <c r="F57" t="s">
        <v>91</v>
      </c>
      <c r="G57" s="19">
        <f aca="true" t="shared" si="23" ref="G57:R57">G21/G38</f>
        <v>97.58957561354912</v>
      </c>
      <c r="H57" s="19">
        <f t="shared" si="23"/>
        <v>0.08987655671739606</v>
      </c>
      <c r="I57" s="19">
        <f t="shared" si="23"/>
        <v>19.54664599031888</v>
      </c>
      <c r="J57" s="19">
        <f t="shared" si="23"/>
        <v>199.16212205210854</v>
      </c>
      <c r="K57" s="19">
        <f t="shared" si="23"/>
        <v>2.0492793681566717</v>
      </c>
      <c r="L57" s="19">
        <f t="shared" si="23"/>
        <v>5.717397103476651</v>
      </c>
      <c r="M57" s="19">
        <f t="shared" si="23"/>
        <v>3.2112960257017003</v>
      </c>
      <c r="N57" s="19">
        <f t="shared" si="23"/>
        <v>0.5878269057933159</v>
      </c>
      <c r="O57" s="19">
        <f t="shared" si="23"/>
        <v>9.657932540317999</v>
      </c>
      <c r="P57" s="19">
        <f t="shared" si="23"/>
        <v>19.060336016805827</v>
      </c>
      <c r="Q57" s="20">
        <f t="shared" si="23"/>
        <v>0.011669438043825609</v>
      </c>
      <c r="R57" s="19">
        <f t="shared" si="23"/>
        <v>2.172895933570086</v>
      </c>
      <c r="T57" s="13">
        <f t="shared" si="7"/>
        <v>1675.0289017268628</v>
      </c>
      <c r="U57" s="13"/>
      <c r="V57" s="13">
        <f t="shared" si="8"/>
        <v>2.0238954774968105</v>
      </c>
    </row>
    <row r="58" spans="1:22" ht="15">
      <c r="A58" s="7">
        <f t="shared" si="9"/>
        <v>17</v>
      </c>
      <c r="B58" s="7" t="s">
        <v>92</v>
      </c>
      <c r="C58" s="7">
        <v>4</v>
      </c>
      <c r="D58" s="7" t="s">
        <v>23</v>
      </c>
      <c r="E58" s="8">
        <v>40371</v>
      </c>
      <c r="F58" t="s">
        <v>93</v>
      </c>
      <c r="G58" s="19">
        <f aca="true" t="shared" si="24" ref="G58:R58">G22/G38</f>
        <v>234.94046173791415</v>
      </c>
      <c r="H58" s="19">
        <f t="shared" si="24"/>
        <v>0.07704400530109953</v>
      </c>
      <c r="I58" s="19">
        <f t="shared" si="24"/>
        <v>2.7591384150905727</v>
      </c>
      <c r="J58" s="19">
        <f t="shared" si="24"/>
        <v>221.8647538365118</v>
      </c>
      <c r="K58" s="19">
        <f t="shared" si="24"/>
        <v>1.2950179071724346</v>
      </c>
      <c r="L58" s="19">
        <f t="shared" si="24"/>
        <v>5.703816088047727</v>
      </c>
      <c r="M58" s="19">
        <f t="shared" si="24"/>
        <v>1.2098166158214714</v>
      </c>
      <c r="N58" s="19">
        <f t="shared" si="24"/>
        <v>0.6656121929884465</v>
      </c>
      <c r="O58" s="19">
        <f t="shared" si="24"/>
        <v>1.9445406673261496</v>
      </c>
      <c r="P58" s="19">
        <f t="shared" si="24"/>
        <v>19.78967936479678</v>
      </c>
      <c r="Q58" s="20">
        <f t="shared" si="24"/>
        <v>0.00755210487103401</v>
      </c>
      <c r="R58" s="19">
        <f t="shared" si="24"/>
        <v>3.240848282431586</v>
      </c>
      <c r="T58" s="13">
        <f t="shared" si="7"/>
        <v>365.3469413107872</v>
      </c>
      <c r="U58" s="13"/>
      <c r="V58" s="13">
        <f t="shared" si="8"/>
        <v>1.4189152541019057</v>
      </c>
    </row>
    <row r="59" spans="1:22" ht="15">
      <c r="A59" s="7">
        <f t="shared" si="9"/>
        <v>18</v>
      </c>
      <c r="B59" s="7" t="s">
        <v>92</v>
      </c>
      <c r="C59" s="7">
        <v>4</v>
      </c>
      <c r="D59" s="7" t="s">
        <v>25</v>
      </c>
      <c r="E59" s="8">
        <v>40372</v>
      </c>
      <c r="F59" t="s">
        <v>94</v>
      </c>
      <c r="G59" s="19">
        <f aca="true" t="shared" si="25" ref="G59:R59">G23/G38</f>
        <v>165.2257296655417</v>
      </c>
      <c r="H59" s="19">
        <f t="shared" si="25"/>
        <v>0.061982817854802294</v>
      </c>
      <c r="I59" s="19">
        <f t="shared" si="25"/>
        <v>0.6855788322770597</v>
      </c>
      <c r="J59" s="19">
        <f t="shared" si="25"/>
        <v>119.0528312651088</v>
      </c>
      <c r="K59" s="19">
        <f t="shared" si="25"/>
        <v>1.0708432289894956</v>
      </c>
      <c r="L59" s="19">
        <f t="shared" si="25"/>
        <v>6.101040343962148</v>
      </c>
      <c r="M59" s="19">
        <f t="shared" si="25"/>
        <v>0.44344349084422435</v>
      </c>
      <c r="N59" s="19">
        <f t="shared" si="25"/>
        <v>0.7861675807108988</v>
      </c>
      <c r="O59" s="19">
        <f t="shared" si="25"/>
        <v>0.8915394953664005</v>
      </c>
      <c r="P59" s="19">
        <f t="shared" si="25"/>
        <v>19.72571918605686</v>
      </c>
      <c r="Q59" s="20">
        <f t="shared" si="25"/>
        <v>0.0062934304017347635</v>
      </c>
      <c r="R59" s="19">
        <f t="shared" si="25"/>
        <v>2.2736451038228536</v>
      </c>
      <c r="T59" s="13">
        <f t="shared" si="7"/>
        <v>108.93563422709532</v>
      </c>
      <c r="U59" s="13"/>
      <c r="V59" s="13">
        <f t="shared" si="8"/>
        <v>0.768983130685987</v>
      </c>
    </row>
    <row r="60" spans="1:22" ht="15">
      <c r="A60" s="7">
        <f t="shared" si="9"/>
        <v>19</v>
      </c>
      <c r="B60" s="7" t="s">
        <v>92</v>
      </c>
      <c r="C60" s="7">
        <v>4</v>
      </c>
      <c r="D60" s="7" t="s">
        <v>35</v>
      </c>
      <c r="E60" s="8">
        <v>40372</v>
      </c>
      <c r="F60" t="s">
        <v>95</v>
      </c>
      <c r="G60" s="19">
        <f aca="true" t="shared" si="26" ref="G60:R60">G24/G38</f>
        <v>175.79441388445585</v>
      </c>
      <c r="H60" s="19">
        <f t="shared" si="26"/>
        <v>0.06221673281875773</v>
      </c>
      <c r="I60" s="19">
        <f t="shared" si="26"/>
        <v>4.17409350017466</v>
      </c>
      <c r="J60" s="19">
        <f t="shared" si="26"/>
        <v>103.01514939564868</v>
      </c>
      <c r="K60" s="19">
        <f t="shared" si="26"/>
        <v>1.1042630779343345</v>
      </c>
      <c r="L60" s="19">
        <f t="shared" si="26"/>
        <v>6.259225742028389</v>
      </c>
      <c r="M60" s="19">
        <f t="shared" si="26"/>
        <v>0.43533692052859585</v>
      </c>
      <c r="N60" s="19">
        <f t="shared" si="26"/>
        <v>0.6955482774294828</v>
      </c>
      <c r="O60" s="19">
        <f t="shared" si="26"/>
        <v>2.4246772216224315</v>
      </c>
      <c r="P60" s="19">
        <f t="shared" si="26"/>
        <v>18.814806287942176</v>
      </c>
      <c r="Q60" s="20">
        <f t="shared" si="26"/>
        <v>0.006566340782926272</v>
      </c>
      <c r="R60" s="19">
        <f t="shared" si="26"/>
        <v>2.4342858282849384</v>
      </c>
      <c r="T60" s="13">
        <f t="shared" si="7"/>
        <v>635.6803032562813</v>
      </c>
      <c r="U60" s="13"/>
      <c r="V60" s="13">
        <f t="shared" si="8"/>
        <v>1.7215048101873274</v>
      </c>
    </row>
    <row r="61" spans="1:22" ht="15">
      <c r="A61" s="7">
        <f t="shared" si="9"/>
        <v>20</v>
      </c>
      <c r="B61" s="7" t="s">
        <v>92</v>
      </c>
      <c r="C61" s="7">
        <v>4</v>
      </c>
      <c r="D61" s="7" t="s">
        <v>29</v>
      </c>
      <c r="E61" s="8">
        <v>40372</v>
      </c>
      <c r="F61" t="s">
        <v>96</v>
      </c>
      <c r="G61" s="19">
        <f aca="true" t="shared" si="27" ref="G61:R61">G25/G38</f>
        <v>19.870196556608704</v>
      </c>
      <c r="H61" s="19">
        <f t="shared" si="27"/>
        <v>0.2860059972329425</v>
      </c>
      <c r="I61" s="19">
        <f t="shared" si="27"/>
        <v>41.59349384200808</v>
      </c>
      <c r="J61" s="19">
        <f t="shared" si="27"/>
        <v>8.293582118363327</v>
      </c>
      <c r="K61" s="19">
        <f t="shared" si="27"/>
        <v>3.682712378287547</v>
      </c>
      <c r="L61" s="19">
        <f t="shared" si="27"/>
        <v>2.359480559555647</v>
      </c>
      <c r="M61" s="19">
        <f t="shared" si="27"/>
        <v>15.840506476391568</v>
      </c>
      <c r="N61" s="19">
        <f t="shared" si="27"/>
        <v>0.33529695512395297</v>
      </c>
      <c r="O61" s="19">
        <f t="shared" si="27"/>
        <v>7.316371580331222</v>
      </c>
      <c r="P61" s="19">
        <f t="shared" si="27"/>
        <v>6.935543691940682</v>
      </c>
      <c r="Q61" s="20">
        <f t="shared" si="27"/>
        <v>0.07218299317507418</v>
      </c>
      <c r="R61" s="19">
        <f t="shared" si="27"/>
        <v>0.006996443070816796</v>
      </c>
      <c r="T61" s="13">
        <f t="shared" si="7"/>
        <v>576.2229025488916</v>
      </c>
      <c r="U61" s="13"/>
      <c r="V61" s="13">
        <f t="shared" si="8"/>
        <v>5.684989258039446</v>
      </c>
    </row>
    <row r="62" spans="1:22" ht="15">
      <c r="A62" s="7">
        <f t="shared" si="9"/>
        <v>21</v>
      </c>
      <c r="B62" s="4" t="s">
        <v>56</v>
      </c>
      <c r="C62" s="4">
        <v>4</v>
      </c>
      <c r="D62" s="4" t="s">
        <v>20</v>
      </c>
      <c r="E62" s="9">
        <v>40368</v>
      </c>
      <c r="F62" s="1" t="s">
        <v>57</v>
      </c>
      <c r="G62" s="19">
        <f aca="true" t="shared" si="28" ref="G62:R62">G26/G38</f>
        <v>27.274934781335684</v>
      </c>
      <c r="H62" s="19">
        <f t="shared" si="28"/>
        <v>0.034634760503895724</v>
      </c>
      <c r="I62" s="19">
        <f t="shared" si="28"/>
        <v>0.7481711367832726</v>
      </c>
      <c r="J62" s="19">
        <f t="shared" si="28"/>
        <v>17.122671949144955</v>
      </c>
      <c r="K62" s="19">
        <f t="shared" si="28"/>
        <v>0.6066605039093771</v>
      </c>
      <c r="L62" s="19">
        <f t="shared" si="28"/>
        <v>0.275276153054927</v>
      </c>
      <c r="M62" s="19">
        <f t="shared" si="28"/>
        <v>0.11059204157413811</v>
      </c>
      <c r="N62" s="19">
        <f t="shared" si="28"/>
        <v>0.48820846228561665</v>
      </c>
      <c r="O62" s="19">
        <f t="shared" si="28"/>
        <v>1.3321909241887326</v>
      </c>
      <c r="P62" s="19">
        <f t="shared" si="28"/>
        <v>7.508562396966406</v>
      </c>
      <c r="Q62" s="20">
        <f t="shared" si="28"/>
        <v>0.002631674047021228</v>
      </c>
      <c r="R62" s="19">
        <f t="shared" si="28"/>
        <v>0.2497357714643827</v>
      </c>
      <c r="T62" s="13">
        <f t="shared" si="7"/>
        <v>284.2947581711808</v>
      </c>
      <c r="U62" s="13"/>
      <c r="V62" s="13">
        <f t="shared" si="8"/>
        <v>0.5616095434960932</v>
      </c>
    </row>
    <row r="63" spans="1:22" ht="15">
      <c r="A63" s="7">
        <f t="shared" si="9"/>
        <v>22</v>
      </c>
      <c r="B63" s="4" t="s">
        <v>56</v>
      </c>
      <c r="C63" s="4">
        <v>4</v>
      </c>
      <c r="D63" s="4" t="s">
        <v>23</v>
      </c>
      <c r="E63" s="9">
        <v>40368</v>
      </c>
      <c r="F63" s="1" t="s">
        <v>58</v>
      </c>
      <c r="G63" s="19">
        <f>G27/G38</f>
        <v>174.39501926131717</v>
      </c>
      <c r="H63" s="19">
        <f>H27/H38</f>
        <v>0.033095193912473606</v>
      </c>
      <c r="I63" s="19"/>
      <c r="J63" s="19">
        <f aca="true" t="shared" si="29" ref="J63:R63">J27/J38</f>
        <v>93.81283481063659</v>
      </c>
      <c r="K63" s="19">
        <f t="shared" si="29"/>
        <v>0.6456523362908361</v>
      </c>
      <c r="L63" s="19">
        <f t="shared" si="29"/>
        <v>0.30449911952273195</v>
      </c>
      <c r="M63" s="19">
        <f t="shared" si="29"/>
        <v>0.555146538279515</v>
      </c>
      <c r="N63" s="19">
        <f t="shared" si="29"/>
        <v>0.5574738912133527</v>
      </c>
      <c r="O63" s="19">
        <f t="shared" si="29"/>
        <v>0.9621508438110195</v>
      </c>
      <c r="P63" s="19">
        <f t="shared" si="29"/>
        <v>12.504976681917714</v>
      </c>
      <c r="Q63" s="20">
        <f t="shared" si="29"/>
        <v>0.001889569961196074</v>
      </c>
      <c r="R63" s="19">
        <f t="shared" si="29"/>
        <v>0.594668314184249</v>
      </c>
      <c r="T63" s="13"/>
      <c r="U63" s="13"/>
      <c r="V63" s="13"/>
    </row>
    <row r="64" spans="1:22" ht="15">
      <c r="A64" s="7">
        <f t="shared" si="9"/>
        <v>23</v>
      </c>
      <c r="B64" s="4" t="s">
        <v>56</v>
      </c>
      <c r="C64" s="4">
        <v>4</v>
      </c>
      <c r="D64" s="4" t="s">
        <v>25</v>
      </c>
      <c r="E64" s="9">
        <v>40368</v>
      </c>
      <c r="F64" s="1" t="s">
        <v>59</v>
      </c>
      <c r="G64" s="19">
        <f>G28/G38</f>
        <v>452.1126825970645</v>
      </c>
      <c r="H64" s="19">
        <f>H28/H38</f>
        <v>0.03893159513580426</v>
      </c>
      <c r="I64" s="19"/>
      <c r="J64" s="19">
        <f aca="true" t="shared" si="30" ref="J64:R64">J28/J38</f>
        <v>94.81070652699435</v>
      </c>
      <c r="K64" s="19">
        <f t="shared" si="30"/>
        <v>0.3190648728972871</v>
      </c>
      <c r="L64" s="19">
        <f t="shared" si="30"/>
        <v>0.6470781666323802</v>
      </c>
      <c r="M64" s="19">
        <f t="shared" si="30"/>
        <v>1.7895301645491282</v>
      </c>
      <c r="N64" s="19">
        <f t="shared" si="30"/>
        <v>0.3493946768497467</v>
      </c>
      <c r="O64" s="19">
        <f t="shared" si="30"/>
        <v>1.6313890370429682</v>
      </c>
      <c r="P64" s="19">
        <f t="shared" si="30"/>
        <v>24.123815783945453</v>
      </c>
      <c r="Q64" s="20">
        <f t="shared" si="30"/>
        <v>0.0036104496690253364</v>
      </c>
      <c r="R64" s="19">
        <f t="shared" si="30"/>
        <v>0.7960240639231252</v>
      </c>
      <c r="T64" s="13"/>
      <c r="U64" s="13"/>
      <c r="V64" s="13"/>
    </row>
    <row r="65" spans="1:22" ht="15">
      <c r="A65" s="7">
        <f t="shared" si="9"/>
        <v>24</v>
      </c>
      <c r="B65" s="4" t="s">
        <v>56</v>
      </c>
      <c r="C65" s="4">
        <v>4</v>
      </c>
      <c r="D65" s="4" t="s">
        <v>60</v>
      </c>
      <c r="E65" s="9">
        <v>40368</v>
      </c>
      <c r="F65" s="1" t="s">
        <v>61</v>
      </c>
      <c r="G65" s="19">
        <f>G29/G38</f>
        <v>437.32193937039915</v>
      </c>
      <c r="H65" s="19">
        <f>H29/H38</f>
        <v>0.029933578970363355</v>
      </c>
      <c r="I65" s="19"/>
      <c r="J65" s="19">
        <f aca="true" t="shared" si="31" ref="J65:R65">J29/J38</f>
        <v>76.27585105201898</v>
      </c>
      <c r="K65" s="19">
        <f t="shared" si="31"/>
        <v>0.35398206929713055</v>
      </c>
      <c r="L65" s="19">
        <f t="shared" si="31"/>
        <v>1.5283448516766096</v>
      </c>
      <c r="M65" s="19">
        <f t="shared" si="31"/>
        <v>1.3041138530707341</v>
      </c>
      <c r="N65" s="19">
        <f t="shared" si="31"/>
        <v>0.3405683597530554</v>
      </c>
      <c r="O65" s="19">
        <f t="shared" si="31"/>
        <v>2.1295257101494944</v>
      </c>
      <c r="P65" s="19">
        <f t="shared" si="31"/>
        <v>22.323228755051538</v>
      </c>
      <c r="Q65" s="20">
        <f t="shared" si="31"/>
        <v>0.005536193791371833</v>
      </c>
      <c r="R65" s="19">
        <f t="shared" si="31"/>
        <v>1.0048517526634637</v>
      </c>
      <c r="T65" s="13"/>
      <c r="U65" s="13"/>
      <c r="V65" s="13"/>
    </row>
    <row r="66" spans="1:22" ht="15">
      <c r="A66" s="7">
        <f t="shared" si="9"/>
        <v>25</v>
      </c>
      <c r="B66" s="4" t="s">
        <v>56</v>
      </c>
      <c r="C66" s="4">
        <v>4</v>
      </c>
      <c r="D66" s="4" t="s">
        <v>29</v>
      </c>
      <c r="E66" s="9">
        <v>40368</v>
      </c>
      <c r="F66" s="1" t="s">
        <v>62</v>
      </c>
      <c r="G66" s="19">
        <f aca="true" t="shared" si="32" ref="G66:R66">G30/G38</f>
        <v>19.997007539228672</v>
      </c>
      <c r="H66" s="19">
        <f t="shared" si="32"/>
        <v>0.10203572096410106</v>
      </c>
      <c r="I66" s="19">
        <f t="shared" si="32"/>
        <v>6.494012595438894</v>
      </c>
      <c r="J66" s="19">
        <f t="shared" si="32"/>
        <v>13.908705656728445</v>
      </c>
      <c r="K66" s="19">
        <f t="shared" si="32"/>
        <v>2.5699889969640624</v>
      </c>
      <c r="L66" s="19">
        <f t="shared" si="32"/>
        <v>1.1249684188438593</v>
      </c>
      <c r="M66" s="19">
        <f t="shared" si="32"/>
        <v>1.0045016163675415</v>
      </c>
      <c r="N66" s="19">
        <f t="shared" si="32"/>
        <v>0.3166525850410857</v>
      </c>
      <c r="O66" s="19">
        <f t="shared" si="32"/>
        <v>4.4330272785738645</v>
      </c>
      <c r="P66" s="19">
        <f t="shared" si="32"/>
        <v>6.939570532837229</v>
      </c>
      <c r="Q66" s="20">
        <f t="shared" si="32"/>
        <v>0.016861664460168912</v>
      </c>
      <c r="R66" s="19">
        <f t="shared" si="32"/>
        <v>0.029080411113432212</v>
      </c>
      <c r="T66" s="13">
        <f t="shared" si="7"/>
        <v>385.134730368952</v>
      </c>
      <c r="U66" s="13"/>
      <c r="V66" s="13">
        <f t="shared" si="8"/>
        <v>1.464916001493242</v>
      </c>
    </row>
    <row r="67" spans="1:22" ht="15">
      <c r="A67" s="7">
        <f t="shared" si="9"/>
        <v>26</v>
      </c>
      <c r="B67" s="4" t="s">
        <v>63</v>
      </c>
      <c r="C67" s="4">
        <v>4</v>
      </c>
      <c r="D67" s="4" t="s">
        <v>20</v>
      </c>
      <c r="E67" s="9">
        <v>40385</v>
      </c>
      <c r="F67" s="1" t="s">
        <v>64</v>
      </c>
      <c r="G67" s="19">
        <f aca="true" t="shared" si="33" ref="G67:R67">G31/G38</f>
        <v>215.91195839822336</v>
      </c>
      <c r="H67" s="19">
        <f t="shared" si="33"/>
        <v>0.02686333576057671</v>
      </c>
      <c r="I67" s="19">
        <f t="shared" si="33"/>
        <v>1.1138180972104397</v>
      </c>
      <c r="J67" s="19">
        <f t="shared" si="33"/>
        <v>151.69554137344437</v>
      </c>
      <c r="K67" s="19">
        <f t="shared" si="33"/>
        <v>0.6277258366732057</v>
      </c>
      <c r="L67" s="19">
        <f t="shared" si="33"/>
        <v>2.408334572310224</v>
      </c>
      <c r="M67" s="19">
        <f t="shared" si="33"/>
        <v>1.0873627281662965</v>
      </c>
      <c r="N67" s="19">
        <f t="shared" si="33"/>
        <v>0.5068090520261838</v>
      </c>
      <c r="O67" s="19">
        <f t="shared" si="33"/>
        <v>2.447841547167667</v>
      </c>
      <c r="P67" s="19">
        <f t="shared" si="33"/>
        <v>12.971977255167257</v>
      </c>
      <c r="Q67" s="20">
        <f t="shared" si="33"/>
        <v>0.0035669385984934943</v>
      </c>
      <c r="R67" s="19">
        <f t="shared" si="33"/>
        <v>1.7168455700856489</v>
      </c>
      <c r="T67" s="13">
        <f t="shared" si="7"/>
        <v>312.26164018659125</v>
      </c>
      <c r="U67" s="13"/>
      <c r="V67" s="13">
        <f t="shared" si="8"/>
        <v>0.45502050510549147</v>
      </c>
    </row>
    <row r="68" spans="1:22" ht="15">
      <c r="A68" s="7">
        <f t="shared" si="9"/>
        <v>27</v>
      </c>
      <c r="B68" s="4" t="s">
        <v>63</v>
      </c>
      <c r="C68" s="4">
        <v>4</v>
      </c>
      <c r="D68" s="4" t="s">
        <v>23</v>
      </c>
      <c r="E68" s="9">
        <v>40385</v>
      </c>
      <c r="F68" s="1" t="s">
        <v>65</v>
      </c>
      <c r="G68" s="19">
        <f aca="true" t="shared" si="34" ref="G68:R68">G32/G38</f>
        <v>369.39837718677285</v>
      </c>
      <c r="H68" s="19">
        <f t="shared" si="34"/>
        <v>0.04107339124736037</v>
      </c>
      <c r="I68" s="19">
        <f t="shared" si="34"/>
        <v>2.178869443585009</v>
      </c>
      <c r="J68" s="19">
        <f t="shared" si="34"/>
        <v>132.90559029456531</v>
      </c>
      <c r="K68" s="19">
        <f t="shared" si="34"/>
        <v>0.5406508794500017</v>
      </c>
      <c r="L68" s="19">
        <f t="shared" si="34"/>
        <v>4.089118689158609</v>
      </c>
      <c r="M68" s="19">
        <f t="shared" si="34"/>
        <v>2.6101242982999016</v>
      </c>
      <c r="N68" s="19">
        <f t="shared" si="34"/>
        <v>0.3836253951213953</v>
      </c>
      <c r="O68" s="19">
        <f t="shared" si="34"/>
        <v>3.0983393026871777</v>
      </c>
      <c r="P68" s="19">
        <f t="shared" si="34"/>
        <v>18.534691531217174</v>
      </c>
      <c r="Q68" s="20">
        <f t="shared" si="34"/>
        <v>0.004307920109564026</v>
      </c>
      <c r="R68" s="19">
        <f t="shared" si="34"/>
        <v>2.211691777731356</v>
      </c>
      <c r="T68" s="13">
        <f t="shared" si="7"/>
        <v>505.78223090713647</v>
      </c>
      <c r="U68" s="13"/>
      <c r="V68" s="13">
        <f t="shared" si="8"/>
        <v>0.7032378415415264</v>
      </c>
    </row>
    <row r="69" spans="1:22" ht="15">
      <c r="A69" s="7">
        <f t="shared" si="9"/>
        <v>28</v>
      </c>
      <c r="B69" s="4" t="s">
        <v>63</v>
      </c>
      <c r="C69" s="4">
        <v>4</v>
      </c>
      <c r="D69" s="4" t="s">
        <v>25</v>
      </c>
      <c r="E69" s="9">
        <v>40385</v>
      </c>
      <c r="F69" s="1" t="s">
        <v>66</v>
      </c>
      <c r="G69" s="19">
        <f aca="true" t="shared" si="35" ref="G69:R69">G33/G38</f>
        <v>408.7469733010051</v>
      </c>
      <c r="H69" s="19">
        <f t="shared" si="35"/>
        <v>0.10604001703924851</v>
      </c>
      <c r="I69" s="19">
        <f t="shared" si="35"/>
        <v>4.690624537152552</v>
      </c>
      <c r="J69" s="19">
        <f t="shared" si="35"/>
        <v>218.3334439967768</v>
      </c>
      <c r="K69" s="19">
        <f t="shared" si="35"/>
        <v>1.4576268477146064</v>
      </c>
      <c r="L69" s="19">
        <f t="shared" si="35"/>
        <v>9.043723645340465</v>
      </c>
      <c r="M69" s="19">
        <f t="shared" si="35"/>
        <v>5.485897812079071</v>
      </c>
      <c r="N69" s="19">
        <f t="shared" si="35"/>
        <v>0.40478332667094974</v>
      </c>
      <c r="O69" s="19">
        <f t="shared" si="35"/>
        <v>5.704357181691858</v>
      </c>
      <c r="P69" s="19">
        <f t="shared" si="35"/>
        <v>19.162261052856454</v>
      </c>
      <c r="Q69" s="20">
        <f t="shared" si="35"/>
        <v>0.009800505820588905</v>
      </c>
      <c r="R69" s="19">
        <f t="shared" si="35"/>
        <v>7.761901658658869</v>
      </c>
      <c r="T69" s="13">
        <f t="shared" si="7"/>
        <v>478.610453686838</v>
      </c>
      <c r="U69" s="13"/>
      <c r="V69" s="13">
        <f t="shared" si="8"/>
        <v>0.822288013837408</v>
      </c>
    </row>
    <row r="70" spans="1:22" ht="15">
      <c r="A70" s="7">
        <f t="shared" si="9"/>
        <v>29</v>
      </c>
      <c r="B70" s="4" t="s">
        <v>63</v>
      </c>
      <c r="C70" s="4">
        <v>4</v>
      </c>
      <c r="D70" s="4" t="s">
        <v>60</v>
      </c>
      <c r="E70" s="9">
        <v>40385</v>
      </c>
      <c r="F70" s="1" t="s">
        <v>67</v>
      </c>
      <c r="G70" s="19">
        <f aca="true" t="shared" si="36" ref="G70:R70">G34/G38</f>
        <v>292.84001439502714</v>
      </c>
      <c r="H70" s="19">
        <f t="shared" si="36"/>
        <v>0.07957212888662345</v>
      </c>
      <c r="I70" s="19">
        <f t="shared" si="36"/>
        <v>5.229706532262089</v>
      </c>
      <c r="J70" s="19">
        <f t="shared" si="36"/>
        <v>160.90657530665234</v>
      </c>
      <c r="K70" s="19">
        <f t="shared" si="36"/>
        <v>1.5762733090697036</v>
      </c>
      <c r="L70" s="19">
        <f t="shared" si="36"/>
        <v>7.309634531989302</v>
      </c>
      <c r="M70" s="19">
        <f t="shared" si="36"/>
        <v>3.0111075776329677</v>
      </c>
      <c r="N70" s="19">
        <f t="shared" si="36"/>
        <v>0.41117401348512833</v>
      </c>
      <c r="O70" s="19">
        <f t="shared" si="36"/>
        <v>5.236497422334259</v>
      </c>
      <c r="P70" s="19">
        <f t="shared" si="36"/>
        <v>18.42073317548201</v>
      </c>
      <c r="Q70" s="20">
        <f t="shared" si="36"/>
        <v>0.009062333485505591</v>
      </c>
      <c r="R70" s="19">
        <f t="shared" si="36"/>
        <v>5.91484408606643</v>
      </c>
      <c r="T70" s="13">
        <f t="shared" si="7"/>
        <v>577.0816689351088</v>
      </c>
      <c r="U70" s="13"/>
      <c r="V70" s="13">
        <f t="shared" si="8"/>
        <v>0.9987031617654949</v>
      </c>
    </row>
    <row r="71" spans="1:22" ht="15">
      <c r="A71" s="7">
        <f t="shared" si="9"/>
        <v>30</v>
      </c>
      <c r="B71" s="4" t="s">
        <v>63</v>
      </c>
      <c r="C71" s="4">
        <v>4</v>
      </c>
      <c r="D71" s="4" t="s">
        <v>29</v>
      </c>
      <c r="E71" s="9">
        <v>40385</v>
      </c>
      <c r="F71" s="1" t="s">
        <v>68</v>
      </c>
      <c r="G71" s="19">
        <f aca="true" t="shared" si="37" ref="G71:R71">G35/G38</f>
        <v>28.654026649331357</v>
      </c>
      <c r="H71" s="19">
        <f t="shared" si="37"/>
        <v>0.08042276749435666</v>
      </c>
      <c r="I71" s="19">
        <f t="shared" si="37"/>
        <v>11.727358775387993</v>
      </c>
      <c r="J71" s="19">
        <f t="shared" si="37"/>
        <v>31.923659127943417</v>
      </c>
      <c r="K71" s="19">
        <f t="shared" si="37"/>
        <v>1.307201146852932</v>
      </c>
      <c r="L71" s="19">
        <f t="shared" si="37"/>
        <v>0.9732077918123844</v>
      </c>
      <c r="M71" s="19">
        <f t="shared" si="37"/>
        <v>2.2599432705959446</v>
      </c>
      <c r="N71" s="19">
        <f t="shared" si="37"/>
        <v>0.4122452195041533</v>
      </c>
      <c r="O71" s="19">
        <f t="shared" si="37"/>
        <v>4.294491676180097</v>
      </c>
      <c r="P71" s="19">
        <f t="shared" si="37"/>
        <v>6.201546199996439</v>
      </c>
      <c r="Q71" s="20">
        <f t="shared" si="37"/>
        <v>0.021399594613102032</v>
      </c>
      <c r="R71" s="19">
        <f t="shared" si="37"/>
        <v>0.4241439202005432</v>
      </c>
      <c r="T71" s="13">
        <f t="shared" si="7"/>
        <v>548.0178006833759</v>
      </c>
      <c r="U71" s="13"/>
      <c r="V71" s="13">
        <f t="shared" si="8"/>
        <v>2.730790896728283</v>
      </c>
    </row>
  </sheetData>
  <sheetProtection/>
  <printOptions/>
  <pageMargins left="0.75" right="0.75" top="1" bottom="1" header="0.5" footer="0.5"/>
  <pageSetup fitToHeight="1" fitToWidth="1" orientation="landscape" scale="4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workbookViewId="0" topLeftCell="A22">
      <selection activeCell="J17" sqref="J17"/>
    </sheetView>
  </sheetViews>
  <sheetFormatPr defaultColWidth="11.00390625" defaultRowHeight="15.75"/>
  <cols>
    <col min="1" max="1" width="7.00390625" style="7" customWidth="1"/>
    <col min="2" max="2" width="9.875" style="7" customWidth="1"/>
    <col min="3" max="3" width="5.625" style="7" customWidth="1"/>
    <col min="4" max="4" width="10.875" style="7" customWidth="1"/>
    <col min="5" max="5" width="9.375" style="7" customWidth="1"/>
    <col min="6" max="6" width="25.625" style="7" customWidth="1"/>
    <col min="7" max="11" width="10.875" style="11" customWidth="1"/>
    <col min="12" max="12" width="11.875" style="11" bestFit="1" customWidth="1"/>
    <col min="13" max="13" width="11.00390625" style="11" bestFit="1" customWidth="1"/>
    <col min="14" max="15" width="10.875" style="11" customWidth="1"/>
    <col min="16" max="16" width="12.875" style="11" bestFit="1" customWidth="1"/>
    <col min="17" max="30" width="10.875" style="11" customWidth="1"/>
  </cols>
  <sheetData>
    <row r="1" spans="2:22" ht="15">
      <c r="B1" s="5" t="s">
        <v>114</v>
      </c>
      <c r="C1" s="5"/>
      <c r="D1" s="5"/>
      <c r="E1" s="5"/>
      <c r="F1" s="5"/>
      <c r="G1" s="10"/>
      <c r="H1" s="10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2:22" ht="15">
      <c r="B2" s="6"/>
      <c r="C2" s="6"/>
      <c r="D2" s="6"/>
      <c r="E2" s="6"/>
      <c r="F2" s="6" t="s">
        <v>107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2:22" ht="15">
      <c r="B3" s="6"/>
      <c r="C3" s="6"/>
      <c r="D3" s="6"/>
      <c r="E3" s="6"/>
      <c r="F3" s="5" t="s">
        <v>53</v>
      </c>
      <c r="G3" s="10" t="s">
        <v>54</v>
      </c>
      <c r="H3" s="10" t="s">
        <v>54</v>
      </c>
      <c r="I3" s="10" t="s">
        <v>54</v>
      </c>
      <c r="J3" s="10" t="s">
        <v>54</v>
      </c>
      <c r="K3" s="10" t="s">
        <v>54</v>
      </c>
      <c r="L3" s="10" t="s">
        <v>54</v>
      </c>
      <c r="M3" s="10" t="s">
        <v>54</v>
      </c>
      <c r="N3" s="10" t="s">
        <v>54</v>
      </c>
      <c r="O3" s="10" t="s">
        <v>54</v>
      </c>
      <c r="P3" s="10" t="s">
        <v>54</v>
      </c>
      <c r="Q3" s="10" t="s">
        <v>54</v>
      </c>
      <c r="R3" s="10"/>
      <c r="S3" s="12"/>
      <c r="T3" s="12"/>
      <c r="U3" s="12"/>
      <c r="V3" s="12"/>
    </row>
    <row r="4" spans="2:22" ht="15">
      <c r="B4" s="6"/>
      <c r="C4" s="6"/>
      <c r="D4" s="6"/>
      <c r="E4" s="6"/>
      <c r="F4" s="6" t="s">
        <v>38</v>
      </c>
      <c r="G4" s="12" t="s">
        <v>41</v>
      </c>
      <c r="H4" s="12" t="s">
        <v>39</v>
      </c>
      <c r="I4" s="12" t="s">
        <v>39</v>
      </c>
      <c r="J4" s="12" t="s">
        <v>39</v>
      </c>
      <c r="K4" s="12" t="s">
        <v>39</v>
      </c>
      <c r="L4" s="12" t="s">
        <v>39</v>
      </c>
      <c r="M4" s="12" t="s">
        <v>103</v>
      </c>
      <c r="N4" s="12" t="s">
        <v>104</v>
      </c>
      <c r="O4" s="12" t="s">
        <v>41</v>
      </c>
      <c r="P4" s="12" t="s">
        <v>41</v>
      </c>
      <c r="Q4" s="10" t="s">
        <v>39</v>
      </c>
      <c r="R4" s="10"/>
      <c r="S4" s="12"/>
      <c r="T4" s="12"/>
      <c r="U4" s="12"/>
      <c r="V4" s="12"/>
    </row>
    <row r="5" spans="1:22" ht="15">
      <c r="A5" s="6" t="s">
        <v>105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2" t="s">
        <v>14</v>
      </c>
      <c r="Q5" s="12" t="s">
        <v>15</v>
      </c>
      <c r="R5" s="12"/>
      <c r="S5" s="12" t="s">
        <v>55</v>
      </c>
      <c r="T5" s="12" t="s">
        <v>17</v>
      </c>
      <c r="U5" s="12" t="s">
        <v>102</v>
      </c>
      <c r="V5" s="12" t="s">
        <v>18</v>
      </c>
    </row>
    <row r="6" spans="1:21" ht="15">
      <c r="A6" s="7">
        <v>1</v>
      </c>
      <c r="B6" s="6" t="s">
        <v>19</v>
      </c>
      <c r="C6" s="7">
        <v>4</v>
      </c>
      <c r="D6" s="7" t="s">
        <v>20</v>
      </c>
      <c r="E6" s="8">
        <v>40374</v>
      </c>
      <c r="F6" s="7" t="s">
        <v>21</v>
      </c>
      <c r="G6" s="13">
        <v>5.241277676</v>
      </c>
      <c r="H6" s="13">
        <v>1.9296753363999999</v>
      </c>
      <c r="I6" s="13">
        <v>111.55257433999999</v>
      </c>
      <c r="J6" s="13">
        <v>2.908028882</v>
      </c>
      <c r="K6" s="13">
        <v>38.59309514</v>
      </c>
      <c r="L6" s="13">
        <v>12.134639178</v>
      </c>
      <c r="M6" s="13">
        <v>7.2502613</v>
      </c>
      <c r="N6" s="11" t="s">
        <v>22</v>
      </c>
      <c r="O6" s="11" t="s">
        <v>22</v>
      </c>
      <c r="P6" s="13">
        <v>43.11915228</v>
      </c>
      <c r="Q6" s="14">
        <v>0.518588185</v>
      </c>
      <c r="S6" s="13">
        <f>I6/Q6</f>
        <v>215.10820640852043</v>
      </c>
      <c r="T6" s="13">
        <f>S6*2.1862</f>
        <v>470.26956085030736</v>
      </c>
      <c r="U6" s="13"/>
    </row>
    <row r="7" spans="1:21" ht="15">
      <c r="A7" s="7">
        <f>A6+1</f>
        <v>2</v>
      </c>
      <c r="B7" s="6" t="s">
        <v>19</v>
      </c>
      <c r="C7" s="7">
        <v>4</v>
      </c>
      <c r="D7" s="7" t="s">
        <v>23</v>
      </c>
      <c r="E7" s="8">
        <v>40374</v>
      </c>
      <c r="F7" s="7" t="s">
        <v>24</v>
      </c>
      <c r="G7" s="13">
        <v>5.59108234</v>
      </c>
      <c r="H7" s="13">
        <v>2.7141009040000004</v>
      </c>
      <c r="I7" s="13">
        <v>21.375841320000003</v>
      </c>
      <c r="J7" s="13">
        <v>1.4133760926</v>
      </c>
      <c r="K7" s="13">
        <v>25.865781339999998</v>
      </c>
      <c r="L7" s="11" t="s">
        <v>22</v>
      </c>
      <c r="M7" s="11" t="s">
        <v>22</v>
      </c>
      <c r="N7" s="11" t="s">
        <v>22</v>
      </c>
      <c r="O7" s="11" t="s">
        <v>22</v>
      </c>
      <c r="P7" s="13">
        <v>7.122705696000001</v>
      </c>
      <c r="Q7" s="14">
        <v>0.150536062</v>
      </c>
      <c r="S7" s="13">
        <f aca="true" t="shared" si="0" ref="S7:S16">I7/Q7</f>
        <v>141.99814340832168</v>
      </c>
      <c r="T7" s="13">
        <f aca="true" t="shared" si="1" ref="T7:T16">S7*2.1862</f>
        <v>310.43634111927287</v>
      </c>
      <c r="U7" s="13"/>
    </row>
    <row r="8" spans="1:21" ht="15">
      <c r="A8" s="7">
        <f aca="true" t="shared" si="2" ref="A8:A35">A7+1</f>
        <v>3</v>
      </c>
      <c r="B8" s="6" t="s">
        <v>19</v>
      </c>
      <c r="C8" s="7">
        <v>4</v>
      </c>
      <c r="D8" s="7" t="s">
        <v>25</v>
      </c>
      <c r="E8" s="8">
        <v>40374</v>
      </c>
      <c r="F8" s="7" t="s">
        <v>26</v>
      </c>
      <c r="G8" s="13">
        <v>3.189413988</v>
      </c>
      <c r="H8" s="13">
        <v>6.288542412</v>
      </c>
      <c r="I8" s="13">
        <v>14.491887248</v>
      </c>
      <c r="J8" s="13">
        <v>0.7458034862</v>
      </c>
      <c r="K8" s="13">
        <v>15.24161772</v>
      </c>
      <c r="L8" s="11" t="s">
        <v>22</v>
      </c>
      <c r="M8" s="11" t="s">
        <v>22</v>
      </c>
      <c r="N8" s="11" t="s">
        <v>22</v>
      </c>
      <c r="O8" s="11" t="s">
        <v>22</v>
      </c>
      <c r="P8" s="13">
        <v>3.2953492499999997</v>
      </c>
      <c r="Q8" s="14">
        <v>0.11231572588</v>
      </c>
      <c r="S8" s="13">
        <f t="shared" si="0"/>
        <v>129.02812259329895</v>
      </c>
      <c r="T8" s="13">
        <f t="shared" si="1"/>
        <v>282.08128161347014</v>
      </c>
      <c r="U8" s="13"/>
    </row>
    <row r="9" spans="1:21" ht="15">
      <c r="A9" s="7">
        <f t="shared" si="2"/>
        <v>4</v>
      </c>
      <c r="B9" s="6" t="s">
        <v>19</v>
      </c>
      <c r="C9" s="7">
        <v>4</v>
      </c>
      <c r="D9" s="7" t="s">
        <v>27</v>
      </c>
      <c r="E9" s="8">
        <v>40374</v>
      </c>
      <c r="F9" s="7" t="s">
        <v>28</v>
      </c>
      <c r="G9" s="13">
        <v>2.399678298</v>
      </c>
      <c r="H9" s="13">
        <v>11.768219226000001</v>
      </c>
      <c r="I9" s="13">
        <v>9.695812664</v>
      </c>
      <c r="J9" s="13">
        <v>0.8023656008000001</v>
      </c>
      <c r="K9" s="13">
        <v>23.77124712</v>
      </c>
      <c r="L9" s="11" t="s">
        <v>22</v>
      </c>
      <c r="M9" s="11" t="s">
        <v>22</v>
      </c>
      <c r="N9" s="11" t="s">
        <v>22</v>
      </c>
      <c r="O9" s="11" t="s">
        <v>22</v>
      </c>
      <c r="P9" s="13">
        <v>3.284691092</v>
      </c>
      <c r="Q9" s="14">
        <v>0.07818063068</v>
      </c>
      <c r="S9" s="13">
        <f t="shared" si="0"/>
        <v>124.01809220094155</v>
      </c>
      <c r="T9" s="13">
        <f t="shared" si="1"/>
        <v>271.1283531696984</v>
      </c>
      <c r="U9" s="13"/>
    </row>
    <row r="10" spans="1:22" ht="15">
      <c r="A10" s="7">
        <f t="shared" si="2"/>
        <v>5</v>
      </c>
      <c r="B10" s="6" t="s">
        <v>19</v>
      </c>
      <c r="C10" s="7">
        <v>4</v>
      </c>
      <c r="D10" s="7" t="s">
        <v>29</v>
      </c>
      <c r="E10" s="8">
        <v>40374</v>
      </c>
      <c r="F10" s="7" t="s">
        <v>30</v>
      </c>
      <c r="G10" s="13">
        <v>2.784705228</v>
      </c>
      <c r="H10" s="13">
        <v>9.432189848</v>
      </c>
      <c r="I10" s="13">
        <v>1407.2465811999998</v>
      </c>
      <c r="J10" s="13">
        <v>20.34562308</v>
      </c>
      <c r="K10" s="13">
        <v>381.3912926</v>
      </c>
      <c r="L10" s="13">
        <v>182.71294283999998</v>
      </c>
      <c r="M10" s="13">
        <v>292.8184006</v>
      </c>
      <c r="N10" s="13">
        <v>10.87641257</v>
      </c>
      <c r="O10" s="13">
        <v>148.89633986</v>
      </c>
      <c r="P10" s="13">
        <v>278.6517516</v>
      </c>
      <c r="Q10" s="14">
        <v>4.483928382</v>
      </c>
      <c r="S10" s="13">
        <f t="shared" si="0"/>
        <v>313.84234120445853</v>
      </c>
      <c r="T10" s="13">
        <f t="shared" si="1"/>
        <v>686.1221263411873</v>
      </c>
      <c r="U10" s="13">
        <f>I10/O10</f>
        <v>9.451183168929239</v>
      </c>
      <c r="V10" s="13">
        <f>U10*0.77284</f>
        <v>7.3042524002752724</v>
      </c>
    </row>
    <row r="11" spans="1:21" ht="15">
      <c r="A11" s="7">
        <f t="shared" si="2"/>
        <v>6</v>
      </c>
      <c r="B11" s="6" t="s">
        <v>79</v>
      </c>
      <c r="C11" s="7">
        <v>4</v>
      </c>
      <c r="D11" s="7" t="s">
        <v>20</v>
      </c>
      <c r="E11" s="8">
        <v>40380</v>
      </c>
      <c r="F11" s="7" t="s">
        <v>85</v>
      </c>
      <c r="G11" s="13">
        <v>8.110982155999999</v>
      </c>
      <c r="H11" s="13">
        <v>1.7019681464</v>
      </c>
      <c r="I11" s="13">
        <v>42.39374938</v>
      </c>
      <c r="J11" s="13">
        <v>6.263352248</v>
      </c>
      <c r="K11" s="13">
        <v>36.67740418</v>
      </c>
      <c r="L11" s="11" t="s">
        <v>22</v>
      </c>
      <c r="M11" s="11" t="s">
        <v>22</v>
      </c>
      <c r="N11" s="11" t="s">
        <v>22</v>
      </c>
      <c r="O11" s="11" t="s">
        <v>22</v>
      </c>
      <c r="P11" s="13">
        <v>25.82846808</v>
      </c>
      <c r="Q11" s="14">
        <v>0.39024476859999996</v>
      </c>
      <c r="S11" s="13">
        <v>108.63374166958661</v>
      </c>
      <c r="T11" s="13">
        <v>237.49508603805023</v>
      </c>
      <c r="U11" s="13"/>
    </row>
    <row r="12" spans="1:21" ht="15">
      <c r="A12" s="7">
        <f t="shared" si="2"/>
        <v>7</v>
      </c>
      <c r="B12" s="6" t="s">
        <v>79</v>
      </c>
      <c r="C12" s="7">
        <v>4</v>
      </c>
      <c r="D12" s="7" t="s">
        <v>23</v>
      </c>
      <c r="E12" s="8">
        <v>40380</v>
      </c>
      <c r="F12" s="7" t="s">
        <v>86</v>
      </c>
      <c r="G12" s="13">
        <v>7.075985230000001</v>
      </c>
      <c r="H12" s="13">
        <v>4.796943371999999</v>
      </c>
      <c r="I12" s="13">
        <v>22.52673686</v>
      </c>
      <c r="J12" s="13">
        <v>2.802024844</v>
      </c>
      <c r="K12" s="13">
        <v>23.0357529</v>
      </c>
      <c r="L12" s="11" t="s">
        <v>22</v>
      </c>
      <c r="M12" s="11" t="s">
        <v>22</v>
      </c>
      <c r="N12" s="11" t="s">
        <v>22</v>
      </c>
      <c r="O12" s="11" t="s">
        <v>22</v>
      </c>
      <c r="P12" s="13">
        <v>7.731390983999999</v>
      </c>
      <c r="Q12" s="14">
        <v>0.2324441658</v>
      </c>
      <c r="S12" s="13">
        <v>96.91246404257998</v>
      </c>
      <c r="T12" s="13">
        <v>211.87002888988835</v>
      </c>
      <c r="U12" s="13"/>
    </row>
    <row r="13" spans="1:17" ht="15">
      <c r="A13" s="7">
        <f t="shared" si="2"/>
        <v>8</v>
      </c>
      <c r="B13" s="6" t="s">
        <v>79</v>
      </c>
      <c r="C13" s="7">
        <v>4</v>
      </c>
      <c r="D13" s="7" t="s">
        <v>25</v>
      </c>
      <c r="E13" s="8">
        <v>40380</v>
      </c>
      <c r="F13" s="7" t="s">
        <v>87</v>
      </c>
      <c r="G13" s="13">
        <v>6.847520764</v>
      </c>
      <c r="H13" s="13">
        <v>3.7185632359999996</v>
      </c>
      <c r="I13" s="11" t="s">
        <v>22</v>
      </c>
      <c r="J13" s="13">
        <v>2.8448722220000002</v>
      </c>
      <c r="K13" s="13">
        <v>17.999479448</v>
      </c>
      <c r="L13" s="11" t="s">
        <v>22</v>
      </c>
      <c r="M13" s="11" t="s">
        <v>22</v>
      </c>
      <c r="N13" s="11" t="s">
        <v>22</v>
      </c>
      <c r="O13" s="11" t="s">
        <v>22</v>
      </c>
      <c r="P13" s="13">
        <v>5.525399576</v>
      </c>
      <c r="Q13" s="11" t="s">
        <v>22</v>
      </c>
    </row>
    <row r="14" spans="1:17" ht="15">
      <c r="A14" s="7">
        <f t="shared" si="2"/>
        <v>9</v>
      </c>
      <c r="B14" s="6" t="s">
        <v>79</v>
      </c>
      <c r="C14" s="7">
        <v>4</v>
      </c>
      <c r="D14" s="7" t="s">
        <v>35</v>
      </c>
      <c r="E14" s="8">
        <v>40380</v>
      </c>
      <c r="F14" s="7" t="s">
        <v>88</v>
      </c>
      <c r="G14" s="13">
        <v>4.094237616</v>
      </c>
      <c r="H14" s="13">
        <v>8.310017434</v>
      </c>
      <c r="I14" s="11" t="s">
        <v>22</v>
      </c>
      <c r="J14" s="13">
        <v>1.8645448376</v>
      </c>
      <c r="K14" s="13">
        <v>27.379257520000003</v>
      </c>
      <c r="L14" s="11" t="s">
        <v>22</v>
      </c>
      <c r="M14" s="11" t="s">
        <v>22</v>
      </c>
      <c r="N14" s="11" t="s">
        <v>22</v>
      </c>
      <c r="O14" s="11" t="s">
        <v>22</v>
      </c>
      <c r="P14" s="13">
        <v>4.58706819</v>
      </c>
      <c r="Q14" s="11" t="s">
        <v>22</v>
      </c>
    </row>
    <row r="15" spans="1:22" ht="15">
      <c r="A15" s="7">
        <f t="shared" si="2"/>
        <v>10</v>
      </c>
      <c r="B15" s="6" t="s">
        <v>79</v>
      </c>
      <c r="C15" s="7">
        <v>4</v>
      </c>
      <c r="D15" s="7" t="s">
        <v>29</v>
      </c>
      <c r="E15" s="8">
        <v>40380</v>
      </c>
      <c r="F15" s="7" t="s">
        <v>89</v>
      </c>
      <c r="G15" s="13">
        <v>4.063659936</v>
      </c>
      <c r="H15" s="13">
        <v>14.936955388</v>
      </c>
      <c r="I15" s="13">
        <v>1239.6109002</v>
      </c>
      <c r="J15" s="13">
        <v>3.17290389</v>
      </c>
      <c r="K15" s="13">
        <v>272.69466739999996</v>
      </c>
      <c r="L15" s="13">
        <v>108.58375776000001</v>
      </c>
      <c r="M15" s="13">
        <v>116.69644364</v>
      </c>
      <c r="N15" s="13">
        <v>10.240904614</v>
      </c>
      <c r="O15" s="13">
        <v>95.38407382000001</v>
      </c>
      <c r="P15" s="13">
        <v>249.21280840000003</v>
      </c>
      <c r="Q15" s="14">
        <v>6.53003267</v>
      </c>
      <c r="S15" s="13">
        <v>189.8322662143741</v>
      </c>
      <c r="T15" s="13">
        <v>415.01130039786466</v>
      </c>
      <c r="U15" s="13">
        <v>12.995994515177438</v>
      </c>
      <c r="V15" s="13">
        <v>10.043824401109731</v>
      </c>
    </row>
    <row r="16" spans="1:21" ht="15">
      <c r="A16" s="7">
        <f t="shared" si="2"/>
        <v>11</v>
      </c>
      <c r="B16" s="6" t="s">
        <v>31</v>
      </c>
      <c r="C16" s="7">
        <v>4</v>
      </c>
      <c r="D16" s="7" t="s">
        <v>20</v>
      </c>
      <c r="E16" s="8">
        <v>40378</v>
      </c>
      <c r="F16" s="7" t="s">
        <v>32</v>
      </c>
      <c r="G16" s="13">
        <v>12.0384545</v>
      </c>
      <c r="H16" s="13">
        <v>1.8460807313999998</v>
      </c>
      <c r="I16" s="13">
        <v>39.39095922</v>
      </c>
      <c r="J16" s="13">
        <v>12.222483874000002</v>
      </c>
      <c r="K16" s="13">
        <v>47.71985642</v>
      </c>
      <c r="L16" s="11" t="s">
        <v>22</v>
      </c>
      <c r="M16" s="11" t="s">
        <v>22</v>
      </c>
      <c r="N16" s="11" t="s">
        <v>22</v>
      </c>
      <c r="O16" s="11" t="s">
        <v>22</v>
      </c>
      <c r="P16" s="13">
        <v>64.04522254</v>
      </c>
      <c r="Q16" s="14">
        <v>0.3931248492</v>
      </c>
      <c r="S16" s="13">
        <f t="shared" si="0"/>
        <v>100.19961673793883</v>
      </c>
      <c r="T16" s="13">
        <f t="shared" si="1"/>
        <v>219.05640211248186</v>
      </c>
      <c r="U16" s="13"/>
    </row>
    <row r="17" spans="1:17" ht="15">
      <c r="A17" s="7">
        <f t="shared" si="2"/>
        <v>12</v>
      </c>
      <c r="B17" s="6" t="s">
        <v>31</v>
      </c>
      <c r="C17" s="7">
        <v>4</v>
      </c>
      <c r="D17" s="7" t="s">
        <v>23</v>
      </c>
      <c r="E17" s="8">
        <v>40378</v>
      </c>
      <c r="F17" s="7" t="s">
        <v>33</v>
      </c>
      <c r="G17" s="13">
        <v>12.311208667999999</v>
      </c>
      <c r="H17" s="13">
        <v>1.8929632162</v>
      </c>
      <c r="I17" s="11" t="s">
        <v>22</v>
      </c>
      <c r="J17" s="13">
        <v>2.8150758660000004</v>
      </c>
      <c r="K17" s="13">
        <v>12.705993252</v>
      </c>
      <c r="L17" s="11" t="s">
        <v>22</v>
      </c>
      <c r="M17" s="11" t="s">
        <v>22</v>
      </c>
      <c r="N17" s="11" t="s">
        <v>22</v>
      </c>
      <c r="O17" s="11" t="s">
        <v>22</v>
      </c>
      <c r="P17" s="13">
        <v>7.0466893</v>
      </c>
      <c r="Q17" s="11" t="s">
        <v>22</v>
      </c>
    </row>
    <row r="18" spans="1:17" ht="15">
      <c r="A18" s="7">
        <f t="shared" si="2"/>
        <v>13</v>
      </c>
      <c r="B18" s="6" t="s">
        <v>31</v>
      </c>
      <c r="C18" s="7">
        <v>4</v>
      </c>
      <c r="D18" s="7" t="s">
        <v>25</v>
      </c>
      <c r="E18" s="8">
        <v>40379</v>
      </c>
      <c r="F18" s="7" t="s">
        <v>34</v>
      </c>
      <c r="G18" s="13">
        <v>3.652698094</v>
      </c>
      <c r="H18" s="13">
        <v>2.1798139720000003</v>
      </c>
      <c r="I18" s="11" t="s">
        <v>22</v>
      </c>
      <c r="J18" s="13">
        <v>1.0942135158000001</v>
      </c>
      <c r="K18" s="13">
        <v>6.504163368</v>
      </c>
      <c r="L18" s="11" t="s">
        <v>22</v>
      </c>
      <c r="M18" s="11" t="s">
        <v>22</v>
      </c>
      <c r="N18" s="11" t="s">
        <v>22</v>
      </c>
      <c r="O18" s="11" t="s">
        <v>22</v>
      </c>
      <c r="P18" s="13">
        <v>2.88804006</v>
      </c>
      <c r="Q18" s="11" t="s">
        <v>22</v>
      </c>
    </row>
    <row r="19" spans="1:17" ht="15">
      <c r="A19" s="7">
        <f t="shared" si="2"/>
        <v>14</v>
      </c>
      <c r="B19" s="6" t="s">
        <v>31</v>
      </c>
      <c r="C19" s="7">
        <v>4</v>
      </c>
      <c r="D19" s="7" t="s">
        <v>35</v>
      </c>
      <c r="E19" s="8">
        <v>40379</v>
      </c>
      <c r="F19" s="7" t="s">
        <v>36</v>
      </c>
      <c r="G19" s="13">
        <v>2.982656212</v>
      </c>
      <c r="H19" s="13">
        <v>2.680535708</v>
      </c>
      <c r="I19" s="11" t="s">
        <v>22</v>
      </c>
      <c r="J19" s="13">
        <v>0.5112708096</v>
      </c>
      <c r="K19" s="13">
        <v>11.5499976</v>
      </c>
      <c r="L19" s="11" t="s">
        <v>22</v>
      </c>
      <c r="M19" s="11" t="s">
        <v>22</v>
      </c>
      <c r="N19" s="11" t="s">
        <v>22</v>
      </c>
      <c r="O19" s="11" t="s">
        <v>22</v>
      </c>
      <c r="P19" s="13">
        <v>1.7678450626</v>
      </c>
      <c r="Q19" s="11" t="s">
        <v>22</v>
      </c>
    </row>
    <row r="20" spans="1:22" ht="15">
      <c r="A20" s="7">
        <f t="shared" si="2"/>
        <v>15</v>
      </c>
      <c r="B20" s="6" t="s">
        <v>31</v>
      </c>
      <c r="C20" s="7">
        <v>4</v>
      </c>
      <c r="D20" s="7" t="s">
        <v>29</v>
      </c>
      <c r="E20" s="8">
        <v>40378</v>
      </c>
      <c r="F20" s="7" t="s">
        <v>37</v>
      </c>
      <c r="G20" s="13">
        <v>5.359953942</v>
      </c>
      <c r="H20" s="13">
        <v>11.366830116</v>
      </c>
      <c r="I20" s="13">
        <v>775.8671737999999</v>
      </c>
      <c r="J20" s="13">
        <v>32.339225400000004</v>
      </c>
      <c r="K20" s="13">
        <v>309.2691278</v>
      </c>
      <c r="L20" s="13">
        <v>109.37632316</v>
      </c>
      <c r="M20" s="13">
        <v>129.3454494</v>
      </c>
      <c r="N20" s="13">
        <v>10.783515993999998</v>
      </c>
      <c r="O20" s="13">
        <v>76.11433452</v>
      </c>
      <c r="P20" s="13">
        <v>293.8625518</v>
      </c>
      <c r="Q20" s="14">
        <v>4.521854016</v>
      </c>
      <c r="S20" s="13">
        <f>I20/Q20</f>
        <v>171.58165014940633</v>
      </c>
      <c r="T20" s="13">
        <f>S20*2.1862</f>
        <v>375.1118035566321</v>
      </c>
      <c r="U20" s="13">
        <f>I20/O20</f>
        <v>10.193443570029913</v>
      </c>
      <c r="V20" s="13">
        <f>U20*0.77284</f>
        <v>7.8779009286619175</v>
      </c>
    </row>
    <row r="21" spans="1:20" ht="15">
      <c r="A21" s="7">
        <f t="shared" si="2"/>
        <v>16</v>
      </c>
      <c r="B21" s="6" t="s">
        <v>92</v>
      </c>
      <c r="C21" s="7">
        <v>4</v>
      </c>
      <c r="D21" s="7" t="s">
        <v>20</v>
      </c>
      <c r="E21" s="8">
        <v>40371</v>
      </c>
      <c r="F21" s="7" t="s">
        <v>97</v>
      </c>
      <c r="G21" s="13">
        <v>6.46128342</v>
      </c>
      <c r="H21" s="13">
        <v>8.347324524000001</v>
      </c>
      <c r="I21" s="13">
        <v>205.3663992</v>
      </c>
      <c r="J21" s="13">
        <v>8.679586314</v>
      </c>
      <c r="K21" s="13">
        <v>52.309417280000005</v>
      </c>
      <c r="L21" s="11" t="s">
        <v>22</v>
      </c>
      <c r="M21" s="11" t="s">
        <v>22</v>
      </c>
      <c r="N21" s="11" t="s">
        <v>22</v>
      </c>
      <c r="O21" s="11" t="s">
        <v>22</v>
      </c>
      <c r="P21" s="13">
        <v>167.30600198000002</v>
      </c>
      <c r="Q21" s="14">
        <v>1.0765526328</v>
      </c>
      <c r="S21" s="13">
        <v>190.76299006938808</v>
      </c>
      <c r="T21" s="13">
        <v>417.0460488896962</v>
      </c>
    </row>
    <row r="22" spans="1:20" ht="15">
      <c r="A22" s="7">
        <f t="shared" si="2"/>
        <v>17</v>
      </c>
      <c r="B22" s="6" t="s">
        <v>92</v>
      </c>
      <c r="C22" s="7">
        <v>4</v>
      </c>
      <c r="D22" s="7" t="s">
        <v>23</v>
      </c>
      <c r="E22" s="8">
        <v>40371</v>
      </c>
      <c r="F22" s="7" t="s">
        <v>98</v>
      </c>
      <c r="G22" s="13">
        <v>5.629192316</v>
      </c>
      <c r="H22" s="13">
        <v>5.600504052000001</v>
      </c>
      <c r="I22" s="13">
        <v>34.2633314</v>
      </c>
      <c r="J22" s="13">
        <v>2.8163624580000004</v>
      </c>
      <c r="K22" s="13">
        <v>31.03331946</v>
      </c>
      <c r="L22" s="11" t="s">
        <v>22</v>
      </c>
      <c r="M22" s="11" t="s">
        <v>22</v>
      </c>
      <c r="N22" s="11" t="s">
        <v>22</v>
      </c>
      <c r="O22" s="11" t="s">
        <v>22</v>
      </c>
      <c r="P22" s="13">
        <v>28.59753908</v>
      </c>
      <c r="Q22" s="14">
        <v>0.2921332976</v>
      </c>
      <c r="S22" s="13">
        <v>117.28663483925975</v>
      </c>
      <c r="T22" s="13">
        <v>256.41204108558964</v>
      </c>
    </row>
    <row r="23" spans="1:17" ht="15">
      <c r="A23" s="7">
        <f t="shared" si="2"/>
        <v>18</v>
      </c>
      <c r="B23" s="6" t="s">
        <v>92</v>
      </c>
      <c r="C23" s="7">
        <v>4</v>
      </c>
      <c r="D23" s="7" t="s">
        <v>25</v>
      </c>
      <c r="E23" s="8">
        <v>40372</v>
      </c>
      <c r="F23" s="7" t="s">
        <v>99</v>
      </c>
      <c r="G23" s="13">
        <v>7.734504490000001</v>
      </c>
      <c r="H23" s="13">
        <v>3.1282093300000002</v>
      </c>
      <c r="I23" s="11" t="s">
        <v>22</v>
      </c>
      <c r="J23" s="13">
        <v>5.8250641420000004</v>
      </c>
      <c r="K23" s="13">
        <v>16.679921176</v>
      </c>
      <c r="L23" s="11" t="s">
        <v>22</v>
      </c>
      <c r="M23" s="11" t="s">
        <v>22</v>
      </c>
      <c r="N23" s="11" t="s">
        <v>22</v>
      </c>
      <c r="O23" s="11" t="s">
        <v>22</v>
      </c>
      <c r="P23" s="13">
        <v>7.834985533999999</v>
      </c>
      <c r="Q23" s="11" t="s">
        <v>22</v>
      </c>
    </row>
    <row r="24" spans="1:17" ht="15">
      <c r="A24" s="7">
        <f t="shared" si="2"/>
        <v>19</v>
      </c>
      <c r="B24" s="6" t="s">
        <v>92</v>
      </c>
      <c r="C24" s="7">
        <v>4</v>
      </c>
      <c r="D24" s="7" t="s">
        <v>35</v>
      </c>
      <c r="E24" s="8">
        <v>40372</v>
      </c>
      <c r="F24" s="7" t="s">
        <v>100</v>
      </c>
      <c r="G24" s="13">
        <v>6.882358206</v>
      </c>
      <c r="H24" s="13">
        <v>3.345236886</v>
      </c>
      <c r="I24" s="11" t="s">
        <v>22</v>
      </c>
      <c r="J24" s="13">
        <v>3.781012278</v>
      </c>
      <c r="K24" s="13">
        <v>17.881518216</v>
      </c>
      <c r="L24" s="11" t="s">
        <v>22</v>
      </c>
      <c r="M24" s="11" t="s">
        <v>22</v>
      </c>
      <c r="N24" s="11" t="s">
        <v>22</v>
      </c>
      <c r="O24" s="11" t="s">
        <v>22</v>
      </c>
      <c r="P24" s="13">
        <v>4.9545788680000005</v>
      </c>
      <c r="Q24" s="11" t="s">
        <v>22</v>
      </c>
    </row>
    <row r="25" spans="1:22" ht="15">
      <c r="A25" s="7">
        <f t="shared" si="2"/>
        <v>20</v>
      </c>
      <c r="B25" s="6" t="s">
        <v>92</v>
      </c>
      <c r="C25" s="7">
        <v>4</v>
      </c>
      <c r="D25" s="7" t="s">
        <v>29</v>
      </c>
      <c r="E25" s="8">
        <v>40372</v>
      </c>
      <c r="F25" s="7" t="s">
        <v>101</v>
      </c>
      <c r="G25" s="13">
        <v>4.595829458</v>
      </c>
      <c r="H25" s="13">
        <v>17.993493888</v>
      </c>
      <c r="I25" s="13">
        <v>1560.2928842000001</v>
      </c>
      <c r="J25" s="13">
        <v>6.20025058</v>
      </c>
      <c r="K25" s="13">
        <v>312.9049052</v>
      </c>
      <c r="L25" s="11" t="s">
        <v>22</v>
      </c>
      <c r="M25" s="13">
        <v>823.3532634</v>
      </c>
      <c r="N25" s="13">
        <v>18.181988196</v>
      </c>
      <c r="O25" s="13">
        <v>302.9391364</v>
      </c>
      <c r="P25" s="13">
        <v>218.36286760000002</v>
      </c>
      <c r="Q25" s="14">
        <v>6.0973451</v>
      </c>
      <c r="S25" s="13">
        <v>255.89709268711067</v>
      </c>
      <c r="T25" s="13">
        <v>559.4422240325613</v>
      </c>
      <c r="U25" s="13">
        <v>5.15051604999558</v>
      </c>
      <c r="V25" s="13">
        <v>3.9805248240785835</v>
      </c>
    </row>
    <row r="26" spans="1:17" ht="15">
      <c r="A26" s="7">
        <f t="shared" si="2"/>
        <v>21</v>
      </c>
      <c r="B26" s="6" t="s">
        <v>56</v>
      </c>
      <c r="C26" s="7">
        <v>4</v>
      </c>
      <c r="D26" s="7" t="s">
        <v>20</v>
      </c>
      <c r="E26" s="8">
        <v>40368</v>
      </c>
      <c r="F26" s="7" t="s">
        <v>69</v>
      </c>
      <c r="G26" s="13">
        <v>5.28160914</v>
      </c>
      <c r="H26" s="13">
        <v>2.67423956</v>
      </c>
      <c r="I26" s="13">
        <v>20.11908412</v>
      </c>
      <c r="J26" s="13">
        <v>10.69681748</v>
      </c>
      <c r="K26" s="13">
        <v>63.45900172</v>
      </c>
      <c r="L26" s="11" t="s">
        <v>22</v>
      </c>
      <c r="M26" s="11" t="s">
        <v>22</v>
      </c>
      <c r="N26" s="11" t="s">
        <v>22</v>
      </c>
      <c r="O26" s="11" t="s">
        <v>22</v>
      </c>
      <c r="P26" s="13">
        <v>76.196095</v>
      </c>
      <c r="Q26" s="11" t="s">
        <v>22</v>
      </c>
    </row>
    <row r="27" spans="1:17" ht="15">
      <c r="A27" s="7">
        <f t="shared" si="2"/>
        <v>22</v>
      </c>
      <c r="B27" s="6" t="s">
        <v>56</v>
      </c>
      <c r="C27" s="7">
        <v>4</v>
      </c>
      <c r="D27" s="7" t="s">
        <v>23</v>
      </c>
      <c r="E27" s="8">
        <v>40368</v>
      </c>
      <c r="F27" s="7" t="s">
        <v>70</v>
      </c>
      <c r="G27" s="13">
        <v>9.63167596</v>
      </c>
      <c r="H27" s="13">
        <v>1.55892056</v>
      </c>
      <c r="I27" s="11" t="s">
        <v>22</v>
      </c>
      <c r="J27" s="13">
        <v>4.91519224</v>
      </c>
      <c r="K27" s="13">
        <v>23.27409646</v>
      </c>
      <c r="L27" s="11" t="s">
        <v>22</v>
      </c>
      <c r="M27" s="11" t="s">
        <v>22</v>
      </c>
      <c r="N27" s="11" t="s">
        <v>22</v>
      </c>
      <c r="O27" s="11" t="s">
        <v>22</v>
      </c>
      <c r="P27" s="13">
        <v>4.62523032</v>
      </c>
      <c r="Q27" s="11" t="s">
        <v>22</v>
      </c>
    </row>
    <row r="28" spans="1:17" ht="15">
      <c r="A28" s="7">
        <f t="shared" si="2"/>
        <v>23</v>
      </c>
      <c r="B28" s="6" t="s">
        <v>56</v>
      </c>
      <c r="C28" s="7">
        <v>4</v>
      </c>
      <c r="D28" s="7" t="s">
        <v>25</v>
      </c>
      <c r="E28" s="8">
        <v>40368</v>
      </c>
      <c r="F28" s="7" t="s">
        <v>71</v>
      </c>
      <c r="G28" s="13">
        <v>3.11021692</v>
      </c>
      <c r="H28" s="13">
        <v>1.8685196800000001</v>
      </c>
      <c r="I28" s="11" t="s">
        <v>22</v>
      </c>
      <c r="J28" s="13">
        <v>0.6724103400000001</v>
      </c>
      <c r="K28" s="13">
        <v>12.52364292</v>
      </c>
      <c r="L28" s="11" t="s">
        <v>22</v>
      </c>
      <c r="M28" s="11" t="s">
        <v>22</v>
      </c>
      <c r="N28" s="11" t="s">
        <v>22</v>
      </c>
      <c r="O28" s="11" t="s">
        <v>22</v>
      </c>
      <c r="P28" s="13">
        <v>2.23596514</v>
      </c>
      <c r="Q28" s="11" t="s">
        <v>22</v>
      </c>
    </row>
    <row r="29" spans="1:17" ht="15">
      <c r="A29" s="7">
        <f t="shared" si="2"/>
        <v>24</v>
      </c>
      <c r="B29" s="6" t="s">
        <v>56</v>
      </c>
      <c r="C29" s="7">
        <v>4</v>
      </c>
      <c r="D29" s="7" t="s">
        <v>60</v>
      </c>
      <c r="E29" s="8">
        <v>40368</v>
      </c>
      <c r="F29" s="7" t="s">
        <v>72</v>
      </c>
      <c r="G29" s="13">
        <v>1.71442496</v>
      </c>
      <c r="H29" s="13">
        <v>1.4760737400000001</v>
      </c>
      <c r="I29" s="11" t="s">
        <v>22</v>
      </c>
      <c r="J29" s="13">
        <v>0.1550457</v>
      </c>
      <c r="K29" s="13">
        <v>11.587833219999998</v>
      </c>
      <c r="L29" s="11" t="s">
        <v>22</v>
      </c>
      <c r="M29" s="11" t="s">
        <v>22</v>
      </c>
      <c r="N29" s="11" t="s">
        <v>22</v>
      </c>
      <c r="O29" s="11" t="s">
        <v>22</v>
      </c>
      <c r="P29" s="13">
        <v>1.31579812</v>
      </c>
      <c r="Q29" s="11" t="s">
        <v>22</v>
      </c>
    </row>
    <row r="30" spans="1:22" ht="15">
      <c r="A30" s="7">
        <f t="shared" si="2"/>
        <v>25</v>
      </c>
      <c r="B30" s="6" t="s">
        <v>56</v>
      </c>
      <c r="C30" s="7">
        <v>4</v>
      </c>
      <c r="D30" s="7" t="s">
        <v>29</v>
      </c>
      <c r="E30" s="8">
        <v>40368</v>
      </c>
      <c r="F30" s="7" t="s">
        <v>73</v>
      </c>
      <c r="G30" s="13">
        <v>6.29219996</v>
      </c>
      <c r="H30" s="13">
        <v>9.18202878</v>
      </c>
      <c r="I30" s="13">
        <v>324.3804008</v>
      </c>
      <c r="J30" s="13">
        <v>55.81728734000001</v>
      </c>
      <c r="K30" s="13">
        <v>418.2371878</v>
      </c>
      <c r="L30" s="13">
        <v>88.47560186000001</v>
      </c>
      <c r="M30" s="13">
        <v>90.01750630000001</v>
      </c>
      <c r="N30" s="13">
        <v>24.647126739999997</v>
      </c>
      <c r="O30" s="13">
        <v>171.37128648</v>
      </c>
      <c r="P30" s="13">
        <v>205.44819059999998</v>
      </c>
      <c r="Q30" s="14">
        <v>1.9216631400000002</v>
      </c>
      <c r="S30" s="13">
        <v>168.80190604061855</v>
      </c>
      <c r="T30" s="13">
        <f>S30*2.1862</f>
        <v>369.03472698600024</v>
      </c>
      <c r="U30" s="13">
        <f>I30/O30</f>
        <v>1.892851524096232</v>
      </c>
      <c r="V30" s="13">
        <f>U30*0.77284</f>
        <v>1.462871371882532</v>
      </c>
    </row>
    <row r="31" spans="1:17" ht="15">
      <c r="A31" s="7">
        <f t="shared" si="2"/>
        <v>26</v>
      </c>
      <c r="B31" s="6" t="s">
        <v>63</v>
      </c>
      <c r="C31" s="7">
        <v>4</v>
      </c>
      <c r="D31" s="7" t="s">
        <v>20</v>
      </c>
      <c r="E31" s="8">
        <v>40385</v>
      </c>
      <c r="F31" s="7" t="s">
        <v>74</v>
      </c>
      <c r="G31" s="13">
        <v>8.45813678</v>
      </c>
      <c r="H31" s="13">
        <v>1.5553526400000002</v>
      </c>
      <c r="I31" s="13">
        <v>28.21094728</v>
      </c>
      <c r="J31" s="13">
        <v>5.85256336</v>
      </c>
      <c r="K31" s="13">
        <v>47.90353284</v>
      </c>
      <c r="L31" s="11" t="s">
        <v>22</v>
      </c>
      <c r="M31" s="11" t="s">
        <v>22</v>
      </c>
      <c r="N31" s="11" t="s">
        <v>22</v>
      </c>
      <c r="O31" s="11" t="s">
        <v>22</v>
      </c>
      <c r="P31" s="13">
        <v>14.508980600000001</v>
      </c>
      <c r="Q31" s="11" t="s">
        <v>22</v>
      </c>
    </row>
    <row r="32" spans="1:17" ht="15">
      <c r="A32" s="7">
        <f t="shared" si="2"/>
        <v>27</v>
      </c>
      <c r="B32" s="6" t="s">
        <v>63</v>
      </c>
      <c r="C32" s="7">
        <v>4</v>
      </c>
      <c r="D32" s="7" t="s">
        <v>23</v>
      </c>
      <c r="E32" s="8">
        <v>40385</v>
      </c>
      <c r="F32" s="7" t="s">
        <v>75</v>
      </c>
      <c r="G32" s="13">
        <v>4.1103190000000005</v>
      </c>
      <c r="H32" s="13">
        <v>1.97384224</v>
      </c>
      <c r="I32" s="13">
        <v>12.15410042</v>
      </c>
      <c r="J32" s="13">
        <v>1.07303016</v>
      </c>
      <c r="K32" s="13">
        <v>20.4602517</v>
      </c>
      <c r="L32" s="11" t="s">
        <v>22</v>
      </c>
      <c r="M32" s="11" t="s">
        <v>22</v>
      </c>
      <c r="N32" s="11" t="s">
        <v>22</v>
      </c>
      <c r="O32" s="11" t="s">
        <v>22</v>
      </c>
      <c r="P32" s="13">
        <v>2.09950004</v>
      </c>
      <c r="Q32" s="11" t="s">
        <v>22</v>
      </c>
    </row>
    <row r="33" spans="1:17" ht="15">
      <c r="A33" s="7">
        <f t="shared" si="2"/>
        <v>28</v>
      </c>
      <c r="B33" s="6" t="s">
        <v>63</v>
      </c>
      <c r="C33" s="7">
        <v>4</v>
      </c>
      <c r="D33" s="7" t="s">
        <v>25</v>
      </c>
      <c r="E33" s="8">
        <v>40385</v>
      </c>
      <c r="F33" s="7" t="s">
        <v>76</v>
      </c>
      <c r="G33" s="13">
        <v>1.03497074</v>
      </c>
      <c r="H33" s="13">
        <v>4.70269076</v>
      </c>
      <c r="I33" s="13">
        <v>23.73595806</v>
      </c>
      <c r="J33" s="13">
        <v>0.29082704000000004</v>
      </c>
      <c r="K33" s="13">
        <v>17.746550640000002</v>
      </c>
      <c r="L33" s="11" t="s">
        <v>22</v>
      </c>
      <c r="M33" s="11" t="s">
        <v>22</v>
      </c>
      <c r="N33" s="11" t="s">
        <v>22</v>
      </c>
      <c r="O33" s="11" t="s">
        <v>22</v>
      </c>
      <c r="P33" s="13">
        <v>1.44029088</v>
      </c>
      <c r="Q33" s="11" t="s">
        <v>22</v>
      </c>
    </row>
    <row r="34" spans="1:17" ht="15">
      <c r="A34" s="7">
        <f t="shared" si="2"/>
        <v>29</v>
      </c>
      <c r="B34" s="6" t="s">
        <v>63</v>
      </c>
      <c r="C34" s="7">
        <v>4</v>
      </c>
      <c r="D34" s="7" t="s">
        <v>60</v>
      </c>
      <c r="E34" s="8">
        <v>40385</v>
      </c>
      <c r="F34" s="7" t="s">
        <v>77</v>
      </c>
      <c r="G34" s="13">
        <v>1.67339186</v>
      </c>
      <c r="H34" s="13">
        <v>2.96443572</v>
      </c>
      <c r="I34" s="13">
        <v>9.81349356</v>
      </c>
      <c r="J34" s="13">
        <v>0.62897048</v>
      </c>
      <c r="K34" s="13">
        <v>18.514727</v>
      </c>
      <c r="L34" s="11" t="s">
        <v>22</v>
      </c>
      <c r="M34" s="11" t="s">
        <v>22</v>
      </c>
      <c r="N34" s="11" t="s">
        <v>22</v>
      </c>
      <c r="O34" s="11" t="s">
        <v>22</v>
      </c>
      <c r="P34" s="13">
        <v>1.1551599</v>
      </c>
      <c r="Q34" s="11" t="s">
        <v>22</v>
      </c>
    </row>
    <row r="35" spans="1:22" ht="15">
      <c r="A35" s="7">
        <f t="shared" si="2"/>
        <v>30</v>
      </c>
      <c r="B35" s="6" t="s">
        <v>63</v>
      </c>
      <c r="C35" s="7">
        <v>4</v>
      </c>
      <c r="D35" s="7" t="s">
        <v>29</v>
      </c>
      <c r="E35" s="8">
        <v>40385</v>
      </c>
      <c r="F35" s="7" t="s">
        <v>78</v>
      </c>
      <c r="G35" s="13">
        <v>6.17823658</v>
      </c>
      <c r="H35" s="13">
        <v>7.3913296</v>
      </c>
      <c r="I35" s="13">
        <v>673.9215647999999</v>
      </c>
      <c r="J35" s="13">
        <v>98.66873176</v>
      </c>
      <c r="K35" s="13">
        <v>312.5053034</v>
      </c>
      <c r="L35" s="13">
        <v>72.84044942</v>
      </c>
      <c r="M35" s="13">
        <v>178.4549862</v>
      </c>
      <c r="N35" s="13">
        <v>9.95780552</v>
      </c>
      <c r="O35" s="13">
        <v>57.82430542</v>
      </c>
      <c r="P35" s="13">
        <v>188.55152034</v>
      </c>
      <c r="Q35" s="14">
        <v>2.92019026</v>
      </c>
      <c r="S35" s="13">
        <v>230.78001938133988</v>
      </c>
      <c r="T35" s="13">
        <f>S35*2.1862</f>
        <v>504.53127837148526</v>
      </c>
      <c r="U35" s="13">
        <f>I35/O35</f>
        <v>11.654641761886293</v>
      </c>
      <c r="V35" s="13">
        <f>U35*0.77284</f>
        <v>9.007173339256202</v>
      </c>
    </row>
    <row r="37" spans="6:17" ht="15">
      <c r="F37" s="5"/>
      <c r="G37" s="10" t="s">
        <v>5</v>
      </c>
      <c r="H37" s="10" t="s">
        <v>6</v>
      </c>
      <c r="I37" s="10" t="s">
        <v>7</v>
      </c>
      <c r="J37" s="10" t="s">
        <v>8</v>
      </c>
      <c r="K37" s="10" t="s">
        <v>9</v>
      </c>
      <c r="L37" s="10" t="s">
        <v>10</v>
      </c>
      <c r="M37" s="10" t="s">
        <v>11</v>
      </c>
      <c r="N37" s="10" t="s">
        <v>12</v>
      </c>
      <c r="O37" s="10" t="s">
        <v>13</v>
      </c>
      <c r="P37" s="10" t="s">
        <v>14</v>
      </c>
      <c r="Q37" s="10" t="s">
        <v>15</v>
      </c>
    </row>
    <row r="38" spans="6:17" ht="15">
      <c r="F38" s="5" t="s">
        <v>108</v>
      </c>
      <c r="G38" s="18">
        <v>26.98154</v>
      </c>
      <c r="H38" s="18">
        <v>137.33</v>
      </c>
      <c r="I38" s="18">
        <v>40.078</v>
      </c>
      <c r="J38" s="18">
        <v>55.845</v>
      </c>
      <c r="K38" s="18">
        <v>39.0983</v>
      </c>
      <c r="L38" s="18">
        <v>24.305</v>
      </c>
      <c r="M38" s="18">
        <v>54.938</v>
      </c>
      <c r="N38" s="18">
        <v>22.98977</v>
      </c>
      <c r="O38" s="18">
        <v>30.97376</v>
      </c>
      <c r="P38" s="18">
        <v>28.0855</v>
      </c>
      <c r="Q38" s="18">
        <v>87.62</v>
      </c>
    </row>
    <row r="40" spans="6:22" ht="15">
      <c r="F40" s="6" t="s">
        <v>112</v>
      </c>
      <c r="G40" s="12" t="s">
        <v>110</v>
      </c>
      <c r="H40" s="12" t="s">
        <v>110</v>
      </c>
      <c r="I40" s="12" t="s">
        <v>110</v>
      </c>
      <c r="J40" s="12" t="s">
        <v>110</v>
      </c>
      <c r="K40" s="12" t="s">
        <v>110</v>
      </c>
      <c r="L40" s="12" t="s">
        <v>110</v>
      </c>
      <c r="M40" s="12" t="s">
        <v>110</v>
      </c>
      <c r="N40" s="12" t="s">
        <v>110</v>
      </c>
      <c r="O40" s="12" t="s">
        <v>110</v>
      </c>
      <c r="P40" s="12" t="s">
        <v>110</v>
      </c>
      <c r="Q40" s="12" t="s">
        <v>110</v>
      </c>
      <c r="S40" s="12"/>
      <c r="T40" s="12"/>
      <c r="U40" s="12"/>
      <c r="V40" s="12"/>
    </row>
    <row r="41" spans="6:22" ht="15">
      <c r="F41" s="6" t="s">
        <v>111</v>
      </c>
      <c r="G41" s="12" t="s">
        <v>5</v>
      </c>
      <c r="H41" s="12" t="s">
        <v>6</v>
      </c>
      <c r="I41" s="12" t="s">
        <v>7</v>
      </c>
      <c r="J41" s="12" t="s">
        <v>8</v>
      </c>
      <c r="K41" s="12" t="s">
        <v>9</v>
      </c>
      <c r="L41" s="12" t="s">
        <v>10</v>
      </c>
      <c r="M41" s="12" t="s">
        <v>11</v>
      </c>
      <c r="N41" s="12" t="s">
        <v>12</v>
      </c>
      <c r="O41" s="12" t="s">
        <v>13</v>
      </c>
      <c r="P41" s="12" t="s">
        <v>14</v>
      </c>
      <c r="Q41" s="12" t="s">
        <v>15</v>
      </c>
      <c r="T41" s="12" t="s">
        <v>17</v>
      </c>
      <c r="U41" s="12"/>
      <c r="V41" s="12" t="s">
        <v>18</v>
      </c>
    </row>
    <row r="42" spans="1:22" ht="15">
      <c r="A42" s="7">
        <v>1</v>
      </c>
      <c r="B42" s="7" t="s">
        <v>19</v>
      </c>
      <c r="C42" s="7">
        <v>4</v>
      </c>
      <c r="D42" s="7" t="s">
        <v>20</v>
      </c>
      <c r="E42" s="8">
        <v>40374</v>
      </c>
      <c r="F42" s="7" t="s">
        <v>21</v>
      </c>
      <c r="G42" s="19">
        <f aca="true" t="shared" si="3" ref="G42:M42">G6/G38</f>
        <v>0.19425420772869156</v>
      </c>
      <c r="H42" s="19">
        <f t="shared" si="3"/>
        <v>0.014051375055705233</v>
      </c>
      <c r="I42" s="19">
        <f t="shared" si="3"/>
        <v>2.783386754329058</v>
      </c>
      <c r="J42" s="19">
        <f t="shared" si="3"/>
        <v>0.052073218408093834</v>
      </c>
      <c r="K42" s="19">
        <f t="shared" si="3"/>
        <v>0.9870785977906968</v>
      </c>
      <c r="L42" s="19">
        <f t="shared" si="3"/>
        <v>0.49926513795515326</v>
      </c>
      <c r="M42" s="19">
        <f t="shared" si="3"/>
        <v>0.1319717008263861</v>
      </c>
      <c r="N42" s="19"/>
      <c r="O42" s="19"/>
      <c r="P42" s="19">
        <f>P6/P38</f>
        <v>1.5352816321589433</v>
      </c>
      <c r="Q42" s="20">
        <f>Q6/Q38</f>
        <v>0.005918605170052499</v>
      </c>
      <c r="T42" s="13">
        <f>I42/Q42</f>
        <v>470.2774850420321</v>
      </c>
      <c r="U42" s="13"/>
      <c r="V42" s="13"/>
    </row>
    <row r="43" spans="1:22" ht="15">
      <c r="A43" s="7">
        <f>A42+1</f>
        <v>2</v>
      </c>
      <c r="B43" s="7" t="s">
        <v>19</v>
      </c>
      <c r="C43" s="7">
        <v>4</v>
      </c>
      <c r="D43" s="7" t="s">
        <v>23</v>
      </c>
      <c r="E43" s="8">
        <v>40374</v>
      </c>
      <c r="F43" s="7" t="s">
        <v>24</v>
      </c>
      <c r="G43" s="19">
        <f>G7/G38</f>
        <v>0.20721879996471662</v>
      </c>
      <c r="H43" s="19">
        <f>H7/H38</f>
        <v>0.019763350353163914</v>
      </c>
      <c r="I43" s="19">
        <f>I7/I38</f>
        <v>0.5333559888217976</v>
      </c>
      <c r="J43" s="19">
        <f>J7/J38</f>
        <v>0.02530891024442654</v>
      </c>
      <c r="K43" s="19">
        <f>K7/K38</f>
        <v>0.661557697905024</v>
      </c>
      <c r="L43" s="19"/>
      <c r="M43" s="19"/>
      <c r="N43" s="19"/>
      <c r="O43" s="19"/>
      <c r="P43" s="19">
        <f>P7/P38</f>
        <v>0.2536079363372559</v>
      </c>
      <c r="Q43" s="20">
        <f>Q7/Q38</f>
        <v>0.0017180559461310201</v>
      </c>
      <c r="T43" s="13">
        <f aca="true" t="shared" si="4" ref="T43:T71">I43/Q43</f>
        <v>310.44157207039143</v>
      </c>
      <c r="U43" s="13"/>
      <c r="V43" s="13"/>
    </row>
    <row r="44" spans="1:22" ht="15">
      <c r="A44" s="7">
        <f aca="true" t="shared" si="5" ref="A44:A71">A43+1</f>
        <v>3</v>
      </c>
      <c r="B44" s="7" t="s">
        <v>19</v>
      </c>
      <c r="C44" s="7">
        <v>4</v>
      </c>
      <c r="D44" s="7" t="s">
        <v>25</v>
      </c>
      <c r="E44" s="8">
        <v>40374</v>
      </c>
      <c r="F44" s="7" t="s">
        <v>26</v>
      </c>
      <c r="G44" s="19">
        <f>G8/G38</f>
        <v>0.11820726274334231</v>
      </c>
      <c r="H44" s="19">
        <f>H8/H38</f>
        <v>0.04579146881234981</v>
      </c>
      <c r="I44" s="19">
        <f>I8/I38</f>
        <v>0.36159207665053145</v>
      </c>
      <c r="J44" s="19">
        <f>J8/J38</f>
        <v>0.01335488380696571</v>
      </c>
      <c r="K44" s="19">
        <f>K8/K38</f>
        <v>0.38982814393464676</v>
      </c>
      <c r="L44" s="19"/>
      <c r="M44" s="19"/>
      <c r="N44" s="19"/>
      <c r="O44" s="19"/>
      <c r="P44" s="19">
        <f>P8/P38</f>
        <v>0.11733276067721778</v>
      </c>
      <c r="Q44" s="20">
        <f>Q8/Q38</f>
        <v>0.001281850329605113</v>
      </c>
      <c r="T44" s="13">
        <f t="shared" si="4"/>
        <v>282.0860347728144</v>
      </c>
      <c r="U44" s="13"/>
      <c r="V44" s="13"/>
    </row>
    <row r="45" spans="1:22" ht="15">
      <c r="A45" s="7">
        <f t="shared" si="5"/>
        <v>4</v>
      </c>
      <c r="B45" s="7" t="s">
        <v>19</v>
      </c>
      <c r="C45" s="7">
        <v>4</v>
      </c>
      <c r="D45" s="7" t="s">
        <v>27</v>
      </c>
      <c r="E45" s="8">
        <v>40374</v>
      </c>
      <c r="F45" s="7" t="s">
        <v>28</v>
      </c>
      <c r="G45" s="19">
        <f>G9/G38</f>
        <v>0.08893778109033065</v>
      </c>
      <c r="H45" s="19">
        <f>H9/H38</f>
        <v>0.08569299662127722</v>
      </c>
      <c r="I45" s="19">
        <f>I9/I38</f>
        <v>0.24192356564698836</v>
      </c>
      <c r="J45" s="19">
        <f>J9/J38</f>
        <v>0.014367724967320264</v>
      </c>
      <c r="K45" s="19">
        <f>K9/K38</f>
        <v>0.6079867186041337</v>
      </c>
      <c r="L45" s="19"/>
      <c r="M45" s="19"/>
      <c r="N45" s="19"/>
      <c r="O45" s="19"/>
      <c r="P45" s="19">
        <f>P9/P38</f>
        <v>0.11695327097612647</v>
      </c>
      <c r="Q45" s="20">
        <f>Q9/Q38</f>
        <v>0.000892269238530016</v>
      </c>
      <c r="T45" s="13">
        <f t="shared" si="4"/>
        <v>271.13292176871346</v>
      </c>
      <c r="U45" s="13"/>
      <c r="V45" s="13"/>
    </row>
    <row r="46" spans="1:22" ht="15">
      <c r="A46" s="7">
        <f t="shared" si="5"/>
        <v>5</v>
      </c>
      <c r="B46" s="7" t="s">
        <v>19</v>
      </c>
      <c r="C46" s="7">
        <v>4</v>
      </c>
      <c r="D46" s="7" t="s">
        <v>29</v>
      </c>
      <c r="E46" s="8">
        <v>40374</v>
      </c>
      <c r="F46" s="7" t="s">
        <v>30</v>
      </c>
      <c r="G46" s="19">
        <f aca="true" t="shared" si="6" ref="G46:Q46">G10/G38</f>
        <v>0.10320779421782449</v>
      </c>
      <c r="H46" s="19">
        <f t="shared" si="6"/>
        <v>0.06868266109371586</v>
      </c>
      <c r="I46" s="19">
        <f t="shared" si="6"/>
        <v>35.11269477518837</v>
      </c>
      <c r="J46" s="19">
        <f t="shared" si="6"/>
        <v>0.3643230921300027</v>
      </c>
      <c r="K46" s="19">
        <f t="shared" si="6"/>
        <v>9.754677124069332</v>
      </c>
      <c r="L46" s="19">
        <f t="shared" si="6"/>
        <v>7.5175043340876355</v>
      </c>
      <c r="M46" s="19">
        <f t="shared" si="6"/>
        <v>5.3299792602570175</v>
      </c>
      <c r="N46" s="19">
        <f t="shared" si="6"/>
        <v>0.47309792877440704</v>
      </c>
      <c r="O46" s="19">
        <f t="shared" si="6"/>
        <v>4.807176779958262</v>
      </c>
      <c r="P46" s="19">
        <f t="shared" si="6"/>
        <v>9.921552103398552</v>
      </c>
      <c r="Q46" s="20">
        <f t="shared" si="6"/>
        <v>0.05117471333028989</v>
      </c>
      <c r="T46" s="13">
        <f t="shared" si="4"/>
        <v>686.1336877173176</v>
      </c>
      <c r="U46" s="13"/>
      <c r="V46" s="13">
        <f>I46/O46</f>
        <v>7.304223743461591</v>
      </c>
    </row>
    <row r="47" spans="1:22" ht="15">
      <c r="A47" s="7">
        <f t="shared" si="5"/>
        <v>6</v>
      </c>
      <c r="B47" s="7" t="s">
        <v>79</v>
      </c>
      <c r="C47" s="7">
        <v>4</v>
      </c>
      <c r="D47" s="7" t="s">
        <v>20</v>
      </c>
      <c r="E47" s="8">
        <v>40380</v>
      </c>
      <c r="F47" s="7" t="s">
        <v>85</v>
      </c>
      <c r="G47" s="19">
        <f>G11/G38</f>
        <v>0.3006122762451661</v>
      </c>
      <c r="H47" s="19">
        <f>H11/H38</f>
        <v>0.01239327274739678</v>
      </c>
      <c r="I47" s="19">
        <f>I11/I38</f>
        <v>1.057781061430211</v>
      </c>
      <c r="J47" s="19">
        <f>J11/J38</f>
        <v>0.1121560076640702</v>
      </c>
      <c r="K47" s="14">
        <f>K11/K38</f>
        <v>0.9380818137873003</v>
      </c>
      <c r="L47" s="19"/>
      <c r="M47" s="19"/>
      <c r="N47" s="19"/>
      <c r="O47" s="19"/>
      <c r="P47" s="19">
        <f>P11/P38</f>
        <v>0.9196371109647327</v>
      </c>
      <c r="Q47" s="20">
        <f>Q11/Q38</f>
        <v>0.004453832099977174</v>
      </c>
      <c r="T47" s="13">
        <f t="shared" si="4"/>
        <v>237.49908790581313</v>
      </c>
      <c r="U47" s="13"/>
      <c r="V47" s="13"/>
    </row>
    <row r="48" spans="1:22" ht="15">
      <c r="A48" s="7">
        <f t="shared" si="5"/>
        <v>7</v>
      </c>
      <c r="B48" s="7" t="s">
        <v>79</v>
      </c>
      <c r="C48" s="7">
        <v>4</v>
      </c>
      <c r="D48" s="7" t="s">
        <v>23</v>
      </c>
      <c r="E48" s="8">
        <v>40380</v>
      </c>
      <c r="F48" s="7" t="s">
        <v>86</v>
      </c>
      <c r="G48" s="19">
        <f>G12/G38</f>
        <v>0.26225283026839835</v>
      </c>
      <c r="H48" s="19">
        <f>H12/H38</f>
        <v>0.03493004712735745</v>
      </c>
      <c r="I48" s="19">
        <f>I12/I38</f>
        <v>0.5620723803583013</v>
      </c>
      <c r="J48" s="19">
        <f>J12/J38</f>
        <v>0.05017503525830423</v>
      </c>
      <c r="K48" s="19">
        <f>K12/K38</f>
        <v>0.5891753068547737</v>
      </c>
      <c r="L48" s="19"/>
      <c r="M48" s="19"/>
      <c r="N48" s="19"/>
      <c r="O48" s="19"/>
      <c r="P48" s="19">
        <f>P12/P38</f>
        <v>0.27528051784728774</v>
      </c>
      <c r="Q48" s="20">
        <f>Q12/Q38</f>
        <v>0.0026528665350376624</v>
      </c>
      <c r="T48" s="13">
        <f t="shared" si="4"/>
        <v>211.87359896728526</v>
      </c>
      <c r="U48" s="13"/>
      <c r="V48" s="13"/>
    </row>
    <row r="49" spans="1:22" ht="15">
      <c r="A49" s="7">
        <f t="shared" si="5"/>
        <v>8</v>
      </c>
      <c r="B49" s="7" t="s">
        <v>79</v>
      </c>
      <c r="C49" s="7">
        <v>4</v>
      </c>
      <c r="D49" s="7" t="s">
        <v>25</v>
      </c>
      <c r="E49" s="8">
        <v>40380</v>
      </c>
      <c r="F49" s="7" t="s">
        <v>87</v>
      </c>
      <c r="G49" s="19">
        <f>G13/G38</f>
        <v>0.2537853941620827</v>
      </c>
      <c r="H49" s="19">
        <f>H13/H38</f>
        <v>0.027077573989659938</v>
      </c>
      <c r="I49" s="19"/>
      <c r="J49" s="19">
        <f>J13/J38</f>
        <v>0.050942290661652796</v>
      </c>
      <c r="K49" s="19">
        <f>K13/K38</f>
        <v>0.46036475877467814</v>
      </c>
      <c r="L49" s="19"/>
      <c r="M49" s="19"/>
      <c r="N49" s="19"/>
      <c r="O49" s="19"/>
      <c r="P49" s="19">
        <f>P13/P38</f>
        <v>0.19673495490555626</v>
      </c>
      <c r="Q49" s="20"/>
      <c r="T49" s="13"/>
      <c r="U49" s="13"/>
      <c r="V49" s="13"/>
    </row>
    <row r="50" spans="1:22" ht="15">
      <c r="A50" s="7">
        <f t="shared" si="5"/>
        <v>9</v>
      </c>
      <c r="B50" s="7" t="s">
        <v>79</v>
      </c>
      <c r="C50" s="7">
        <v>4</v>
      </c>
      <c r="D50" s="7" t="s">
        <v>35</v>
      </c>
      <c r="E50" s="8">
        <v>40380</v>
      </c>
      <c r="F50" s="7" t="s">
        <v>88</v>
      </c>
      <c r="G50" s="19">
        <f>G14/G38</f>
        <v>0.15174217691058406</v>
      </c>
      <c r="H50" s="19">
        <f>H14/H38</f>
        <v>0.060511304405446734</v>
      </c>
      <c r="I50" s="19"/>
      <c r="J50" s="19">
        <f>J14/J38</f>
        <v>0.033387856345241294</v>
      </c>
      <c r="K50" s="19">
        <f>K14/K38</f>
        <v>0.7002672116178965</v>
      </c>
      <c r="L50" s="19"/>
      <c r="M50" s="19"/>
      <c r="N50" s="19"/>
      <c r="O50" s="19"/>
      <c r="P50" s="19">
        <f>P14/P38</f>
        <v>0.1633251389507041</v>
      </c>
      <c r="Q50" s="20"/>
      <c r="T50" s="13"/>
      <c r="U50" s="13"/>
      <c r="V50" s="13"/>
    </row>
    <row r="51" spans="1:22" ht="15">
      <c r="A51" s="7">
        <f t="shared" si="5"/>
        <v>10</v>
      </c>
      <c r="B51" s="7" t="s">
        <v>79</v>
      </c>
      <c r="C51" s="7">
        <v>4</v>
      </c>
      <c r="D51" s="7" t="s">
        <v>29</v>
      </c>
      <c r="E51" s="8">
        <v>40380</v>
      </c>
      <c r="F51" s="7" t="s">
        <v>89</v>
      </c>
      <c r="G51" s="19">
        <f aca="true" t="shared" si="7" ref="G51:Q51">G15/G38</f>
        <v>0.15060889541516162</v>
      </c>
      <c r="H51" s="19">
        <f t="shared" si="7"/>
        <v>0.1087668782349086</v>
      </c>
      <c r="I51" s="19">
        <f t="shared" si="7"/>
        <v>30.92995908478467</v>
      </c>
      <c r="J51" s="19">
        <f t="shared" si="7"/>
        <v>0.056816257319366105</v>
      </c>
      <c r="K51" s="19">
        <f t="shared" si="7"/>
        <v>6.974591411902818</v>
      </c>
      <c r="L51" s="19">
        <f t="shared" si="7"/>
        <v>4.467548148940548</v>
      </c>
      <c r="M51" s="19">
        <f t="shared" si="7"/>
        <v>2.124148014853107</v>
      </c>
      <c r="N51" s="19">
        <f t="shared" si="7"/>
        <v>0.4454548529193637</v>
      </c>
      <c r="O51" s="19">
        <f t="shared" si="7"/>
        <v>3.079512265220626</v>
      </c>
      <c r="P51" s="19">
        <f t="shared" si="7"/>
        <v>8.873361998184118</v>
      </c>
      <c r="Q51" s="20">
        <f t="shared" si="7"/>
        <v>0.07452673670394887</v>
      </c>
      <c r="T51" s="13">
        <f t="shared" si="4"/>
        <v>415.01829347031935</v>
      </c>
      <c r="U51" s="13"/>
      <c r="V51" s="13">
        <f>I51/O51</f>
        <v>10.043784996118127</v>
      </c>
    </row>
    <row r="52" spans="1:22" ht="15">
      <c r="A52" s="7">
        <f t="shared" si="5"/>
        <v>11</v>
      </c>
      <c r="B52" s="7" t="s">
        <v>31</v>
      </c>
      <c r="C52" s="7">
        <v>4</v>
      </c>
      <c r="D52" s="7" t="s">
        <v>20</v>
      </c>
      <c r="E52" s="8">
        <v>40378</v>
      </c>
      <c r="F52" s="7" t="s">
        <v>32</v>
      </c>
      <c r="G52" s="19">
        <f>G16/G38</f>
        <v>0.44617373582086123</v>
      </c>
      <c r="H52" s="19">
        <f>H16/H38</f>
        <v>0.013442661701012158</v>
      </c>
      <c r="I52" s="19">
        <f>I16/I38</f>
        <v>0.9828574085533209</v>
      </c>
      <c r="J52" s="19">
        <f>J16/J38</f>
        <v>0.21886442607216405</v>
      </c>
      <c r="K52" s="19">
        <f>K16/K38</f>
        <v>1.2205097515748766</v>
      </c>
      <c r="L52" s="19"/>
      <c r="M52" s="19"/>
      <c r="N52" s="19"/>
      <c r="O52" s="19"/>
      <c r="P52" s="19">
        <f>P16/P38</f>
        <v>2.2803661156112582</v>
      </c>
      <c r="Q52" s="20">
        <f>Q16/Q38</f>
        <v>0.0044867022278018715</v>
      </c>
      <c r="T52" s="13">
        <f t="shared" si="4"/>
        <v>219.06009328255402</v>
      </c>
      <c r="U52" s="13"/>
      <c r="V52" s="13"/>
    </row>
    <row r="53" spans="1:22" ht="15">
      <c r="A53" s="7">
        <f t="shared" si="5"/>
        <v>12</v>
      </c>
      <c r="B53" s="7" t="s">
        <v>31</v>
      </c>
      <c r="C53" s="7">
        <v>4</v>
      </c>
      <c r="D53" s="7" t="s">
        <v>23</v>
      </c>
      <c r="E53" s="8">
        <v>40378</v>
      </c>
      <c r="F53" s="7" t="s">
        <v>33</v>
      </c>
      <c r="G53" s="19">
        <f>G17/G38</f>
        <v>0.45628265354757364</v>
      </c>
      <c r="H53" s="19">
        <f>H17/H38</f>
        <v>0.013784047303575329</v>
      </c>
      <c r="I53" s="19"/>
      <c r="J53" s="19">
        <f>J17/J38</f>
        <v>0.05040873607305937</v>
      </c>
      <c r="K53" s="19">
        <f>K17/K38</f>
        <v>0.3249755936191599</v>
      </c>
      <c r="L53" s="19"/>
      <c r="M53" s="19"/>
      <c r="N53" s="19"/>
      <c r="O53" s="19"/>
      <c r="P53" s="19">
        <f>P17/P38</f>
        <v>0.25090132986772534</v>
      </c>
      <c r="Q53" s="20"/>
      <c r="T53" s="13"/>
      <c r="U53" s="13"/>
      <c r="V53" s="13"/>
    </row>
    <row r="54" spans="1:22" ht="15">
      <c r="A54" s="7">
        <f t="shared" si="5"/>
        <v>13</v>
      </c>
      <c r="B54" s="7" t="s">
        <v>31</v>
      </c>
      <c r="C54" s="7">
        <v>4</v>
      </c>
      <c r="D54" s="7" t="s">
        <v>25</v>
      </c>
      <c r="E54" s="8">
        <v>40379</v>
      </c>
      <c r="F54" s="7" t="s">
        <v>34</v>
      </c>
      <c r="G54" s="19">
        <f>G18/G38</f>
        <v>0.13537767280889082</v>
      </c>
      <c r="H54" s="19">
        <f>H18/H38</f>
        <v>0.015872817097502368</v>
      </c>
      <c r="I54" s="19"/>
      <c r="J54" s="19">
        <f>J18/J38</f>
        <v>0.019593759795863554</v>
      </c>
      <c r="K54" s="19">
        <f>K18/K38</f>
        <v>0.16635412199507396</v>
      </c>
      <c r="L54" s="19"/>
      <c r="M54" s="19"/>
      <c r="N54" s="19"/>
      <c r="O54" s="19"/>
      <c r="P54" s="19">
        <f>P18/P38</f>
        <v>0.10283028822702106</v>
      </c>
      <c r="Q54" s="20"/>
      <c r="T54" s="13"/>
      <c r="U54" s="13"/>
      <c r="V54" s="13"/>
    </row>
    <row r="55" spans="1:22" ht="15">
      <c r="A55" s="7">
        <f t="shared" si="5"/>
        <v>14</v>
      </c>
      <c r="B55" s="7" t="s">
        <v>31</v>
      </c>
      <c r="C55" s="7">
        <v>4</v>
      </c>
      <c r="D55" s="7" t="s">
        <v>35</v>
      </c>
      <c r="E55" s="8">
        <v>40379</v>
      </c>
      <c r="F55" s="7" t="s">
        <v>36</v>
      </c>
      <c r="G55" s="19">
        <f>G19/G38</f>
        <v>0.11054432815917847</v>
      </c>
      <c r="H55" s="19">
        <f>H19/H38</f>
        <v>0.019518937653826545</v>
      </c>
      <c r="I55" s="19"/>
      <c r="J55" s="19">
        <f>J19/J38</f>
        <v>0.009155176105291433</v>
      </c>
      <c r="K55" s="19">
        <f>K19/K38</f>
        <v>0.29540920193461095</v>
      </c>
      <c r="L55" s="19"/>
      <c r="M55" s="19"/>
      <c r="N55" s="19"/>
      <c r="O55" s="19"/>
      <c r="P55" s="19">
        <f>P19/P38</f>
        <v>0.06294511625571915</v>
      </c>
      <c r="Q55" s="20"/>
      <c r="T55" s="13"/>
      <c r="U55" s="13"/>
      <c r="V55" s="13"/>
    </row>
    <row r="56" spans="1:22" ht="15">
      <c r="A56" s="7">
        <f t="shared" si="5"/>
        <v>15</v>
      </c>
      <c r="B56" s="7" t="s">
        <v>31</v>
      </c>
      <c r="C56" s="7">
        <v>4</v>
      </c>
      <c r="D56" s="7" t="s">
        <v>29</v>
      </c>
      <c r="E56" s="8">
        <v>40378</v>
      </c>
      <c r="F56" s="7" t="s">
        <v>37</v>
      </c>
      <c r="G56" s="19">
        <f aca="true" t="shared" si="8" ref="G56:Q56">G20/G38</f>
        <v>0.19865263220705712</v>
      </c>
      <c r="H56" s="19">
        <f t="shared" si="8"/>
        <v>0.08277018944149128</v>
      </c>
      <c r="I56" s="19">
        <f t="shared" si="8"/>
        <v>19.358929432606413</v>
      </c>
      <c r="J56" s="19">
        <f t="shared" si="8"/>
        <v>0.5790890034918078</v>
      </c>
      <c r="K56" s="19">
        <f t="shared" si="8"/>
        <v>7.910040277966049</v>
      </c>
      <c r="L56" s="19">
        <f t="shared" si="8"/>
        <v>4.500157299321128</v>
      </c>
      <c r="M56" s="19">
        <f t="shared" si="8"/>
        <v>2.3543894826895775</v>
      </c>
      <c r="N56" s="19">
        <f t="shared" si="8"/>
        <v>0.4690571499410389</v>
      </c>
      <c r="O56" s="19">
        <f t="shared" si="8"/>
        <v>2.457381167801391</v>
      </c>
      <c r="P56" s="19">
        <f t="shared" si="8"/>
        <v>10.463141186733369</v>
      </c>
      <c r="Q56" s="20">
        <f t="shared" si="8"/>
        <v>0.051607555535265914</v>
      </c>
      <c r="T56" s="13">
        <f t="shared" si="4"/>
        <v>375.11812430987027</v>
      </c>
      <c r="U56" s="13"/>
      <c r="V56" s="13">
        <f>I56/O56</f>
        <v>7.877870021249805</v>
      </c>
    </row>
    <row r="57" spans="1:22" ht="15">
      <c r="A57" s="7">
        <f t="shared" si="5"/>
        <v>16</v>
      </c>
      <c r="B57" s="7" t="s">
        <v>90</v>
      </c>
      <c r="C57" s="7">
        <v>4</v>
      </c>
      <c r="D57" s="7" t="s">
        <v>20</v>
      </c>
      <c r="E57" s="8">
        <v>40371</v>
      </c>
      <c r="F57" s="7" t="s">
        <v>97</v>
      </c>
      <c r="G57" s="19">
        <f>G21/G38</f>
        <v>0.23947052021493215</v>
      </c>
      <c r="H57" s="19">
        <f>H21/H38</f>
        <v>0.060782964567101146</v>
      </c>
      <c r="I57" s="19">
        <f>I21/I38</f>
        <v>5.124167852687259</v>
      </c>
      <c r="J57" s="19">
        <f>J21/J38</f>
        <v>0.1554228008595219</v>
      </c>
      <c r="K57" s="19">
        <f>K21/K38</f>
        <v>1.337894928423998</v>
      </c>
      <c r="L57" s="19"/>
      <c r="M57" s="19"/>
      <c r="N57" s="19"/>
      <c r="O57" s="19"/>
      <c r="P57" s="19">
        <f>P21/P38</f>
        <v>5.957024157661428</v>
      </c>
      <c r="Q57" s="20">
        <f>Q21/Q38</f>
        <v>0.012286608454690708</v>
      </c>
      <c r="T57" s="13">
        <f t="shared" si="4"/>
        <v>417.05307624831045</v>
      </c>
      <c r="U57" s="13"/>
      <c r="V57" s="13"/>
    </row>
    <row r="58" spans="1:22" ht="15">
      <c r="A58" s="7">
        <f t="shared" si="5"/>
        <v>17</v>
      </c>
      <c r="B58" s="7" t="s">
        <v>92</v>
      </c>
      <c r="C58" s="7">
        <v>4</v>
      </c>
      <c r="D58" s="7" t="s">
        <v>23</v>
      </c>
      <c r="E58" s="8">
        <v>40371</v>
      </c>
      <c r="F58" s="7" t="s">
        <v>98</v>
      </c>
      <c r="G58" s="19">
        <f>G22/G38</f>
        <v>0.20863124625206717</v>
      </c>
      <c r="H58" s="19">
        <f>H22/H38</f>
        <v>0.04078135914949392</v>
      </c>
      <c r="I58" s="19">
        <f>I22/I38</f>
        <v>0.8549161984130944</v>
      </c>
      <c r="J58" s="19">
        <f>J22/J38</f>
        <v>0.050431774697824346</v>
      </c>
      <c r="K58" s="19">
        <f>K22/K38</f>
        <v>0.7937255445888952</v>
      </c>
      <c r="L58" s="19"/>
      <c r="M58" s="19"/>
      <c r="N58" s="19"/>
      <c r="O58" s="19"/>
      <c r="P58" s="19">
        <f>P22/P38</f>
        <v>1.0182314389987717</v>
      </c>
      <c r="Q58" s="20">
        <f>Q22/Q38</f>
        <v>0.003334093786806665</v>
      </c>
      <c r="T58" s="13">
        <f t="shared" si="4"/>
        <v>256.4163617100639</v>
      </c>
      <c r="U58" s="13"/>
      <c r="V58" s="13"/>
    </row>
    <row r="59" spans="1:22" ht="15">
      <c r="A59" s="7">
        <f t="shared" si="5"/>
        <v>18</v>
      </c>
      <c r="B59" s="7" t="s">
        <v>92</v>
      </c>
      <c r="C59" s="7">
        <v>4</v>
      </c>
      <c r="D59" s="7" t="s">
        <v>25</v>
      </c>
      <c r="E59" s="8">
        <v>40372</v>
      </c>
      <c r="F59" s="7" t="s">
        <v>99</v>
      </c>
      <c r="G59" s="19">
        <f>G23/G38</f>
        <v>0.28665911916072995</v>
      </c>
      <c r="H59" s="19">
        <f>H23/H38</f>
        <v>0.022778776159615523</v>
      </c>
      <c r="I59" s="19"/>
      <c r="J59" s="19">
        <f>J23/J38</f>
        <v>0.10430771137971172</v>
      </c>
      <c r="K59" s="19">
        <f>K23/K38</f>
        <v>0.42661499799224006</v>
      </c>
      <c r="L59" s="19"/>
      <c r="M59" s="19"/>
      <c r="N59" s="19"/>
      <c r="O59" s="19"/>
      <c r="P59" s="19">
        <f>P23/P38</f>
        <v>0.2789690599775685</v>
      </c>
      <c r="Q59" s="20"/>
      <c r="T59" s="13"/>
      <c r="U59" s="13"/>
      <c r="V59" s="13"/>
    </row>
    <row r="60" spans="1:22" ht="15">
      <c r="A60" s="7">
        <f t="shared" si="5"/>
        <v>19</v>
      </c>
      <c r="B60" s="7" t="s">
        <v>92</v>
      </c>
      <c r="C60" s="7">
        <v>4</v>
      </c>
      <c r="D60" s="7" t="s">
        <v>35</v>
      </c>
      <c r="E60" s="8">
        <v>40372</v>
      </c>
      <c r="F60" s="7" t="s">
        <v>100</v>
      </c>
      <c r="G60" s="19">
        <f>G24/G38</f>
        <v>0.25507655256149203</v>
      </c>
      <c r="H60" s="19">
        <f>H24/H38</f>
        <v>0.024359112255151822</v>
      </c>
      <c r="I60" s="19"/>
      <c r="J60" s="19">
        <f>J24/J38</f>
        <v>0.06770547547676604</v>
      </c>
      <c r="K60" s="19">
        <f>K24/K38</f>
        <v>0.45734771629457033</v>
      </c>
      <c r="L60" s="19"/>
      <c r="M60" s="19"/>
      <c r="N60" s="19"/>
      <c r="O60" s="19"/>
      <c r="P60" s="19">
        <f>P24/P38</f>
        <v>0.17641056303074543</v>
      </c>
      <c r="Q60" s="20"/>
      <c r="T60" s="13"/>
      <c r="U60" s="13"/>
      <c r="V60" s="13"/>
    </row>
    <row r="61" spans="1:22" ht="15">
      <c r="A61" s="7">
        <f t="shared" si="5"/>
        <v>20</v>
      </c>
      <c r="B61" s="7" t="s">
        <v>92</v>
      </c>
      <c r="C61" s="7">
        <v>4</v>
      </c>
      <c r="D61" s="7" t="s">
        <v>29</v>
      </c>
      <c r="E61" s="8">
        <v>40372</v>
      </c>
      <c r="F61" s="7" t="s">
        <v>101</v>
      </c>
      <c r="G61" s="19">
        <f>G25/G38</f>
        <v>0.17033236271910351</v>
      </c>
      <c r="H61" s="19">
        <f>H25/H38</f>
        <v>0.13102376675162017</v>
      </c>
      <c r="I61" s="19">
        <f>I25/I38</f>
        <v>38.93140586356605</v>
      </c>
      <c r="J61" s="19">
        <f>J25/J38</f>
        <v>0.11102606464320888</v>
      </c>
      <c r="K61" s="19">
        <f>K25/K38</f>
        <v>8.003030955310077</v>
      </c>
      <c r="L61" s="19"/>
      <c r="M61" s="19">
        <f>M25/M38</f>
        <v>14.986953718737483</v>
      </c>
      <c r="N61" s="19">
        <f>N25/N38</f>
        <v>0.7908729924657792</v>
      </c>
      <c r="O61" s="19">
        <f>O25/O38</f>
        <v>9.780508934013824</v>
      </c>
      <c r="P61" s="19">
        <f>P25/P38</f>
        <v>7.774932531021346</v>
      </c>
      <c r="Q61" s="20">
        <f>Q25/Q38</f>
        <v>0.06958850833143118</v>
      </c>
      <c r="T61" s="13">
        <f t="shared" si="4"/>
        <v>559.4516508120324</v>
      </c>
      <c r="U61" s="13"/>
      <c r="V61" s="13">
        <f>I61/O61</f>
        <v>3.980509207263613</v>
      </c>
    </row>
    <row r="62" spans="1:22" ht="15">
      <c r="A62" s="7">
        <f t="shared" si="5"/>
        <v>21</v>
      </c>
      <c r="B62" s="4" t="s">
        <v>56</v>
      </c>
      <c r="C62" s="4">
        <v>4</v>
      </c>
      <c r="D62" s="4" t="s">
        <v>20</v>
      </c>
      <c r="E62" s="9">
        <v>40368</v>
      </c>
      <c r="F62" s="7" t="s">
        <v>69</v>
      </c>
      <c r="G62" s="19">
        <f>G26/G38</f>
        <v>0.19574898764117984</v>
      </c>
      <c r="H62" s="19">
        <f>H26/H38</f>
        <v>0.019473090803174834</v>
      </c>
      <c r="I62" s="19">
        <f>I26/I38</f>
        <v>0.5019982064973302</v>
      </c>
      <c r="J62" s="19">
        <f>J26/J38</f>
        <v>0.19154476640701942</v>
      </c>
      <c r="K62" s="19">
        <f>K26/K38</f>
        <v>1.6230629393093818</v>
      </c>
      <c r="L62" s="19"/>
      <c r="M62" s="19"/>
      <c r="N62" s="19"/>
      <c r="O62" s="19"/>
      <c r="P62" s="19">
        <f>P26/P38</f>
        <v>2.713004753342472</v>
      </c>
      <c r="Q62" s="20"/>
      <c r="T62" s="13"/>
      <c r="U62" s="13"/>
      <c r="V62" s="13"/>
    </row>
    <row r="63" spans="1:22" ht="15">
      <c r="A63" s="7">
        <f t="shared" si="5"/>
        <v>22</v>
      </c>
      <c r="B63" s="4" t="s">
        <v>56</v>
      </c>
      <c r="C63" s="4">
        <v>4</v>
      </c>
      <c r="D63" s="4" t="s">
        <v>23</v>
      </c>
      <c r="E63" s="9">
        <v>40368</v>
      </c>
      <c r="F63" s="7" t="s">
        <v>70</v>
      </c>
      <c r="G63" s="19">
        <f>G27/G38</f>
        <v>0.35697280288671446</v>
      </c>
      <c r="H63" s="19">
        <f>H27/H38</f>
        <v>0.0113516388261851</v>
      </c>
      <c r="I63" s="19"/>
      <c r="J63" s="19">
        <f>J27/J38</f>
        <v>0.08801490267705254</v>
      </c>
      <c r="K63" s="19">
        <f>K27/K38</f>
        <v>0.5952713151211178</v>
      </c>
      <c r="L63" s="19"/>
      <c r="M63" s="19"/>
      <c r="N63" s="19"/>
      <c r="O63" s="19"/>
      <c r="P63" s="19">
        <f>P27/P38</f>
        <v>0.16468392302077584</v>
      </c>
      <c r="Q63" s="20"/>
      <c r="T63" s="13"/>
      <c r="U63" s="13"/>
      <c r="V63" s="13"/>
    </row>
    <row r="64" spans="1:22" ht="15">
      <c r="A64" s="7">
        <f t="shared" si="5"/>
        <v>23</v>
      </c>
      <c r="B64" s="4" t="s">
        <v>56</v>
      </c>
      <c r="C64" s="4">
        <v>4</v>
      </c>
      <c r="D64" s="4" t="s">
        <v>25</v>
      </c>
      <c r="E64" s="9">
        <v>40368</v>
      </c>
      <c r="F64" s="7" t="s">
        <v>71</v>
      </c>
      <c r="G64" s="19">
        <f>G28/G38</f>
        <v>0.11527203117390632</v>
      </c>
      <c r="H64" s="19">
        <f>H28/H38</f>
        <v>0.01360605606932207</v>
      </c>
      <c r="I64" s="19"/>
      <c r="J64" s="19">
        <f>J28/J38</f>
        <v>0.012040654311039487</v>
      </c>
      <c r="K64" s="19">
        <f>K28/K38</f>
        <v>0.32031169948565535</v>
      </c>
      <c r="L64" s="19"/>
      <c r="M64" s="19"/>
      <c r="N64" s="19"/>
      <c r="O64" s="19"/>
      <c r="P64" s="19">
        <f>P28/P38</f>
        <v>0.07961279450250129</v>
      </c>
      <c r="Q64" s="20"/>
      <c r="T64" s="13"/>
      <c r="U64" s="13"/>
      <c r="V64" s="13"/>
    </row>
    <row r="65" spans="1:22" ht="15">
      <c r="A65" s="7">
        <f t="shared" si="5"/>
        <v>24</v>
      </c>
      <c r="B65" s="4" t="s">
        <v>56</v>
      </c>
      <c r="C65" s="4">
        <v>4</v>
      </c>
      <c r="D65" s="4" t="s">
        <v>60</v>
      </c>
      <c r="E65" s="9">
        <v>40368</v>
      </c>
      <c r="F65" s="7" t="s">
        <v>72</v>
      </c>
      <c r="G65" s="19">
        <f>G29/G38</f>
        <v>0.06354066372786728</v>
      </c>
      <c r="H65" s="19">
        <f>H29/H38</f>
        <v>0.01074837064006408</v>
      </c>
      <c r="I65" s="19"/>
      <c r="J65" s="19">
        <f>J29/J38</f>
        <v>0.002776357775987107</v>
      </c>
      <c r="K65" s="19">
        <f>K29/K38</f>
        <v>0.29637690692434193</v>
      </c>
      <c r="L65" s="19"/>
      <c r="M65" s="19"/>
      <c r="N65" s="19"/>
      <c r="O65" s="19"/>
      <c r="P65" s="19">
        <f>P29/P38</f>
        <v>0.04684973099998219</v>
      </c>
      <c r="Q65" s="20"/>
      <c r="T65" s="13"/>
      <c r="U65" s="13"/>
      <c r="V65" s="13"/>
    </row>
    <row r="66" spans="1:22" ht="15">
      <c r="A66" s="7">
        <f t="shared" si="5"/>
        <v>25</v>
      </c>
      <c r="B66" s="4" t="s">
        <v>56</v>
      </c>
      <c r="C66" s="4">
        <v>4</v>
      </c>
      <c r="D66" s="4" t="s">
        <v>29</v>
      </c>
      <c r="E66" s="9">
        <v>40368</v>
      </c>
      <c r="F66" s="7" t="s">
        <v>73</v>
      </c>
      <c r="G66" s="19">
        <f aca="true" t="shared" si="9" ref="G66:Q66">G30/G38</f>
        <v>0.23320388532307643</v>
      </c>
      <c r="H66" s="19">
        <f t="shared" si="9"/>
        <v>0.06686105570523555</v>
      </c>
      <c r="I66" s="19">
        <f t="shared" si="9"/>
        <v>8.093727251858875</v>
      </c>
      <c r="J66" s="19">
        <f t="shared" si="9"/>
        <v>0.9995037575432001</v>
      </c>
      <c r="K66" s="19">
        <f t="shared" si="9"/>
        <v>10.697068358470828</v>
      </c>
      <c r="L66" s="19">
        <f t="shared" si="9"/>
        <v>3.6402222530343558</v>
      </c>
      <c r="M66" s="19">
        <f t="shared" si="9"/>
        <v>1.6385290017838292</v>
      </c>
      <c r="N66" s="19">
        <f t="shared" si="9"/>
        <v>1.0720910535425103</v>
      </c>
      <c r="O66" s="19">
        <f t="shared" si="9"/>
        <v>5.532789253871665</v>
      </c>
      <c r="P66" s="19">
        <f t="shared" si="9"/>
        <v>7.315098203699417</v>
      </c>
      <c r="Q66" s="20">
        <f t="shared" si="9"/>
        <v>0.021931786578406758</v>
      </c>
      <c r="T66" s="13">
        <f t="shared" si="4"/>
        <v>369.04094533856465</v>
      </c>
      <c r="U66" s="13"/>
      <c r="V66" s="13">
        <f>I66/O66</f>
        <v>1.4628656325912195</v>
      </c>
    </row>
    <row r="67" spans="1:22" ht="15">
      <c r="A67" s="7">
        <f t="shared" si="5"/>
        <v>26</v>
      </c>
      <c r="B67" s="4" t="s">
        <v>63</v>
      </c>
      <c r="C67" s="4">
        <v>4</v>
      </c>
      <c r="D67" s="4" t="s">
        <v>20</v>
      </c>
      <c r="E67" s="9">
        <v>40385</v>
      </c>
      <c r="F67" s="7" t="s">
        <v>74</v>
      </c>
      <c r="G67" s="19">
        <f>G31/G38</f>
        <v>0.3134786517003848</v>
      </c>
      <c r="H67" s="19">
        <f>H31/H38</f>
        <v>0.011325658195587271</v>
      </c>
      <c r="I67" s="19">
        <f>I31/I38</f>
        <v>0.7039010749039373</v>
      </c>
      <c r="J67" s="19">
        <f>J31/J38</f>
        <v>0.10480013179335662</v>
      </c>
      <c r="K67" s="19">
        <f>K31/K38</f>
        <v>1.2252075624771408</v>
      </c>
      <c r="L67" s="19"/>
      <c r="M67" s="19"/>
      <c r="N67" s="19"/>
      <c r="O67" s="19"/>
      <c r="P67" s="19">
        <f>P31/P38</f>
        <v>0.516600402342846</v>
      </c>
      <c r="Q67" s="20"/>
      <c r="T67" s="13"/>
      <c r="U67" s="13"/>
      <c r="V67" s="13"/>
    </row>
    <row r="68" spans="1:22" ht="15">
      <c r="A68" s="7">
        <f t="shared" si="5"/>
        <v>27</v>
      </c>
      <c r="B68" s="4" t="s">
        <v>63</v>
      </c>
      <c r="C68" s="4">
        <v>4</v>
      </c>
      <c r="D68" s="4" t="s">
        <v>23</v>
      </c>
      <c r="E68" s="9">
        <v>40385</v>
      </c>
      <c r="F68" s="7" t="s">
        <v>75</v>
      </c>
      <c r="G68" s="19">
        <f>G32/G38</f>
        <v>0.15233819122259146</v>
      </c>
      <c r="H68" s="19">
        <f>H32/H38</f>
        <v>0.014372986528799241</v>
      </c>
      <c r="I68" s="19">
        <f>I32/I38</f>
        <v>0.30326115125505265</v>
      </c>
      <c r="J68" s="19">
        <f>J32/J38</f>
        <v>0.019214435670158476</v>
      </c>
      <c r="K68" s="19">
        <f>K32/K38</f>
        <v>0.5233028469268485</v>
      </c>
      <c r="L68" s="19"/>
      <c r="M68" s="19"/>
      <c r="N68" s="19"/>
      <c r="O68" s="19"/>
      <c r="P68" s="19">
        <f>P32/P38</f>
        <v>0.07475387797974044</v>
      </c>
      <c r="Q68" s="20"/>
      <c r="T68" s="13"/>
      <c r="U68" s="13"/>
      <c r="V68" s="13"/>
    </row>
    <row r="69" spans="1:22" ht="15">
      <c r="A69" s="7">
        <f t="shared" si="5"/>
        <v>28</v>
      </c>
      <c r="B69" s="4" t="s">
        <v>63</v>
      </c>
      <c r="C69" s="4">
        <v>4</v>
      </c>
      <c r="D69" s="4" t="s">
        <v>25</v>
      </c>
      <c r="E69" s="9">
        <v>40385</v>
      </c>
      <c r="F69" s="7" t="s">
        <v>76</v>
      </c>
      <c r="G69" s="19">
        <f>G33/G38</f>
        <v>0.03835847546137099</v>
      </c>
      <c r="H69" s="19">
        <f>H33/H38</f>
        <v>0.03424372504186995</v>
      </c>
      <c r="I69" s="19">
        <f>I33/I38</f>
        <v>0.5922440755526723</v>
      </c>
      <c r="J69" s="19">
        <f>J33/J38</f>
        <v>0.005207754319992838</v>
      </c>
      <c r="K69" s="19">
        <f>K33/K38</f>
        <v>0.45389571004365925</v>
      </c>
      <c r="L69" s="19"/>
      <c r="M69" s="19"/>
      <c r="N69" s="19"/>
      <c r="O69" s="19"/>
      <c r="P69" s="19">
        <f>P33/P38</f>
        <v>0.051282365633511955</v>
      </c>
      <c r="Q69" s="20"/>
      <c r="T69" s="13"/>
      <c r="U69" s="13"/>
      <c r="V69" s="13"/>
    </row>
    <row r="70" spans="1:22" ht="15">
      <c r="A70" s="7">
        <f t="shared" si="5"/>
        <v>29</v>
      </c>
      <c r="B70" s="4" t="s">
        <v>63</v>
      </c>
      <c r="C70" s="4">
        <v>4</v>
      </c>
      <c r="D70" s="4" t="s">
        <v>60</v>
      </c>
      <c r="E70" s="9">
        <v>40385</v>
      </c>
      <c r="F70" s="7" t="s">
        <v>77</v>
      </c>
      <c r="G70" s="19">
        <f>G34/G38</f>
        <v>0.062019879517625755</v>
      </c>
      <c r="H70" s="19">
        <f>H34/H38</f>
        <v>0.02158622092769242</v>
      </c>
      <c r="I70" s="19">
        <f>I34/I38</f>
        <v>0.24485986226857626</v>
      </c>
      <c r="J70" s="19">
        <f>J34/J38</f>
        <v>0.011262789506670248</v>
      </c>
      <c r="K70" s="19">
        <f>K34/K38</f>
        <v>0.4735430184944102</v>
      </c>
      <c r="L70" s="19"/>
      <c r="M70" s="19"/>
      <c r="N70" s="19"/>
      <c r="O70" s="19"/>
      <c r="P70" s="19">
        <f>P34/P38</f>
        <v>0.04113011696426982</v>
      </c>
      <c r="Q70" s="20"/>
      <c r="T70" s="13"/>
      <c r="U70" s="13"/>
      <c r="V70" s="13"/>
    </row>
    <row r="71" spans="1:22" ht="15">
      <c r="A71" s="7">
        <f t="shared" si="5"/>
        <v>30</v>
      </c>
      <c r="B71" s="4" t="s">
        <v>63</v>
      </c>
      <c r="C71" s="4">
        <v>4</v>
      </c>
      <c r="D71" s="4" t="s">
        <v>29</v>
      </c>
      <c r="E71" s="9">
        <v>40385</v>
      </c>
      <c r="F71" s="7" t="s">
        <v>78</v>
      </c>
      <c r="G71" s="19">
        <f aca="true" t="shared" si="10" ref="G71:Q71">G35/G38</f>
        <v>0.22898013160108727</v>
      </c>
      <c r="H71" s="19">
        <f t="shared" si="10"/>
        <v>0.05382166751620184</v>
      </c>
      <c r="I71" s="19">
        <f t="shared" si="10"/>
        <v>16.81524938370178</v>
      </c>
      <c r="J71" s="19">
        <f t="shared" si="10"/>
        <v>1.7668319770794163</v>
      </c>
      <c r="K71" s="19">
        <f t="shared" si="10"/>
        <v>7.992810516058243</v>
      </c>
      <c r="L71" s="19">
        <f t="shared" si="10"/>
        <v>2.9969327060275663</v>
      </c>
      <c r="M71" s="19">
        <f t="shared" si="10"/>
        <v>3.248297830281408</v>
      </c>
      <c r="N71" s="19">
        <f t="shared" si="10"/>
        <v>0.4331407195461286</v>
      </c>
      <c r="O71" s="19">
        <f t="shared" si="10"/>
        <v>1.8668803987633404</v>
      </c>
      <c r="P71" s="19">
        <f t="shared" si="10"/>
        <v>6.713482770112692</v>
      </c>
      <c r="Q71" s="20">
        <f t="shared" si="10"/>
        <v>0.033327896142433235</v>
      </c>
      <c r="T71" s="13">
        <f t="shared" si="4"/>
        <v>504.5397798840511</v>
      </c>
      <c r="U71" s="13"/>
      <c r="V71" s="13">
        <f>I71/O71</f>
        <v>9.00713800136342</v>
      </c>
    </row>
  </sheetData>
  <sheetProtection/>
  <printOptions/>
  <pageMargins left="0.75" right="0.75" top="1" bottom="1" header="0.5" footer="0.5"/>
  <pageSetup fitToHeight="1" fitToWidth="1" orientation="landscape" scale="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Gleason</dc:creator>
  <cp:keywords/>
  <dc:description/>
  <cp:lastModifiedBy>Jamie Gleason</cp:lastModifiedBy>
  <cp:lastPrinted>2013-05-06T12:55:22Z</cp:lastPrinted>
  <dcterms:created xsi:type="dcterms:W3CDTF">2013-02-03T19:19:04Z</dcterms:created>
  <dcterms:modified xsi:type="dcterms:W3CDTF">2014-05-21T20:44:48Z</dcterms:modified>
  <cp:category/>
  <cp:version/>
  <cp:contentType/>
  <cp:contentStatus/>
</cp:coreProperties>
</file>