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18" activeTab="0"/>
  </bookViews>
  <sheets>
    <sheet name="Metadata" sheetId="1" r:id="rId1"/>
    <sheet name="Raw CWD Survey Data" sheetId="2" r:id="rId2"/>
    <sheet name="Raw FWD Survey Data" sheetId="3" r:id="rId3"/>
    <sheet name="Transect Lengths" sheetId="4" r:id="rId4"/>
    <sheet name="Samples Collected" sheetId="5" r:id="rId5"/>
    <sheet name="Raw Woody Debris Ca, K, and Mg " sheetId="6" r:id="rId6"/>
    <sheet name="C and N concentrations of WD" sheetId="7" r:id="rId7"/>
    <sheet name="Species-Decay Nut Conc Averages" sheetId="8" r:id="rId8"/>
  </sheets>
  <externalReferences>
    <externalReference r:id="rId11"/>
    <externalReference r:id="rId12"/>
  </externalReferences>
  <definedNames/>
  <calcPr fullCalcOnLoad="1"/>
</workbook>
</file>

<file path=xl/comments2.xml><?xml version="1.0" encoding="utf-8"?>
<comments xmlns="http://schemas.openxmlformats.org/spreadsheetml/2006/main">
  <authors>
    <author>Department of Forestry</author>
  </authors>
  <commentList>
    <comment ref="A1" authorId="0">
      <text>
        <r>
          <rPr>
            <b/>
            <sz val="8"/>
            <rFont val="Tahoma"/>
            <family val="0"/>
          </rPr>
          <t xml:space="preserve">Department of Forestry:
</t>
        </r>
        <r>
          <rPr>
            <sz val="8"/>
            <rFont val="Tahoma"/>
            <family val="2"/>
          </rPr>
          <t xml:space="preserve">The data in this spreadsheet is the original raw data collected from the woody debris survey.  Calculations from this data were made according to: Waddell 2002, Ecological Indicators  1: 139-153.  </t>
        </r>
      </text>
    </comment>
  </commentList>
</comments>
</file>

<file path=xl/comments3.xml><?xml version="1.0" encoding="utf-8"?>
<comments xmlns="http://schemas.openxmlformats.org/spreadsheetml/2006/main">
  <authors>
    <author>Department of Forestry</author>
  </authors>
  <commentList>
    <comment ref="A1" authorId="0">
      <text>
        <r>
          <rPr>
            <b/>
            <sz val="8"/>
            <rFont val="Tahoma"/>
            <family val="0"/>
          </rPr>
          <t>Department of Forestry:</t>
        </r>
        <r>
          <rPr>
            <sz val="8"/>
            <rFont val="Tahoma"/>
            <family val="0"/>
          </rPr>
          <t xml:space="preserve">
The data in this spreadsheet is the original raw data collected from the woody debris survey.  Calculations from this data were made according to: Waddell 2002, Ecological Indicators  1: 139-153.  </t>
        </r>
      </text>
    </comment>
  </commentList>
</comments>
</file>

<file path=xl/comments6.xml><?xml version="1.0" encoding="utf-8"?>
<comments xmlns="http://schemas.openxmlformats.org/spreadsheetml/2006/main">
  <authors>
    <author>Department of Forestry</author>
  </authors>
  <commentList>
    <comment ref="A195" authorId="0">
      <text>
        <r>
          <rPr>
            <sz val="8"/>
            <rFont val="Tahoma"/>
            <family val="0"/>
          </rPr>
          <t xml:space="preserve">This sample was mistakenly listed as 459.  The correct sample ID # is 159.  Don't be too confused if you see 459 listed on a datasheet from the laboratory analysis of CWD chemistry.  
</t>
        </r>
      </text>
    </comment>
    <comment ref="A2" authorId="0">
      <text>
        <r>
          <rPr>
            <b/>
            <sz val="8"/>
            <rFont val="Tahoma"/>
            <family val="0"/>
          </rPr>
          <t>Department of Forestry:</t>
        </r>
        <r>
          <rPr>
            <sz val="8"/>
            <rFont val="Tahoma"/>
            <family val="0"/>
          </rPr>
          <t xml:space="preserve">
Sample Number is either identical to the tag number from a particular piece of woody debris or refers to an apple standard or a blank.</t>
        </r>
      </text>
    </comment>
  </commentList>
</comments>
</file>

<file path=xl/sharedStrings.xml><?xml version="1.0" encoding="utf-8"?>
<sst xmlns="http://schemas.openxmlformats.org/spreadsheetml/2006/main" count="3379" uniqueCount="321">
  <si>
    <t>CWD Tag #</t>
  </si>
  <si>
    <t>Stand Ages in 2004</t>
  </si>
  <si>
    <t>Site</t>
  </si>
  <si>
    <t>Spp#</t>
  </si>
  <si>
    <t>Spp Code</t>
  </si>
  <si>
    <t>Decay Class</t>
  </si>
  <si>
    <t>% C</t>
  </si>
  <si>
    <t>% N</t>
  </si>
  <si>
    <t>C-N</t>
  </si>
  <si>
    <t>H2</t>
  </si>
  <si>
    <t>ASH</t>
  </si>
  <si>
    <t>H4</t>
  </si>
  <si>
    <t>ASP</t>
  </si>
  <si>
    <t>H1</t>
  </si>
  <si>
    <t>M4</t>
  </si>
  <si>
    <t>T20</t>
  </si>
  <si>
    <t>H3</t>
  </si>
  <si>
    <t>BE</t>
  </si>
  <si>
    <t>M5</t>
  </si>
  <si>
    <t>C2</t>
  </si>
  <si>
    <t>Conifer</t>
  </si>
  <si>
    <t>M3</t>
  </si>
  <si>
    <t>218B</t>
  </si>
  <si>
    <t>CC2</t>
  </si>
  <si>
    <t>OTHER</t>
  </si>
  <si>
    <t>101</t>
  </si>
  <si>
    <t>PC</t>
  </si>
  <si>
    <t>M6</t>
  </si>
  <si>
    <t>H5</t>
  </si>
  <si>
    <t>T30</t>
  </si>
  <si>
    <t>RM</t>
  </si>
  <si>
    <t>SM</t>
  </si>
  <si>
    <t>WB</t>
  </si>
  <si>
    <t>YB</t>
  </si>
  <si>
    <t>Cluster</t>
  </si>
  <si>
    <t>Azimuth</t>
  </si>
  <si>
    <t>Sample Collected</t>
  </si>
  <si>
    <t>Species</t>
  </si>
  <si>
    <t>6B</t>
  </si>
  <si>
    <t>H6</t>
  </si>
  <si>
    <t>AB</t>
  </si>
  <si>
    <t>BC</t>
  </si>
  <si>
    <t>CD</t>
  </si>
  <si>
    <t>DA</t>
  </si>
  <si>
    <t>UNK</t>
  </si>
  <si>
    <t>EF</t>
  </si>
  <si>
    <t>HEM</t>
  </si>
  <si>
    <t>CE</t>
  </si>
  <si>
    <t>DF</t>
  </si>
  <si>
    <t>GH</t>
  </si>
  <si>
    <t>SP</t>
  </si>
  <si>
    <t>STM</t>
  </si>
  <si>
    <t xml:space="preserve">UNK </t>
  </si>
  <si>
    <t>OV</t>
  </si>
  <si>
    <t>Ca (mg/g)</t>
  </si>
  <si>
    <t>Mg (mg/g)</t>
  </si>
  <si>
    <t>K (mg/g</t>
  </si>
  <si>
    <t>Pin Cherry</t>
  </si>
  <si>
    <t>Beech</t>
  </si>
  <si>
    <t>White Birch</t>
  </si>
  <si>
    <t>Yellow Birch</t>
  </si>
  <si>
    <t>Red Maple</t>
  </si>
  <si>
    <t>Sugar Maple</t>
  </si>
  <si>
    <t>Ash</t>
  </si>
  <si>
    <t>Aspen</t>
  </si>
  <si>
    <t>Conifers</t>
  </si>
  <si>
    <t>Other</t>
  </si>
  <si>
    <t>mean</t>
  </si>
  <si>
    <t>stdev</t>
  </si>
  <si>
    <t>mean-stdev</t>
  </si>
  <si>
    <t>mean+stdev</t>
  </si>
  <si>
    <t>min</t>
  </si>
  <si>
    <t>max</t>
  </si>
  <si>
    <t>K (mg/g)</t>
  </si>
  <si>
    <t>Ca stdev</t>
  </si>
  <si>
    <t>K stdev</t>
  </si>
  <si>
    <t xml:space="preserve">Mg stdev </t>
  </si>
  <si>
    <t>Shaded cells indicate values that were calculated instead of measured.</t>
  </si>
  <si>
    <t>Combinations of Species and decay that were observed in the FWD survey and not in the CWD survey do not have corresponding chemistry samples</t>
  </si>
  <si>
    <t xml:space="preserve">These were only clas 1 beech, class 2 red maple, class 4 pin cherry and class 1 other.  </t>
  </si>
  <si>
    <t>Ca (CV)</t>
  </si>
  <si>
    <t>K (CV)</t>
  </si>
  <si>
    <t>Mg (CV)</t>
  </si>
  <si>
    <t>Sample #</t>
  </si>
  <si>
    <t>Rep</t>
  </si>
  <si>
    <t>Crucible #</t>
  </si>
  <si>
    <t>Dry Wt (g)</t>
  </si>
  <si>
    <t>Sample Wt (g)</t>
  </si>
  <si>
    <t>Post-Muffle Wt (incl crucible) (g)</t>
  </si>
  <si>
    <t>Ash Wt (g)</t>
  </si>
  <si>
    <t>Ca</t>
  </si>
  <si>
    <t>Mg</t>
  </si>
  <si>
    <t>K</t>
  </si>
  <si>
    <t>Set</t>
  </si>
  <si>
    <t>[Ca] % by wt</t>
  </si>
  <si>
    <t>[Mg] % by wt</t>
  </si>
  <si>
    <t>[K] % by wt</t>
  </si>
  <si>
    <t>[Ca] (ug/g)</t>
  </si>
  <si>
    <t>[Mg] (ug/g)</t>
  </si>
  <si>
    <t>[K] (ug/g)</t>
  </si>
  <si>
    <t>12</t>
  </si>
  <si>
    <t/>
  </si>
  <si>
    <t>65</t>
  </si>
  <si>
    <t>189</t>
  </si>
  <si>
    <t>Blank E</t>
  </si>
  <si>
    <t>160</t>
  </si>
  <si>
    <t>187</t>
  </si>
  <si>
    <t>115</t>
  </si>
  <si>
    <t>401</t>
  </si>
  <si>
    <t>64</t>
  </si>
  <si>
    <t>70</t>
  </si>
  <si>
    <t>190</t>
  </si>
  <si>
    <t>240</t>
  </si>
  <si>
    <t>REP</t>
  </si>
  <si>
    <t>Apple</t>
  </si>
  <si>
    <t>138</t>
  </si>
  <si>
    <t>216</t>
  </si>
  <si>
    <t>233</t>
  </si>
  <si>
    <t>402</t>
  </si>
  <si>
    <t>181</t>
  </si>
  <si>
    <t>199</t>
  </si>
  <si>
    <t>Blank F</t>
  </si>
  <si>
    <t>6</t>
  </si>
  <si>
    <t>95</t>
  </si>
  <si>
    <t>166</t>
  </si>
  <si>
    <t>90</t>
  </si>
  <si>
    <t>154</t>
  </si>
  <si>
    <t>162</t>
  </si>
  <si>
    <t>141</t>
  </si>
  <si>
    <t>184</t>
  </si>
  <si>
    <t>227</t>
  </si>
  <si>
    <t>15</t>
  </si>
  <si>
    <t>85</t>
  </si>
  <si>
    <t>171</t>
  </si>
  <si>
    <t>221</t>
  </si>
  <si>
    <t>403</t>
  </si>
  <si>
    <t>91</t>
  </si>
  <si>
    <t>152</t>
  </si>
  <si>
    <t>179</t>
  </si>
  <si>
    <t>Blank D</t>
  </si>
  <si>
    <t>71</t>
  </si>
  <si>
    <t>103</t>
  </si>
  <si>
    <t>408</t>
  </si>
  <si>
    <t>3</t>
  </si>
  <si>
    <t>110</t>
  </si>
  <si>
    <t>150</t>
  </si>
  <si>
    <t>67</t>
  </si>
  <si>
    <t>194</t>
  </si>
  <si>
    <t>106</t>
  </si>
  <si>
    <t>167</t>
  </si>
  <si>
    <t>200</t>
  </si>
  <si>
    <t>41</t>
  </si>
  <si>
    <t>161</t>
  </si>
  <si>
    <t>229</t>
  </si>
  <si>
    <t>89</t>
  </si>
  <si>
    <t>117</t>
  </si>
  <si>
    <t>82</t>
  </si>
  <si>
    <t>86</t>
  </si>
  <si>
    <t>407</t>
  </si>
  <si>
    <t>109</t>
  </si>
  <si>
    <t>153</t>
  </si>
  <si>
    <t>195</t>
  </si>
  <si>
    <t>114</t>
  </si>
  <si>
    <t>157</t>
  </si>
  <si>
    <t>412</t>
  </si>
  <si>
    <t>81</t>
  </si>
  <si>
    <t>116</t>
  </si>
  <si>
    <t>54</t>
  </si>
  <si>
    <t>148</t>
  </si>
  <si>
    <t>226</t>
  </si>
  <si>
    <t>108</t>
  </si>
  <si>
    <t>149</t>
  </si>
  <si>
    <t>79</t>
  </si>
  <si>
    <t>144</t>
  </si>
  <si>
    <t>172</t>
  </si>
  <si>
    <t>39</t>
  </si>
  <si>
    <t>94</t>
  </si>
  <si>
    <t>146</t>
  </si>
  <si>
    <t>237</t>
  </si>
  <si>
    <t>37</t>
  </si>
  <si>
    <t>68</t>
  </si>
  <si>
    <t>197</t>
  </si>
  <si>
    <t>219</t>
  </si>
  <si>
    <t>230</t>
  </si>
  <si>
    <t>104</t>
  </si>
  <si>
    <t>164</t>
  </si>
  <si>
    <t>23</t>
  </si>
  <si>
    <t>38</t>
  </si>
  <si>
    <t>182</t>
  </si>
  <si>
    <t>76</t>
  </si>
  <si>
    <t>223</t>
  </si>
  <si>
    <t>42</t>
  </si>
  <si>
    <t>231</t>
  </si>
  <si>
    <t>4507</t>
  </si>
  <si>
    <t>236</t>
  </si>
  <si>
    <t>410</t>
  </si>
  <si>
    <t>13</t>
  </si>
  <si>
    <t>198</t>
  </si>
  <si>
    <t>406</t>
  </si>
  <si>
    <t>27</t>
  </si>
  <si>
    <t>232</t>
  </si>
  <si>
    <t>4505</t>
  </si>
  <si>
    <t>17</t>
  </si>
  <si>
    <t>119</t>
  </si>
  <si>
    <t>201</t>
  </si>
  <si>
    <t>118</t>
  </si>
  <si>
    <t>239</t>
  </si>
  <si>
    <t>4501</t>
  </si>
  <si>
    <t>4506</t>
  </si>
  <si>
    <t>22</t>
  </si>
  <si>
    <t>224</t>
  </si>
  <si>
    <t>222</t>
  </si>
  <si>
    <t>46</t>
  </si>
  <si>
    <t>135</t>
  </si>
  <si>
    <t>34</t>
  </si>
  <si>
    <t>238</t>
  </si>
  <si>
    <t>30</t>
  </si>
  <si>
    <t>121</t>
  </si>
  <si>
    <t>213</t>
  </si>
  <si>
    <t>56</t>
  </si>
  <si>
    <t>4503</t>
  </si>
  <si>
    <t>62</t>
  </si>
  <si>
    <t>234</t>
  </si>
  <si>
    <t>136</t>
  </si>
  <si>
    <t>177</t>
  </si>
  <si>
    <t>29</t>
  </si>
  <si>
    <t>96</t>
  </si>
  <si>
    <t>Blank C</t>
  </si>
  <si>
    <t>124</t>
  </si>
  <si>
    <t>174</t>
  </si>
  <si>
    <t>Blank A</t>
  </si>
  <si>
    <t>9</t>
  </si>
  <si>
    <t>20</t>
  </si>
  <si>
    <t>31</t>
  </si>
  <si>
    <t>4502</t>
  </si>
  <si>
    <t>8</t>
  </si>
  <si>
    <t>205</t>
  </si>
  <si>
    <t>4508</t>
  </si>
  <si>
    <t>Blank B</t>
  </si>
  <si>
    <t>32</t>
  </si>
  <si>
    <t>83</t>
  </si>
  <si>
    <t>4504</t>
  </si>
  <si>
    <t>159</t>
  </si>
  <si>
    <t>4</t>
  </si>
  <si>
    <t>45</t>
  </si>
  <si>
    <t>196</t>
  </si>
  <si>
    <t>139</t>
  </si>
  <si>
    <t>212</t>
  </si>
  <si>
    <t>66</t>
  </si>
  <si>
    <t>218</t>
  </si>
  <si>
    <t>411</t>
  </si>
  <si>
    <t>33</t>
  </si>
  <si>
    <t>122</t>
  </si>
  <si>
    <t>Raw Nutrient Concentrations of Woody Debris</t>
  </si>
  <si>
    <t>Tag Number</t>
  </si>
  <si>
    <t>These are the Woody Debris Samples that were Collected.</t>
  </si>
  <si>
    <t>Diam @ intersection (cm)</t>
  </si>
  <si>
    <t>Diam Large-end (cm)</t>
  </si>
  <si>
    <t>Diam Small-end (cm)</t>
  </si>
  <si>
    <t>Length (m)</t>
  </si>
  <si>
    <t>Shape</t>
  </si>
  <si>
    <t>Tag #</t>
  </si>
  <si>
    <t>Volume (mL) (w/ bag)</t>
  </si>
  <si>
    <t>Bag Size</t>
  </si>
  <si>
    <t>Mass (w/ bag) (g)</t>
  </si>
  <si>
    <t>Mass (w/o bag  ) (g)</t>
  </si>
  <si>
    <t>Bag Mass (g)</t>
  </si>
  <si>
    <t>Bag Vol (mL) (w/o wood)</t>
  </si>
  <si>
    <t>Date</t>
  </si>
  <si>
    <t>Crew</t>
  </si>
  <si>
    <t>Comment</t>
  </si>
  <si>
    <t>MA</t>
  </si>
  <si>
    <t>BG</t>
  </si>
  <si>
    <t>Got Moldy and was resealed</t>
  </si>
  <si>
    <t>UNK (not recorded)</t>
  </si>
  <si>
    <t>NONE</t>
  </si>
  <si>
    <t>TRANSECT IS 18M LONG</t>
  </si>
  <si>
    <t>HEM/ASP/opposite/?</t>
  </si>
  <si>
    <t>GI</t>
  </si>
  <si>
    <t>No Height = forest floor</t>
  </si>
  <si>
    <t>PD</t>
  </si>
  <si>
    <t>Pile of blowdown</t>
  </si>
  <si>
    <t>Pile of blowdown (104 is a branch from 105)</t>
  </si>
  <si>
    <t>CF</t>
  </si>
  <si>
    <t xml:space="preserve">Lots of vergy fine WD </t>
  </si>
  <si>
    <t>This transect should have been 30 degrees, but we accidentally put it in as 60 degrees</t>
  </si>
  <si>
    <t>MD</t>
  </si>
  <si>
    <t>Suspended</t>
  </si>
  <si>
    <t>Same piece as number 42 from previous transect</t>
  </si>
  <si>
    <t>3 lg</t>
  </si>
  <si>
    <t>Road Crosses with trees &gt; 20cm dbh…road is not an imposing feature</t>
  </si>
  <si>
    <t>Fungals all over</t>
  </si>
  <si>
    <t>15m transect b/c the trans left the stand</t>
  </si>
  <si>
    <t>3 sm</t>
  </si>
  <si>
    <t>CB</t>
  </si>
  <si>
    <t>Dense Center!</t>
  </si>
  <si>
    <t>Crosses under #21</t>
  </si>
  <si>
    <t>#16 Has two parts that both got measured, though tagged as 16 once</t>
  </si>
  <si>
    <t>Huge snail and Indian Pipes on CWD</t>
  </si>
  <si>
    <t>UNK#1</t>
  </si>
  <si>
    <t>CROSSES STREAM AND IS PART OF STREAM STRUCTURE</t>
  </si>
  <si>
    <t>Lying across stream</t>
  </si>
  <si>
    <t>Lycopods growing on this</t>
  </si>
  <si>
    <t>1 pith on one side of cookie, 4 piths on the other side of cookie</t>
  </si>
  <si>
    <t>Double check species</t>
  </si>
  <si>
    <t>log was 14 cm in diam on both ends, but some rot in the middle left it at 11 cm diam in middle</t>
  </si>
  <si>
    <t>C2-1 Center is @ C2-1-LF4</t>
  </si>
  <si>
    <t>C2-2 Center is @ C2-2-LF4</t>
  </si>
  <si>
    <t>C2-3 Center is @ C2-3-LF4</t>
  </si>
  <si>
    <t>UNK/SM?</t>
  </si>
  <si>
    <t>CWD #98 does not exist….tag was lost and recovered later in the high-tech drawer in the Flummery</t>
  </si>
  <si>
    <t>CWD #99 does not exist….tag was lost and recovered later in the high-tech drawer in the Flummery</t>
  </si>
  <si>
    <t>15m trans</t>
  </si>
  <si>
    <t>BASS</t>
  </si>
  <si>
    <t>B</t>
  </si>
  <si>
    <t>GGI</t>
  </si>
  <si>
    <t>11.1cm large-end diam</t>
  </si>
  <si>
    <t>Lots of 1cm diameter wood!</t>
  </si>
  <si>
    <t>Length of FWD Transects (m)</t>
  </si>
  <si>
    <t>Length of CWD Transects (m)</t>
  </si>
  <si>
    <t>Azimuth (degrees)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</si>
</sst>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0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.25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wrapText="1"/>
    </xf>
    <xf numFmtId="1" fontId="1" fillId="0" borderId="12" xfId="0" applyNumberFormat="1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2" fillId="0" borderId="13" xfId="0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horizontal="left" wrapText="1"/>
    </xf>
    <xf numFmtId="0" fontId="2" fillId="0" borderId="13" xfId="0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right"/>
    </xf>
    <xf numFmtId="49" fontId="2" fillId="0" borderId="13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1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2" fontId="0" fillId="0" borderId="16" xfId="0" applyNumberFormat="1" applyBorder="1" applyAlignment="1">
      <alignment horizontal="center" wrapText="1"/>
    </xf>
    <xf numFmtId="2" fontId="0" fillId="0" borderId="17" xfId="0" applyNumberForma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2" fontId="0" fillId="0" borderId="18" xfId="0" applyNumberFormat="1" applyFill="1" applyBorder="1" applyAlignment="1">
      <alignment horizontal="center"/>
    </xf>
    <xf numFmtId="2" fontId="0" fillId="34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34" borderId="2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20" xfId="0" applyNumberFormat="1" applyFill="1" applyBorder="1" applyAlignment="1">
      <alignment horizontal="center"/>
    </xf>
    <xf numFmtId="2" fontId="0" fillId="34" borderId="0" xfId="0" applyNumberFormat="1" applyFill="1" applyBorder="1" applyAlignment="1">
      <alignment/>
    </xf>
    <xf numFmtId="2" fontId="0" fillId="34" borderId="20" xfId="0" applyNumberFormat="1" applyFill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34" borderId="18" xfId="0" applyNumberForma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0" fillId="0" borderId="24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34" borderId="28" xfId="0" applyNumberFormat="1" applyFill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34" borderId="29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2" fontId="0" fillId="0" borderId="16" xfId="0" applyNumberFormat="1" applyFont="1" applyBorder="1" applyAlignment="1">
      <alignment/>
    </xf>
    <xf numFmtId="0" fontId="0" fillId="0" borderId="30" xfId="0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2" fontId="1" fillId="33" borderId="32" xfId="0" applyNumberFormat="1" applyFont="1" applyFill="1" applyBorder="1" applyAlignment="1">
      <alignment horizontal="center"/>
    </xf>
    <xf numFmtId="2" fontId="1" fillId="33" borderId="33" xfId="0" applyNumberFormat="1" applyFont="1" applyFill="1" applyBorder="1" applyAlignment="1">
      <alignment horizontal="center"/>
    </xf>
    <xf numFmtId="2" fontId="1" fillId="33" borderId="34" xfId="0" applyNumberFormat="1" applyFont="1" applyFill="1" applyBorder="1" applyAlignment="1">
      <alignment horizontal="center"/>
    </xf>
    <xf numFmtId="2" fontId="1" fillId="33" borderId="27" xfId="0" applyNumberFormat="1" applyFont="1" applyFill="1" applyBorder="1" applyAlignment="1">
      <alignment horizontal="center"/>
    </xf>
    <xf numFmtId="2" fontId="1" fillId="33" borderId="28" xfId="0" applyNumberFormat="1" applyFont="1" applyFill="1" applyBorder="1" applyAlignment="1">
      <alignment horizontal="center"/>
    </xf>
    <xf numFmtId="2" fontId="1" fillId="33" borderId="29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wrapText="1"/>
    </xf>
    <xf numFmtId="0" fontId="1" fillId="0" borderId="35" xfId="0" applyFont="1" applyFill="1" applyBorder="1" applyAlignment="1">
      <alignment horizontal="right" wrapText="1"/>
    </xf>
    <xf numFmtId="2" fontId="0" fillId="0" borderId="18" xfId="0" applyNumberFormat="1" applyBorder="1" applyAlignment="1">
      <alignment/>
    </xf>
    <xf numFmtId="0" fontId="0" fillId="0" borderId="20" xfId="0" applyBorder="1" applyAlignment="1">
      <alignment/>
    </xf>
    <xf numFmtId="2" fontId="0" fillId="0" borderId="24" xfId="0" applyNumberFormat="1" applyBorder="1" applyAlignment="1">
      <alignment/>
    </xf>
    <xf numFmtId="0" fontId="0" fillId="0" borderId="26" xfId="0" applyBorder="1" applyAlignment="1">
      <alignment/>
    </xf>
    <xf numFmtId="49" fontId="2" fillId="0" borderId="13" xfId="0" applyNumberFormat="1" applyFont="1" applyFill="1" applyBorder="1" applyAlignment="1">
      <alignment/>
    </xf>
    <xf numFmtId="16" fontId="2" fillId="0" borderId="13" xfId="0" applyNumberFormat="1" applyFont="1" applyFill="1" applyBorder="1" applyAlignment="1">
      <alignment/>
    </xf>
    <xf numFmtId="16" fontId="2" fillId="0" borderId="13" xfId="0" applyNumberFormat="1" applyFont="1" applyBorder="1" applyAlignment="1">
      <alignment/>
    </xf>
    <xf numFmtId="14" fontId="2" fillId="0" borderId="13" xfId="0" applyNumberFormat="1" applyFont="1" applyBorder="1" applyAlignment="1">
      <alignment/>
    </xf>
    <xf numFmtId="16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16" fontId="2" fillId="0" borderId="0" xfId="0" applyNumberFormat="1" applyFont="1" applyFill="1" applyAlignment="1">
      <alignment/>
    </xf>
    <xf numFmtId="16" fontId="0" fillId="0" borderId="0" xfId="0" applyNumberFormat="1" applyFill="1" applyAlignment="1">
      <alignment/>
    </xf>
    <xf numFmtId="0" fontId="0" fillId="0" borderId="0" xfId="0" applyFill="1" applyAlignment="1">
      <alignment/>
    </xf>
    <xf numFmtId="16" fontId="0" fillId="0" borderId="0" xfId="0" applyNumberFormat="1" applyAlignment="1">
      <alignment/>
    </xf>
    <xf numFmtId="49" fontId="1" fillId="33" borderId="10" xfId="55" applyNumberFormat="1" applyFont="1" applyFill="1" applyBorder="1" applyAlignment="1">
      <alignment horizontal="center"/>
      <protection/>
    </xf>
    <xf numFmtId="0" fontId="1" fillId="33" borderId="10" xfId="55" applyFont="1" applyFill="1" applyBorder="1" applyAlignment="1">
      <alignment horizontal="center"/>
      <protection/>
    </xf>
    <xf numFmtId="0" fontId="1" fillId="33" borderId="11" xfId="55" applyFont="1" applyFill="1" applyBorder="1" applyAlignment="1">
      <alignment horizontal="center"/>
      <protection/>
    </xf>
    <xf numFmtId="49" fontId="1" fillId="0" borderId="12" xfId="55" applyNumberFormat="1" applyFont="1" applyFill="1" applyBorder="1" applyAlignment="1">
      <alignment wrapText="1"/>
      <protection/>
    </xf>
    <xf numFmtId="0" fontId="1" fillId="0" borderId="12" xfId="55" applyNumberFormat="1" applyFont="1" applyFill="1" applyBorder="1" applyAlignment="1">
      <alignment wrapText="1"/>
      <protection/>
    </xf>
    <xf numFmtId="0" fontId="2" fillId="0" borderId="1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Nutrient Concentration of Each Decay Class of Woody Debris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48"/>
          <c:w val="0.89325"/>
          <c:h val="0.68475"/>
        </c:manualLayout>
      </c:layout>
      <c:scatterChart>
        <c:scatterStyle val="lineMarker"/>
        <c:varyColors val="0"/>
        <c:ser>
          <c:idx val="0"/>
          <c:order val="0"/>
          <c:tx>
            <c:v>Ca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'[1]Sheet3'!$H$3:$H$7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'[1]Sheet3'!$S$3:$S$7</c:f>
              <c:numCache>
                <c:ptCount val="5"/>
                <c:pt idx="0">
                  <c:v>4.643039287750517</c:v>
                </c:pt>
                <c:pt idx="1">
                  <c:v>4.253854072300176</c:v>
                </c:pt>
                <c:pt idx="2">
                  <c:v>4.110646195094585</c:v>
                </c:pt>
                <c:pt idx="3">
                  <c:v>4.310472949989725</c:v>
                </c:pt>
                <c:pt idx="4">
                  <c:v>3.164088017875752</c:v>
                </c:pt>
              </c:numCache>
            </c:numRef>
          </c:yVal>
          <c:smooth val="0"/>
        </c:ser>
        <c:ser>
          <c:idx val="1"/>
          <c:order val="1"/>
          <c:tx>
            <c:v>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'[1]Sheet3'!$H$8:$H$12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'[1]Sheet3'!$S$8:$S$12</c:f>
              <c:numCache>
                <c:ptCount val="5"/>
                <c:pt idx="0">
                  <c:v>2.4882884202525113</c:v>
                </c:pt>
                <c:pt idx="1">
                  <c:v>2.1340475967111656</c:v>
                </c:pt>
                <c:pt idx="2">
                  <c:v>2.3542859752541387</c:v>
                </c:pt>
                <c:pt idx="3">
                  <c:v>1.6356726912812967</c:v>
                </c:pt>
                <c:pt idx="4">
                  <c:v>1.368147428769048</c:v>
                </c:pt>
              </c:numCache>
            </c:numRef>
          </c:yVal>
          <c:smooth val="0"/>
        </c:ser>
        <c:axId val="23606018"/>
        <c:axId val="11127571"/>
      </c:scatterChart>
      <c:scatterChart>
        <c:scatterStyle val="lineMarker"/>
        <c:varyColors val="0"/>
        <c:ser>
          <c:idx val="2"/>
          <c:order val="2"/>
          <c:tx>
            <c:v>Mg (right axis)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dashDot"/>
              </a:ln>
            </c:spPr>
            <c:trendlineType val="poly"/>
            <c:order val="2"/>
            <c:dispEq val="0"/>
            <c:dispRSqr val="0"/>
          </c:trendline>
          <c:xVal>
            <c:numRef>
              <c:f>'[1]Sheet3'!$H$13:$H$17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'[1]Sheet3'!$S$13:$S$17</c:f>
              <c:numCache>
                <c:ptCount val="5"/>
                <c:pt idx="0">
                  <c:v>0.12148912098747172</c:v>
                </c:pt>
                <c:pt idx="1">
                  <c:v>0.22214843403164736</c:v>
                </c:pt>
                <c:pt idx="2">
                  <c:v>0.24939531024537356</c:v>
                </c:pt>
                <c:pt idx="3">
                  <c:v>0.2100498450162306</c:v>
                </c:pt>
                <c:pt idx="4">
                  <c:v>0.1858246699011078</c:v>
                </c:pt>
              </c:numCache>
            </c:numRef>
          </c:yVal>
          <c:smooth val="0"/>
        </c:ser>
        <c:axId val="33039276"/>
        <c:axId val="28918029"/>
      </c:scatterChart>
      <c:valAx>
        <c:axId val="23606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Decay Class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27571"/>
        <c:crosses val="autoZero"/>
        <c:crossBetween val="midCat"/>
        <c:dispUnits/>
      </c:valAx>
      <c:valAx>
        <c:axId val="11127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 and K Concentration (mg/g)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06018"/>
        <c:crosses val="autoZero"/>
        <c:crossBetween val="midCat"/>
        <c:dispUnits/>
        <c:majorUnit val="1"/>
      </c:valAx>
      <c:valAx>
        <c:axId val="33039276"/>
        <c:scaling>
          <c:orientation val="minMax"/>
        </c:scaling>
        <c:axPos val="b"/>
        <c:delete val="1"/>
        <c:majorTickMark val="out"/>
        <c:minorTickMark val="none"/>
        <c:tickLblPos val="nextTo"/>
        <c:crossAx val="28918029"/>
        <c:crosses val="max"/>
        <c:crossBetween val="midCat"/>
        <c:dispUnits/>
      </c:valAx>
      <c:valAx>
        <c:axId val="28918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 Concentration (mg/g)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039276"/>
        <c:crosses val="max"/>
        <c:crossBetween val="midCat"/>
        <c:dispUnits/>
        <c:maj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3"/>
          <c:y val="0.91225"/>
          <c:w val="0.997"/>
          <c:h val="0.08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695325</xdr:colOff>
      <xdr:row>25</xdr:row>
      <xdr:rowOff>57150</xdr:rowOff>
    </xdr:from>
    <xdr:to>
      <xdr:col>18</xdr:col>
      <xdr:colOff>504825</xdr:colOff>
      <xdr:row>49</xdr:row>
      <xdr:rowOff>57150</xdr:rowOff>
    </xdr:to>
    <xdr:graphicFrame>
      <xdr:nvGraphicFramePr>
        <xdr:cNvPr id="1" name="Chart 1"/>
        <xdr:cNvGraphicFramePr/>
      </xdr:nvGraphicFramePr>
      <xdr:xfrm>
        <a:off x="4924425" y="4476750"/>
        <a:ext cx="63817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Transferred%20from%20Office%20PC\UKY\Field%20Data\Final%20CWD\Chemistry\RESULT%20Chemical%20Concentratio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oncentration Tables SPP x DC"/>
      <sheetName val="Sheet3"/>
    </sheetNames>
    <sheetDataSet>
      <sheetData sheetId="2">
        <row r="3">
          <cell r="H3">
            <v>1</v>
          </cell>
          <cell r="S3">
            <v>4.643039287750517</v>
          </cell>
        </row>
        <row r="4">
          <cell r="H4">
            <v>2</v>
          </cell>
          <cell r="S4">
            <v>4.253854072300176</v>
          </cell>
        </row>
        <row r="5">
          <cell r="H5">
            <v>3</v>
          </cell>
          <cell r="S5">
            <v>4.110646195094585</v>
          </cell>
        </row>
        <row r="6">
          <cell r="H6">
            <v>4</v>
          </cell>
          <cell r="S6">
            <v>4.310472949989725</v>
          </cell>
        </row>
        <row r="7">
          <cell r="H7">
            <v>5</v>
          </cell>
          <cell r="S7">
            <v>3.164088017875752</v>
          </cell>
        </row>
        <row r="8">
          <cell r="H8">
            <v>1</v>
          </cell>
          <cell r="S8">
            <v>2.4882884202525113</v>
          </cell>
        </row>
        <row r="9">
          <cell r="H9">
            <v>2</v>
          </cell>
          <cell r="S9">
            <v>2.1340475967111656</v>
          </cell>
        </row>
        <row r="10">
          <cell r="H10">
            <v>3</v>
          </cell>
          <cell r="S10">
            <v>2.3542859752541387</v>
          </cell>
        </row>
        <row r="11">
          <cell r="H11">
            <v>4</v>
          </cell>
          <cell r="S11">
            <v>1.6356726912812967</v>
          </cell>
        </row>
        <row r="12">
          <cell r="H12">
            <v>5</v>
          </cell>
          <cell r="S12">
            <v>1.368147428769048</v>
          </cell>
        </row>
        <row r="13">
          <cell r="H13">
            <v>1</v>
          </cell>
          <cell r="S13">
            <v>0.12148912098747172</v>
          </cell>
        </row>
        <row r="14">
          <cell r="H14">
            <v>2</v>
          </cell>
          <cell r="S14">
            <v>0.22214843403164736</v>
          </cell>
        </row>
        <row r="15">
          <cell r="H15">
            <v>3</v>
          </cell>
          <cell r="S15">
            <v>0.24939531024537356</v>
          </cell>
        </row>
        <row r="16">
          <cell r="H16">
            <v>4</v>
          </cell>
          <cell r="S16">
            <v>0.2100498450162306</v>
          </cell>
        </row>
        <row r="17">
          <cell r="H17">
            <v>5</v>
          </cell>
          <cell r="S17">
            <v>0.1858246699011078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34" sqref="K3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4"/>
  <legacyDrawing r:id="rId3"/>
  <oleObjects>
    <oleObject progId="Word.Document.8" shapeId="135649042" r:id="rId1"/>
    <oleObject progId="Word.Document.8" shapeId="13565668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V285"/>
  <sheetViews>
    <sheetView zoomScalePageLayoutView="0" workbookViewId="0" topLeftCell="A208">
      <selection activeCell="B240" sqref="B240"/>
    </sheetView>
  </sheetViews>
  <sheetFormatPr defaultColWidth="9.140625" defaultRowHeight="12.75"/>
  <sheetData>
    <row r="1" spans="1:22" ht="75">
      <c r="A1" s="12" t="s">
        <v>2</v>
      </c>
      <c r="B1" s="12" t="s">
        <v>34</v>
      </c>
      <c r="C1" s="12" t="s">
        <v>35</v>
      </c>
      <c r="D1" s="12" t="s">
        <v>256</v>
      </c>
      <c r="E1" s="12" t="s">
        <v>257</v>
      </c>
      <c r="F1" s="12" t="s">
        <v>258</v>
      </c>
      <c r="G1" s="12" t="s">
        <v>259</v>
      </c>
      <c r="H1" s="12" t="s">
        <v>5</v>
      </c>
      <c r="I1" s="12" t="s">
        <v>260</v>
      </c>
      <c r="J1" s="12" t="s">
        <v>261</v>
      </c>
      <c r="K1" s="12" t="s">
        <v>36</v>
      </c>
      <c r="L1" s="12" t="s">
        <v>37</v>
      </c>
      <c r="M1" s="12" t="s">
        <v>262</v>
      </c>
      <c r="N1" s="13" t="s">
        <v>263</v>
      </c>
      <c r="O1" s="12" t="s">
        <v>264</v>
      </c>
      <c r="P1" s="12" t="s">
        <v>265</v>
      </c>
      <c r="Q1" s="12" t="s">
        <v>266</v>
      </c>
      <c r="R1" s="12" t="s">
        <v>267</v>
      </c>
      <c r="S1" s="12" t="s">
        <v>268</v>
      </c>
      <c r="T1" s="12" t="s">
        <v>269</v>
      </c>
      <c r="U1" s="12" t="s">
        <v>269</v>
      </c>
      <c r="V1" s="12" t="s">
        <v>270</v>
      </c>
    </row>
    <row r="2" spans="1:22" ht="15">
      <c r="A2" s="19" t="s">
        <v>29</v>
      </c>
      <c r="B2" s="19">
        <v>1</v>
      </c>
      <c r="C2" s="19">
        <v>120</v>
      </c>
      <c r="D2" s="19">
        <v>8.6</v>
      </c>
      <c r="E2" s="19">
        <v>9.5</v>
      </c>
      <c r="F2" s="19">
        <v>4.2</v>
      </c>
      <c r="G2" s="19">
        <v>4.7</v>
      </c>
      <c r="H2" s="19">
        <v>3</v>
      </c>
      <c r="I2" s="19"/>
      <c r="J2" s="19">
        <v>145</v>
      </c>
      <c r="K2" s="19"/>
      <c r="L2" s="19" t="s">
        <v>17</v>
      </c>
      <c r="M2" s="19"/>
      <c r="N2" s="86"/>
      <c r="O2" s="19"/>
      <c r="P2" s="19"/>
      <c r="Q2" s="19"/>
      <c r="R2" s="19"/>
      <c r="S2" s="87">
        <v>38225</v>
      </c>
      <c r="T2" s="19" t="s">
        <v>271</v>
      </c>
      <c r="U2" s="19" t="s">
        <v>272</v>
      </c>
      <c r="V2" s="19"/>
    </row>
    <row r="3" spans="1:22" ht="15">
      <c r="A3" s="15" t="s">
        <v>29</v>
      </c>
      <c r="B3" s="15">
        <v>1</v>
      </c>
      <c r="C3" s="15">
        <v>120</v>
      </c>
      <c r="D3" s="15">
        <v>9.7</v>
      </c>
      <c r="E3" s="15">
        <v>11</v>
      </c>
      <c r="F3" s="15">
        <v>3</v>
      </c>
      <c r="G3" s="15">
        <v>6</v>
      </c>
      <c r="H3" s="15">
        <v>2</v>
      </c>
      <c r="I3" s="15"/>
      <c r="J3" s="15">
        <v>146</v>
      </c>
      <c r="K3" s="15">
        <v>146</v>
      </c>
      <c r="L3" s="15" t="s">
        <v>17</v>
      </c>
      <c r="M3" s="15"/>
      <c r="N3" s="16"/>
      <c r="O3" s="15"/>
      <c r="P3" s="15"/>
      <c r="Q3" s="15"/>
      <c r="R3" s="15"/>
      <c r="S3" s="88">
        <v>38225</v>
      </c>
      <c r="T3" s="15" t="s">
        <v>271</v>
      </c>
      <c r="U3" s="15" t="s">
        <v>272</v>
      </c>
      <c r="V3" s="15"/>
    </row>
    <row r="4" spans="1:22" ht="15">
      <c r="A4" s="15" t="s">
        <v>29</v>
      </c>
      <c r="B4" s="15">
        <v>1</v>
      </c>
      <c r="C4" s="15">
        <v>240</v>
      </c>
      <c r="D4" s="15">
        <v>11.3</v>
      </c>
      <c r="E4" s="15">
        <v>12.5</v>
      </c>
      <c r="F4" s="15">
        <v>11.3</v>
      </c>
      <c r="G4" s="15">
        <v>1.5</v>
      </c>
      <c r="H4" s="15">
        <v>4</v>
      </c>
      <c r="I4" s="15"/>
      <c r="J4" s="15">
        <v>150</v>
      </c>
      <c r="K4" s="15">
        <v>150</v>
      </c>
      <c r="L4" s="15" t="s">
        <v>33</v>
      </c>
      <c r="M4" s="15"/>
      <c r="N4" s="16"/>
      <c r="O4" s="15"/>
      <c r="P4" s="15"/>
      <c r="Q4" s="15"/>
      <c r="R4" s="15"/>
      <c r="S4" s="88">
        <v>38225</v>
      </c>
      <c r="T4" s="15" t="s">
        <v>271</v>
      </c>
      <c r="U4" s="15" t="s">
        <v>272</v>
      </c>
      <c r="V4" s="15"/>
    </row>
    <row r="5" spans="1:22" ht="15">
      <c r="A5" s="15" t="s">
        <v>29</v>
      </c>
      <c r="B5" s="15">
        <v>1</v>
      </c>
      <c r="C5" s="15">
        <v>240</v>
      </c>
      <c r="D5" s="15">
        <v>8.5</v>
      </c>
      <c r="E5" s="15">
        <v>7.7</v>
      </c>
      <c r="F5" s="15">
        <v>7.7</v>
      </c>
      <c r="G5" s="15">
        <v>3</v>
      </c>
      <c r="H5" s="15">
        <v>3</v>
      </c>
      <c r="I5" s="15"/>
      <c r="J5" s="15">
        <v>148</v>
      </c>
      <c r="K5" s="15">
        <v>148</v>
      </c>
      <c r="L5" s="15" t="s">
        <v>33</v>
      </c>
      <c r="M5" s="15"/>
      <c r="N5" s="16"/>
      <c r="O5" s="15"/>
      <c r="P5" s="15"/>
      <c r="Q5" s="15"/>
      <c r="R5" s="15"/>
      <c r="S5" s="88">
        <v>38225</v>
      </c>
      <c r="T5" s="15" t="s">
        <v>271</v>
      </c>
      <c r="U5" s="15" t="s">
        <v>272</v>
      </c>
      <c r="V5" s="15"/>
    </row>
    <row r="6" spans="1:22" ht="15">
      <c r="A6" s="15" t="s">
        <v>29</v>
      </c>
      <c r="B6" s="15">
        <v>1</v>
      </c>
      <c r="C6" s="15">
        <v>240</v>
      </c>
      <c r="D6" s="15">
        <v>9.2</v>
      </c>
      <c r="E6" s="15">
        <v>12.2</v>
      </c>
      <c r="F6" s="15">
        <v>2.4</v>
      </c>
      <c r="G6" s="15">
        <v>5.3</v>
      </c>
      <c r="H6" s="15">
        <v>2</v>
      </c>
      <c r="I6" s="15"/>
      <c r="J6" s="15">
        <v>147</v>
      </c>
      <c r="K6" s="15"/>
      <c r="L6" s="15" t="s">
        <v>17</v>
      </c>
      <c r="M6" s="15"/>
      <c r="N6" s="16"/>
      <c r="O6" s="15"/>
      <c r="P6" s="15"/>
      <c r="Q6" s="15"/>
      <c r="R6" s="15"/>
      <c r="S6" s="88">
        <v>38225</v>
      </c>
      <c r="T6" s="15" t="s">
        <v>271</v>
      </c>
      <c r="U6" s="15" t="s">
        <v>272</v>
      </c>
      <c r="V6" s="15"/>
    </row>
    <row r="7" spans="1:22" ht="15">
      <c r="A7" s="15" t="s">
        <v>29</v>
      </c>
      <c r="B7" s="15">
        <v>1</v>
      </c>
      <c r="C7" s="15">
        <v>240</v>
      </c>
      <c r="D7" s="15">
        <v>7.8</v>
      </c>
      <c r="E7" s="15">
        <v>8.6</v>
      </c>
      <c r="F7" s="15">
        <v>2</v>
      </c>
      <c r="G7" s="15">
        <v>3.9</v>
      </c>
      <c r="H7" s="15">
        <v>2</v>
      </c>
      <c r="I7" s="15"/>
      <c r="J7" s="15">
        <v>149</v>
      </c>
      <c r="K7" s="15">
        <v>149</v>
      </c>
      <c r="L7" s="15" t="s">
        <v>31</v>
      </c>
      <c r="M7" s="15"/>
      <c r="N7" s="16"/>
      <c r="O7" s="15"/>
      <c r="P7" s="15"/>
      <c r="Q7" s="15"/>
      <c r="R7" s="15"/>
      <c r="S7" s="88">
        <v>38225</v>
      </c>
      <c r="T7" s="15" t="s">
        <v>271</v>
      </c>
      <c r="U7" s="15" t="s">
        <v>272</v>
      </c>
      <c r="V7" s="15" t="s">
        <v>273</v>
      </c>
    </row>
    <row r="8" spans="1:22" ht="15">
      <c r="A8" s="15" t="s">
        <v>29</v>
      </c>
      <c r="B8" s="15">
        <v>1</v>
      </c>
      <c r="C8" s="15">
        <v>360</v>
      </c>
      <c r="D8" s="15">
        <v>12.9</v>
      </c>
      <c r="E8" s="15">
        <v>18.4</v>
      </c>
      <c r="F8" s="15">
        <v>8.8</v>
      </c>
      <c r="G8" s="15">
        <v>8.6</v>
      </c>
      <c r="H8" s="15">
        <v>3</v>
      </c>
      <c r="I8" s="15"/>
      <c r="J8" s="15">
        <v>142</v>
      </c>
      <c r="K8" s="15"/>
      <c r="L8" s="15" t="s">
        <v>30</v>
      </c>
      <c r="M8" s="15"/>
      <c r="N8" s="16"/>
      <c r="O8" s="15"/>
      <c r="P8" s="15"/>
      <c r="Q8" s="15"/>
      <c r="R8" s="15"/>
      <c r="S8" s="88">
        <v>38225</v>
      </c>
      <c r="T8" s="15" t="s">
        <v>271</v>
      </c>
      <c r="U8" s="15" t="s">
        <v>272</v>
      </c>
      <c r="V8" s="15"/>
    </row>
    <row r="9" spans="1:22" ht="15">
      <c r="A9" s="15" t="s">
        <v>29</v>
      </c>
      <c r="B9" s="15">
        <v>1</v>
      </c>
      <c r="C9" s="15">
        <v>360</v>
      </c>
      <c r="D9" s="15">
        <v>14.3</v>
      </c>
      <c r="E9" s="15">
        <v>30.2</v>
      </c>
      <c r="F9" s="15">
        <v>8.2</v>
      </c>
      <c r="G9" s="15">
        <v>14.4</v>
      </c>
      <c r="H9" s="15">
        <v>3</v>
      </c>
      <c r="I9" s="15"/>
      <c r="J9" s="15">
        <v>141</v>
      </c>
      <c r="K9" s="15">
        <v>141</v>
      </c>
      <c r="L9" s="15" t="s">
        <v>30</v>
      </c>
      <c r="M9" s="15"/>
      <c r="N9" s="16"/>
      <c r="O9" s="15"/>
      <c r="P9" s="15"/>
      <c r="Q9" s="15"/>
      <c r="R9" s="15"/>
      <c r="S9" s="88">
        <v>38225</v>
      </c>
      <c r="T9" s="15" t="s">
        <v>271</v>
      </c>
      <c r="U9" s="15" t="s">
        <v>272</v>
      </c>
      <c r="V9" s="15"/>
    </row>
    <row r="10" spans="1:22" ht="15">
      <c r="A10" s="15" t="s">
        <v>29</v>
      </c>
      <c r="B10" s="15">
        <v>1</v>
      </c>
      <c r="C10" s="15">
        <v>360</v>
      </c>
      <c r="D10" s="15">
        <v>10.9</v>
      </c>
      <c r="E10" s="15">
        <v>13.2</v>
      </c>
      <c r="F10" s="15">
        <v>7.1</v>
      </c>
      <c r="G10" s="15">
        <v>3.8</v>
      </c>
      <c r="H10" s="15">
        <v>3</v>
      </c>
      <c r="I10" s="15"/>
      <c r="J10" s="15">
        <v>144</v>
      </c>
      <c r="K10" s="15">
        <v>144</v>
      </c>
      <c r="L10" s="15" t="s">
        <v>26</v>
      </c>
      <c r="M10" s="15"/>
      <c r="N10" s="16"/>
      <c r="O10" s="15"/>
      <c r="P10" s="15"/>
      <c r="Q10" s="15"/>
      <c r="R10" s="15"/>
      <c r="S10" s="88">
        <v>38225</v>
      </c>
      <c r="T10" s="15" t="s">
        <v>271</v>
      </c>
      <c r="U10" s="15" t="s">
        <v>272</v>
      </c>
      <c r="V10" s="15"/>
    </row>
    <row r="11" spans="1:22" ht="15">
      <c r="A11" s="15" t="s">
        <v>29</v>
      </c>
      <c r="B11" s="15">
        <v>1</v>
      </c>
      <c r="C11" s="15">
        <v>360</v>
      </c>
      <c r="D11" s="15">
        <v>9</v>
      </c>
      <c r="E11" s="15">
        <v>12.2</v>
      </c>
      <c r="F11" s="15">
        <v>7</v>
      </c>
      <c r="G11" s="15">
        <v>2.9</v>
      </c>
      <c r="H11" s="15">
        <v>3</v>
      </c>
      <c r="I11" s="15"/>
      <c r="J11" s="15">
        <v>143</v>
      </c>
      <c r="K11" s="15"/>
      <c r="L11" s="15" t="s">
        <v>30</v>
      </c>
      <c r="M11" s="15"/>
      <c r="N11" s="16"/>
      <c r="O11" s="15"/>
      <c r="P11" s="15"/>
      <c r="Q11" s="15"/>
      <c r="R11" s="15"/>
      <c r="S11" s="88">
        <v>38225</v>
      </c>
      <c r="T11" s="15" t="s">
        <v>271</v>
      </c>
      <c r="U11" s="15" t="s">
        <v>272</v>
      </c>
      <c r="V11" s="15"/>
    </row>
    <row r="12" spans="1:22" ht="15">
      <c r="A12" s="15" t="s">
        <v>29</v>
      </c>
      <c r="B12" s="15">
        <v>1</v>
      </c>
      <c r="C12" s="15">
        <v>360</v>
      </c>
      <c r="D12" s="15">
        <v>8.4</v>
      </c>
      <c r="E12" s="15">
        <v>9.8</v>
      </c>
      <c r="F12" s="15">
        <v>5.6</v>
      </c>
      <c r="G12" s="15">
        <v>3.1</v>
      </c>
      <c r="H12" s="15">
        <v>3</v>
      </c>
      <c r="I12" s="15"/>
      <c r="J12" s="15">
        <v>140</v>
      </c>
      <c r="K12" s="15"/>
      <c r="L12" s="15" t="s">
        <v>274</v>
      </c>
      <c r="M12" s="15"/>
      <c r="N12" s="16"/>
      <c r="O12" s="15"/>
      <c r="P12" s="15"/>
      <c r="Q12" s="15"/>
      <c r="R12" s="15"/>
      <c r="S12" s="88">
        <v>38225</v>
      </c>
      <c r="T12" s="15" t="s">
        <v>271</v>
      </c>
      <c r="U12" s="15" t="s">
        <v>272</v>
      </c>
      <c r="V12" s="15"/>
    </row>
    <row r="13" spans="1:22" ht="15">
      <c r="A13" s="15" t="s">
        <v>29</v>
      </c>
      <c r="B13" s="15">
        <v>2</v>
      </c>
      <c r="C13" s="15">
        <v>60</v>
      </c>
      <c r="D13" s="15">
        <v>12.4</v>
      </c>
      <c r="E13" s="15">
        <v>13.1</v>
      </c>
      <c r="F13" s="15">
        <v>12.4</v>
      </c>
      <c r="G13" s="15">
        <v>1.8</v>
      </c>
      <c r="H13" s="15">
        <v>3</v>
      </c>
      <c r="I13" s="15"/>
      <c r="J13" s="15">
        <v>152</v>
      </c>
      <c r="K13" s="15">
        <v>152</v>
      </c>
      <c r="L13" s="15" t="s">
        <v>26</v>
      </c>
      <c r="M13" s="15"/>
      <c r="N13" s="16"/>
      <c r="O13" s="15"/>
      <c r="P13" s="15"/>
      <c r="Q13" s="15"/>
      <c r="R13" s="15"/>
      <c r="S13" s="88">
        <v>38225</v>
      </c>
      <c r="T13" s="15" t="s">
        <v>271</v>
      </c>
      <c r="U13" s="15" t="s">
        <v>272</v>
      </c>
      <c r="V13" s="15"/>
    </row>
    <row r="14" spans="1:22" ht="15">
      <c r="A14" s="15" t="s">
        <v>29</v>
      </c>
      <c r="B14" s="15">
        <v>2</v>
      </c>
      <c r="C14" s="15">
        <v>60</v>
      </c>
      <c r="D14" s="15">
        <v>11.6</v>
      </c>
      <c r="E14" s="15">
        <v>14.3</v>
      </c>
      <c r="F14" s="15">
        <v>11.6</v>
      </c>
      <c r="G14" s="15">
        <v>2.9</v>
      </c>
      <c r="H14" s="15">
        <v>3</v>
      </c>
      <c r="I14" s="15"/>
      <c r="J14" s="15">
        <v>151</v>
      </c>
      <c r="K14" s="15"/>
      <c r="L14" s="15" t="s">
        <v>26</v>
      </c>
      <c r="M14" s="15"/>
      <c r="N14" s="16"/>
      <c r="O14" s="15"/>
      <c r="P14" s="15"/>
      <c r="Q14" s="15"/>
      <c r="R14" s="15"/>
      <c r="S14" s="88">
        <v>38225</v>
      </c>
      <c r="T14" s="15" t="s">
        <v>271</v>
      </c>
      <c r="U14" s="15" t="s">
        <v>272</v>
      </c>
      <c r="V14" s="15"/>
    </row>
    <row r="15" spans="1:22" ht="15">
      <c r="A15" s="15" t="s">
        <v>29</v>
      </c>
      <c r="B15" s="15">
        <v>2</v>
      </c>
      <c r="C15" s="15">
        <v>180</v>
      </c>
      <c r="D15" s="15">
        <v>10.1</v>
      </c>
      <c r="E15" s="15">
        <v>26.5</v>
      </c>
      <c r="F15" s="15">
        <v>3.9</v>
      </c>
      <c r="G15" s="15">
        <v>12.4</v>
      </c>
      <c r="H15" s="15">
        <v>3</v>
      </c>
      <c r="I15" s="15"/>
      <c r="J15" s="15">
        <v>154</v>
      </c>
      <c r="K15" s="15">
        <v>154</v>
      </c>
      <c r="L15" s="15" t="s">
        <v>31</v>
      </c>
      <c r="M15" s="15">
        <v>710</v>
      </c>
      <c r="N15" s="16">
        <v>5</v>
      </c>
      <c r="O15" s="15"/>
      <c r="P15" s="15"/>
      <c r="Q15" s="15"/>
      <c r="R15" s="15"/>
      <c r="S15" s="88">
        <v>38225</v>
      </c>
      <c r="T15" s="15" t="s">
        <v>271</v>
      </c>
      <c r="U15" s="15" t="s">
        <v>272</v>
      </c>
      <c r="V15" s="15"/>
    </row>
    <row r="16" spans="1:22" ht="15">
      <c r="A16" s="15" t="s">
        <v>29</v>
      </c>
      <c r="B16" s="15">
        <v>2</v>
      </c>
      <c r="C16" s="15">
        <v>180</v>
      </c>
      <c r="D16" s="15">
        <v>7.7</v>
      </c>
      <c r="E16" s="15">
        <v>8.2</v>
      </c>
      <c r="F16" s="15">
        <v>2.7</v>
      </c>
      <c r="G16" s="15">
        <v>5.4</v>
      </c>
      <c r="H16" s="15">
        <v>3</v>
      </c>
      <c r="I16" s="15"/>
      <c r="J16" s="15">
        <v>153</v>
      </c>
      <c r="K16" s="15">
        <v>153</v>
      </c>
      <c r="L16" s="15" t="s">
        <v>32</v>
      </c>
      <c r="M16" s="15"/>
      <c r="N16" s="16"/>
      <c r="O16" s="15"/>
      <c r="P16" s="15"/>
      <c r="Q16" s="15"/>
      <c r="R16" s="15"/>
      <c r="S16" s="88">
        <v>38225</v>
      </c>
      <c r="T16" s="15" t="s">
        <v>271</v>
      </c>
      <c r="U16" s="15" t="s">
        <v>272</v>
      </c>
      <c r="V16" s="15"/>
    </row>
    <row r="17" spans="1:22" ht="15">
      <c r="A17" s="15" t="s">
        <v>29</v>
      </c>
      <c r="B17" s="15">
        <v>2</v>
      </c>
      <c r="C17" s="15">
        <v>300</v>
      </c>
      <c r="D17" s="15">
        <v>10</v>
      </c>
      <c r="E17" s="15">
        <v>11</v>
      </c>
      <c r="F17" s="15">
        <v>9.1</v>
      </c>
      <c r="G17" s="15">
        <v>4.2</v>
      </c>
      <c r="H17" s="15">
        <v>3</v>
      </c>
      <c r="I17" s="15"/>
      <c r="J17" s="15">
        <v>155</v>
      </c>
      <c r="K17" s="15">
        <v>155</v>
      </c>
      <c r="L17" s="15" t="s">
        <v>33</v>
      </c>
      <c r="M17" s="15"/>
      <c r="N17" s="16"/>
      <c r="O17" s="15"/>
      <c r="P17" s="15"/>
      <c r="Q17" s="15"/>
      <c r="R17" s="15"/>
      <c r="S17" s="88">
        <v>38225</v>
      </c>
      <c r="T17" s="15" t="s">
        <v>271</v>
      </c>
      <c r="U17" s="15" t="s">
        <v>272</v>
      </c>
      <c r="V17" s="15"/>
    </row>
    <row r="18" spans="1:22" ht="15">
      <c r="A18" s="15" t="s">
        <v>29</v>
      </c>
      <c r="B18" s="15">
        <v>2</v>
      </c>
      <c r="C18" s="15">
        <v>300</v>
      </c>
      <c r="D18" s="15">
        <v>12.1</v>
      </c>
      <c r="E18" s="15">
        <v>19.5</v>
      </c>
      <c r="F18" s="15">
        <v>4.9</v>
      </c>
      <c r="G18" s="15">
        <v>6.4</v>
      </c>
      <c r="H18" s="15">
        <v>3</v>
      </c>
      <c r="I18" s="15"/>
      <c r="J18" s="15">
        <v>157</v>
      </c>
      <c r="K18" s="15"/>
      <c r="L18" s="15" t="s">
        <v>33</v>
      </c>
      <c r="M18" s="15"/>
      <c r="N18" s="16"/>
      <c r="O18" s="15"/>
      <c r="P18" s="15"/>
      <c r="Q18" s="15"/>
      <c r="R18" s="15"/>
      <c r="S18" s="88">
        <v>38225</v>
      </c>
      <c r="T18" s="15" t="s">
        <v>271</v>
      </c>
      <c r="U18" s="15" t="s">
        <v>272</v>
      </c>
      <c r="V18" s="15"/>
    </row>
    <row r="19" spans="1:22" ht="15">
      <c r="A19" s="15" t="s">
        <v>29</v>
      </c>
      <c r="B19" s="15">
        <v>2</v>
      </c>
      <c r="C19" s="15">
        <v>300</v>
      </c>
      <c r="D19" s="15">
        <v>8</v>
      </c>
      <c r="E19" s="15">
        <v>8</v>
      </c>
      <c r="F19" s="15">
        <v>4.2</v>
      </c>
      <c r="G19" s="15">
        <v>5.6</v>
      </c>
      <c r="H19" s="15">
        <v>3</v>
      </c>
      <c r="I19" s="15"/>
      <c r="J19" s="15">
        <v>158</v>
      </c>
      <c r="K19" s="15">
        <v>158</v>
      </c>
      <c r="L19" s="15" t="s">
        <v>33</v>
      </c>
      <c r="M19" s="15">
        <v>400</v>
      </c>
      <c r="N19" s="16">
        <v>5</v>
      </c>
      <c r="O19" s="15"/>
      <c r="P19" s="15"/>
      <c r="Q19" s="15"/>
      <c r="R19" s="15"/>
      <c r="S19" s="88">
        <v>38225</v>
      </c>
      <c r="T19" s="15" t="s">
        <v>271</v>
      </c>
      <c r="U19" s="15" t="s">
        <v>272</v>
      </c>
      <c r="V19" s="15"/>
    </row>
    <row r="20" spans="1:22" ht="15">
      <c r="A20" s="15" t="s">
        <v>29</v>
      </c>
      <c r="B20" s="15">
        <v>2</v>
      </c>
      <c r="C20" s="15">
        <v>300</v>
      </c>
      <c r="D20" s="15">
        <v>8.8</v>
      </c>
      <c r="E20" s="15">
        <v>11.1</v>
      </c>
      <c r="F20" s="15">
        <v>2.2</v>
      </c>
      <c r="G20" s="15">
        <v>9.6</v>
      </c>
      <c r="H20" s="15">
        <v>3</v>
      </c>
      <c r="I20" s="15"/>
      <c r="J20" s="15">
        <v>156</v>
      </c>
      <c r="K20" s="15"/>
      <c r="L20" s="15" t="s">
        <v>31</v>
      </c>
      <c r="M20" s="15"/>
      <c r="N20" s="16"/>
      <c r="O20" s="15"/>
      <c r="P20" s="15"/>
      <c r="Q20" s="15"/>
      <c r="R20" s="15"/>
      <c r="S20" s="88">
        <v>38225</v>
      </c>
      <c r="T20" s="15" t="s">
        <v>271</v>
      </c>
      <c r="U20" s="15" t="s">
        <v>272</v>
      </c>
      <c r="V20" s="15"/>
    </row>
    <row r="21" spans="1:22" ht="15">
      <c r="A21" s="15" t="s">
        <v>29</v>
      </c>
      <c r="B21" s="15">
        <v>3</v>
      </c>
      <c r="C21" s="15">
        <v>60</v>
      </c>
      <c r="D21" s="15"/>
      <c r="E21" s="15"/>
      <c r="F21" s="15"/>
      <c r="G21" s="15"/>
      <c r="H21" s="15"/>
      <c r="I21" s="15"/>
      <c r="J21" s="15"/>
      <c r="K21" s="15"/>
      <c r="L21" s="15" t="s">
        <v>275</v>
      </c>
      <c r="M21" s="15"/>
      <c r="N21" s="16"/>
      <c r="O21" s="15"/>
      <c r="P21" s="15"/>
      <c r="Q21" s="15"/>
      <c r="R21" s="15"/>
      <c r="S21" s="88">
        <v>38225</v>
      </c>
      <c r="T21" s="15" t="s">
        <v>271</v>
      </c>
      <c r="U21" s="15" t="s">
        <v>272</v>
      </c>
      <c r="V21" s="15"/>
    </row>
    <row r="22" spans="1:22" ht="15">
      <c r="A22" s="15" t="s">
        <v>29</v>
      </c>
      <c r="B22" s="15">
        <v>3</v>
      </c>
      <c r="C22" s="15">
        <v>180</v>
      </c>
      <c r="D22" s="15">
        <v>8.7</v>
      </c>
      <c r="E22" s="15">
        <v>13.2</v>
      </c>
      <c r="F22" s="15">
        <v>4.2</v>
      </c>
      <c r="G22" s="15">
        <v>4.9</v>
      </c>
      <c r="H22" s="15">
        <v>3</v>
      </c>
      <c r="I22" s="15"/>
      <c r="J22" s="15">
        <v>159</v>
      </c>
      <c r="K22" s="15">
        <v>159</v>
      </c>
      <c r="L22" s="15" t="s">
        <v>31</v>
      </c>
      <c r="M22" s="15"/>
      <c r="N22" s="16"/>
      <c r="O22" s="15"/>
      <c r="P22" s="15"/>
      <c r="Q22" s="15"/>
      <c r="R22" s="15"/>
      <c r="S22" s="88">
        <v>38225</v>
      </c>
      <c r="T22" s="15" t="s">
        <v>271</v>
      </c>
      <c r="U22" s="15" t="s">
        <v>272</v>
      </c>
      <c r="V22" s="15"/>
    </row>
    <row r="23" spans="1:22" ht="15">
      <c r="A23" s="15" t="s">
        <v>29</v>
      </c>
      <c r="B23" s="15">
        <v>3</v>
      </c>
      <c r="C23" s="15">
        <v>300</v>
      </c>
      <c r="D23" s="15">
        <v>9.2</v>
      </c>
      <c r="E23" s="15">
        <v>12.8</v>
      </c>
      <c r="F23" s="15">
        <v>7.6</v>
      </c>
      <c r="G23" s="15">
        <v>3.7</v>
      </c>
      <c r="H23" s="15">
        <v>3</v>
      </c>
      <c r="I23" s="15"/>
      <c r="J23" s="15">
        <v>160</v>
      </c>
      <c r="K23" s="15">
        <v>160</v>
      </c>
      <c r="L23" s="15" t="s">
        <v>33</v>
      </c>
      <c r="M23" s="15">
        <v>610</v>
      </c>
      <c r="N23" s="16">
        <v>5</v>
      </c>
      <c r="O23" s="15"/>
      <c r="P23" s="15"/>
      <c r="Q23" s="15"/>
      <c r="R23" s="15"/>
      <c r="S23" s="88">
        <v>38225</v>
      </c>
      <c r="T23" s="15" t="s">
        <v>271</v>
      </c>
      <c r="U23" s="15" t="s">
        <v>272</v>
      </c>
      <c r="V23" s="15"/>
    </row>
    <row r="24" spans="1:22" ht="15">
      <c r="A24" s="15" t="s">
        <v>29</v>
      </c>
      <c r="B24" s="15">
        <v>3</v>
      </c>
      <c r="C24" s="15">
        <v>300</v>
      </c>
      <c r="D24" s="15">
        <v>9</v>
      </c>
      <c r="E24" s="15">
        <v>12.3</v>
      </c>
      <c r="F24" s="15">
        <v>6.4</v>
      </c>
      <c r="G24" s="15">
        <v>8.5</v>
      </c>
      <c r="H24" s="15">
        <v>4</v>
      </c>
      <c r="I24" s="15"/>
      <c r="J24" s="15">
        <v>161</v>
      </c>
      <c r="K24" s="15">
        <v>161</v>
      </c>
      <c r="L24" s="15" t="s">
        <v>31</v>
      </c>
      <c r="M24" s="15"/>
      <c r="N24" s="16"/>
      <c r="O24" s="15"/>
      <c r="P24" s="15"/>
      <c r="Q24" s="15"/>
      <c r="R24" s="15"/>
      <c r="S24" s="88">
        <v>38225</v>
      </c>
      <c r="T24" s="15" t="s">
        <v>271</v>
      </c>
      <c r="U24" s="15" t="s">
        <v>272</v>
      </c>
      <c r="V24" s="15"/>
    </row>
    <row r="25" spans="1:22" ht="15">
      <c r="A25" s="15" t="s">
        <v>15</v>
      </c>
      <c r="B25" s="15" t="s">
        <v>40</v>
      </c>
      <c r="C25" s="15">
        <v>75</v>
      </c>
      <c r="D25" s="15">
        <v>36.5</v>
      </c>
      <c r="E25" s="15">
        <v>18</v>
      </c>
      <c r="F25" s="15">
        <v>6</v>
      </c>
      <c r="G25" s="15">
        <v>2.6</v>
      </c>
      <c r="H25" s="15">
        <v>5</v>
      </c>
      <c r="I25" s="15">
        <v>4</v>
      </c>
      <c r="J25" s="15">
        <v>85</v>
      </c>
      <c r="K25" s="15"/>
      <c r="L25" s="15" t="s">
        <v>44</v>
      </c>
      <c r="M25" s="15"/>
      <c r="N25" s="16"/>
      <c r="O25" s="15"/>
      <c r="P25" s="15"/>
      <c r="Q25" s="15"/>
      <c r="R25" s="15"/>
      <c r="S25" s="88">
        <v>38222</v>
      </c>
      <c r="T25" s="15" t="s">
        <v>271</v>
      </c>
      <c r="U25" s="15" t="s">
        <v>272</v>
      </c>
      <c r="V25" s="15"/>
    </row>
    <row r="26" spans="1:22" ht="15">
      <c r="A26" s="15" t="s">
        <v>15</v>
      </c>
      <c r="B26" s="15" t="s">
        <v>40</v>
      </c>
      <c r="C26" s="15">
        <v>75</v>
      </c>
      <c r="D26" s="15">
        <v>9.8</v>
      </c>
      <c r="E26" s="15">
        <v>3.7</v>
      </c>
      <c r="F26" s="15">
        <v>5.1</v>
      </c>
      <c r="G26" s="15">
        <v>2</v>
      </c>
      <c r="H26" s="15">
        <v>1</v>
      </c>
      <c r="I26" s="15">
        <v>86</v>
      </c>
      <c r="J26" s="15">
        <v>86</v>
      </c>
      <c r="K26" s="15">
        <v>86</v>
      </c>
      <c r="L26" s="15" t="s">
        <v>46</v>
      </c>
      <c r="M26" s="15"/>
      <c r="N26" s="16"/>
      <c r="O26" s="15"/>
      <c r="P26" s="15"/>
      <c r="Q26" s="15"/>
      <c r="R26" s="15"/>
      <c r="S26" s="88">
        <v>38222</v>
      </c>
      <c r="T26" s="15" t="s">
        <v>271</v>
      </c>
      <c r="U26" s="15" t="s">
        <v>272</v>
      </c>
      <c r="V26" s="15"/>
    </row>
    <row r="27" spans="1:22" ht="15">
      <c r="A27" s="15" t="s">
        <v>15</v>
      </c>
      <c r="B27" s="15" t="s">
        <v>41</v>
      </c>
      <c r="C27" s="15">
        <v>345</v>
      </c>
      <c r="D27" s="15"/>
      <c r="E27" s="15"/>
      <c r="F27" s="15"/>
      <c r="G27" s="15"/>
      <c r="H27" s="15"/>
      <c r="I27" s="15"/>
      <c r="J27" s="15"/>
      <c r="K27" s="15"/>
      <c r="L27" s="15" t="s">
        <v>275</v>
      </c>
      <c r="M27" s="15"/>
      <c r="N27" s="16"/>
      <c r="O27" s="15"/>
      <c r="P27" s="15"/>
      <c r="Q27" s="15"/>
      <c r="R27" s="15"/>
      <c r="S27" s="88">
        <v>38222</v>
      </c>
      <c r="T27" s="15" t="s">
        <v>271</v>
      </c>
      <c r="U27" s="15" t="s">
        <v>272</v>
      </c>
      <c r="V27" s="15"/>
    </row>
    <row r="28" spans="1:22" ht="15">
      <c r="A28" s="15" t="s">
        <v>15</v>
      </c>
      <c r="B28" s="15" t="s">
        <v>42</v>
      </c>
      <c r="C28" s="15">
        <v>255</v>
      </c>
      <c r="D28" s="15"/>
      <c r="E28" s="15"/>
      <c r="F28" s="15"/>
      <c r="G28" s="15"/>
      <c r="H28" s="15"/>
      <c r="I28" s="15"/>
      <c r="J28" s="15"/>
      <c r="K28" s="15"/>
      <c r="L28" s="15" t="s">
        <v>275</v>
      </c>
      <c r="M28" s="15"/>
      <c r="N28" s="16"/>
      <c r="O28" s="15"/>
      <c r="P28" s="15"/>
      <c r="Q28" s="15"/>
      <c r="R28" s="15"/>
      <c r="S28" s="88">
        <v>38222</v>
      </c>
      <c r="T28" s="15" t="s">
        <v>271</v>
      </c>
      <c r="U28" s="15" t="s">
        <v>272</v>
      </c>
      <c r="V28" s="15"/>
    </row>
    <row r="29" spans="1:22" ht="15">
      <c r="A29" s="15" t="s">
        <v>15</v>
      </c>
      <c r="B29" s="15" t="s">
        <v>47</v>
      </c>
      <c r="C29" s="15">
        <v>185</v>
      </c>
      <c r="D29" s="15">
        <v>9.5</v>
      </c>
      <c r="E29" s="15">
        <v>9.5</v>
      </c>
      <c r="F29" s="15">
        <v>7.5</v>
      </c>
      <c r="G29" s="15">
        <v>1.6</v>
      </c>
      <c r="H29" s="15">
        <v>4</v>
      </c>
      <c r="I29" s="15">
        <v>1</v>
      </c>
      <c r="J29" s="15">
        <v>89</v>
      </c>
      <c r="K29" s="15">
        <v>89</v>
      </c>
      <c r="L29" s="15" t="s">
        <v>33</v>
      </c>
      <c r="M29" s="15"/>
      <c r="N29" s="16"/>
      <c r="O29" s="15"/>
      <c r="P29" s="15"/>
      <c r="Q29" s="15"/>
      <c r="R29" s="15"/>
      <c r="S29" s="88">
        <v>38222</v>
      </c>
      <c r="T29" s="15" t="s">
        <v>271</v>
      </c>
      <c r="U29" s="15" t="s">
        <v>272</v>
      </c>
      <c r="V29" s="15" t="s">
        <v>276</v>
      </c>
    </row>
    <row r="30" spans="1:22" ht="15">
      <c r="A30" s="15" t="s">
        <v>15</v>
      </c>
      <c r="B30" s="15" t="s">
        <v>47</v>
      </c>
      <c r="C30" s="15">
        <v>185</v>
      </c>
      <c r="D30" s="15">
        <v>9.4</v>
      </c>
      <c r="E30" s="15">
        <v>9.5</v>
      </c>
      <c r="F30" s="15">
        <v>7.2</v>
      </c>
      <c r="G30" s="15">
        <v>1.9</v>
      </c>
      <c r="H30" s="15">
        <v>4</v>
      </c>
      <c r="I30" s="15">
        <v>1</v>
      </c>
      <c r="J30" s="15">
        <v>90</v>
      </c>
      <c r="K30" s="15">
        <v>90</v>
      </c>
      <c r="L30" s="15" t="s">
        <v>12</v>
      </c>
      <c r="M30" s="15"/>
      <c r="N30" s="16"/>
      <c r="O30" s="15"/>
      <c r="P30" s="15"/>
      <c r="Q30" s="15"/>
      <c r="R30" s="15"/>
      <c r="S30" s="88">
        <v>38222</v>
      </c>
      <c r="T30" s="15" t="s">
        <v>271</v>
      </c>
      <c r="U30" s="15" t="s">
        <v>272</v>
      </c>
      <c r="V30" s="15" t="s">
        <v>276</v>
      </c>
    </row>
    <row r="31" spans="1:22" ht="15">
      <c r="A31" s="15" t="s">
        <v>15</v>
      </c>
      <c r="B31" s="15" t="s">
        <v>47</v>
      </c>
      <c r="C31" s="15">
        <v>185</v>
      </c>
      <c r="D31" s="15">
        <v>17.7</v>
      </c>
      <c r="E31" s="15">
        <v>29</v>
      </c>
      <c r="F31" s="15">
        <v>0</v>
      </c>
      <c r="G31" s="15">
        <v>15.4</v>
      </c>
      <c r="H31" s="15">
        <v>2</v>
      </c>
      <c r="I31" s="15">
        <v>1</v>
      </c>
      <c r="J31" s="15">
        <v>88</v>
      </c>
      <c r="K31" s="15">
        <v>88</v>
      </c>
      <c r="L31" s="15" t="s">
        <v>12</v>
      </c>
      <c r="M31" s="15"/>
      <c r="N31" s="16"/>
      <c r="O31" s="15"/>
      <c r="P31" s="15"/>
      <c r="Q31" s="15"/>
      <c r="R31" s="15"/>
      <c r="S31" s="88">
        <v>38222</v>
      </c>
      <c r="T31" s="15" t="s">
        <v>271</v>
      </c>
      <c r="U31" s="15" t="s">
        <v>272</v>
      </c>
      <c r="V31" s="15" t="s">
        <v>276</v>
      </c>
    </row>
    <row r="32" spans="1:22" ht="15">
      <c r="A32" s="15" t="s">
        <v>15</v>
      </c>
      <c r="B32" s="15" t="s">
        <v>43</v>
      </c>
      <c r="C32" s="15">
        <v>125</v>
      </c>
      <c r="D32" s="15">
        <v>8.3</v>
      </c>
      <c r="E32" s="15">
        <v>19.8</v>
      </c>
      <c r="F32" s="15">
        <v>8.3</v>
      </c>
      <c r="G32" s="15">
        <v>5.3</v>
      </c>
      <c r="H32" s="15">
        <v>4</v>
      </c>
      <c r="I32" s="15">
        <v>1</v>
      </c>
      <c r="J32" s="15">
        <v>87</v>
      </c>
      <c r="K32" s="15">
        <v>87</v>
      </c>
      <c r="L32" s="15" t="s">
        <v>31</v>
      </c>
      <c r="M32" s="15"/>
      <c r="N32" s="16"/>
      <c r="O32" s="15"/>
      <c r="P32" s="15"/>
      <c r="Q32" s="15"/>
      <c r="R32" s="15"/>
      <c r="S32" s="88">
        <v>38222</v>
      </c>
      <c r="T32" s="15" t="s">
        <v>271</v>
      </c>
      <c r="U32" s="15" t="s">
        <v>272</v>
      </c>
      <c r="V32" s="15" t="s">
        <v>276</v>
      </c>
    </row>
    <row r="33" spans="1:22" ht="15">
      <c r="A33" s="15" t="s">
        <v>15</v>
      </c>
      <c r="B33" s="15" t="s">
        <v>48</v>
      </c>
      <c r="C33" s="15">
        <v>305</v>
      </c>
      <c r="D33" s="15">
        <v>11.9</v>
      </c>
      <c r="E33" s="15">
        <v>12</v>
      </c>
      <c r="F33" s="15">
        <v>10</v>
      </c>
      <c r="G33" s="15">
        <v>1.1</v>
      </c>
      <c r="H33" s="15">
        <v>4</v>
      </c>
      <c r="I33" s="15">
        <v>2</v>
      </c>
      <c r="J33" s="15">
        <v>93</v>
      </c>
      <c r="K33" s="15"/>
      <c r="L33" s="15" t="s">
        <v>12</v>
      </c>
      <c r="M33" s="15"/>
      <c r="N33" s="16"/>
      <c r="O33" s="15"/>
      <c r="P33" s="15"/>
      <c r="Q33" s="15"/>
      <c r="R33" s="15"/>
      <c r="S33" s="88">
        <v>38222</v>
      </c>
      <c r="T33" s="15" t="s">
        <v>271</v>
      </c>
      <c r="U33" s="15" t="s">
        <v>272</v>
      </c>
      <c r="V33" s="15"/>
    </row>
    <row r="34" spans="1:22" ht="15">
      <c r="A34" s="15" t="s">
        <v>15</v>
      </c>
      <c r="B34" s="15" t="s">
        <v>48</v>
      </c>
      <c r="C34" s="15">
        <v>305</v>
      </c>
      <c r="D34" s="15">
        <v>11.3</v>
      </c>
      <c r="E34" s="15">
        <v>11.3</v>
      </c>
      <c r="F34" s="15">
        <v>6.2</v>
      </c>
      <c r="G34" s="15">
        <v>2.1</v>
      </c>
      <c r="H34" s="15">
        <v>4</v>
      </c>
      <c r="I34" s="15">
        <v>1</v>
      </c>
      <c r="J34" s="15">
        <v>92</v>
      </c>
      <c r="K34" s="15"/>
      <c r="L34" s="15" t="s">
        <v>12</v>
      </c>
      <c r="M34" s="15"/>
      <c r="N34" s="16"/>
      <c r="O34" s="15"/>
      <c r="P34" s="15"/>
      <c r="Q34" s="15"/>
      <c r="R34" s="15"/>
      <c r="S34" s="88">
        <v>38222</v>
      </c>
      <c r="T34" s="15" t="s">
        <v>271</v>
      </c>
      <c r="U34" s="15" t="s">
        <v>272</v>
      </c>
      <c r="V34" s="15"/>
    </row>
    <row r="35" spans="1:22" ht="15">
      <c r="A35" s="15" t="s">
        <v>15</v>
      </c>
      <c r="B35" s="15" t="s">
        <v>48</v>
      </c>
      <c r="C35" s="15">
        <v>305</v>
      </c>
      <c r="D35" s="15">
        <v>21.3</v>
      </c>
      <c r="E35" s="15">
        <v>23.4</v>
      </c>
      <c r="F35" s="15">
        <v>0</v>
      </c>
      <c r="G35" s="15">
        <v>11.3</v>
      </c>
      <c r="H35" s="15">
        <v>1</v>
      </c>
      <c r="I35" s="15">
        <v>1</v>
      </c>
      <c r="J35" s="15">
        <v>94</v>
      </c>
      <c r="K35" s="15">
        <v>94</v>
      </c>
      <c r="L35" s="15" t="s">
        <v>277</v>
      </c>
      <c r="M35" s="15"/>
      <c r="N35" s="16"/>
      <c r="O35" s="15"/>
      <c r="P35" s="15"/>
      <c r="Q35" s="15"/>
      <c r="R35" s="15"/>
      <c r="S35" s="88">
        <v>38222</v>
      </c>
      <c r="T35" s="15" t="s">
        <v>271</v>
      </c>
      <c r="U35" s="15" t="s">
        <v>272</v>
      </c>
      <c r="V35" s="15"/>
    </row>
    <row r="36" spans="1:22" ht="15">
      <c r="A36" s="15" t="s">
        <v>15</v>
      </c>
      <c r="B36" s="15" t="s">
        <v>48</v>
      </c>
      <c r="C36" s="15">
        <v>305</v>
      </c>
      <c r="D36" s="15">
        <v>15.3</v>
      </c>
      <c r="E36" s="15">
        <v>15.3</v>
      </c>
      <c r="F36" s="15">
        <v>0</v>
      </c>
      <c r="G36" s="15">
        <v>8.7</v>
      </c>
      <c r="H36" s="15">
        <v>3</v>
      </c>
      <c r="I36" s="15">
        <v>1</v>
      </c>
      <c r="J36" s="15">
        <v>91</v>
      </c>
      <c r="K36" s="15">
        <v>91</v>
      </c>
      <c r="L36" s="15" t="s">
        <v>12</v>
      </c>
      <c r="M36" s="15"/>
      <c r="N36" s="16"/>
      <c r="O36" s="15"/>
      <c r="P36" s="15"/>
      <c r="Q36" s="15"/>
      <c r="R36" s="15"/>
      <c r="S36" s="88">
        <v>38222</v>
      </c>
      <c r="T36" s="15" t="s">
        <v>271</v>
      </c>
      <c r="U36" s="15" t="s">
        <v>272</v>
      </c>
      <c r="V36" s="15"/>
    </row>
    <row r="37" spans="1:22" ht="15">
      <c r="A37" s="15" t="s">
        <v>15</v>
      </c>
      <c r="B37" s="15" t="s">
        <v>49</v>
      </c>
      <c r="C37" s="15">
        <v>125</v>
      </c>
      <c r="D37" s="15">
        <v>15</v>
      </c>
      <c r="E37" s="15">
        <v>22</v>
      </c>
      <c r="F37" s="15">
        <v>7</v>
      </c>
      <c r="G37" s="15">
        <v>5.1</v>
      </c>
      <c r="H37" s="15">
        <v>3</v>
      </c>
      <c r="I37" s="15">
        <v>1</v>
      </c>
      <c r="J37" s="15">
        <v>95</v>
      </c>
      <c r="K37" s="15">
        <v>95</v>
      </c>
      <c r="L37" s="15" t="s">
        <v>44</v>
      </c>
      <c r="M37" s="15"/>
      <c r="N37" s="16"/>
      <c r="O37" s="15"/>
      <c r="P37" s="15"/>
      <c r="Q37" s="15"/>
      <c r="R37" s="15"/>
      <c r="S37" s="88">
        <v>38222</v>
      </c>
      <c r="T37" s="15" t="s">
        <v>271</v>
      </c>
      <c r="U37" s="15" t="s">
        <v>272</v>
      </c>
      <c r="V37" s="15"/>
    </row>
    <row r="38" spans="1:22" ht="15">
      <c r="A38" s="15" t="s">
        <v>15</v>
      </c>
      <c r="B38" s="15" t="s">
        <v>49</v>
      </c>
      <c r="C38" s="15">
        <v>125</v>
      </c>
      <c r="D38" s="15">
        <v>21.8</v>
      </c>
      <c r="E38" s="15">
        <v>28</v>
      </c>
      <c r="F38" s="15">
        <v>0</v>
      </c>
      <c r="G38" s="15">
        <v>10.4</v>
      </c>
      <c r="H38" s="15">
        <v>2</v>
      </c>
      <c r="I38" s="15">
        <v>1</v>
      </c>
      <c r="J38" s="15">
        <v>96</v>
      </c>
      <c r="K38" s="15">
        <v>96</v>
      </c>
      <c r="L38" s="15" t="s">
        <v>44</v>
      </c>
      <c r="M38" s="15"/>
      <c r="N38" s="16"/>
      <c r="O38" s="15"/>
      <c r="P38" s="15"/>
      <c r="Q38" s="15"/>
      <c r="R38" s="15"/>
      <c r="S38" s="88">
        <v>38222</v>
      </c>
      <c r="T38" s="15" t="s">
        <v>271</v>
      </c>
      <c r="U38" s="15" t="s">
        <v>272</v>
      </c>
      <c r="V38" s="15"/>
    </row>
    <row r="39" spans="1:22" ht="15">
      <c r="A39" s="15" t="s">
        <v>15</v>
      </c>
      <c r="B39" s="15" t="s">
        <v>278</v>
      </c>
      <c r="C39" s="15">
        <v>65</v>
      </c>
      <c r="D39" s="15">
        <v>12.6</v>
      </c>
      <c r="E39" s="15">
        <v>19.9</v>
      </c>
      <c r="F39" s="15">
        <v>7.5</v>
      </c>
      <c r="G39" s="15">
        <v>8.3</v>
      </c>
      <c r="H39" s="15">
        <v>4</v>
      </c>
      <c r="I39" s="15">
        <v>1</v>
      </c>
      <c r="J39" s="15">
        <v>97</v>
      </c>
      <c r="K39" s="15"/>
      <c r="L39" s="15" t="s">
        <v>46</v>
      </c>
      <c r="M39" s="15"/>
      <c r="N39" s="16"/>
      <c r="O39" s="15"/>
      <c r="P39" s="15"/>
      <c r="Q39" s="15"/>
      <c r="R39" s="15"/>
      <c r="S39" s="88">
        <v>38222</v>
      </c>
      <c r="T39" s="15" t="s">
        <v>271</v>
      </c>
      <c r="U39" s="15" t="s">
        <v>272</v>
      </c>
      <c r="V39" s="15"/>
    </row>
    <row r="40" spans="1:22" ht="15">
      <c r="A40" s="15" t="s">
        <v>15</v>
      </c>
      <c r="B40" s="15" t="s">
        <v>278</v>
      </c>
      <c r="C40" s="15">
        <v>65</v>
      </c>
      <c r="D40" s="15">
        <v>25.6</v>
      </c>
      <c r="E40" s="15">
        <v>32.1</v>
      </c>
      <c r="F40" s="15">
        <v>0</v>
      </c>
      <c r="G40" s="15">
        <v>17</v>
      </c>
      <c r="H40" s="15">
        <v>1</v>
      </c>
      <c r="I40" s="15">
        <v>1</v>
      </c>
      <c r="J40" s="15">
        <v>100</v>
      </c>
      <c r="K40" s="15">
        <v>100</v>
      </c>
      <c r="L40" s="15" t="s">
        <v>46</v>
      </c>
      <c r="M40" s="15"/>
      <c r="N40" s="16"/>
      <c r="O40" s="15"/>
      <c r="P40" s="15"/>
      <c r="Q40" s="15"/>
      <c r="R40" s="15"/>
      <c r="S40" s="88">
        <v>38222</v>
      </c>
      <c r="T40" s="15" t="s">
        <v>271</v>
      </c>
      <c r="U40" s="15" t="s">
        <v>272</v>
      </c>
      <c r="V40" s="15"/>
    </row>
    <row r="41" spans="1:22" ht="15">
      <c r="A41" s="15" t="s">
        <v>27</v>
      </c>
      <c r="B41" s="15">
        <v>1</v>
      </c>
      <c r="C41" s="15">
        <v>30</v>
      </c>
      <c r="D41" s="15"/>
      <c r="E41" s="15"/>
      <c r="F41" s="15"/>
      <c r="G41" s="15"/>
      <c r="H41" s="15"/>
      <c r="I41" s="15"/>
      <c r="J41" s="15"/>
      <c r="K41" s="15"/>
      <c r="L41" s="15" t="s">
        <v>275</v>
      </c>
      <c r="M41" s="15"/>
      <c r="N41" s="16"/>
      <c r="O41" s="15"/>
      <c r="P41" s="15"/>
      <c r="Q41" s="15"/>
      <c r="R41" s="15"/>
      <c r="S41" s="88">
        <v>38226</v>
      </c>
      <c r="T41" s="15" t="s">
        <v>271</v>
      </c>
      <c r="U41" s="15" t="s">
        <v>272</v>
      </c>
      <c r="V41" s="15"/>
    </row>
    <row r="42" spans="1:22" ht="15">
      <c r="A42" s="15" t="s">
        <v>27</v>
      </c>
      <c r="B42" s="15">
        <v>1</v>
      </c>
      <c r="C42" s="15">
        <v>150</v>
      </c>
      <c r="D42" s="15"/>
      <c r="E42" s="15"/>
      <c r="F42" s="15"/>
      <c r="G42" s="15"/>
      <c r="H42" s="15"/>
      <c r="I42" s="15"/>
      <c r="J42" s="15"/>
      <c r="K42" s="15"/>
      <c r="L42" s="15" t="s">
        <v>275</v>
      </c>
      <c r="M42" s="15"/>
      <c r="N42" s="16"/>
      <c r="O42" s="15"/>
      <c r="P42" s="15"/>
      <c r="Q42" s="15"/>
      <c r="R42" s="15"/>
      <c r="S42" s="88">
        <v>38226</v>
      </c>
      <c r="T42" s="15" t="s">
        <v>271</v>
      </c>
      <c r="U42" s="15" t="s">
        <v>272</v>
      </c>
      <c r="V42" s="15"/>
    </row>
    <row r="43" spans="1:22" ht="15">
      <c r="A43" s="15" t="s">
        <v>27</v>
      </c>
      <c r="B43" s="15">
        <v>1</v>
      </c>
      <c r="C43" s="15">
        <v>270</v>
      </c>
      <c r="D43" s="15">
        <v>18.4</v>
      </c>
      <c r="E43" s="15">
        <v>22.6</v>
      </c>
      <c r="F43" s="15">
        <v>5</v>
      </c>
      <c r="G43" s="15">
        <v>13.8</v>
      </c>
      <c r="H43" s="15">
        <v>3</v>
      </c>
      <c r="I43" s="15">
        <v>1</v>
      </c>
      <c r="J43" s="15">
        <v>164</v>
      </c>
      <c r="K43" s="15">
        <v>164</v>
      </c>
      <c r="L43" s="15" t="s">
        <v>33</v>
      </c>
      <c r="M43" s="15">
        <v>840</v>
      </c>
      <c r="N43" s="16">
        <v>5</v>
      </c>
      <c r="O43" s="15"/>
      <c r="P43" s="15"/>
      <c r="Q43" s="15"/>
      <c r="R43" s="15"/>
      <c r="S43" s="88">
        <v>38226</v>
      </c>
      <c r="T43" s="15" t="s">
        <v>271</v>
      </c>
      <c r="U43" s="15" t="s">
        <v>272</v>
      </c>
      <c r="V43" s="15"/>
    </row>
    <row r="44" spans="1:22" ht="15">
      <c r="A44" s="15" t="s">
        <v>27</v>
      </c>
      <c r="B44" s="15">
        <v>2</v>
      </c>
      <c r="C44" s="15">
        <v>90</v>
      </c>
      <c r="D44" s="15">
        <v>14.3</v>
      </c>
      <c r="E44" s="15">
        <v>13.5</v>
      </c>
      <c r="F44" s="15">
        <v>1.4</v>
      </c>
      <c r="G44" s="15">
        <v>4.5</v>
      </c>
      <c r="H44" s="15">
        <v>5</v>
      </c>
      <c r="I44" s="15">
        <v>3</v>
      </c>
      <c r="J44" s="15">
        <v>162</v>
      </c>
      <c r="K44" s="15">
        <v>162</v>
      </c>
      <c r="L44" s="15" t="s">
        <v>52</v>
      </c>
      <c r="M44" s="15"/>
      <c r="N44" s="16"/>
      <c r="O44" s="15"/>
      <c r="P44" s="15"/>
      <c r="Q44" s="15"/>
      <c r="R44" s="15"/>
      <c r="S44" s="88">
        <v>38226</v>
      </c>
      <c r="T44" s="15" t="s">
        <v>271</v>
      </c>
      <c r="U44" s="15" t="s">
        <v>272</v>
      </c>
      <c r="V44" s="15" t="s">
        <v>279</v>
      </c>
    </row>
    <row r="45" spans="1:22" ht="15">
      <c r="A45" s="15" t="s">
        <v>27</v>
      </c>
      <c r="B45" s="15">
        <v>2</v>
      </c>
      <c r="C45" s="15">
        <v>210</v>
      </c>
      <c r="D45" s="15"/>
      <c r="E45" s="15"/>
      <c r="F45" s="15"/>
      <c r="G45" s="15"/>
      <c r="H45" s="15"/>
      <c r="I45" s="15"/>
      <c r="J45" s="15"/>
      <c r="K45" s="15"/>
      <c r="L45" s="15" t="s">
        <v>275</v>
      </c>
      <c r="M45" s="15"/>
      <c r="N45" s="16"/>
      <c r="O45" s="15"/>
      <c r="P45" s="15"/>
      <c r="Q45" s="15"/>
      <c r="R45" s="15"/>
      <c r="S45" s="88">
        <v>38226</v>
      </c>
      <c r="T45" s="15" t="s">
        <v>271</v>
      </c>
      <c r="U45" s="15" t="s">
        <v>272</v>
      </c>
      <c r="V45" s="15"/>
    </row>
    <row r="46" spans="1:22" ht="15">
      <c r="A46" s="15" t="s">
        <v>27</v>
      </c>
      <c r="B46" s="15">
        <v>2</v>
      </c>
      <c r="C46" s="15">
        <v>330</v>
      </c>
      <c r="D46" s="15">
        <v>10.2</v>
      </c>
      <c r="E46" s="15">
        <v>12.3</v>
      </c>
      <c r="F46" s="15">
        <v>10.2</v>
      </c>
      <c r="G46" s="15">
        <v>2</v>
      </c>
      <c r="H46" s="15">
        <v>4</v>
      </c>
      <c r="I46" s="15">
        <v>2</v>
      </c>
      <c r="J46" s="15">
        <v>163</v>
      </c>
      <c r="K46" s="15"/>
      <c r="L46" s="15" t="s">
        <v>33</v>
      </c>
      <c r="M46" s="15"/>
      <c r="N46" s="16"/>
      <c r="O46" s="15"/>
      <c r="P46" s="15"/>
      <c r="Q46" s="15"/>
      <c r="R46" s="15"/>
      <c r="S46" s="88">
        <v>38226</v>
      </c>
      <c r="T46" s="15" t="s">
        <v>271</v>
      </c>
      <c r="U46" s="15" t="s">
        <v>272</v>
      </c>
      <c r="V46" s="15"/>
    </row>
    <row r="47" spans="1:22" ht="15">
      <c r="A47" s="15" t="s">
        <v>27</v>
      </c>
      <c r="B47" s="15">
        <v>3</v>
      </c>
      <c r="C47" s="15">
        <v>30</v>
      </c>
      <c r="D47" s="15">
        <v>8.1</v>
      </c>
      <c r="E47" s="15">
        <v>8.1</v>
      </c>
      <c r="F47" s="15">
        <v>8.1</v>
      </c>
      <c r="G47" s="15">
        <v>2.5</v>
      </c>
      <c r="H47" s="15">
        <v>3</v>
      </c>
      <c r="I47" s="15">
        <v>2</v>
      </c>
      <c r="J47" s="15">
        <v>165</v>
      </c>
      <c r="K47" s="15"/>
      <c r="L47" s="15" t="s">
        <v>33</v>
      </c>
      <c r="M47" s="15"/>
      <c r="N47" s="16"/>
      <c r="O47" s="15"/>
      <c r="P47" s="15"/>
      <c r="Q47" s="15"/>
      <c r="R47" s="15"/>
      <c r="S47" s="88">
        <v>38226</v>
      </c>
      <c r="T47" s="15" t="s">
        <v>271</v>
      </c>
      <c r="U47" s="15" t="s">
        <v>272</v>
      </c>
      <c r="V47" s="15"/>
    </row>
    <row r="48" spans="1:22" ht="15">
      <c r="A48" s="15" t="s">
        <v>27</v>
      </c>
      <c r="B48" s="15">
        <v>3</v>
      </c>
      <c r="C48" s="15">
        <v>150</v>
      </c>
      <c r="D48" s="15"/>
      <c r="E48" s="15"/>
      <c r="F48" s="15"/>
      <c r="G48" s="15"/>
      <c r="H48" s="15"/>
      <c r="I48" s="15"/>
      <c r="J48" s="15"/>
      <c r="K48" s="15"/>
      <c r="L48" s="15" t="s">
        <v>275</v>
      </c>
      <c r="M48" s="15"/>
      <c r="N48" s="16"/>
      <c r="O48" s="15"/>
      <c r="P48" s="15"/>
      <c r="Q48" s="15"/>
      <c r="R48" s="15"/>
      <c r="S48" s="88">
        <v>38226</v>
      </c>
      <c r="T48" s="15" t="s">
        <v>271</v>
      </c>
      <c r="U48" s="15" t="s">
        <v>272</v>
      </c>
      <c r="V48" s="15"/>
    </row>
    <row r="49" spans="1:22" ht="15">
      <c r="A49" s="15" t="s">
        <v>27</v>
      </c>
      <c r="B49" s="15">
        <v>3</v>
      </c>
      <c r="C49" s="15">
        <v>270</v>
      </c>
      <c r="D49" s="15"/>
      <c r="E49" s="15"/>
      <c r="F49" s="15"/>
      <c r="G49" s="15"/>
      <c r="H49" s="15"/>
      <c r="I49" s="15"/>
      <c r="J49" s="15"/>
      <c r="K49" s="15"/>
      <c r="L49" s="15" t="s">
        <v>275</v>
      </c>
      <c r="M49" s="15"/>
      <c r="N49" s="16"/>
      <c r="O49" s="15"/>
      <c r="P49" s="15"/>
      <c r="Q49" s="15"/>
      <c r="R49" s="15"/>
      <c r="S49" s="88">
        <v>38226</v>
      </c>
      <c r="T49" s="15" t="s">
        <v>271</v>
      </c>
      <c r="U49" s="15" t="s">
        <v>272</v>
      </c>
      <c r="V49" s="15"/>
    </row>
    <row r="50" spans="1:22" ht="15">
      <c r="A50" s="15" t="s">
        <v>18</v>
      </c>
      <c r="B50" s="15">
        <v>1</v>
      </c>
      <c r="C50" s="15">
        <v>120</v>
      </c>
      <c r="D50" s="15"/>
      <c r="E50" s="15"/>
      <c r="F50" s="15"/>
      <c r="G50" s="15"/>
      <c r="H50" s="15"/>
      <c r="I50" s="15"/>
      <c r="J50" s="15"/>
      <c r="K50" s="15"/>
      <c r="L50" s="15" t="s">
        <v>275</v>
      </c>
      <c r="M50" s="15"/>
      <c r="N50" s="16"/>
      <c r="O50" s="15"/>
      <c r="P50" s="15"/>
      <c r="Q50" s="15"/>
      <c r="R50" s="15"/>
      <c r="S50" s="88">
        <v>38233</v>
      </c>
      <c r="T50" s="15" t="s">
        <v>271</v>
      </c>
      <c r="U50" s="15" t="s">
        <v>280</v>
      </c>
      <c r="V50" s="15"/>
    </row>
    <row r="51" spans="1:22" ht="15">
      <c r="A51" s="15" t="s">
        <v>18</v>
      </c>
      <c r="B51" s="15">
        <v>1</v>
      </c>
      <c r="C51" s="15">
        <v>240</v>
      </c>
      <c r="D51" s="15"/>
      <c r="E51" s="15"/>
      <c r="F51" s="15"/>
      <c r="G51" s="15"/>
      <c r="H51" s="15"/>
      <c r="I51" s="15"/>
      <c r="J51" s="15"/>
      <c r="K51" s="15"/>
      <c r="L51" s="15" t="s">
        <v>275</v>
      </c>
      <c r="M51" s="15"/>
      <c r="N51" s="16"/>
      <c r="O51" s="15"/>
      <c r="P51" s="15"/>
      <c r="Q51" s="15"/>
      <c r="R51" s="15"/>
      <c r="S51" s="88">
        <v>38233</v>
      </c>
      <c r="T51" s="15" t="s">
        <v>271</v>
      </c>
      <c r="U51" s="15" t="s">
        <v>280</v>
      </c>
      <c r="V51" s="15"/>
    </row>
    <row r="52" spans="1:22" ht="15">
      <c r="A52" s="15" t="s">
        <v>18</v>
      </c>
      <c r="B52" s="15">
        <v>1</v>
      </c>
      <c r="C52" s="15">
        <v>360</v>
      </c>
      <c r="D52" s="15">
        <v>8.6</v>
      </c>
      <c r="E52" s="15">
        <v>24.4</v>
      </c>
      <c r="F52" s="15">
        <v>6.4</v>
      </c>
      <c r="G52" s="15">
        <v>4.5</v>
      </c>
      <c r="H52" s="15">
        <v>4</v>
      </c>
      <c r="I52" s="15">
        <v>1</v>
      </c>
      <c r="J52" s="15">
        <v>401</v>
      </c>
      <c r="K52" s="15">
        <v>401</v>
      </c>
      <c r="L52" s="15" t="s">
        <v>33</v>
      </c>
      <c r="M52" s="15"/>
      <c r="N52" s="16"/>
      <c r="O52" s="15"/>
      <c r="P52" s="15"/>
      <c r="Q52" s="15"/>
      <c r="R52" s="15"/>
      <c r="S52" s="88">
        <v>38233</v>
      </c>
      <c r="T52" s="15" t="s">
        <v>271</v>
      </c>
      <c r="U52" s="15" t="s">
        <v>280</v>
      </c>
      <c r="V52" s="15"/>
    </row>
    <row r="53" spans="1:22" ht="15">
      <c r="A53" s="15" t="s">
        <v>18</v>
      </c>
      <c r="B53" s="15">
        <v>2</v>
      </c>
      <c r="C53" s="15">
        <v>120</v>
      </c>
      <c r="D53" s="15">
        <v>7.8</v>
      </c>
      <c r="E53" s="15">
        <v>7.8</v>
      </c>
      <c r="F53" s="15">
        <v>9</v>
      </c>
      <c r="G53" s="15">
        <v>4.2</v>
      </c>
      <c r="H53" s="15">
        <v>2</v>
      </c>
      <c r="I53" s="15">
        <v>1</v>
      </c>
      <c r="J53" s="15">
        <v>402</v>
      </c>
      <c r="K53" s="15">
        <v>402</v>
      </c>
      <c r="L53" s="15" t="s">
        <v>26</v>
      </c>
      <c r="M53" s="15"/>
      <c r="N53" s="16"/>
      <c r="O53" s="15"/>
      <c r="P53" s="15"/>
      <c r="Q53" s="15"/>
      <c r="R53" s="15"/>
      <c r="S53" s="88">
        <v>38233</v>
      </c>
      <c r="T53" s="15" t="s">
        <v>271</v>
      </c>
      <c r="U53" s="15" t="s">
        <v>280</v>
      </c>
      <c r="V53" s="15"/>
    </row>
    <row r="54" spans="1:22" ht="15">
      <c r="A54" s="15" t="s">
        <v>18</v>
      </c>
      <c r="B54" s="15">
        <v>2</v>
      </c>
      <c r="C54" s="15">
        <v>240</v>
      </c>
      <c r="D54" s="15">
        <v>20</v>
      </c>
      <c r="E54" s="15">
        <v>18.1</v>
      </c>
      <c r="F54" s="15">
        <v>9.8</v>
      </c>
      <c r="G54" s="15">
        <v>2.3</v>
      </c>
      <c r="H54" s="15">
        <v>4</v>
      </c>
      <c r="I54" s="15">
        <v>1</v>
      </c>
      <c r="J54" s="15">
        <v>403</v>
      </c>
      <c r="K54" s="15">
        <v>403</v>
      </c>
      <c r="L54" s="15" t="s">
        <v>31</v>
      </c>
      <c r="M54" s="15"/>
      <c r="N54" s="16"/>
      <c r="O54" s="15"/>
      <c r="P54" s="15"/>
      <c r="Q54" s="15"/>
      <c r="R54" s="15"/>
      <c r="S54" s="88">
        <v>38233</v>
      </c>
      <c r="T54" s="15" t="s">
        <v>271</v>
      </c>
      <c r="U54" s="15" t="s">
        <v>280</v>
      </c>
      <c r="V54" s="15"/>
    </row>
    <row r="55" spans="1:22" ht="15">
      <c r="A55" s="15" t="s">
        <v>18</v>
      </c>
      <c r="B55" s="15">
        <v>2</v>
      </c>
      <c r="C55" s="15">
        <v>240</v>
      </c>
      <c r="D55" s="15">
        <v>13</v>
      </c>
      <c r="E55" s="15">
        <v>13</v>
      </c>
      <c r="F55" s="15">
        <v>9.3</v>
      </c>
      <c r="G55" s="15">
        <v>7.7</v>
      </c>
      <c r="H55" s="15">
        <v>3</v>
      </c>
      <c r="I55" s="15">
        <v>1</v>
      </c>
      <c r="J55" s="15">
        <v>406</v>
      </c>
      <c r="K55" s="15">
        <v>406</v>
      </c>
      <c r="L55" s="15" t="s">
        <v>44</v>
      </c>
      <c r="M55" s="15"/>
      <c r="N55" s="16"/>
      <c r="O55" s="15"/>
      <c r="P55" s="15"/>
      <c r="Q55" s="15"/>
      <c r="R55" s="15"/>
      <c r="S55" s="88">
        <v>38233</v>
      </c>
      <c r="T55" s="15" t="s">
        <v>271</v>
      </c>
      <c r="U55" s="15" t="s">
        <v>280</v>
      </c>
      <c r="V55" s="15"/>
    </row>
    <row r="56" spans="1:22" ht="15">
      <c r="A56" s="19" t="s">
        <v>18</v>
      </c>
      <c r="B56" s="19">
        <v>2</v>
      </c>
      <c r="C56" s="19">
        <v>240</v>
      </c>
      <c r="D56" s="19">
        <v>7.9</v>
      </c>
      <c r="E56" s="19">
        <v>11.2</v>
      </c>
      <c r="F56" s="19">
        <v>2.3</v>
      </c>
      <c r="G56" s="19">
        <v>5.9</v>
      </c>
      <c r="H56" s="19">
        <v>3</v>
      </c>
      <c r="I56" s="19">
        <v>1</v>
      </c>
      <c r="J56" s="19">
        <v>407</v>
      </c>
      <c r="K56" s="19">
        <v>407</v>
      </c>
      <c r="L56" s="19" t="s">
        <v>53</v>
      </c>
      <c r="M56" s="19"/>
      <c r="N56" s="86"/>
      <c r="O56" s="19"/>
      <c r="P56" s="19"/>
      <c r="Q56" s="19"/>
      <c r="R56" s="19"/>
      <c r="S56" s="87">
        <v>38233</v>
      </c>
      <c r="T56" s="19" t="s">
        <v>271</v>
      </c>
      <c r="U56" s="19" t="s">
        <v>280</v>
      </c>
      <c r="V56" s="19"/>
    </row>
    <row r="57" spans="1:22" ht="15">
      <c r="A57" s="15" t="s">
        <v>18</v>
      </c>
      <c r="B57" s="15">
        <v>2</v>
      </c>
      <c r="C57" s="15">
        <v>240</v>
      </c>
      <c r="D57" s="15">
        <v>8.8</v>
      </c>
      <c r="E57" s="15">
        <v>8.8</v>
      </c>
      <c r="F57" s="15">
        <v>0</v>
      </c>
      <c r="G57" s="15">
        <v>7.3</v>
      </c>
      <c r="H57" s="15">
        <v>2</v>
      </c>
      <c r="I57" s="15">
        <v>1</v>
      </c>
      <c r="J57" s="15">
        <v>405</v>
      </c>
      <c r="K57" s="15"/>
      <c r="L57" s="15" t="s">
        <v>26</v>
      </c>
      <c r="M57" s="15"/>
      <c r="N57" s="16"/>
      <c r="O57" s="15"/>
      <c r="P57" s="15"/>
      <c r="Q57" s="15"/>
      <c r="R57" s="15"/>
      <c r="S57" s="88">
        <v>38233</v>
      </c>
      <c r="T57" s="15" t="s">
        <v>271</v>
      </c>
      <c r="U57" s="15" t="s">
        <v>280</v>
      </c>
      <c r="V57" s="15"/>
    </row>
    <row r="58" spans="1:22" ht="15">
      <c r="A58" s="15" t="s">
        <v>18</v>
      </c>
      <c r="B58" s="15">
        <v>2</v>
      </c>
      <c r="C58" s="15">
        <v>240</v>
      </c>
      <c r="D58" s="15">
        <v>8.7</v>
      </c>
      <c r="E58" s="15">
        <v>8.7</v>
      </c>
      <c r="F58" s="15">
        <v>0</v>
      </c>
      <c r="G58" s="15">
        <v>9.7</v>
      </c>
      <c r="H58" s="15">
        <v>2</v>
      </c>
      <c r="I58" s="15">
        <v>1</v>
      </c>
      <c r="J58" s="15">
        <v>404</v>
      </c>
      <c r="K58" s="15"/>
      <c r="L58" s="15" t="s">
        <v>26</v>
      </c>
      <c r="M58" s="15"/>
      <c r="N58" s="16"/>
      <c r="O58" s="15"/>
      <c r="P58" s="15"/>
      <c r="Q58" s="15"/>
      <c r="R58" s="15"/>
      <c r="S58" s="88">
        <v>38233</v>
      </c>
      <c r="T58" s="15" t="s">
        <v>271</v>
      </c>
      <c r="U58" s="15" t="s">
        <v>280</v>
      </c>
      <c r="V58" s="15"/>
    </row>
    <row r="59" spans="1:22" ht="15">
      <c r="A59" s="15" t="s">
        <v>18</v>
      </c>
      <c r="B59" s="15">
        <v>2</v>
      </c>
      <c r="C59" s="15">
        <v>360</v>
      </c>
      <c r="D59" s="15"/>
      <c r="E59" s="15"/>
      <c r="F59" s="15"/>
      <c r="G59" s="15"/>
      <c r="H59" s="15"/>
      <c r="I59" s="15"/>
      <c r="J59" s="15"/>
      <c r="K59" s="15"/>
      <c r="L59" s="15" t="s">
        <v>275</v>
      </c>
      <c r="M59" s="15"/>
      <c r="N59" s="16"/>
      <c r="O59" s="15"/>
      <c r="P59" s="15"/>
      <c r="Q59" s="15"/>
      <c r="R59" s="15"/>
      <c r="S59" s="88">
        <v>38233</v>
      </c>
      <c r="T59" s="15" t="s">
        <v>271</v>
      </c>
      <c r="U59" s="15" t="s">
        <v>280</v>
      </c>
      <c r="V59" s="15"/>
    </row>
    <row r="60" spans="1:22" ht="15">
      <c r="A60" s="15" t="s">
        <v>18</v>
      </c>
      <c r="B60" s="15">
        <v>3</v>
      </c>
      <c r="C60" s="15">
        <v>60</v>
      </c>
      <c r="D60" s="15">
        <v>8.3</v>
      </c>
      <c r="E60" s="15">
        <v>14.5</v>
      </c>
      <c r="F60" s="15">
        <v>0</v>
      </c>
      <c r="G60" s="15">
        <v>9.6</v>
      </c>
      <c r="H60" s="15">
        <v>2</v>
      </c>
      <c r="I60" s="15">
        <v>1</v>
      </c>
      <c r="J60" s="15">
        <v>408</v>
      </c>
      <c r="K60" s="15">
        <v>408</v>
      </c>
      <c r="L60" s="15" t="s">
        <v>26</v>
      </c>
      <c r="M60" s="15"/>
      <c r="N60" s="16"/>
      <c r="O60" s="15"/>
      <c r="P60" s="15"/>
      <c r="Q60" s="15"/>
      <c r="R60" s="15"/>
      <c r="S60" s="88">
        <v>38233</v>
      </c>
      <c r="T60" s="15" t="s">
        <v>271</v>
      </c>
      <c r="U60" s="15" t="s">
        <v>280</v>
      </c>
      <c r="V60" s="15"/>
    </row>
    <row r="61" spans="1:22" ht="15">
      <c r="A61" s="15" t="s">
        <v>18</v>
      </c>
      <c r="B61" s="15">
        <v>3</v>
      </c>
      <c r="C61" s="15">
        <v>60</v>
      </c>
      <c r="D61" s="15">
        <v>9.2</v>
      </c>
      <c r="E61" s="15">
        <v>10</v>
      </c>
      <c r="F61" s="15">
        <v>0</v>
      </c>
      <c r="G61" s="15">
        <v>6</v>
      </c>
      <c r="H61" s="15">
        <v>3</v>
      </c>
      <c r="I61" s="15">
        <v>1</v>
      </c>
      <c r="J61" s="15">
        <v>409</v>
      </c>
      <c r="K61" s="15"/>
      <c r="L61" s="15" t="s">
        <v>26</v>
      </c>
      <c r="M61" s="15"/>
      <c r="N61" s="16"/>
      <c r="O61" s="15"/>
      <c r="P61" s="15"/>
      <c r="Q61" s="15"/>
      <c r="R61" s="15"/>
      <c r="S61" s="88">
        <v>38233</v>
      </c>
      <c r="T61" s="15" t="s">
        <v>271</v>
      </c>
      <c r="U61" s="15" t="s">
        <v>280</v>
      </c>
      <c r="V61" s="15"/>
    </row>
    <row r="62" spans="1:22" ht="15">
      <c r="A62" s="15" t="s">
        <v>18</v>
      </c>
      <c r="B62" s="15">
        <v>3</v>
      </c>
      <c r="C62" s="15">
        <v>180</v>
      </c>
      <c r="D62" s="15"/>
      <c r="E62" s="15"/>
      <c r="F62" s="15"/>
      <c r="G62" s="15"/>
      <c r="H62" s="15"/>
      <c r="I62" s="15"/>
      <c r="J62" s="15"/>
      <c r="K62" s="15"/>
      <c r="L62" s="15" t="s">
        <v>275</v>
      </c>
      <c r="M62" s="15"/>
      <c r="N62" s="16"/>
      <c r="O62" s="15"/>
      <c r="P62" s="15"/>
      <c r="Q62" s="15"/>
      <c r="R62" s="15"/>
      <c r="S62" s="88">
        <v>38233</v>
      </c>
      <c r="T62" s="15" t="s">
        <v>271</v>
      </c>
      <c r="U62" s="15" t="s">
        <v>280</v>
      </c>
      <c r="V62" s="15"/>
    </row>
    <row r="63" spans="1:22" ht="15">
      <c r="A63" s="15" t="s">
        <v>18</v>
      </c>
      <c r="B63" s="15">
        <v>3</v>
      </c>
      <c r="C63" s="15">
        <v>300</v>
      </c>
      <c r="D63" s="15">
        <v>16.2</v>
      </c>
      <c r="E63" s="15">
        <v>14</v>
      </c>
      <c r="F63" s="15">
        <v>23</v>
      </c>
      <c r="G63" s="15">
        <v>2.3</v>
      </c>
      <c r="H63" s="15">
        <v>4</v>
      </c>
      <c r="I63" s="15">
        <v>1</v>
      </c>
      <c r="J63" s="15">
        <v>412</v>
      </c>
      <c r="K63" s="15">
        <v>412</v>
      </c>
      <c r="L63" s="15" t="s">
        <v>17</v>
      </c>
      <c r="M63" s="15"/>
      <c r="N63" s="16"/>
      <c r="O63" s="15"/>
      <c r="P63" s="15"/>
      <c r="Q63" s="15"/>
      <c r="R63" s="15"/>
      <c r="S63" s="88">
        <v>38233</v>
      </c>
      <c r="T63" s="15" t="s">
        <v>271</v>
      </c>
      <c r="U63" s="15" t="s">
        <v>280</v>
      </c>
      <c r="V63" s="15"/>
    </row>
    <row r="64" spans="1:22" ht="15">
      <c r="A64" s="15" t="s">
        <v>18</v>
      </c>
      <c r="B64" s="15">
        <v>3</v>
      </c>
      <c r="C64" s="15">
        <v>300</v>
      </c>
      <c r="D64" s="15">
        <v>13.2</v>
      </c>
      <c r="E64" s="15">
        <v>20</v>
      </c>
      <c r="F64" s="15">
        <v>10.2</v>
      </c>
      <c r="G64" s="15">
        <v>8.2</v>
      </c>
      <c r="H64" s="15">
        <v>4</v>
      </c>
      <c r="I64" s="15">
        <v>1</v>
      </c>
      <c r="J64" s="15">
        <v>411</v>
      </c>
      <c r="K64" s="15">
        <v>411</v>
      </c>
      <c r="L64" s="15" t="s">
        <v>17</v>
      </c>
      <c r="M64" s="15"/>
      <c r="N64" s="16"/>
      <c r="O64" s="15"/>
      <c r="P64" s="15"/>
      <c r="Q64" s="15"/>
      <c r="R64" s="15"/>
      <c r="S64" s="88">
        <v>38233</v>
      </c>
      <c r="T64" s="15" t="s">
        <v>271</v>
      </c>
      <c r="U64" s="15" t="s">
        <v>280</v>
      </c>
      <c r="V64" s="15"/>
    </row>
    <row r="65" spans="1:22" ht="15">
      <c r="A65" s="15" t="s">
        <v>18</v>
      </c>
      <c r="B65" s="15">
        <v>3</v>
      </c>
      <c r="C65" s="15">
        <v>300</v>
      </c>
      <c r="D65" s="15">
        <v>9.1</v>
      </c>
      <c r="E65" s="15">
        <v>9.8</v>
      </c>
      <c r="F65" s="15">
        <v>7</v>
      </c>
      <c r="G65" s="15">
        <v>3.9</v>
      </c>
      <c r="H65" s="15">
        <v>3</v>
      </c>
      <c r="I65" s="15">
        <v>1</v>
      </c>
      <c r="J65" s="15">
        <v>410</v>
      </c>
      <c r="K65" s="15">
        <v>410</v>
      </c>
      <c r="L65" s="15" t="s">
        <v>33</v>
      </c>
      <c r="M65" s="15"/>
      <c r="N65" s="16"/>
      <c r="O65" s="15"/>
      <c r="P65" s="15"/>
      <c r="Q65" s="15"/>
      <c r="R65" s="15"/>
      <c r="S65" s="88">
        <v>38233</v>
      </c>
      <c r="T65" s="15" t="s">
        <v>271</v>
      </c>
      <c r="U65" s="15" t="s">
        <v>280</v>
      </c>
      <c r="V65" s="15"/>
    </row>
    <row r="66" spans="1:22" ht="15">
      <c r="A66" s="15" t="s">
        <v>14</v>
      </c>
      <c r="B66" s="15">
        <v>1</v>
      </c>
      <c r="C66" s="15">
        <v>60</v>
      </c>
      <c r="D66" s="15">
        <v>11.4</v>
      </c>
      <c r="E66" s="15">
        <v>12</v>
      </c>
      <c r="F66" s="15">
        <v>9.8</v>
      </c>
      <c r="G66" s="15">
        <v>5.2</v>
      </c>
      <c r="H66" s="15">
        <v>3</v>
      </c>
      <c r="I66" s="15">
        <v>1</v>
      </c>
      <c r="J66" s="15">
        <v>116</v>
      </c>
      <c r="K66" s="15">
        <v>116</v>
      </c>
      <c r="L66" s="15" t="s">
        <v>26</v>
      </c>
      <c r="M66" s="15"/>
      <c r="N66" s="16"/>
      <c r="O66" s="15"/>
      <c r="P66" s="15"/>
      <c r="Q66" s="15"/>
      <c r="R66" s="15"/>
      <c r="S66" s="88">
        <v>38223</v>
      </c>
      <c r="T66" s="15" t="s">
        <v>271</v>
      </c>
      <c r="U66" s="15" t="s">
        <v>272</v>
      </c>
      <c r="V66" s="15"/>
    </row>
    <row r="67" spans="1:22" ht="15">
      <c r="A67" s="15" t="s">
        <v>14</v>
      </c>
      <c r="B67" s="15">
        <v>1</v>
      </c>
      <c r="C67" s="15">
        <v>180</v>
      </c>
      <c r="D67" s="15">
        <v>8.8</v>
      </c>
      <c r="E67" s="15">
        <v>10</v>
      </c>
      <c r="F67" s="15">
        <v>8.1</v>
      </c>
      <c r="G67" s="15">
        <v>5.5</v>
      </c>
      <c r="H67" s="15">
        <v>3</v>
      </c>
      <c r="I67" s="15">
        <v>1</v>
      </c>
      <c r="J67" s="15">
        <v>103</v>
      </c>
      <c r="K67" s="15">
        <v>103</v>
      </c>
      <c r="L67" s="15" t="s">
        <v>26</v>
      </c>
      <c r="M67" s="15"/>
      <c r="N67" s="16"/>
      <c r="O67" s="15"/>
      <c r="P67" s="15"/>
      <c r="Q67" s="15"/>
      <c r="R67" s="15"/>
      <c r="S67" s="89">
        <v>38223</v>
      </c>
      <c r="T67" s="15" t="s">
        <v>271</v>
      </c>
      <c r="U67" s="15" t="s">
        <v>272</v>
      </c>
      <c r="V67" s="15"/>
    </row>
    <row r="68" spans="1:22" ht="15">
      <c r="A68" s="15" t="s">
        <v>14</v>
      </c>
      <c r="B68" s="15">
        <v>1</v>
      </c>
      <c r="C68" s="15">
        <v>180</v>
      </c>
      <c r="D68" s="15">
        <v>8.6</v>
      </c>
      <c r="E68" s="15">
        <v>16</v>
      </c>
      <c r="F68" s="15">
        <v>8</v>
      </c>
      <c r="G68" s="15">
        <v>1.7</v>
      </c>
      <c r="H68" s="15">
        <v>5</v>
      </c>
      <c r="I68" s="15">
        <v>1</v>
      </c>
      <c r="J68" s="15">
        <v>102</v>
      </c>
      <c r="K68" s="15"/>
      <c r="L68" s="15" t="s">
        <v>44</v>
      </c>
      <c r="M68" s="15"/>
      <c r="N68" s="16"/>
      <c r="O68" s="15"/>
      <c r="P68" s="15"/>
      <c r="Q68" s="15"/>
      <c r="R68" s="15"/>
      <c r="S68" s="88">
        <v>38223</v>
      </c>
      <c r="T68" s="15" t="s">
        <v>271</v>
      </c>
      <c r="U68" s="15" t="s">
        <v>272</v>
      </c>
      <c r="V68" s="15"/>
    </row>
    <row r="69" spans="1:22" ht="15">
      <c r="A69" s="15" t="s">
        <v>14</v>
      </c>
      <c r="B69" s="15">
        <v>1</v>
      </c>
      <c r="C69" s="15">
        <v>180</v>
      </c>
      <c r="D69" s="15">
        <v>8</v>
      </c>
      <c r="E69" s="15">
        <v>7.5</v>
      </c>
      <c r="F69" s="15">
        <v>7</v>
      </c>
      <c r="G69" s="15">
        <v>3.1</v>
      </c>
      <c r="H69" s="15">
        <v>4</v>
      </c>
      <c r="I69" s="15">
        <v>2</v>
      </c>
      <c r="J69" s="15">
        <v>101</v>
      </c>
      <c r="K69" s="15">
        <v>101</v>
      </c>
      <c r="L69" s="15" t="s">
        <v>46</v>
      </c>
      <c r="M69" s="15"/>
      <c r="N69" s="16"/>
      <c r="O69" s="15"/>
      <c r="P69" s="15"/>
      <c r="Q69" s="15"/>
      <c r="R69" s="15"/>
      <c r="S69" s="89">
        <v>38223</v>
      </c>
      <c r="T69" s="15" t="s">
        <v>271</v>
      </c>
      <c r="U69" s="15" t="s">
        <v>272</v>
      </c>
      <c r="V69" s="15"/>
    </row>
    <row r="70" spans="1:22" ht="15">
      <c r="A70" s="15" t="s">
        <v>14</v>
      </c>
      <c r="B70" s="15">
        <v>1</v>
      </c>
      <c r="C70" s="15">
        <v>180</v>
      </c>
      <c r="D70" s="15">
        <v>8.6</v>
      </c>
      <c r="E70" s="15">
        <v>12.3</v>
      </c>
      <c r="F70" s="15">
        <v>5.4</v>
      </c>
      <c r="G70" s="15">
        <v>3</v>
      </c>
      <c r="H70" s="15">
        <v>2</v>
      </c>
      <c r="I70" s="15">
        <v>1</v>
      </c>
      <c r="J70" s="15">
        <v>113</v>
      </c>
      <c r="K70" s="15"/>
      <c r="L70" s="15" t="s">
        <v>12</v>
      </c>
      <c r="M70" s="15"/>
      <c r="N70" s="16"/>
      <c r="O70" s="15"/>
      <c r="P70" s="15"/>
      <c r="Q70" s="15"/>
      <c r="R70" s="15"/>
      <c r="S70" s="89">
        <v>38223</v>
      </c>
      <c r="T70" s="15" t="s">
        <v>271</v>
      </c>
      <c r="U70" s="15" t="s">
        <v>272</v>
      </c>
      <c r="V70" s="15" t="s">
        <v>281</v>
      </c>
    </row>
    <row r="71" spans="1:22" ht="15">
      <c r="A71" s="15" t="s">
        <v>14</v>
      </c>
      <c r="B71" s="15">
        <v>1</v>
      </c>
      <c r="C71" s="15">
        <v>180</v>
      </c>
      <c r="D71" s="15">
        <v>28.5</v>
      </c>
      <c r="E71" s="15">
        <v>36.3</v>
      </c>
      <c r="F71" s="15">
        <v>0</v>
      </c>
      <c r="G71" s="15">
        <v>21.2</v>
      </c>
      <c r="H71" s="15">
        <v>2</v>
      </c>
      <c r="I71" s="15">
        <v>1</v>
      </c>
      <c r="J71" s="15">
        <v>115</v>
      </c>
      <c r="K71" s="15">
        <v>115</v>
      </c>
      <c r="L71" s="15" t="s">
        <v>12</v>
      </c>
      <c r="M71" s="15"/>
      <c r="N71" s="16"/>
      <c r="O71" s="15"/>
      <c r="P71" s="15"/>
      <c r="Q71" s="15"/>
      <c r="R71" s="15"/>
      <c r="S71" s="89">
        <v>38223</v>
      </c>
      <c r="T71" s="15" t="s">
        <v>271</v>
      </c>
      <c r="U71" s="15" t="s">
        <v>272</v>
      </c>
      <c r="V71" s="15" t="s">
        <v>281</v>
      </c>
    </row>
    <row r="72" spans="1:22" ht="15">
      <c r="A72" s="15" t="s">
        <v>14</v>
      </c>
      <c r="B72" s="15">
        <v>1</v>
      </c>
      <c r="C72" s="15">
        <v>180</v>
      </c>
      <c r="D72" s="15">
        <v>9.7</v>
      </c>
      <c r="E72" s="15">
        <v>32.3</v>
      </c>
      <c r="F72" s="15">
        <v>0</v>
      </c>
      <c r="G72" s="15">
        <v>19.9</v>
      </c>
      <c r="H72" s="15">
        <v>1</v>
      </c>
      <c r="I72" s="15">
        <v>1</v>
      </c>
      <c r="J72" s="15">
        <v>105</v>
      </c>
      <c r="K72" s="15"/>
      <c r="L72" s="15" t="s">
        <v>31</v>
      </c>
      <c r="M72" s="15"/>
      <c r="N72" s="16"/>
      <c r="O72" s="15"/>
      <c r="P72" s="15"/>
      <c r="Q72" s="15"/>
      <c r="R72" s="15"/>
      <c r="S72" s="89">
        <v>38223</v>
      </c>
      <c r="T72" s="15" t="s">
        <v>271</v>
      </c>
      <c r="U72" s="15" t="s">
        <v>272</v>
      </c>
      <c r="V72" s="15" t="s">
        <v>281</v>
      </c>
    </row>
    <row r="73" spans="1:22" ht="15">
      <c r="A73" s="15" t="s">
        <v>14</v>
      </c>
      <c r="B73" s="15">
        <v>1</v>
      </c>
      <c r="C73" s="15">
        <v>180</v>
      </c>
      <c r="D73" s="15">
        <v>12.2</v>
      </c>
      <c r="E73" s="15">
        <v>26</v>
      </c>
      <c r="F73" s="15">
        <v>0</v>
      </c>
      <c r="G73" s="15">
        <v>16.7</v>
      </c>
      <c r="H73" s="15">
        <v>3</v>
      </c>
      <c r="I73" s="15">
        <v>1</v>
      </c>
      <c r="J73" s="15">
        <v>114</v>
      </c>
      <c r="K73" s="15">
        <v>114</v>
      </c>
      <c r="L73" s="15" t="s">
        <v>12</v>
      </c>
      <c r="M73" s="15"/>
      <c r="N73" s="16"/>
      <c r="O73" s="15"/>
      <c r="P73" s="15"/>
      <c r="Q73" s="15"/>
      <c r="R73" s="15"/>
      <c r="S73" s="88">
        <v>38223</v>
      </c>
      <c r="T73" s="15" t="s">
        <v>271</v>
      </c>
      <c r="U73" s="15" t="s">
        <v>272</v>
      </c>
      <c r="V73" s="15" t="s">
        <v>281</v>
      </c>
    </row>
    <row r="74" spans="1:22" ht="15">
      <c r="A74" s="15" t="s">
        <v>14</v>
      </c>
      <c r="B74" s="15">
        <v>1</v>
      </c>
      <c r="C74" s="15">
        <v>180</v>
      </c>
      <c r="D74" s="15">
        <v>33</v>
      </c>
      <c r="E74" s="15">
        <v>19.7</v>
      </c>
      <c r="F74" s="15">
        <v>0</v>
      </c>
      <c r="G74" s="15">
        <v>19.2</v>
      </c>
      <c r="H74" s="15">
        <v>2</v>
      </c>
      <c r="I74" s="15">
        <v>1</v>
      </c>
      <c r="J74" s="15">
        <v>108</v>
      </c>
      <c r="K74" s="15">
        <v>108</v>
      </c>
      <c r="L74" s="15" t="s">
        <v>32</v>
      </c>
      <c r="M74" s="15"/>
      <c r="N74" s="16"/>
      <c r="O74" s="15"/>
      <c r="P74" s="15"/>
      <c r="Q74" s="15"/>
      <c r="R74" s="15"/>
      <c r="S74" s="88">
        <v>38223</v>
      </c>
      <c r="T74" s="15" t="s">
        <v>271</v>
      </c>
      <c r="U74" s="15" t="s">
        <v>272</v>
      </c>
      <c r="V74" s="15" t="s">
        <v>281</v>
      </c>
    </row>
    <row r="75" spans="1:22" ht="15">
      <c r="A75" s="15" t="s">
        <v>14</v>
      </c>
      <c r="B75" s="15">
        <v>1</v>
      </c>
      <c r="C75" s="15">
        <v>180</v>
      </c>
      <c r="D75" s="15">
        <v>13.9</v>
      </c>
      <c r="E75" s="15">
        <v>19.3</v>
      </c>
      <c r="F75" s="15">
        <v>0</v>
      </c>
      <c r="G75" s="15">
        <v>4.9</v>
      </c>
      <c r="H75" s="15">
        <v>2</v>
      </c>
      <c r="I75" s="15">
        <v>1</v>
      </c>
      <c r="J75" s="15">
        <v>106</v>
      </c>
      <c r="K75" s="15">
        <v>106</v>
      </c>
      <c r="L75" s="15" t="s">
        <v>12</v>
      </c>
      <c r="M75" s="15"/>
      <c r="N75" s="16"/>
      <c r="O75" s="15"/>
      <c r="P75" s="15"/>
      <c r="Q75" s="15"/>
      <c r="R75" s="15"/>
      <c r="S75" s="88">
        <v>38223</v>
      </c>
      <c r="T75" s="15" t="s">
        <v>271</v>
      </c>
      <c r="U75" s="15" t="s">
        <v>272</v>
      </c>
      <c r="V75" s="15" t="s">
        <v>281</v>
      </c>
    </row>
    <row r="76" spans="1:22" ht="15">
      <c r="A76" s="15" t="s">
        <v>14</v>
      </c>
      <c r="B76" s="15">
        <v>1</v>
      </c>
      <c r="C76" s="15">
        <v>180</v>
      </c>
      <c r="D76" s="15">
        <v>12.8</v>
      </c>
      <c r="E76" s="15">
        <v>12.9</v>
      </c>
      <c r="F76" s="15">
        <v>0</v>
      </c>
      <c r="G76" s="15">
        <v>14.3</v>
      </c>
      <c r="H76" s="15">
        <v>1</v>
      </c>
      <c r="I76" s="15">
        <v>1</v>
      </c>
      <c r="J76" s="15">
        <v>109</v>
      </c>
      <c r="K76" s="15">
        <v>109</v>
      </c>
      <c r="L76" s="15" t="s">
        <v>32</v>
      </c>
      <c r="M76" s="15">
        <v>320</v>
      </c>
      <c r="N76" s="16">
        <v>5</v>
      </c>
      <c r="O76" s="15"/>
      <c r="P76" s="15"/>
      <c r="Q76" s="15"/>
      <c r="R76" s="15"/>
      <c r="S76" s="89">
        <v>38223</v>
      </c>
      <c r="T76" s="15" t="s">
        <v>271</v>
      </c>
      <c r="U76" s="15" t="s">
        <v>272</v>
      </c>
      <c r="V76" s="15" t="s">
        <v>281</v>
      </c>
    </row>
    <row r="77" spans="1:22" ht="15">
      <c r="A77" s="15" t="s">
        <v>14</v>
      </c>
      <c r="B77" s="15">
        <v>1</v>
      </c>
      <c r="C77" s="15">
        <v>180</v>
      </c>
      <c r="D77" s="15">
        <v>10.8</v>
      </c>
      <c r="E77" s="15">
        <v>12.6</v>
      </c>
      <c r="F77" s="15">
        <v>0</v>
      </c>
      <c r="G77" s="15">
        <v>14.6</v>
      </c>
      <c r="H77" s="15">
        <v>1</v>
      </c>
      <c r="I77" s="15">
        <v>1</v>
      </c>
      <c r="J77" s="15">
        <v>110</v>
      </c>
      <c r="K77" s="15">
        <v>110</v>
      </c>
      <c r="L77" s="15" t="s">
        <v>30</v>
      </c>
      <c r="M77" s="15">
        <v>230</v>
      </c>
      <c r="N77" s="16">
        <v>5</v>
      </c>
      <c r="O77" s="15"/>
      <c r="P77" s="15"/>
      <c r="Q77" s="15"/>
      <c r="R77" s="15"/>
      <c r="S77" s="88">
        <v>38223</v>
      </c>
      <c r="T77" s="15" t="s">
        <v>271</v>
      </c>
      <c r="U77" s="15" t="s">
        <v>272</v>
      </c>
      <c r="V77" s="15" t="s">
        <v>281</v>
      </c>
    </row>
    <row r="78" spans="1:22" ht="15">
      <c r="A78" s="15" t="s">
        <v>14</v>
      </c>
      <c r="B78" s="15">
        <v>1</v>
      </c>
      <c r="C78" s="15">
        <v>180</v>
      </c>
      <c r="D78" s="15">
        <v>8</v>
      </c>
      <c r="E78" s="15">
        <v>11</v>
      </c>
      <c r="F78" s="15">
        <v>0</v>
      </c>
      <c r="G78" s="15">
        <v>13.6</v>
      </c>
      <c r="H78" s="15">
        <v>1</v>
      </c>
      <c r="I78" s="15">
        <v>1</v>
      </c>
      <c r="J78" s="15">
        <v>112</v>
      </c>
      <c r="K78" s="15"/>
      <c r="L78" s="15" t="s">
        <v>30</v>
      </c>
      <c r="M78" s="15"/>
      <c r="N78" s="16"/>
      <c r="O78" s="15"/>
      <c r="P78" s="15"/>
      <c r="Q78" s="15"/>
      <c r="R78" s="15"/>
      <c r="S78" s="88">
        <v>38223</v>
      </c>
      <c r="T78" s="15" t="s">
        <v>271</v>
      </c>
      <c r="U78" s="15" t="s">
        <v>272</v>
      </c>
      <c r="V78" s="15" t="s">
        <v>281</v>
      </c>
    </row>
    <row r="79" spans="1:22" ht="15">
      <c r="A79" s="15" t="s">
        <v>14</v>
      </c>
      <c r="B79" s="15">
        <v>1</v>
      </c>
      <c r="C79" s="15">
        <v>180</v>
      </c>
      <c r="D79" s="15">
        <v>9.1</v>
      </c>
      <c r="E79" s="15">
        <v>10.8</v>
      </c>
      <c r="F79" s="15">
        <v>0</v>
      </c>
      <c r="G79" s="15">
        <v>9.5</v>
      </c>
      <c r="H79" s="15">
        <v>2</v>
      </c>
      <c r="I79" s="15">
        <v>1</v>
      </c>
      <c r="J79" s="15">
        <v>107</v>
      </c>
      <c r="K79" s="15"/>
      <c r="L79" s="15" t="s">
        <v>32</v>
      </c>
      <c r="M79" s="15"/>
      <c r="N79" s="16"/>
      <c r="O79" s="15"/>
      <c r="P79" s="15"/>
      <c r="Q79" s="15"/>
      <c r="R79" s="15"/>
      <c r="S79" s="89">
        <v>38223</v>
      </c>
      <c r="T79" s="15" t="s">
        <v>271</v>
      </c>
      <c r="U79" s="15" t="s">
        <v>272</v>
      </c>
      <c r="V79" s="15" t="s">
        <v>281</v>
      </c>
    </row>
    <row r="80" spans="1:22" ht="15">
      <c r="A80" s="15" t="s">
        <v>14</v>
      </c>
      <c r="B80" s="15">
        <v>1</v>
      </c>
      <c r="C80" s="15">
        <v>180</v>
      </c>
      <c r="D80" s="15">
        <v>7.6</v>
      </c>
      <c r="E80" s="15">
        <v>9.8</v>
      </c>
      <c r="F80" s="15">
        <v>0</v>
      </c>
      <c r="G80" s="15">
        <v>12.5</v>
      </c>
      <c r="H80" s="15">
        <v>1</v>
      </c>
      <c r="I80" s="15">
        <v>1</v>
      </c>
      <c r="J80" s="15">
        <v>111</v>
      </c>
      <c r="K80" s="15"/>
      <c r="L80" s="15" t="s">
        <v>30</v>
      </c>
      <c r="M80" s="15"/>
      <c r="N80" s="16"/>
      <c r="O80" s="15"/>
      <c r="P80" s="15"/>
      <c r="Q80" s="15"/>
      <c r="R80" s="15"/>
      <c r="S80" s="89">
        <v>38223</v>
      </c>
      <c r="T80" s="15" t="s">
        <v>271</v>
      </c>
      <c r="U80" s="15" t="s">
        <v>272</v>
      </c>
      <c r="V80" s="15" t="s">
        <v>281</v>
      </c>
    </row>
    <row r="81" spans="1:22" ht="15">
      <c r="A81" s="15" t="s">
        <v>14</v>
      </c>
      <c r="B81" s="15">
        <v>1</v>
      </c>
      <c r="C81" s="15">
        <v>180</v>
      </c>
      <c r="D81" s="15">
        <v>7.6</v>
      </c>
      <c r="E81" s="15">
        <v>9.3</v>
      </c>
      <c r="F81" s="15">
        <v>0</v>
      </c>
      <c r="G81" s="15">
        <v>7</v>
      </c>
      <c r="H81" s="15">
        <v>1</v>
      </c>
      <c r="I81" s="15">
        <v>1</v>
      </c>
      <c r="J81" s="15">
        <v>104</v>
      </c>
      <c r="K81" s="15">
        <v>104</v>
      </c>
      <c r="L81" s="15" t="s">
        <v>31</v>
      </c>
      <c r="M81" s="15"/>
      <c r="N81" s="16"/>
      <c r="O81" s="15"/>
      <c r="P81" s="15"/>
      <c r="Q81" s="15"/>
      <c r="R81" s="15"/>
      <c r="S81" s="88">
        <v>38223</v>
      </c>
      <c r="T81" s="15" t="s">
        <v>271</v>
      </c>
      <c r="U81" s="15" t="s">
        <v>272</v>
      </c>
      <c r="V81" s="15" t="s">
        <v>282</v>
      </c>
    </row>
    <row r="82" spans="1:22" ht="15">
      <c r="A82" s="15" t="s">
        <v>14</v>
      </c>
      <c r="B82" s="15">
        <v>1</v>
      </c>
      <c r="C82" s="15">
        <v>300</v>
      </c>
      <c r="D82" s="15">
        <v>23.2</v>
      </c>
      <c r="E82" s="15">
        <v>27</v>
      </c>
      <c r="F82" s="15">
        <v>26</v>
      </c>
      <c r="G82" s="15">
        <v>4.7</v>
      </c>
      <c r="H82" s="15">
        <v>3</v>
      </c>
      <c r="I82" s="15">
        <v>2</v>
      </c>
      <c r="J82" s="15">
        <v>117</v>
      </c>
      <c r="K82" s="15">
        <v>117</v>
      </c>
      <c r="L82" s="15" t="s">
        <v>44</v>
      </c>
      <c r="M82" s="15">
        <v>870</v>
      </c>
      <c r="N82" s="16">
        <v>5</v>
      </c>
      <c r="O82" s="15"/>
      <c r="P82" s="15"/>
      <c r="Q82" s="15"/>
      <c r="R82" s="15"/>
      <c r="S82" s="89">
        <v>38224</v>
      </c>
      <c r="T82" s="15" t="s">
        <v>271</v>
      </c>
      <c r="U82" s="15" t="s">
        <v>272</v>
      </c>
      <c r="V82" s="15"/>
    </row>
    <row r="83" spans="1:22" ht="15">
      <c r="A83" s="15" t="s">
        <v>14</v>
      </c>
      <c r="B83" s="15">
        <v>1</v>
      </c>
      <c r="C83" s="15">
        <v>300</v>
      </c>
      <c r="D83" s="15">
        <v>12.8</v>
      </c>
      <c r="E83" s="15">
        <v>17.1</v>
      </c>
      <c r="F83" s="15">
        <v>2.3</v>
      </c>
      <c r="G83" s="15">
        <v>14</v>
      </c>
      <c r="H83" s="15">
        <v>3</v>
      </c>
      <c r="I83" s="15">
        <v>1</v>
      </c>
      <c r="J83" s="15">
        <v>118</v>
      </c>
      <c r="K83" s="15">
        <v>118</v>
      </c>
      <c r="L83" s="15" t="s">
        <v>50</v>
      </c>
      <c r="M83" s="15"/>
      <c r="N83" s="16"/>
      <c r="O83" s="15"/>
      <c r="P83" s="15"/>
      <c r="Q83" s="15"/>
      <c r="R83" s="15"/>
      <c r="S83" s="88">
        <v>38224</v>
      </c>
      <c r="T83" s="15" t="s">
        <v>271</v>
      </c>
      <c r="U83" s="15" t="s">
        <v>272</v>
      </c>
      <c r="V83" s="15"/>
    </row>
    <row r="84" spans="1:22" ht="15">
      <c r="A84" s="15" t="s">
        <v>14</v>
      </c>
      <c r="B84" s="15">
        <v>2</v>
      </c>
      <c r="C84" s="15">
        <v>120</v>
      </c>
      <c r="D84" s="15">
        <v>14.3</v>
      </c>
      <c r="E84" s="15">
        <v>14.3</v>
      </c>
      <c r="F84" s="15">
        <v>8.4</v>
      </c>
      <c r="G84" s="15">
        <v>2.5</v>
      </c>
      <c r="H84" s="15">
        <v>3</v>
      </c>
      <c r="I84" s="15">
        <v>1</v>
      </c>
      <c r="J84" s="15">
        <v>123</v>
      </c>
      <c r="K84" s="15"/>
      <c r="L84" s="15" t="s">
        <v>44</v>
      </c>
      <c r="M84" s="15"/>
      <c r="N84" s="16"/>
      <c r="O84" s="15"/>
      <c r="P84" s="15"/>
      <c r="Q84" s="15"/>
      <c r="R84" s="15"/>
      <c r="S84" s="88">
        <v>38224</v>
      </c>
      <c r="T84" s="15" t="s">
        <v>271</v>
      </c>
      <c r="U84" s="15" t="s">
        <v>272</v>
      </c>
      <c r="V84" s="15"/>
    </row>
    <row r="85" spans="1:22" ht="15">
      <c r="A85" s="15" t="s">
        <v>14</v>
      </c>
      <c r="B85" s="15">
        <v>2</v>
      </c>
      <c r="C85" s="15">
        <v>120</v>
      </c>
      <c r="D85" s="15">
        <v>12.5</v>
      </c>
      <c r="E85" s="15">
        <v>25.9</v>
      </c>
      <c r="F85" s="15">
        <v>7</v>
      </c>
      <c r="G85" s="15">
        <v>17.8</v>
      </c>
      <c r="H85" s="15">
        <v>2</v>
      </c>
      <c r="I85" s="15">
        <v>1</v>
      </c>
      <c r="J85" s="15">
        <v>124</v>
      </c>
      <c r="K85" s="15">
        <v>124</v>
      </c>
      <c r="L85" s="15" t="s">
        <v>32</v>
      </c>
      <c r="M85" s="15"/>
      <c r="N85" s="16"/>
      <c r="O85" s="15"/>
      <c r="P85" s="15"/>
      <c r="Q85" s="15"/>
      <c r="R85" s="15"/>
      <c r="S85" s="88">
        <v>38224</v>
      </c>
      <c r="T85" s="15" t="s">
        <v>271</v>
      </c>
      <c r="U85" s="15" t="s">
        <v>272</v>
      </c>
      <c r="V85" s="15"/>
    </row>
    <row r="86" spans="1:22" ht="15">
      <c r="A86" s="15" t="s">
        <v>14</v>
      </c>
      <c r="B86" s="15">
        <v>2</v>
      </c>
      <c r="C86" s="15">
        <v>120</v>
      </c>
      <c r="D86" s="15">
        <v>21</v>
      </c>
      <c r="E86" s="15">
        <v>26.7</v>
      </c>
      <c r="F86" s="15">
        <v>0</v>
      </c>
      <c r="G86" s="15">
        <v>20.6</v>
      </c>
      <c r="H86" s="15">
        <v>2</v>
      </c>
      <c r="I86" s="15">
        <v>1</v>
      </c>
      <c r="J86" s="15">
        <v>126</v>
      </c>
      <c r="K86" s="15"/>
      <c r="L86" s="15" t="s">
        <v>32</v>
      </c>
      <c r="M86" s="15"/>
      <c r="N86" s="16"/>
      <c r="O86" s="15"/>
      <c r="P86" s="15"/>
      <c r="Q86" s="15"/>
      <c r="R86" s="15"/>
      <c r="S86" s="88">
        <v>38224</v>
      </c>
      <c r="T86" s="15" t="s">
        <v>271</v>
      </c>
      <c r="U86" s="15" t="s">
        <v>272</v>
      </c>
      <c r="V86" s="15"/>
    </row>
    <row r="87" spans="1:22" ht="15">
      <c r="A87" s="15" t="s">
        <v>14</v>
      </c>
      <c r="B87" s="15">
        <v>2</v>
      </c>
      <c r="C87" s="15">
        <v>120</v>
      </c>
      <c r="D87" s="15">
        <v>15.5</v>
      </c>
      <c r="E87" s="15">
        <v>14</v>
      </c>
      <c r="F87" s="15">
        <v>0</v>
      </c>
      <c r="G87" s="15">
        <v>15.1</v>
      </c>
      <c r="H87" s="15">
        <v>2</v>
      </c>
      <c r="I87" s="15">
        <v>1</v>
      </c>
      <c r="J87" s="15">
        <v>125</v>
      </c>
      <c r="K87" s="15"/>
      <c r="L87" s="15" t="s">
        <v>32</v>
      </c>
      <c r="M87" s="15"/>
      <c r="N87" s="16"/>
      <c r="O87" s="15"/>
      <c r="P87" s="15"/>
      <c r="Q87" s="15"/>
      <c r="R87" s="15"/>
      <c r="S87" s="88">
        <v>38224</v>
      </c>
      <c r="T87" s="15" t="s">
        <v>271</v>
      </c>
      <c r="U87" s="15" t="s">
        <v>272</v>
      </c>
      <c r="V87" s="15"/>
    </row>
    <row r="88" spans="1:22" ht="15">
      <c r="A88" s="15" t="s">
        <v>14</v>
      </c>
      <c r="B88" s="15">
        <v>2</v>
      </c>
      <c r="C88" s="15">
        <v>240</v>
      </c>
      <c r="D88" s="15">
        <v>21.7</v>
      </c>
      <c r="E88" s="15">
        <v>26</v>
      </c>
      <c r="F88" s="15">
        <v>16.8</v>
      </c>
      <c r="G88" s="15">
        <v>15.4</v>
      </c>
      <c r="H88" s="15">
        <v>3</v>
      </c>
      <c r="I88" s="15">
        <v>1</v>
      </c>
      <c r="J88" s="15">
        <v>129</v>
      </c>
      <c r="K88" s="15"/>
      <c r="L88" s="15" t="s">
        <v>12</v>
      </c>
      <c r="M88" s="15"/>
      <c r="N88" s="16"/>
      <c r="O88" s="15"/>
      <c r="P88" s="15"/>
      <c r="Q88" s="15"/>
      <c r="R88" s="15"/>
      <c r="S88" s="88">
        <v>38224</v>
      </c>
      <c r="T88" s="15" t="s">
        <v>271</v>
      </c>
      <c r="U88" s="15" t="s">
        <v>272</v>
      </c>
      <c r="V88" s="15"/>
    </row>
    <row r="89" spans="1:22" ht="15">
      <c r="A89" s="15" t="s">
        <v>14</v>
      </c>
      <c r="B89" s="15">
        <v>2</v>
      </c>
      <c r="C89" s="15">
        <v>240</v>
      </c>
      <c r="D89" s="15">
        <v>24.2</v>
      </c>
      <c r="E89" s="15">
        <v>34.8</v>
      </c>
      <c r="F89" s="15">
        <v>3.7</v>
      </c>
      <c r="G89" s="15">
        <v>20.1</v>
      </c>
      <c r="H89" s="15">
        <v>2</v>
      </c>
      <c r="I89" s="15">
        <v>1</v>
      </c>
      <c r="J89" s="15">
        <v>127</v>
      </c>
      <c r="K89" s="15"/>
      <c r="L89" s="15" t="s">
        <v>12</v>
      </c>
      <c r="M89" s="15"/>
      <c r="N89" s="16"/>
      <c r="O89" s="15"/>
      <c r="P89" s="15"/>
      <c r="Q89" s="15"/>
      <c r="R89" s="15"/>
      <c r="S89" s="88">
        <v>38224</v>
      </c>
      <c r="T89" s="15" t="s">
        <v>271</v>
      </c>
      <c r="U89" s="15" t="s">
        <v>272</v>
      </c>
      <c r="V89" s="15"/>
    </row>
    <row r="90" spans="1:22" ht="15">
      <c r="A90" s="15" t="s">
        <v>14</v>
      </c>
      <c r="B90" s="15">
        <v>2</v>
      </c>
      <c r="C90" s="15">
        <v>240</v>
      </c>
      <c r="D90" s="15">
        <v>9.9</v>
      </c>
      <c r="E90" s="15">
        <v>9.4</v>
      </c>
      <c r="F90" s="15">
        <v>2.7</v>
      </c>
      <c r="G90" s="15">
        <v>9.4</v>
      </c>
      <c r="H90" s="15">
        <v>3</v>
      </c>
      <c r="I90" s="15">
        <v>1</v>
      </c>
      <c r="J90" s="15">
        <v>134</v>
      </c>
      <c r="K90" s="15"/>
      <c r="L90" s="15" t="s">
        <v>51</v>
      </c>
      <c r="M90" s="15"/>
      <c r="N90" s="16"/>
      <c r="O90" s="15"/>
      <c r="P90" s="15"/>
      <c r="Q90" s="15"/>
      <c r="R90" s="15"/>
      <c r="S90" s="88">
        <v>38224</v>
      </c>
      <c r="T90" s="15" t="s">
        <v>271</v>
      </c>
      <c r="U90" s="15" t="s">
        <v>272</v>
      </c>
      <c r="V90" s="15"/>
    </row>
    <row r="91" spans="1:22" ht="15">
      <c r="A91" s="15" t="s">
        <v>14</v>
      </c>
      <c r="B91" s="15">
        <v>2</v>
      </c>
      <c r="C91" s="15">
        <v>240</v>
      </c>
      <c r="D91" s="15">
        <v>21.7</v>
      </c>
      <c r="E91" s="15">
        <v>28</v>
      </c>
      <c r="F91" s="15">
        <v>2.5</v>
      </c>
      <c r="G91" s="15">
        <v>17.6</v>
      </c>
      <c r="H91" s="15">
        <v>2</v>
      </c>
      <c r="I91" s="15">
        <v>1</v>
      </c>
      <c r="J91" s="15">
        <v>132</v>
      </c>
      <c r="K91" s="15"/>
      <c r="L91" s="15" t="s">
        <v>32</v>
      </c>
      <c r="M91" s="15"/>
      <c r="N91" s="16"/>
      <c r="O91" s="15"/>
      <c r="P91" s="15"/>
      <c r="Q91" s="15"/>
      <c r="R91" s="15"/>
      <c r="S91" s="88">
        <v>38224</v>
      </c>
      <c r="T91" s="15" t="s">
        <v>271</v>
      </c>
      <c r="U91" s="15" t="s">
        <v>272</v>
      </c>
      <c r="V91" s="15"/>
    </row>
    <row r="92" spans="1:22" ht="15">
      <c r="A92" s="15" t="s">
        <v>14</v>
      </c>
      <c r="B92" s="15">
        <v>2</v>
      </c>
      <c r="C92" s="15">
        <v>240</v>
      </c>
      <c r="D92" s="15">
        <v>33.2</v>
      </c>
      <c r="E92" s="15">
        <v>35.9</v>
      </c>
      <c r="F92" s="15">
        <v>0</v>
      </c>
      <c r="G92" s="15">
        <v>22.8</v>
      </c>
      <c r="H92" s="15">
        <v>2</v>
      </c>
      <c r="I92" s="15">
        <v>1</v>
      </c>
      <c r="J92" s="15">
        <v>130</v>
      </c>
      <c r="K92" s="15"/>
      <c r="L92" s="15" t="s">
        <v>12</v>
      </c>
      <c r="M92" s="15"/>
      <c r="N92" s="16"/>
      <c r="O92" s="15"/>
      <c r="P92" s="15"/>
      <c r="Q92" s="15"/>
      <c r="R92" s="15"/>
      <c r="S92" s="88">
        <v>38224</v>
      </c>
      <c r="T92" s="15" t="s">
        <v>271</v>
      </c>
      <c r="U92" s="15" t="s">
        <v>272</v>
      </c>
      <c r="V92" s="15"/>
    </row>
    <row r="93" spans="1:22" ht="15">
      <c r="A93" s="15" t="s">
        <v>14</v>
      </c>
      <c r="B93" s="15">
        <v>2</v>
      </c>
      <c r="C93" s="15">
        <v>240</v>
      </c>
      <c r="D93" s="15">
        <v>18.7</v>
      </c>
      <c r="E93" s="15">
        <v>30.3</v>
      </c>
      <c r="F93" s="15">
        <v>0</v>
      </c>
      <c r="G93" s="15">
        <v>22.2</v>
      </c>
      <c r="H93" s="15">
        <v>2</v>
      </c>
      <c r="I93" s="15">
        <v>1</v>
      </c>
      <c r="J93" s="15">
        <v>131</v>
      </c>
      <c r="K93" s="15"/>
      <c r="L93" s="15" t="s">
        <v>12</v>
      </c>
      <c r="M93" s="15"/>
      <c r="N93" s="16"/>
      <c r="O93" s="15"/>
      <c r="P93" s="15"/>
      <c r="Q93" s="15"/>
      <c r="R93" s="15"/>
      <c r="S93" s="88">
        <v>38224</v>
      </c>
      <c r="T93" s="15" t="s">
        <v>271</v>
      </c>
      <c r="U93" s="15" t="s">
        <v>272</v>
      </c>
      <c r="V93" s="15"/>
    </row>
    <row r="94" spans="1:22" ht="15">
      <c r="A94" s="15" t="s">
        <v>14</v>
      </c>
      <c r="B94" s="15">
        <v>2</v>
      </c>
      <c r="C94" s="15">
        <v>240</v>
      </c>
      <c r="D94" s="15">
        <v>17.8</v>
      </c>
      <c r="E94" s="15">
        <v>28.1</v>
      </c>
      <c r="F94" s="15">
        <v>0</v>
      </c>
      <c r="G94" s="15">
        <v>20.7</v>
      </c>
      <c r="H94" s="15">
        <v>1</v>
      </c>
      <c r="I94" s="15">
        <v>1</v>
      </c>
      <c r="J94" s="15">
        <v>128</v>
      </c>
      <c r="K94" s="15"/>
      <c r="L94" s="15" t="s">
        <v>32</v>
      </c>
      <c r="M94" s="15"/>
      <c r="N94" s="16"/>
      <c r="O94" s="15"/>
      <c r="P94" s="15"/>
      <c r="Q94" s="15"/>
      <c r="R94" s="15"/>
      <c r="S94" s="88">
        <v>38224</v>
      </c>
      <c r="T94" s="15" t="s">
        <v>271</v>
      </c>
      <c r="U94" s="15" t="s">
        <v>272</v>
      </c>
      <c r="V94" s="15"/>
    </row>
    <row r="95" spans="1:22" ht="15">
      <c r="A95" s="15" t="s">
        <v>14</v>
      </c>
      <c r="B95" s="15">
        <v>2</v>
      </c>
      <c r="C95" s="15">
        <v>240</v>
      </c>
      <c r="D95" s="15">
        <v>14.6</v>
      </c>
      <c r="E95" s="15">
        <v>17.9</v>
      </c>
      <c r="F95" s="15">
        <v>0</v>
      </c>
      <c r="G95" s="15">
        <v>17.4</v>
      </c>
      <c r="H95" s="15">
        <v>2</v>
      </c>
      <c r="I95" s="15">
        <v>1</v>
      </c>
      <c r="J95" s="15">
        <v>133</v>
      </c>
      <c r="K95" s="15"/>
      <c r="L95" s="15" t="s">
        <v>32</v>
      </c>
      <c r="M95" s="15"/>
      <c r="N95" s="16"/>
      <c r="O95" s="15"/>
      <c r="P95" s="15"/>
      <c r="Q95" s="15"/>
      <c r="R95" s="15"/>
      <c r="S95" s="88">
        <v>38224</v>
      </c>
      <c r="T95" s="15" t="s">
        <v>271</v>
      </c>
      <c r="U95" s="15" t="s">
        <v>272</v>
      </c>
      <c r="V95" s="15"/>
    </row>
    <row r="96" spans="1:22" ht="15">
      <c r="A96" s="15" t="s">
        <v>14</v>
      </c>
      <c r="B96" s="15">
        <v>2</v>
      </c>
      <c r="C96" s="15">
        <v>360</v>
      </c>
      <c r="D96" s="15">
        <v>20.4</v>
      </c>
      <c r="E96" s="15">
        <v>23.8</v>
      </c>
      <c r="F96" s="15">
        <v>13.1</v>
      </c>
      <c r="G96" s="15">
        <v>11.6</v>
      </c>
      <c r="H96" s="15">
        <v>3</v>
      </c>
      <c r="I96" s="15">
        <v>1</v>
      </c>
      <c r="J96" s="15">
        <v>122</v>
      </c>
      <c r="K96" s="15">
        <v>122</v>
      </c>
      <c r="L96" s="15" t="s">
        <v>17</v>
      </c>
      <c r="M96" s="15"/>
      <c r="N96" s="16"/>
      <c r="O96" s="15"/>
      <c r="P96" s="15"/>
      <c r="Q96" s="15"/>
      <c r="R96" s="15"/>
      <c r="S96" s="88">
        <v>38224</v>
      </c>
      <c r="T96" s="15" t="s">
        <v>271</v>
      </c>
      <c r="U96" s="15" t="s">
        <v>272</v>
      </c>
      <c r="V96" s="15"/>
    </row>
    <row r="97" spans="1:22" ht="15">
      <c r="A97" s="15" t="s">
        <v>14</v>
      </c>
      <c r="B97" s="15">
        <v>2</v>
      </c>
      <c r="C97" s="15">
        <v>360</v>
      </c>
      <c r="D97" s="15">
        <v>8.6</v>
      </c>
      <c r="E97" s="15">
        <v>11.5</v>
      </c>
      <c r="F97" s="15">
        <v>4.6</v>
      </c>
      <c r="G97" s="15">
        <v>11.4</v>
      </c>
      <c r="H97" s="15">
        <v>3</v>
      </c>
      <c r="I97" s="15">
        <v>1</v>
      </c>
      <c r="J97" s="15">
        <v>119</v>
      </c>
      <c r="K97" s="15">
        <v>119</v>
      </c>
      <c r="L97" s="15" t="s">
        <v>32</v>
      </c>
      <c r="M97" s="15">
        <v>180</v>
      </c>
      <c r="N97" s="16">
        <v>5</v>
      </c>
      <c r="O97" s="15"/>
      <c r="P97" s="15"/>
      <c r="Q97" s="15"/>
      <c r="R97" s="15"/>
      <c r="S97" s="88">
        <v>38224</v>
      </c>
      <c r="T97" s="15" t="s">
        <v>271</v>
      </c>
      <c r="U97" s="15" t="s">
        <v>272</v>
      </c>
      <c r="V97" s="15"/>
    </row>
    <row r="98" spans="1:22" ht="15">
      <c r="A98" s="15" t="s">
        <v>14</v>
      </c>
      <c r="B98" s="15">
        <v>2</v>
      </c>
      <c r="C98" s="15">
        <v>360</v>
      </c>
      <c r="D98" s="15">
        <v>19.7</v>
      </c>
      <c r="E98" s="15">
        <v>32</v>
      </c>
      <c r="F98" s="15">
        <v>0</v>
      </c>
      <c r="G98" s="15">
        <v>22</v>
      </c>
      <c r="H98" s="15">
        <v>2</v>
      </c>
      <c r="I98" s="15">
        <v>1</v>
      </c>
      <c r="J98" s="15">
        <v>120</v>
      </c>
      <c r="K98" s="15"/>
      <c r="L98" s="15" t="s">
        <v>12</v>
      </c>
      <c r="M98" s="15"/>
      <c r="N98" s="16"/>
      <c r="O98" s="15"/>
      <c r="P98" s="15"/>
      <c r="Q98" s="15"/>
      <c r="R98" s="15"/>
      <c r="S98" s="88">
        <v>38224</v>
      </c>
      <c r="T98" s="15" t="s">
        <v>271</v>
      </c>
      <c r="U98" s="15" t="s">
        <v>272</v>
      </c>
      <c r="V98" s="15"/>
    </row>
    <row r="99" spans="1:22" ht="15">
      <c r="A99" s="15" t="s">
        <v>14</v>
      </c>
      <c r="B99" s="15">
        <v>2</v>
      </c>
      <c r="C99" s="15">
        <v>360</v>
      </c>
      <c r="D99" s="15">
        <v>9.2</v>
      </c>
      <c r="E99" s="15">
        <v>9.7</v>
      </c>
      <c r="F99" s="15">
        <v>0</v>
      </c>
      <c r="G99" s="15">
        <v>11.3</v>
      </c>
      <c r="H99" s="15">
        <v>2</v>
      </c>
      <c r="I99" s="15">
        <v>1</v>
      </c>
      <c r="J99" s="15">
        <v>121</v>
      </c>
      <c r="K99" s="15">
        <v>121</v>
      </c>
      <c r="L99" s="15" t="s">
        <v>51</v>
      </c>
      <c r="M99" s="15"/>
      <c r="N99" s="16"/>
      <c r="O99" s="15"/>
      <c r="P99" s="15"/>
      <c r="Q99" s="15"/>
      <c r="R99" s="15"/>
      <c r="S99" s="88">
        <v>38224</v>
      </c>
      <c r="T99" s="15" t="s">
        <v>271</v>
      </c>
      <c r="U99" s="15" t="s">
        <v>272</v>
      </c>
      <c r="V99" s="15"/>
    </row>
    <row r="100" spans="1:22" ht="15">
      <c r="A100" s="15" t="s">
        <v>14</v>
      </c>
      <c r="B100" s="15">
        <v>3</v>
      </c>
      <c r="C100" s="15">
        <v>60</v>
      </c>
      <c r="D100" s="15">
        <v>30</v>
      </c>
      <c r="E100" s="15">
        <v>53.7</v>
      </c>
      <c r="F100" s="15">
        <v>0</v>
      </c>
      <c r="G100" s="15">
        <v>2</v>
      </c>
      <c r="H100" s="15">
        <v>1</v>
      </c>
      <c r="I100" s="15">
        <v>1</v>
      </c>
      <c r="J100" s="15">
        <v>135</v>
      </c>
      <c r="K100" s="15">
        <v>135</v>
      </c>
      <c r="L100" s="15" t="s">
        <v>50</v>
      </c>
      <c r="M100" s="15"/>
      <c r="N100" s="16"/>
      <c r="O100" s="15"/>
      <c r="P100" s="15"/>
      <c r="Q100" s="15"/>
      <c r="R100" s="15"/>
      <c r="S100" s="88">
        <v>38224</v>
      </c>
      <c r="T100" s="15" t="s">
        <v>271</v>
      </c>
      <c r="U100" s="15" t="s">
        <v>272</v>
      </c>
      <c r="V100" s="15"/>
    </row>
    <row r="101" spans="1:22" ht="15">
      <c r="A101" s="15" t="s">
        <v>14</v>
      </c>
      <c r="B101" s="15">
        <v>3</v>
      </c>
      <c r="C101" s="15">
        <v>180</v>
      </c>
      <c r="D101" s="15">
        <v>13.6</v>
      </c>
      <c r="E101" s="15">
        <v>19</v>
      </c>
      <c r="F101" s="15">
        <v>14.1</v>
      </c>
      <c r="G101" s="15">
        <v>4.2</v>
      </c>
      <c r="H101" s="15">
        <v>4</v>
      </c>
      <c r="I101" s="15">
        <v>2</v>
      </c>
      <c r="J101" s="15">
        <v>137</v>
      </c>
      <c r="K101" s="15"/>
      <c r="L101" s="15" t="s">
        <v>44</v>
      </c>
      <c r="M101" s="15"/>
      <c r="N101" s="16"/>
      <c r="O101" s="15"/>
      <c r="P101" s="15"/>
      <c r="Q101" s="15"/>
      <c r="R101" s="15"/>
      <c r="S101" s="88">
        <v>38224</v>
      </c>
      <c r="T101" s="15" t="s">
        <v>271</v>
      </c>
      <c r="U101" s="15" t="s">
        <v>272</v>
      </c>
      <c r="V101" s="15"/>
    </row>
    <row r="102" spans="1:22" ht="15">
      <c r="A102" s="15" t="s">
        <v>14</v>
      </c>
      <c r="B102" s="15">
        <v>3</v>
      </c>
      <c r="C102" s="15">
        <v>180</v>
      </c>
      <c r="D102" s="15">
        <v>13</v>
      </c>
      <c r="E102" s="15">
        <v>12.9</v>
      </c>
      <c r="F102" s="15">
        <v>12</v>
      </c>
      <c r="G102" s="15">
        <v>3.3</v>
      </c>
      <c r="H102" s="15">
        <v>3</v>
      </c>
      <c r="I102" s="15">
        <v>1</v>
      </c>
      <c r="J102" s="15">
        <v>138</v>
      </c>
      <c r="K102" s="15">
        <v>138</v>
      </c>
      <c r="L102" s="15" t="s">
        <v>10</v>
      </c>
      <c r="M102" s="15"/>
      <c r="N102" s="16"/>
      <c r="O102" s="15"/>
      <c r="P102" s="15"/>
      <c r="Q102" s="15"/>
      <c r="R102" s="15"/>
      <c r="S102" s="88">
        <v>38224</v>
      </c>
      <c r="T102" s="15" t="s">
        <v>271</v>
      </c>
      <c r="U102" s="15" t="s">
        <v>272</v>
      </c>
      <c r="V102" s="15"/>
    </row>
    <row r="103" spans="1:22" ht="15">
      <c r="A103" s="15" t="s">
        <v>14</v>
      </c>
      <c r="B103" s="15">
        <v>3</v>
      </c>
      <c r="C103" s="15">
        <v>180</v>
      </c>
      <c r="D103" s="15">
        <v>8.3</v>
      </c>
      <c r="E103" s="15">
        <v>11.7</v>
      </c>
      <c r="F103" s="15">
        <v>0</v>
      </c>
      <c r="G103" s="15">
        <v>14</v>
      </c>
      <c r="H103" s="15">
        <v>2</v>
      </c>
      <c r="I103" s="15">
        <v>1</v>
      </c>
      <c r="J103" s="15">
        <v>136</v>
      </c>
      <c r="K103" s="15">
        <v>136</v>
      </c>
      <c r="L103" s="15" t="s">
        <v>51</v>
      </c>
      <c r="M103" s="15">
        <v>360</v>
      </c>
      <c r="N103" s="16">
        <v>5</v>
      </c>
      <c r="O103" s="15"/>
      <c r="P103" s="15"/>
      <c r="Q103" s="15"/>
      <c r="R103" s="15"/>
      <c r="S103" s="88">
        <v>38224</v>
      </c>
      <c r="T103" s="15" t="s">
        <v>271</v>
      </c>
      <c r="U103" s="15" t="s">
        <v>272</v>
      </c>
      <c r="V103" s="15"/>
    </row>
    <row r="104" spans="1:22" ht="15">
      <c r="A104" s="15" t="s">
        <v>14</v>
      </c>
      <c r="B104" s="15">
        <v>3</v>
      </c>
      <c r="C104" s="15">
        <v>300</v>
      </c>
      <c r="D104" s="15">
        <v>11.5</v>
      </c>
      <c r="E104" s="15">
        <v>11.5</v>
      </c>
      <c r="F104" s="15">
        <v>9</v>
      </c>
      <c r="G104" s="15">
        <v>2.2</v>
      </c>
      <c r="H104" s="15">
        <v>3</v>
      </c>
      <c r="I104" s="15">
        <v>1</v>
      </c>
      <c r="J104" s="15">
        <v>139</v>
      </c>
      <c r="K104" s="15">
        <v>139</v>
      </c>
      <c r="L104" s="15" t="s">
        <v>32</v>
      </c>
      <c r="M104" s="15"/>
      <c r="N104" s="16"/>
      <c r="O104" s="15"/>
      <c r="P104" s="15"/>
      <c r="Q104" s="15"/>
      <c r="R104" s="15"/>
      <c r="S104" s="88">
        <v>38224</v>
      </c>
      <c r="T104" s="15" t="s">
        <v>271</v>
      </c>
      <c r="U104" s="15" t="s">
        <v>272</v>
      </c>
      <c r="V104" s="15"/>
    </row>
    <row r="105" spans="1:22" ht="15">
      <c r="A105" s="15" t="s">
        <v>21</v>
      </c>
      <c r="B105" s="15">
        <v>1</v>
      </c>
      <c r="C105" s="15">
        <v>120</v>
      </c>
      <c r="D105" s="15"/>
      <c r="E105" s="15"/>
      <c r="F105" s="15"/>
      <c r="G105" s="15"/>
      <c r="H105" s="15"/>
      <c r="I105" s="15"/>
      <c r="J105" s="15"/>
      <c r="K105" s="15"/>
      <c r="L105" s="15" t="s">
        <v>275</v>
      </c>
      <c r="M105" s="15"/>
      <c r="N105" s="16"/>
      <c r="O105" s="15"/>
      <c r="P105" s="15"/>
      <c r="Q105" s="15"/>
      <c r="R105" s="15"/>
      <c r="S105" s="88">
        <v>38233</v>
      </c>
      <c r="T105" s="15" t="s">
        <v>272</v>
      </c>
      <c r="U105" s="15" t="s">
        <v>283</v>
      </c>
      <c r="V105" s="15"/>
    </row>
    <row r="106" spans="1:22" ht="15">
      <c r="A106" s="15" t="s">
        <v>21</v>
      </c>
      <c r="B106" s="15">
        <v>1</v>
      </c>
      <c r="C106" s="15">
        <v>240</v>
      </c>
      <c r="D106" s="15">
        <v>37.3</v>
      </c>
      <c r="E106" s="15">
        <v>44.8</v>
      </c>
      <c r="F106" s="15">
        <v>29</v>
      </c>
      <c r="G106" s="15">
        <v>9.2</v>
      </c>
      <c r="H106" s="15">
        <v>3</v>
      </c>
      <c r="I106" s="15">
        <v>1</v>
      </c>
      <c r="J106" s="15">
        <v>218</v>
      </c>
      <c r="K106" s="15">
        <v>218</v>
      </c>
      <c r="L106" s="15" t="s">
        <v>46</v>
      </c>
      <c r="M106" s="15"/>
      <c r="N106" s="16"/>
      <c r="O106" s="15"/>
      <c r="P106" s="15"/>
      <c r="Q106" s="15"/>
      <c r="R106" s="15"/>
      <c r="S106" s="88">
        <v>38233</v>
      </c>
      <c r="T106" s="15" t="s">
        <v>272</v>
      </c>
      <c r="U106" s="15" t="s">
        <v>283</v>
      </c>
      <c r="V106" s="15"/>
    </row>
    <row r="107" spans="1:22" ht="15">
      <c r="A107" s="15" t="s">
        <v>21</v>
      </c>
      <c r="B107" s="15">
        <v>1</v>
      </c>
      <c r="C107" s="15">
        <v>240</v>
      </c>
      <c r="D107" s="15">
        <v>12</v>
      </c>
      <c r="E107" s="15">
        <v>10</v>
      </c>
      <c r="F107" s="15">
        <v>6.4</v>
      </c>
      <c r="G107" s="15">
        <v>2.5</v>
      </c>
      <c r="H107" s="15">
        <v>4</v>
      </c>
      <c r="I107" s="15">
        <v>1</v>
      </c>
      <c r="J107" s="15">
        <v>219</v>
      </c>
      <c r="K107" s="15">
        <v>219</v>
      </c>
      <c r="L107" s="15" t="s">
        <v>44</v>
      </c>
      <c r="M107" s="15"/>
      <c r="N107" s="16"/>
      <c r="O107" s="15"/>
      <c r="P107" s="15"/>
      <c r="Q107" s="15"/>
      <c r="R107" s="15"/>
      <c r="S107" s="88">
        <v>38233</v>
      </c>
      <c r="T107" s="15" t="s">
        <v>272</v>
      </c>
      <c r="U107" s="15" t="s">
        <v>283</v>
      </c>
      <c r="V107" s="15"/>
    </row>
    <row r="108" spans="1:22" ht="15">
      <c r="A108" s="15" t="s">
        <v>21</v>
      </c>
      <c r="B108" s="15">
        <v>1</v>
      </c>
      <c r="C108" s="15">
        <v>240</v>
      </c>
      <c r="D108" s="15">
        <v>8.6</v>
      </c>
      <c r="E108" s="15">
        <v>11</v>
      </c>
      <c r="F108" s="15">
        <v>0</v>
      </c>
      <c r="G108" s="15">
        <v>3.8</v>
      </c>
      <c r="H108" s="15">
        <v>3</v>
      </c>
      <c r="I108" s="15">
        <v>1</v>
      </c>
      <c r="J108" s="15">
        <v>220</v>
      </c>
      <c r="K108" s="15"/>
      <c r="L108" s="15" t="s">
        <v>46</v>
      </c>
      <c r="M108" s="15"/>
      <c r="N108" s="16"/>
      <c r="O108" s="15"/>
      <c r="P108" s="15"/>
      <c r="Q108" s="15"/>
      <c r="R108" s="15"/>
      <c r="S108" s="88">
        <v>38233</v>
      </c>
      <c r="T108" s="15" t="s">
        <v>272</v>
      </c>
      <c r="U108" s="15" t="s">
        <v>283</v>
      </c>
      <c r="V108" s="15"/>
    </row>
    <row r="109" spans="1:22" ht="15">
      <c r="A109" s="15" t="s">
        <v>21</v>
      </c>
      <c r="B109" s="15">
        <v>2</v>
      </c>
      <c r="C109" s="15">
        <v>120</v>
      </c>
      <c r="D109" s="15">
        <v>23.2</v>
      </c>
      <c r="E109" s="15">
        <v>24.5</v>
      </c>
      <c r="F109" s="15">
        <v>22.9</v>
      </c>
      <c r="G109" s="15">
        <v>4.7</v>
      </c>
      <c r="H109" s="15">
        <v>3</v>
      </c>
      <c r="I109" s="15">
        <v>1</v>
      </c>
      <c r="J109" s="15">
        <v>203</v>
      </c>
      <c r="K109" s="15"/>
      <c r="L109" s="15" t="s">
        <v>17</v>
      </c>
      <c r="M109" s="15"/>
      <c r="N109" s="16"/>
      <c r="O109" s="15"/>
      <c r="P109" s="15"/>
      <c r="Q109" s="15"/>
      <c r="R109" s="15"/>
      <c r="S109" s="88">
        <v>38233</v>
      </c>
      <c r="T109" s="15" t="s">
        <v>272</v>
      </c>
      <c r="U109" s="15" t="s">
        <v>283</v>
      </c>
      <c r="V109" s="15"/>
    </row>
    <row r="110" spans="1:22" ht="15">
      <c r="A110" s="15" t="s">
        <v>21</v>
      </c>
      <c r="B110" s="15">
        <v>2</v>
      </c>
      <c r="C110" s="15">
        <v>120</v>
      </c>
      <c r="D110" s="15">
        <v>19.5</v>
      </c>
      <c r="E110" s="15">
        <v>19</v>
      </c>
      <c r="F110" s="15">
        <v>19.4</v>
      </c>
      <c r="G110" s="15">
        <v>3.2</v>
      </c>
      <c r="H110" s="15">
        <v>3</v>
      </c>
      <c r="I110" s="15">
        <v>2</v>
      </c>
      <c r="J110" s="15">
        <v>204</v>
      </c>
      <c r="K110" s="15"/>
      <c r="L110" s="15" t="s">
        <v>17</v>
      </c>
      <c r="M110" s="15"/>
      <c r="N110" s="16"/>
      <c r="O110" s="15"/>
      <c r="P110" s="15"/>
      <c r="Q110" s="15"/>
      <c r="R110" s="15"/>
      <c r="S110" s="88">
        <v>38233</v>
      </c>
      <c r="T110" s="15" t="s">
        <v>272</v>
      </c>
      <c r="U110" s="15" t="s">
        <v>283</v>
      </c>
      <c r="V110" s="15"/>
    </row>
    <row r="111" spans="1:22" ht="15">
      <c r="A111" s="15" t="s">
        <v>21</v>
      </c>
      <c r="B111" s="15">
        <v>2</v>
      </c>
      <c r="C111" s="15">
        <v>120</v>
      </c>
      <c r="D111" s="15">
        <v>26.2</v>
      </c>
      <c r="E111" s="15">
        <v>22.6</v>
      </c>
      <c r="F111" s="15">
        <v>18.8</v>
      </c>
      <c r="G111" s="15">
        <v>6.9</v>
      </c>
      <c r="H111" s="15">
        <v>5</v>
      </c>
      <c r="I111" s="15">
        <v>1</v>
      </c>
      <c r="J111" s="15">
        <v>205</v>
      </c>
      <c r="K111" s="15">
        <v>205</v>
      </c>
      <c r="L111" s="15" t="s">
        <v>30</v>
      </c>
      <c r="M111" s="15"/>
      <c r="N111" s="16"/>
      <c r="O111" s="15"/>
      <c r="P111" s="15"/>
      <c r="Q111" s="15"/>
      <c r="R111" s="15"/>
      <c r="S111" s="88">
        <v>38233</v>
      </c>
      <c r="T111" s="15" t="s">
        <v>272</v>
      </c>
      <c r="U111" s="15" t="s">
        <v>283</v>
      </c>
      <c r="V111" s="15"/>
    </row>
    <row r="112" spans="1:22" ht="15">
      <c r="A112" s="15" t="s">
        <v>21</v>
      </c>
      <c r="B112" s="15">
        <v>2</v>
      </c>
      <c r="C112" s="15">
        <v>240</v>
      </c>
      <c r="D112" s="15">
        <v>24</v>
      </c>
      <c r="E112" s="15">
        <v>24</v>
      </c>
      <c r="F112" s="15">
        <v>20</v>
      </c>
      <c r="G112" s="15">
        <v>1.8</v>
      </c>
      <c r="H112" s="15">
        <v>4</v>
      </c>
      <c r="I112" s="15">
        <v>1</v>
      </c>
      <c r="J112" s="15">
        <v>212</v>
      </c>
      <c r="K112" s="15">
        <v>212</v>
      </c>
      <c r="L112" s="15" t="s">
        <v>17</v>
      </c>
      <c r="M112" s="15"/>
      <c r="N112" s="16"/>
      <c r="O112" s="15"/>
      <c r="P112" s="15"/>
      <c r="Q112" s="15"/>
      <c r="R112" s="15"/>
      <c r="S112" s="88">
        <v>38233</v>
      </c>
      <c r="T112" s="15" t="s">
        <v>272</v>
      </c>
      <c r="U112" s="15" t="s">
        <v>283</v>
      </c>
      <c r="V112" s="15"/>
    </row>
    <row r="113" spans="1:22" ht="15">
      <c r="A113" s="15" t="s">
        <v>21</v>
      </c>
      <c r="B113" s="15">
        <v>2</v>
      </c>
      <c r="C113" s="15">
        <v>240</v>
      </c>
      <c r="D113" s="15">
        <v>10.4</v>
      </c>
      <c r="E113" s="15">
        <v>11.1</v>
      </c>
      <c r="F113" s="15">
        <v>9</v>
      </c>
      <c r="G113" s="15">
        <v>2.9</v>
      </c>
      <c r="H113" s="15">
        <v>3</v>
      </c>
      <c r="I113" s="15">
        <v>1</v>
      </c>
      <c r="J113" s="15">
        <v>207</v>
      </c>
      <c r="K113" s="15"/>
      <c r="L113" s="15" t="s">
        <v>17</v>
      </c>
      <c r="M113" s="15"/>
      <c r="N113" s="16"/>
      <c r="O113" s="15"/>
      <c r="P113" s="15"/>
      <c r="Q113" s="15"/>
      <c r="R113" s="15"/>
      <c r="S113" s="88">
        <v>38233</v>
      </c>
      <c r="T113" s="15" t="s">
        <v>272</v>
      </c>
      <c r="U113" s="15" t="s">
        <v>283</v>
      </c>
      <c r="V113" s="15"/>
    </row>
    <row r="114" spans="1:22" ht="15">
      <c r="A114" s="15" t="s">
        <v>21</v>
      </c>
      <c r="B114" s="15">
        <v>2</v>
      </c>
      <c r="C114" s="15">
        <v>240</v>
      </c>
      <c r="D114" s="15">
        <v>10.2</v>
      </c>
      <c r="E114" s="15">
        <v>10.2</v>
      </c>
      <c r="F114" s="15">
        <v>6.5</v>
      </c>
      <c r="G114" s="15">
        <v>4.3</v>
      </c>
      <c r="H114" s="15">
        <v>4</v>
      </c>
      <c r="I114" s="15">
        <v>1</v>
      </c>
      <c r="J114" s="15">
        <v>206</v>
      </c>
      <c r="K114" s="15">
        <v>206</v>
      </c>
      <c r="L114" s="15" t="s">
        <v>31</v>
      </c>
      <c r="M114" s="15"/>
      <c r="N114" s="16"/>
      <c r="O114" s="15"/>
      <c r="P114" s="15"/>
      <c r="Q114" s="15"/>
      <c r="R114" s="15"/>
      <c r="S114" s="88">
        <v>38233</v>
      </c>
      <c r="T114" s="15" t="s">
        <v>272</v>
      </c>
      <c r="U114" s="15" t="s">
        <v>283</v>
      </c>
      <c r="V114" s="15"/>
    </row>
    <row r="115" spans="1:22" ht="15">
      <c r="A115" s="15" t="s">
        <v>21</v>
      </c>
      <c r="B115" s="15">
        <v>2</v>
      </c>
      <c r="C115" s="15">
        <v>240</v>
      </c>
      <c r="D115" s="15">
        <v>10.2</v>
      </c>
      <c r="E115" s="15">
        <v>10.2</v>
      </c>
      <c r="F115" s="15">
        <v>4.5</v>
      </c>
      <c r="G115" s="15">
        <v>4.7</v>
      </c>
      <c r="H115" s="15">
        <v>4</v>
      </c>
      <c r="I115" s="15">
        <v>1</v>
      </c>
      <c r="J115" s="15">
        <v>208</v>
      </c>
      <c r="K115" s="15"/>
      <c r="L115" s="15" t="s">
        <v>17</v>
      </c>
      <c r="M115" s="15"/>
      <c r="N115" s="16"/>
      <c r="O115" s="15"/>
      <c r="P115" s="15"/>
      <c r="Q115" s="15"/>
      <c r="R115" s="15"/>
      <c r="S115" s="88">
        <v>38233</v>
      </c>
      <c r="T115" s="15" t="s">
        <v>272</v>
      </c>
      <c r="U115" s="15" t="s">
        <v>283</v>
      </c>
      <c r="V115" s="15"/>
    </row>
    <row r="116" spans="1:22" ht="15">
      <c r="A116" s="15" t="s">
        <v>21</v>
      </c>
      <c r="B116" s="15">
        <v>2</v>
      </c>
      <c r="C116" s="15">
        <v>240</v>
      </c>
      <c r="D116" s="15">
        <v>8.4</v>
      </c>
      <c r="E116" s="15">
        <v>9.8</v>
      </c>
      <c r="F116" s="15">
        <v>3.8</v>
      </c>
      <c r="G116" s="15">
        <v>6</v>
      </c>
      <c r="H116" s="15">
        <v>3</v>
      </c>
      <c r="I116" s="15">
        <v>1</v>
      </c>
      <c r="J116" s="15">
        <v>211</v>
      </c>
      <c r="K116" s="15"/>
      <c r="L116" s="15" t="s">
        <v>17</v>
      </c>
      <c r="M116" s="15"/>
      <c r="N116" s="16"/>
      <c r="O116" s="15"/>
      <c r="P116" s="15"/>
      <c r="Q116" s="15"/>
      <c r="R116" s="15"/>
      <c r="S116" s="88">
        <v>38233</v>
      </c>
      <c r="T116" s="15" t="s">
        <v>272</v>
      </c>
      <c r="U116" s="15" t="s">
        <v>283</v>
      </c>
      <c r="V116" s="15"/>
    </row>
    <row r="117" spans="1:22" ht="15">
      <c r="A117" s="15" t="s">
        <v>21</v>
      </c>
      <c r="B117" s="15">
        <v>2</v>
      </c>
      <c r="C117" s="15">
        <v>240</v>
      </c>
      <c r="D117" s="15">
        <v>8</v>
      </c>
      <c r="E117" s="15">
        <v>14.1</v>
      </c>
      <c r="F117" s="15">
        <v>1.8</v>
      </c>
      <c r="G117" s="15">
        <v>4.8</v>
      </c>
      <c r="H117" s="15">
        <v>3</v>
      </c>
      <c r="I117" s="15">
        <v>4</v>
      </c>
      <c r="J117" s="15">
        <v>210</v>
      </c>
      <c r="K117" s="15"/>
      <c r="L117" s="15" t="s">
        <v>17</v>
      </c>
      <c r="M117" s="15"/>
      <c r="N117" s="16"/>
      <c r="O117" s="15"/>
      <c r="P117" s="15"/>
      <c r="Q117" s="15"/>
      <c r="R117" s="15"/>
      <c r="S117" s="88">
        <v>38233</v>
      </c>
      <c r="T117" s="15" t="s">
        <v>272</v>
      </c>
      <c r="U117" s="15" t="s">
        <v>283</v>
      </c>
      <c r="V117" s="15"/>
    </row>
    <row r="118" spans="1:22" ht="15">
      <c r="A118" s="15" t="s">
        <v>21</v>
      </c>
      <c r="B118" s="15">
        <v>2</v>
      </c>
      <c r="C118" s="15">
        <v>240</v>
      </c>
      <c r="D118" s="15">
        <v>7.6</v>
      </c>
      <c r="E118" s="15">
        <v>8.2</v>
      </c>
      <c r="F118" s="15">
        <v>0</v>
      </c>
      <c r="G118" s="15">
        <v>4.3</v>
      </c>
      <c r="H118" s="15">
        <v>3</v>
      </c>
      <c r="I118" s="15">
        <v>1</v>
      </c>
      <c r="J118" s="15">
        <v>209</v>
      </c>
      <c r="K118" s="15"/>
      <c r="L118" s="15" t="s">
        <v>17</v>
      </c>
      <c r="M118" s="15"/>
      <c r="N118" s="16"/>
      <c r="O118" s="15"/>
      <c r="P118" s="15"/>
      <c r="Q118" s="15"/>
      <c r="R118" s="15"/>
      <c r="S118" s="88">
        <v>38233</v>
      </c>
      <c r="T118" s="15" t="s">
        <v>272</v>
      </c>
      <c r="U118" s="15" t="s">
        <v>283</v>
      </c>
      <c r="V118" s="15"/>
    </row>
    <row r="119" spans="1:22" ht="15">
      <c r="A119" s="15" t="s">
        <v>21</v>
      </c>
      <c r="B119" s="15">
        <v>2</v>
      </c>
      <c r="C119" s="15">
        <v>360</v>
      </c>
      <c r="D119" s="15">
        <v>19.6</v>
      </c>
      <c r="E119" s="15">
        <v>19.6</v>
      </c>
      <c r="F119" s="15">
        <v>16.6</v>
      </c>
      <c r="G119" s="15">
        <v>3.1</v>
      </c>
      <c r="H119" s="15">
        <v>4</v>
      </c>
      <c r="I119" s="15">
        <v>2</v>
      </c>
      <c r="J119" s="15">
        <v>213</v>
      </c>
      <c r="K119" s="15">
        <v>213</v>
      </c>
      <c r="L119" s="15" t="s">
        <v>33</v>
      </c>
      <c r="M119" s="15"/>
      <c r="N119" s="16"/>
      <c r="O119" s="15"/>
      <c r="P119" s="15"/>
      <c r="Q119" s="15"/>
      <c r="R119" s="15"/>
      <c r="S119" s="88">
        <v>38233</v>
      </c>
      <c r="T119" s="15" t="s">
        <v>272</v>
      </c>
      <c r="U119" s="15" t="s">
        <v>283</v>
      </c>
      <c r="V119" s="15"/>
    </row>
    <row r="120" spans="1:22" ht="15">
      <c r="A120" s="15" t="s">
        <v>21</v>
      </c>
      <c r="B120" s="15">
        <v>2</v>
      </c>
      <c r="C120" s="15">
        <v>360</v>
      </c>
      <c r="D120" s="15">
        <v>11.1</v>
      </c>
      <c r="E120" s="15">
        <v>19.7</v>
      </c>
      <c r="F120" s="15">
        <v>7</v>
      </c>
      <c r="G120" s="15">
        <v>10.7</v>
      </c>
      <c r="H120" s="15">
        <v>3</v>
      </c>
      <c r="I120" s="15">
        <v>1</v>
      </c>
      <c r="J120" s="15">
        <v>215</v>
      </c>
      <c r="K120" s="15"/>
      <c r="L120" s="15" t="s">
        <v>17</v>
      </c>
      <c r="M120" s="15"/>
      <c r="N120" s="16"/>
      <c r="O120" s="15"/>
      <c r="P120" s="15"/>
      <c r="Q120" s="15"/>
      <c r="R120" s="15"/>
      <c r="S120" s="88">
        <v>38233</v>
      </c>
      <c r="T120" s="15" t="s">
        <v>272</v>
      </c>
      <c r="U120" s="15" t="s">
        <v>283</v>
      </c>
      <c r="V120" s="15"/>
    </row>
    <row r="121" spans="1:22" ht="15">
      <c r="A121" s="15" t="s">
        <v>21</v>
      </c>
      <c r="B121" s="15">
        <v>2</v>
      </c>
      <c r="C121" s="15">
        <v>360</v>
      </c>
      <c r="D121" s="15">
        <v>8</v>
      </c>
      <c r="E121" s="15">
        <v>7.4</v>
      </c>
      <c r="F121" s="15">
        <v>5.9</v>
      </c>
      <c r="G121" s="15">
        <v>1.9</v>
      </c>
      <c r="H121" s="15">
        <v>4</v>
      </c>
      <c r="I121" s="15">
        <v>4</v>
      </c>
      <c r="J121" s="15">
        <v>214</v>
      </c>
      <c r="K121" s="15"/>
      <c r="L121" s="15" t="s">
        <v>17</v>
      </c>
      <c r="M121" s="15"/>
      <c r="N121" s="16"/>
      <c r="O121" s="15"/>
      <c r="P121" s="15"/>
      <c r="Q121" s="15"/>
      <c r="R121" s="15"/>
      <c r="S121" s="88">
        <v>38233</v>
      </c>
      <c r="T121" s="15" t="s">
        <v>272</v>
      </c>
      <c r="U121" s="15" t="s">
        <v>283</v>
      </c>
      <c r="V121" s="15"/>
    </row>
    <row r="122" spans="1:22" ht="15">
      <c r="A122" s="15" t="s">
        <v>21</v>
      </c>
      <c r="B122" s="15">
        <v>2</v>
      </c>
      <c r="C122" s="15">
        <v>360</v>
      </c>
      <c r="D122" s="15">
        <v>9.8</v>
      </c>
      <c r="E122" s="15">
        <v>9.8</v>
      </c>
      <c r="F122" s="15">
        <v>4.1</v>
      </c>
      <c r="G122" s="15">
        <v>4.9</v>
      </c>
      <c r="H122" s="15">
        <v>3</v>
      </c>
      <c r="I122" s="15">
        <v>1</v>
      </c>
      <c r="J122" s="15">
        <v>217</v>
      </c>
      <c r="K122" s="15"/>
      <c r="L122" s="15" t="s">
        <v>33</v>
      </c>
      <c r="M122" s="15"/>
      <c r="N122" s="16"/>
      <c r="O122" s="15"/>
      <c r="P122" s="15"/>
      <c r="Q122" s="15"/>
      <c r="R122" s="15"/>
      <c r="S122" s="88">
        <v>38233</v>
      </c>
      <c r="T122" s="15" t="s">
        <v>272</v>
      </c>
      <c r="U122" s="15" t="s">
        <v>283</v>
      </c>
      <c r="V122" s="15"/>
    </row>
    <row r="123" spans="1:22" ht="15">
      <c r="A123" s="15" t="s">
        <v>21</v>
      </c>
      <c r="B123" s="15">
        <v>2</v>
      </c>
      <c r="C123" s="15">
        <v>360</v>
      </c>
      <c r="D123" s="15">
        <v>10.2</v>
      </c>
      <c r="E123" s="15">
        <v>13</v>
      </c>
      <c r="F123" s="15">
        <v>2.4</v>
      </c>
      <c r="G123" s="15">
        <v>6.6</v>
      </c>
      <c r="H123" s="15">
        <v>3</v>
      </c>
      <c r="I123" s="15">
        <v>1</v>
      </c>
      <c r="J123" s="15">
        <v>216</v>
      </c>
      <c r="K123" s="15">
        <v>216</v>
      </c>
      <c r="L123" s="15" t="s">
        <v>33</v>
      </c>
      <c r="M123" s="15"/>
      <c r="N123" s="16"/>
      <c r="O123" s="15"/>
      <c r="P123" s="15"/>
      <c r="Q123" s="15"/>
      <c r="R123" s="15"/>
      <c r="S123" s="88">
        <v>38233</v>
      </c>
      <c r="T123" s="15" t="s">
        <v>272</v>
      </c>
      <c r="U123" s="15" t="s">
        <v>283</v>
      </c>
      <c r="V123" s="15"/>
    </row>
    <row r="124" spans="1:22" ht="15">
      <c r="A124" s="15" t="s">
        <v>21</v>
      </c>
      <c r="B124" s="15">
        <v>3</v>
      </c>
      <c r="C124" s="15">
        <v>60</v>
      </c>
      <c r="D124" s="15">
        <v>22</v>
      </c>
      <c r="E124" s="15">
        <v>31</v>
      </c>
      <c r="F124" s="15">
        <v>14.4</v>
      </c>
      <c r="G124" s="15">
        <v>9.75</v>
      </c>
      <c r="H124" s="15">
        <v>2</v>
      </c>
      <c r="I124" s="15">
        <v>1</v>
      </c>
      <c r="J124" s="15">
        <v>197</v>
      </c>
      <c r="K124" s="15">
        <v>197</v>
      </c>
      <c r="L124" s="15" t="s">
        <v>46</v>
      </c>
      <c r="M124" s="15"/>
      <c r="N124" s="16"/>
      <c r="O124" s="15"/>
      <c r="P124" s="15"/>
      <c r="Q124" s="15"/>
      <c r="R124" s="15"/>
      <c r="S124" s="88">
        <v>38233</v>
      </c>
      <c r="T124" s="15" t="s">
        <v>272</v>
      </c>
      <c r="U124" s="15" t="s">
        <v>283</v>
      </c>
      <c r="V124" s="15"/>
    </row>
    <row r="125" spans="1:22" ht="15">
      <c r="A125" s="15" t="s">
        <v>21</v>
      </c>
      <c r="B125" s="15">
        <v>3</v>
      </c>
      <c r="C125" s="15">
        <v>60</v>
      </c>
      <c r="D125" s="15">
        <v>19</v>
      </c>
      <c r="E125" s="15">
        <v>20.4</v>
      </c>
      <c r="F125" s="15">
        <v>6.5</v>
      </c>
      <c r="G125" s="15">
        <v>14.9</v>
      </c>
      <c r="H125" s="15">
        <v>3</v>
      </c>
      <c r="I125" s="15">
        <v>1</v>
      </c>
      <c r="J125" s="15">
        <v>196</v>
      </c>
      <c r="K125" s="15">
        <v>196</v>
      </c>
      <c r="L125" s="15" t="s">
        <v>46</v>
      </c>
      <c r="M125" s="15"/>
      <c r="N125" s="16"/>
      <c r="O125" s="15"/>
      <c r="P125" s="15"/>
      <c r="Q125" s="15"/>
      <c r="R125" s="15"/>
      <c r="S125" s="88">
        <v>38233</v>
      </c>
      <c r="T125" s="15" t="s">
        <v>272</v>
      </c>
      <c r="U125" s="15" t="s">
        <v>283</v>
      </c>
      <c r="V125" s="15"/>
    </row>
    <row r="126" spans="1:22" ht="15">
      <c r="A126" s="15" t="s">
        <v>21</v>
      </c>
      <c r="B126" s="15">
        <v>3</v>
      </c>
      <c r="C126" s="15">
        <v>60</v>
      </c>
      <c r="D126" s="15">
        <v>12.5</v>
      </c>
      <c r="E126" s="15">
        <v>39.3</v>
      </c>
      <c r="F126" s="15">
        <v>0</v>
      </c>
      <c r="G126" s="15">
        <v>18.9</v>
      </c>
      <c r="H126" s="15">
        <v>1</v>
      </c>
      <c r="I126" s="15">
        <v>1</v>
      </c>
      <c r="J126" s="15">
        <v>195</v>
      </c>
      <c r="K126" s="15">
        <v>195</v>
      </c>
      <c r="L126" s="15" t="s">
        <v>50</v>
      </c>
      <c r="M126" s="15"/>
      <c r="N126" s="16"/>
      <c r="O126" s="15"/>
      <c r="P126" s="15"/>
      <c r="Q126" s="15"/>
      <c r="R126" s="15"/>
      <c r="S126" s="88">
        <v>38233</v>
      </c>
      <c r="T126" s="15" t="s">
        <v>272</v>
      </c>
      <c r="U126" s="15" t="s">
        <v>283</v>
      </c>
      <c r="V126" s="15"/>
    </row>
    <row r="127" spans="1:22" ht="15">
      <c r="A127" s="15" t="s">
        <v>21</v>
      </c>
      <c r="B127" s="15">
        <v>3</v>
      </c>
      <c r="C127" s="15">
        <v>180</v>
      </c>
      <c r="D127" s="15">
        <v>10.6</v>
      </c>
      <c r="E127" s="15">
        <v>10.6</v>
      </c>
      <c r="F127" s="15">
        <v>7</v>
      </c>
      <c r="G127" s="15">
        <v>2</v>
      </c>
      <c r="H127" s="15">
        <v>3</v>
      </c>
      <c r="I127" s="15">
        <v>1</v>
      </c>
      <c r="J127" s="15">
        <v>194</v>
      </c>
      <c r="K127" s="15">
        <v>194</v>
      </c>
      <c r="L127" s="15" t="s">
        <v>17</v>
      </c>
      <c r="M127" s="15"/>
      <c r="N127" s="16"/>
      <c r="O127" s="15"/>
      <c r="P127" s="15"/>
      <c r="Q127" s="15"/>
      <c r="R127" s="15"/>
      <c r="S127" s="88">
        <v>38233</v>
      </c>
      <c r="T127" s="15" t="s">
        <v>272</v>
      </c>
      <c r="U127" s="15" t="s">
        <v>283</v>
      </c>
      <c r="V127" s="15"/>
    </row>
    <row r="128" spans="1:22" ht="15">
      <c r="A128" s="15" t="s">
        <v>21</v>
      </c>
      <c r="B128" s="15">
        <v>3</v>
      </c>
      <c r="C128" s="15">
        <v>300</v>
      </c>
      <c r="D128" s="15">
        <v>17.8</v>
      </c>
      <c r="E128" s="15">
        <v>19</v>
      </c>
      <c r="F128" s="15">
        <v>17.4</v>
      </c>
      <c r="G128" s="15">
        <v>2.15</v>
      </c>
      <c r="H128" s="15">
        <v>4</v>
      </c>
      <c r="I128" s="15">
        <v>2</v>
      </c>
      <c r="J128" s="15">
        <v>201</v>
      </c>
      <c r="K128" s="15">
        <v>201</v>
      </c>
      <c r="L128" s="15" t="s">
        <v>32</v>
      </c>
      <c r="M128" s="15"/>
      <c r="N128" s="16"/>
      <c r="O128" s="15"/>
      <c r="P128" s="15"/>
      <c r="Q128" s="15"/>
      <c r="R128" s="15"/>
      <c r="S128" s="88">
        <v>38233</v>
      </c>
      <c r="T128" s="15" t="s">
        <v>272</v>
      </c>
      <c r="U128" s="15" t="s">
        <v>283</v>
      </c>
      <c r="V128" s="15"/>
    </row>
    <row r="129" spans="1:22" ht="15">
      <c r="A129" s="15" t="s">
        <v>21</v>
      </c>
      <c r="B129" s="15">
        <v>3</v>
      </c>
      <c r="C129" s="15">
        <v>300</v>
      </c>
      <c r="D129" s="15">
        <v>13</v>
      </c>
      <c r="E129" s="15">
        <v>13</v>
      </c>
      <c r="F129" s="15">
        <v>9.5</v>
      </c>
      <c r="G129" s="15">
        <v>1.85</v>
      </c>
      <c r="H129" s="15">
        <v>5</v>
      </c>
      <c r="I129" s="15">
        <v>2</v>
      </c>
      <c r="J129" s="15">
        <v>200</v>
      </c>
      <c r="K129" s="15">
        <v>200</v>
      </c>
      <c r="L129" s="15" t="s">
        <v>32</v>
      </c>
      <c r="M129" s="15"/>
      <c r="N129" s="16"/>
      <c r="O129" s="15"/>
      <c r="P129" s="15"/>
      <c r="Q129" s="15"/>
      <c r="R129" s="15"/>
      <c r="S129" s="88">
        <v>38233</v>
      </c>
      <c r="T129" s="15" t="s">
        <v>272</v>
      </c>
      <c r="U129" s="15" t="s">
        <v>283</v>
      </c>
      <c r="V129" s="15"/>
    </row>
    <row r="130" spans="1:22" ht="15">
      <c r="A130" s="15" t="s">
        <v>21</v>
      </c>
      <c r="B130" s="15">
        <v>3</v>
      </c>
      <c r="C130" s="15">
        <v>300</v>
      </c>
      <c r="D130" s="15">
        <v>18.7</v>
      </c>
      <c r="E130" s="15">
        <v>27.5</v>
      </c>
      <c r="F130" s="15">
        <v>9.3</v>
      </c>
      <c r="G130" s="15">
        <v>9</v>
      </c>
      <c r="H130" s="15">
        <v>3</v>
      </c>
      <c r="I130" s="15">
        <v>1</v>
      </c>
      <c r="J130" s="15">
        <v>198</v>
      </c>
      <c r="K130" s="15">
        <v>198</v>
      </c>
      <c r="L130" s="15" t="s">
        <v>17</v>
      </c>
      <c r="M130" s="15"/>
      <c r="N130" s="16"/>
      <c r="O130" s="15"/>
      <c r="P130" s="15"/>
      <c r="Q130" s="15"/>
      <c r="R130" s="15"/>
      <c r="S130" s="88">
        <v>38233</v>
      </c>
      <c r="T130" s="15" t="s">
        <v>272</v>
      </c>
      <c r="U130" s="15" t="s">
        <v>283</v>
      </c>
      <c r="V130" s="15"/>
    </row>
    <row r="131" spans="1:22" ht="15">
      <c r="A131" s="15" t="s">
        <v>21</v>
      </c>
      <c r="B131" s="15">
        <v>3</v>
      </c>
      <c r="C131" s="15">
        <v>300</v>
      </c>
      <c r="D131" s="15">
        <v>22.6</v>
      </c>
      <c r="E131" s="15">
        <v>30.3</v>
      </c>
      <c r="F131" s="15">
        <v>1.3</v>
      </c>
      <c r="G131" s="15">
        <v>10.6</v>
      </c>
      <c r="H131" s="15">
        <v>3</v>
      </c>
      <c r="I131" s="15">
        <v>4</v>
      </c>
      <c r="J131" s="15">
        <v>199</v>
      </c>
      <c r="K131" s="15">
        <v>199</v>
      </c>
      <c r="L131" s="15" t="s">
        <v>17</v>
      </c>
      <c r="M131" s="15"/>
      <c r="N131" s="16"/>
      <c r="O131" s="15"/>
      <c r="P131" s="15"/>
      <c r="Q131" s="15"/>
      <c r="R131" s="15"/>
      <c r="S131" s="88">
        <v>38233</v>
      </c>
      <c r="T131" s="15" t="s">
        <v>272</v>
      </c>
      <c r="U131" s="15" t="s">
        <v>283</v>
      </c>
      <c r="V131" s="15"/>
    </row>
    <row r="132" spans="1:22" ht="15">
      <c r="A132" s="15" t="s">
        <v>21</v>
      </c>
      <c r="B132" s="15">
        <v>3</v>
      </c>
      <c r="C132" s="15">
        <v>360</v>
      </c>
      <c r="D132" s="15">
        <v>11.1</v>
      </c>
      <c r="E132" s="15">
        <v>12.8</v>
      </c>
      <c r="F132" s="15">
        <v>0</v>
      </c>
      <c r="G132" s="15">
        <v>4.8</v>
      </c>
      <c r="H132" s="15">
        <v>3</v>
      </c>
      <c r="I132" s="15">
        <v>1</v>
      </c>
      <c r="J132" s="15">
        <v>202</v>
      </c>
      <c r="K132" s="15"/>
      <c r="L132" s="15" t="s">
        <v>17</v>
      </c>
      <c r="M132" s="15"/>
      <c r="N132" s="16"/>
      <c r="O132" s="15"/>
      <c r="P132" s="15"/>
      <c r="Q132" s="15"/>
      <c r="R132" s="15"/>
      <c r="S132" s="88">
        <v>38233</v>
      </c>
      <c r="T132" s="15" t="s">
        <v>272</v>
      </c>
      <c r="U132" s="15" t="s">
        <v>283</v>
      </c>
      <c r="V132" s="15"/>
    </row>
    <row r="133" spans="1:22" ht="15">
      <c r="A133" s="15" t="s">
        <v>39</v>
      </c>
      <c r="B133" s="15">
        <v>1</v>
      </c>
      <c r="C133" s="15">
        <v>30</v>
      </c>
      <c r="D133" s="15"/>
      <c r="E133" s="15"/>
      <c r="F133" s="15"/>
      <c r="G133" s="15"/>
      <c r="H133" s="15"/>
      <c r="I133" s="15"/>
      <c r="J133" s="15"/>
      <c r="K133" s="15"/>
      <c r="L133" s="15" t="s">
        <v>275</v>
      </c>
      <c r="M133" s="15"/>
      <c r="N133" s="16"/>
      <c r="O133" s="15"/>
      <c r="P133" s="15"/>
      <c r="Q133" s="15"/>
      <c r="R133" s="15"/>
      <c r="S133" s="88">
        <v>38189</v>
      </c>
      <c r="T133" s="15" t="s">
        <v>271</v>
      </c>
      <c r="U133" s="15" t="s">
        <v>272</v>
      </c>
      <c r="V133" s="15" t="s">
        <v>284</v>
      </c>
    </row>
    <row r="134" spans="1:22" ht="15">
      <c r="A134" s="15" t="s">
        <v>39</v>
      </c>
      <c r="B134" s="15">
        <v>1</v>
      </c>
      <c r="C134" s="15">
        <v>150</v>
      </c>
      <c r="D134" s="15"/>
      <c r="E134" s="15"/>
      <c r="F134" s="15"/>
      <c r="G134" s="15"/>
      <c r="H134" s="15"/>
      <c r="I134" s="15"/>
      <c r="J134" s="15"/>
      <c r="K134" s="15"/>
      <c r="L134" s="15" t="s">
        <v>275</v>
      </c>
      <c r="M134" s="15"/>
      <c r="N134" s="16"/>
      <c r="O134" s="15"/>
      <c r="P134" s="15"/>
      <c r="Q134" s="15"/>
      <c r="R134" s="15"/>
      <c r="S134" s="88">
        <v>38189</v>
      </c>
      <c r="T134" s="15" t="s">
        <v>271</v>
      </c>
      <c r="U134" s="15" t="s">
        <v>272</v>
      </c>
      <c r="V134" s="15" t="s">
        <v>284</v>
      </c>
    </row>
    <row r="135" spans="1:22" ht="15">
      <c r="A135" s="15" t="s">
        <v>39</v>
      </c>
      <c r="B135" s="15">
        <v>1</v>
      </c>
      <c r="C135" s="15">
        <v>270</v>
      </c>
      <c r="D135" s="15"/>
      <c r="E135" s="15"/>
      <c r="F135" s="15"/>
      <c r="G135" s="15"/>
      <c r="H135" s="15"/>
      <c r="I135" s="15"/>
      <c r="J135" s="15"/>
      <c r="K135" s="15"/>
      <c r="L135" s="15" t="s">
        <v>275</v>
      </c>
      <c r="M135" s="15"/>
      <c r="N135" s="16"/>
      <c r="O135" s="15"/>
      <c r="P135" s="15"/>
      <c r="Q135" s="15"/>
      <c r="R135" s="15"/>
      <c r="S135" s="88">
        <v>38189</v>
      </c>
      <c r="T135" s="15" t="s">
        <v>271</v>
      </c>
      <c r="U135" s="15" t="s">
        <v>272</v>
      </c>
      <c r="V135" s="15" t="s">
        <v>284</v>
      </c>
    </row>
    <row r="136" spans="1:22" ht="15">
      <c r="A136" s="15" t="s">
        <v>39</v>
      </c>
      <c r="B136" s="15">
        <v>2</v>
      </c>
      <c r="C136" s="15">
        <v>90</v>
      </c>
      <c r="D136" s="15"/>
      <c r="E136" s="15"/>
      <c r="F136" s="15"/>
      <c r="G136" s="15"/>
      <c r="H136" s="15"/>
      <c r="I136" s="15"/>
      <c r="J136" s="15"/>
      <c r="K136" s="15"/>
      <c r="L136" s="15" t="s">
        <v>275</v>
      </c>
      <c r="M136" s="15"/>
      <c r="N136" s="16"/>
      <c r="O136" s="15"/>
      <c r="P136" s="15"/>
      <c r="Q136" s="15"/>
      <c r="R136" s="15"/>
      <c r="S136" s="88">
        <v>38189</v>
      </c>
      <c r="T136" s="15" t="s">
        <v>271</v>
      </c>
      <c r="U136" s="15" t="s">
        <v>272</v>
      </c>
      <c r="V136" s="15"/>
    </row>
    <row r="137" spans="1:22" ht="15">
      <c r="A137" s="15" t="s">
        <v>39</v>
      </c>
      <c r="B137" s="15">
        <v>2</v>
      </c>
      <c r="C137" s="15">
        <v>210</v>
      </c>
      <c r="D137" s="15">
        <v>25</v>
      </c>
      <c r="E137" s="15">
        <v>34</v>
      </c>
      <c r="F137" s="15">
        <v>25</v>
      </c>
      <c r="G137" s="15">
        <v>3.1</v>
      </c>
      <c r="H137" s="15">
        <v>4</v>
      </c>
      <c r="I137" s="15">
        <v>3</v>
      </c>
      <c r="J137" s="15">
        <v>27</v>
      </c>
      <c r="K137" s="15">
        <v>27</v>
      </c>
      <c r="L137" s="15" t="s">
        <v>32</v>
      </c>
      <c r="M137" s="15"/>
      <c r="N137" s="16"/>
      <c r="O137" s="15"/>
      <c r="P137" s="15"/>
      <c r="Q137" s="15"/>
      <c r="R137" s="15"/>
      <c r="S137" s="88">
        <v>38189</v>
      </c>
      <c r="T137" s="15" t="s">
        <v>271</v>
      </c>
      <c r="U137" s="15" t="s">
        <v>272</v>
      </c>
      <c r="V137" s="15"/>
    </row>
    <row r="138" spans="1:22" ht="15">
      <c r="A138" s="15" t="s">
        <v>39</v>
      </c>
      <c r="B138" s="15">
        <v>2</v>
      </c>
      <c r="C138" s="15">
        <v>330</v>
      </c>
      <c r="D138" s="15"/>
      <c r="E138" s="15"/>
      <c r="F138" s="15"/>
      <c r="G138" s="15"/>
      <c r="H138" s="15"/>
      <c r="I138" s="15"/>
      <c r="J138" s="15"/>
      <c r="K138" s="15"/>
      <c r="L138" s="15" t="s">
        <v>275</v>
      </c>
      <c r="M138" s="15"/>
      <c r="N138" s="16"/>
      <c r="O138" s="15"/>
      <c r="P138" s="15"/>
      <c r="Q138" s="15"/>
      <c r="R138" s="15"/>
      <c r="S138" s="88">
        <v>38189</v>
      </c>
      <c r="T138" s="15" t="s">
        <v>271</v>
      </c>
      <c r="U138" s="15" t="s">
        <v>272</v>
      </c>
      <c r="V138" s="15"/>
    </row>
    <row r="139" spans="1:22" ht="15">
      <c r="A139" s="15" t="s">
        <v>39</v>
      </c>
      <c r="B139" s="15">
        <v>3</v>
      </c>
      <c r="C139" s="15">
        <v>60</v>
      </c>
      <c r="D139" s="15"/>
      <c r="E139" s="15"/>
      <c r="F139" s="15"/>
      <c r="G139" s="15"/>
      <c r="H139" s="15"/>
      <c r="I139" s="15"/>
      <c r="J139" s="15"/>
      <c r="K139" s="15"/>
      <c r="L139" s="15" t="s">
        <v>275</v>
      </c>
      <c r="M139" s="15"/>
      <c r="N139" s="16"/>
      <c r="O139" s="15"/>
      <c r="P139" s="15"/>
      <c r="Q139" s="15"/>
      <c r="R139" s="15"/>
      <c r="S139" s="88">
        <v>38189</v>
      </c>
      <c r="T139" s="15" t="s">
        <v>271</v>
      </c>
      <c r="U139" s="15" t="s">
        <v>272</v>
      </c>
      <c r="V139" s="15" t="s">
        <v>285</v>
      </c>
    </row>
    <row r="140" spans="1:22" ht="15">
      <c r="A140" s="15" t="s">
        <v>39</v>
      </c>
      <c r="B140" s="15">
        <v>3</v>
      </c>
      <c r="C140" s="15">
        <v>150</v>
      </c>
      <c r="D140" s="15"/>
      <c r="E140" s="15"/>
      <c r="F140" s="15"/>
      <c r="G140" s="15"/>
      <c r="H140" s="15"/>
      <c r="I140" s="15"/>
      <c r="J140" s="15"/>
      <c r="K140" s="15"/>
      <c r="L140" s="15" t="s">
        <v>275</v>
      </c>
      <c r="M140" s="15"/>
      <c r="N140" s="16"/>
      <c r="O140" s="15"/>
      <c r="P140" s="15"/>
      <c r="Q140" s="15"/>
      <c r="R140" s="15"/>
      <c r="S140" s="88">
        <v>38189</v>
      </c>
      <c r="T140" s="15" t="s">
        <v>271</v>
      </c>
      <c r="U140" s="15" t="s">
        <v>272</v>
      </c>
      <c r="V140" s="15"/>
    </row>
    <row r="141" spans="1:22" ht="15">
      <c r="A141" s="15" t="s">
        <v>39</v>
      </c>
      <c r="B141" s="15">
        <v>3</v>
      </c>
      <c r="C141" s="15">
        <v>270</v>
      </c>
      <c r="D141" s="15"/>
      <c r="E141" s="15"/>
      <c r="F141" s="15"/>
      <c r="G141" s="15"/>
      <c r="H141" s="15"/>
      <c r="I141" s="15"/>
      <c r="J141" s="15"/>
      <c r="K141" s="15"/>
      <c r="L141" s="15" t="s">
        <v>275</v>
      </c>
      <c r="M141" s="15"/>
      <c r="N141" s="16"/>
      <c r="O141" s="15"/>
      <c r="P141" s="15"/>
      <c r="Q141" s="15"/>
      <c r="R141" s="15"/>
      <c r="S141" s="88">
        <v>38189</v>
      </c>
      <c r="T141" s="15" t="s">
        <v>271</v>
      </c>
      <c r="U141" s="15" t="s">
        <v>272</v>
      </c>
      <c r="V141" s="15"/>
    </row>
    <row r="142" spans="1:22" ht="15">
      <c r="A142" s="15" t="s">
        <v>28</v>
      </c>
      <c r="B142" s="15">
        <v>1</v>
      </c>
      <c r="C142" s="15">
        <v>20</v>
      </c>
      <c r="D142" s="15">
        <v>8.3</v>
      </c>
      <c r="E142" s="15">
        <v>10.4</v>
      </c>
      <c r="F142" s="15">
        <v>0</v>
      </c>
      <c r="G142" s="15">
        <v>9</v>
      </c>
      <c r="H142" s="15">
        <v>2</v>
      </c>
      <c r="I142" s="15">
        <v>1</v>
      </c>
      <c r="J142" s="15">
        <v>44</v>
      </c>
      <c r="K142" s="15"/>
      <c r="L142" s="15" t="s">
        <v>26</v>
      </c>
      <c r="M142" s="15"/>
      <c r="N142" s="16"/>
      <c r="O142" s="15"/>
      <c r="P142" s="15"/>
      <c r="Q142" s="15"/>
      <c r="R142" s="15"/>
      <c r="S142" s="88">
        <v>38191</v>
      </c>
      <c r="T142" s="15" t="s">
        <v>271</v>
      </c>
      <c r="U142" s="15" t="s">
        <v>286</v>
      </c>
      <c r="V142" s="15" t="s">
        <v>287</v>
      </c>
    </row>
    <row r="143" spans="1:22" ht="15">
      <c r="A143" s="15" t="s">
        <v>28</v>
      </c>
      <c r="B143" s="15">
        <v>1</v>
      </c>
      <c r="C143" s="15">
        <v>140</v>
      </c>
      <c r="D143" s="15"/>
      <c r="E143" s="15"/>
      <c r="F143" s="15"/>
      <c r="G143" s="15"/>
      <c r="H143" s="15"/>
      <c r="I143" s="15"/>
      <c r="J143" s="15"/>
      <c r="K143" s="15"/>
      <c r="L143" s="15" t="s">
        <v>275</v>
      </c>
      <c r="M143" s="15"/>
      <c r="N143" s="16"/>
      <c r="O143" s="15"/>
      <c r="P143" s="15"/>
      <c r="Q143" s="15"/>
      <c r="R143" s="15"/>
      <c r="S143" s="88">
        <v>38191</v>
      </c>
      <c r="T143" s="15" t="s">
        <v>271</v>
      </c>
      <c r="U143" s="15" t="s">
        <v>286</v>
      </c>
      <c r="V143" s="15"/>
    </row>
    <row r="144" spans="1:22" ht="15">
      <c r="A144" s="15" t="s">
        <v>28</v>
      </c>
      <c r="B144" s="15">
        <v>1</v>
      </c>
      <c r="C144" s="15">
        <v>260</v>
      </c>
      <c r="D144" s="15">
        <v>7.8</v>
      </c>
      <c r="E144" s="15">
        <v>8.9</v>
      </c>
      <c r="F144" s="15">
        <v>3.4</v>
      </c>
      <c r="G144" s="15">
        <v>9.3</v>
      </c>
      <c r="H144" s="15">
        <v>2</v>
      </c>
      <c r="I144" s="15">
        <v>1</v>
      </c>
      <c r="J144" s="15">
        <v>43</v>
      </c>
      <c r="K144" s="15"/>
      <c r="L144" s="15" t="s">
        <v>26</v>
      </c>
      <c r="M144" s="15"/>
      <c r="N144" s="16"/>
      <c r="O144" s="15"/>
      <c r="P144" s="15"/>
      <c r="Q144" s="15"/>
      <c r="R144" s="15"/>
      <c r="S144" s="88">
        <v>38191</v>
      </c>
      <c r="T144" s="15" t="s">
        <v>271</v>
      </c>
      <c r="U144" s="15" t="s">
        <v>286</v>
      </c>
      <c r="V144" s="15"/>
    </row>
    <row r="145" spans="1:22" ht="15">
      <c r="A145" s="15" t="s">
        <v>28</v>
      </c>
      <c r="B145" s="15">
        <v>1</v>
      </c>
      <c r="C145" s="15">
        <v>260</v>
      </c>
      <c r="D145" s="15">
        <v>14.5</v>
      </c>
      <c r="E145" s="15">
        <v>17</v>
      </c>
      <c r="F145" s="15">
        <v>3.1</v>
      </c>
      <c r="G145" s="15">
        <v>12.2</v>
      </c>
      <c r="H145" s="15">
        <v>2</v>
      </c>
      <c r="I145" s="15">
        <v>1</v>
      </c>
      <c r="J145" s="15">
        <v>42</v>
      </c>
      <c r="K145" s="15">
        <v>42</v>
      </c>
      <c r="L145" s="15" t="s">
        <v>26</v>
      </c>
      <c r="M145" s="15">
        <v>320</v>
      </c>
      <c r="N145" s="16">
        <v>5</v>
      </c>
      <c r="O145" s="15"/>
      <c r="P145" s="15"/>
      <c r="Q145" s="15"/>
      <c r="R145" s="15"/>
      <c r="S145" s="88">
        <v>38191</v>
      </c>
      <c r="T145" s="15" t="s">
        <v>271</v>
      </c>
      <c r="U145" s="15" t="s">
        <v>286</v>
      </c>
      <c r="V145" s="15"/>
    </row>
    <row r="146" spans="1:22" ht="15">
      <c r="A146" s="15" t="s">
        <v>28</v>
      </c>
      <c r="B146" s="15">
        <v>2</v>
      </c>
      <c r="C146" s="15">
        <v>80</v>
      </c>
      <c r="D146" s="15">
        <v>8.5</v>
      </c>
      <c r="E146" s="15">
        <v>11.8</v>
      </c>
      <c r="F146" s="15">
        <v>5.5</v>
      </c>
      <c r="G146" s="15">
        <v>8.9</v>
      </c>
      <c r="H146" s="15">
        <v>3</v>
      </c>
      <c r="I146" s="15">
        <v>1</v>
      </c>
      <c r="J146" s="15">
        <v>48</v>
      </c>
      <c r="K146" s="15"/>
      <c r="L146" s="15" t="s">
        <v>26</v>
      </c>
      <c r="M146" s="15"/>
      <c r="N146" s="16"/>
      <c r="O146" s="15"/>
      <c r="P146" s="15"/>
      <c r="Q146" s="15"/>
      <c r="R146" s="15"/>
      <c r="S146" s="88">
        <v>38191</v>
      </c>
      <c r="T146" s="15" t="s">
        <v>271</v>
      </c>
      <c r="U146" s="15" t="s">
        <v>286</v>
      </c>
      <c r="V146" s="15"/>
    </row>
    <row r="147" spans="1:22" ht="15">
      <c r="A147" s="15" t="s">
        <v>28</v>
      </c>
      <c r="B147" s="15">
        <v>2</v>
      </c>
      <c r="C147" s="15">
        <v>80</v>
      </c>
      <c r="D147" s="15">
        <v>9.7</v>
      </c>
      <c r="E147" s="15">
        <v>17</v>
      </c>
      <c r="F147" s="15">
        <v>3.1</v>
      </c>
      <c r="G147" s="15">
        <v>12.2</v>
      </c>
      <c r="H147" s="15">
        <v>2</v>
      </c>
      <c r="I147" s="15">
        <v>1</v>
      </c>
      <c r="J147" s="15">
        <v>42</v>
      </c>
      <c r="K147" s="15">
        <v>42</v>
      </c>
      <c r="L147" s="15" t="s">
        <v>26</v>
      </c>
      <c r="M147" s="15"/>
      <c r="N147" s="16"/>
      <c r="O147" s="15"/>
      <c r="P147" s="15"/>
      <c r="Q147" s="15"/>
      <c r="R147" s="15"/>
      <c r="S147" s="88">
        <v>38191</v>
      </c>
      <c r="T147" s="15" t="s">
        <v>271</v>
      </c>
      <c r="U147" s="15" t="s">
        <v>286</v>
      </c>
      <c r="V147" s="15" t="s">
        <v>288</v>
      </c>
    </row>
    <row r="148" spans="1:22" ht="15">
      <c r="A148" s="15" t="s">
        <v>28</v>
      </c>
      <c r="B148" s="15">
        <v>2</v>
      </c>
      <c r="C148" s="15">
        <v>80</v>
      </c>
      <c r="D148" s="15">
        <v>10.2</v>
      </c>
      <c r="E148" s="15">
        <v>13.5</v>
      </c>
      <c r="F148" s="15">
        <v>0</v>
      </c>
      <c r="G148" s="15">
        <v>13.6</v>
      </c>
      <c r="H148" s="15">
        <v>1</v>
      </c>
      <c r="I148" s="15">
        <v>1</v>
      </c>
      <c r="J148" s="15">
        <v>53</v>
      </c>
      <c r="K148" s="15"/>
      <c r="L148" s="15" t="s">
        <v>26</v>
      </c>
      <c r="M148" s="15"/>
      <c r="N148" s="16"/>
      <c r="O148" s="15"/>
      <c r="P148" s="15"/>
      <c r="Q148" s="15"/>
      <c r="R148" s="15"/>
      <c r="S148" s="88">
        <v>38191</v>
      </c>
      <c r="T148" s="15" t="s">
        <v>271</v>
      </c>
      <c r="U148" s="15" t="s">
        <v>286</v>
      </c>
      <c r="V148" s="15"/>
    </row>
    <row r="149" spans="1:22" ht="15">
      <c r="A149" s="15" t="s">
        <v>28</v>
      </c>
      <c r="B149" s="15">
        <v>2</v>
      </c>
      <c r="C149" s="15">
        <v>80</v>
      </c>
      <c r="D149" s="15">
        <v>7.8</v>
      </c>
      <c r="E149" s="15">
        <v>11.4</v>
      </c>
      <c r="F149" s="15">
        <v>0</v>
      </c>
      <c r="G149" s="15">
        <v>13.4</v>
      </c>
      <c r="H149" s="15">
        <v>1</v>
      </c>
      <c r="I149" s="15">
        <v>1</v>
      </c>
      <c r="J149" s="15">
        <v>51</v>
      </c>
      <c r="K149" s="15"/>
      <c r="L149" s="15" t="s">
        <v>26</v>
      </c>
      <c r="M149" s="15"/>
      <c r="N149" s="16"/>
      <c r="O149" s="15"/>
      <c r="P149" s="15"/>
      <c r="Q149" s="15"/>
      <c r="R149" s="15"/>
      <c r="S149" s="88">
        <v>38191</v>
      </c>
      <c r="T149" s="15" t="s">
        <v>271</v>
      </c>
      <c r="U149" s="15" t="s">
        <v>286</v>
      </c>
      <c r="V149" s="15"/>
    </row>
    <row r="150" spans="1:22" ht="15">
      <c r="A150" s="15" t="s">
        <v>28</v>
      </c>
      <c r="B150" s="15">
        <v>2</v>
      </c>
      <c r="C150" s="15">
        <v>80</v>
      </c>
      <c r="D150" s="15">
        <v>11</v>
      </c>
      <c r="E150" s="15">
        <v>11</v>
      </c>
      <c r="F150" s="15">
        <v>0</v>
      </c>
      <c r="G150" s="15">
        <v>9.4</v>
      </c>
      <c r="H150" s="15">
        <v>2</v>
      </c>
      <c r="I150" s="15">
        <v>1</v>
      </c>
      <c r="J150" s="15">
        <v>49</v>
      </c>
      <c r="K150" s="15"/>
      <c r="L150" s="15" t="s">
        <v>26</v>
      </c>
      <c r="M150" s="15"/>
      <c r="N150" s="16"/>
      <c r="O150" s="15"/>
      <c r="P150" s="15"/>
      <c r="Q150" s="15"/>
      <c r="R150" s="15"/>
      <c r="S150" s="88">
        <v>38191</v>
      </c>
      <c r="T150" s="15" t="s">
        <v>271</v>
      </c>
      <c r="U150" s="15" t="s">
        <v>286</v>
      </c>
      <c r="V150" s="15"/>
    </row>
    <row r="151" spans="1:22" ht="15">
      <c r="A151" s="15" t="s">
        <v>28</v>
      </c>
      <c r="B151" s="15">
        <v>2</v>
      </c>
      <c r="C151" s="15">
        <v>80</v>
      </c>
      <c r="D151" s="15">
        <v>8.1</v>
      </c>
      <c r="E151" s="15">
        <v>10.1</v>
      </c>
      <c r="F151" s="15">
        <v>0</v>
      </c>
      <c r="G151" s="15">
        <v>13.4</v>
      </c>
      <c r="H151" s="15">
        <v>2</v>
      </c>
      <c r="I151" s="15">
        <v>1</v>
      </c>
      <c r="J151" s="15">
        <v>52</v>
      </c>
      <c r="K151" s="15"/>
      <c r="L151" s="15" t="s">
        <v>26</v>
      </c>
      <c r="M151" s="15"/>
      <c r="N151" s="16"/>
      <c r="O151" s="15"/>
      <c r="P151" s="15"/>
      <c r="Q151" s="15"/>
      <c r="R151" s="15"/>
      <c r="S151" s="88">
        <v>38191</v>
      </c>
      <c r="T151" s="15" t="s">
        <v>271</v>
      </c>
      <c r="U151" s="15" t="s">
        <v>286</v>
      </c>
      <c r="V151" s="15"/>
    </row>
    <row r="152" spans="1:22" ht="15">
      <c r="A152" s="15" t="s">
        <v>28</v>
      </c>
      <c r="B152" s="15">
        <v>2</v>
      </c>
      <c r="C152" s="15">
        <v>80</v>
      </c>
      <c r="D152" s="15">
        <v>9.2</v>
      </c>
      <c r="E152" s="15">
        <v>9.2</v>
      </c>
      <c r="F152" s="15">
        <v>0</v>
      </c>
      <c r="G152" s="15">
        <v>9.7</v>
      </c>
      <c r="H152" s="15">
        <v>2</v>
      </c>
      <c r="I152" s="15">
        <v>1</v>
      </c>
      <c r="J152" s="15">
        <v>50</v>
      </c>
      <c r="K152" s="15"/>
      <c r="L152" s="15" t="s">
        <v>26</v>
      </c>
      <c r="M152" s="15"/>
      <c r="N152" s="16"/>
      <c r="O152" s="15"/>
      <c r="P152" s="15"/>
      <c r="Q152" s="15"/>
      <c r="R152" s="15"/>
      <c r="S152" s="88">
        <v>38191</v>
      </c>
      <c r="T152" s="15" t="s">
        <v>271</v>
      </c>
      <c r="U152" s="15" t="s">
        <v>286</v>
      </c>
      <c r="V152" s="15"/>
    </row>
    <row r="153" spans="1:22" ht="15">
      <c r="A153" s="15" t="s">
        <v>28</v>
      </c>
      <c r="B153" s="15">
        <v>2</v>
      </c>
      <c r="C153" s="15">
        <v>200</v>
      </c>
      <c r="D153" s="15">
        <v>8</v>
      </c>
      <c r="E153" s="15">
        <v>8.4</v>
      </c>
      <c r="F153" s="15">
        <v>6.1</v>
      </c>
      <c r="G153" s="15">
        <v>6.6</v>
      </c>
      <c r="H153" s="15">
        <v>2</v>
      </c>
      <c r="I153" s="15">
        <v>1</v>
      </c>
      <c r="J153" s="15">
        <v>45</v>
      </c>
      <c r="K153" s="15">
        <v>45</v>
      </c>
      <c r="L153" s="15" t="s">
        <v>32</v>
      </c>
      <c r="M153" s="15">
        <v>130</v>
      </c>
      <c r="N153" s="16">
        <v>5</v>
      </c>
      <c r="O153" s="15"/>
      <c r="P153" s="15"/>
      <c r="Q153" s="15"/>
      <c r="R153" s="15"/>
      <c r="S153" s="88">
        <v>38191</v>
      </c>
      <c r="T153" s="15" t="s">
        <v>271</v>
      </c>
      <c r="U153" s="15" t="s">
        <v>286</v>
      </c>
      <c r="V153" s="15"/>
    </row>
    <row r="154" spans="1:22" ht="15">
      <c r="A154" s="15" t="s">
        <v>28</v>
      </c>
      <c r="B154" s="15">
        <v>2</v>
      </c>
      <c r="C154" s="15">
        <v>200</v>
      </c>
      <c r="D154" s="15">
        <v>7.8</v>
      </c>
      <c r="E154" s="15">
        <v>11.4</v>
      </c>
      <c r="F154" s="15">
        <v>3</v>
      </c>
      <c r="G154" s="15">
        <v>11.5</v>
      </c>
      <c r="H154" s="15">
        <v>3</v>
      </c>
      <c r="I154" s="15">
        <v>1</v>
      </c>
      <c r="J154" s="15">
        <v>46</v>
      </c>
      <c r="K154" s="15">
        <v>46</v>
      </c>
      <c r="L154" s="15" t="s">
        <v>26</v>
      </c>
      <c r="M154" s="15"/>
      <c r="N154" s="16"/>
      <c r="O154" s="15"/>
      <c r="P154" s="15"/>
      <c r="Q154" s="15"/>
      <c r="R154" s="15"/>
      <c r="S154" s="88">
        <v>38191</v>
      </c>
      <c r="T154" s="15" t="s">
        <v>271</v>
      </c>
      <c r="U154" s="15" t="s">
        <v>286</v>
      </c>
      <c r="V154" s="15"/>
    </row>
    <row r="155" spans="1:22" ht="15">
      <c r="A155" s="15" t="s">
        <v>28</v>
      </c>
      <c r="B155" s="15">
        <v>2</v>
      </c>
      <c r="C155" s="15">
        <v>320</v>
      </c>
      <c r="D155" s="15">
        <v>15</v>
      </c>
      <c r="E155" s="15">
        <v>16.4</v>
      </c>
      <c r="F155" s="15">
        <v>5.7</v>
      </c>
      <c r="G155" s="15">
        <v>8.4</v>
      </c>
      <c r="H155" s="15">
        <v>2</v>
      </c>
      <c r="I155" s="15">
        <v>1</v>
      </c>
      <c r="J155" s="15">
        <v>47</v>
      </c>
      <c r="K155" s="15"/>
      <c r="L155" s="15" t="s">
        <v>26</v>
      </c>
      <c r="M155" s="15"/>
      <c r="N155" s="16"/>
      <c r="O155" s="15"/>
      <c r="P155" s="15"/>
      <c r="Q155" s="15"/>
      <c r="R155" s="15"/>
      <c r="S155" s="88">
        <v>38191</v>
      </c>
      <c r="T155" s="15" t="s">
        <v>271</v>
      </c>
      <c r="U155" s="15" t="s">
        <v>286</v>
      </c>
      <c r="V155" s="15"/>
    </row>
    <row r="156" spans="1:22" ht="15">
      <c r="A156" s="15" t="s">
        <v>28</v>
      </c>
      <c r="B156" s="15">
        <v>3</v>
      </c>
      <c r="C156" s="15">
        <v>20</v>
      </c>
      <c r="D156" s="15">
        <v>10.6</v>
      </c>
      <c r="E156" s="15">
        <v>10.6</v>
      </c>
      <c r="F156" s="15">
        <v>8</v>
      </c>
      <c r="G156" s="15">
        <v>4.4</v>
      </c>
      <c r="H156" s="15">
        <v>3</v>
      </c>
      <c r="I156" s="15">
        <v>1</v>
      </c>
      <c r="J156" s="15">
        <v>60</v>
      </c>
      <c r="K156" s="15"/>
      <c r="L156" s="15" t="s">
        <v>26</v>
      </c>
      <c r="M156" s="15"/>
      <c r="N156" s="16"/>
      <c r="O156" s="15"/>
      <c r="P156" s="15"/>
      <c r="Q156" s="15"/>
      <c r="R156" s="15"/>
      <c r="S156" s="88">
        <v>38191</v>
      </c>
      <c r="T156" s="15" t="s">
        <v>271</v>
      </c>
      <c r="U156" s="15" t="s">
        <v>286</v>
      </c>
      <c r="V156" s="15"/>
    </row>
    <row r="157" spans="1:22" ht="15">
      <c r="A157" s="15" t="s">
        <v>28</v>
      </c>
      <c r="B157" s="15">
        <v>3</v>
      </c>
      <c r="C157" s="15">
        <v>20</v>
      </c>
      <c r="D157" s="15">
        <v>10.4</v>
      </c>
      <c r="E157" s="15">
        <v>10.4</v>
      </c>
      <c r="F157" s="15">
        <v>6.3</v>
      </c>
      <c r="G157" s="15">
        <v>5.1</v>
      </c>
      <c r="H157" s="15">
        <v>3</v>
      </c>
      <c r="I157" s="15">
        <v>1</v>
      </c>
      <c r="J157" s="15">
        <v>59</v>
      </c>
      <c r="K157" s="15"/>
      <c r="L157" s="15" t="s">
        <v>26</v>
      </c>
      <c r="M157" s="15"/>
      <c r="N157" s="16"/>
      <c r="O157" s="15"/>
      <c r="P157" s="15"/>
      <c r="Q157" s="15"/>
      <c r="R157" s="15"/>
      <c r="S157" s="88">
        <v>38191</v>
      </c>
      <c r="T157" s="15" t="s">
        <v>271</v>
      </c>
      <c r="U157" s="15" t="s">
        <v>286</v>
      </c>
      <c r="V157" s="15"/>
    </row>
    <row r="158" spans="1:22" ht="15">
      <c r="A158" s="15" t="s">
        <v>28</v>
      </c>
      <c r="B158" s="15">
        <v>3</v>
      </c>
      <c r="C158" s="15">
        <v>20</v>
      </c>
      <c r="D158" s="15">
        <v>14.6</v>
      </c>
      <c r="E158" s="15">
        <v>16.1</v>
      </c>
      <c r="F158" s="15">
        <v>0</v>
      </c>
      <c r="G158" s="15">
        <v>16.8</v>
      </c>
      <c r="H158" s="15">
        <v>1</v>
      </c>
      <c r="I158" s="15">
        <v>1</v>
      </c>
      <c r="J158" s="15">
        <v>56</v>
      </c>
      <c r="K158" s="15">
        <v>56</v>
      </c>
      <c r="L158" s="15" t="s">
        <v>26</v>
      </c>
      <c r="M158" s="15">
        <v>240</v>
      </c>
      <c r="N158" s="16">
        <v>5</v>
      </c>
      <c r="O158" s="15"/>
      <c r="P158" s="15"/>
      <c r="Q158" s="15"/>
      <c r="R158" s="15"/>
      <c r="S158" s="88">
        <v>38191</v>
      </c>
      <c r="T158" s="15" t="s">
        <v>271</v>
      </c>
      <c r="U158" s="15" t="s">
        <v>286</v>
      </c>
      <c r="V158" s="15"/>
    </row>
    <row r="159" spans="1:22" ht="15">
      <c r="A159" s="15" t="s">
        <v>28</v>
      </c>
      <c r="B159" s="15">
        <v>3</v>
      </c>
      <c r="C159" s="15">
        <v>20</v>
      </c>
      <c r="D159" s="15">
        <v>8</v>
      </c>
      <c r="E159" s="15">
        <v>11.6</v>
      </c>
      <c r="F159" s="15">
        <v>0</v>
      </c>
      <c r="G159" s="15">
        <v>14.4</v>
      </c>
      <c r="H159" s="15">
        <v>2</v>
      </c>
      <c r="I159" s="15">
        <v>1</v>
      </c>
      <c r="J159" s="15">
        <v>57</v>
      </c>
      <c r="K159" s="15"/>
      <c r="L159" s="15" t="s">
        <v>26</v>
      </c>
      <c r="M159" s="15"/>
      <c r="N159" s="16"/>
      <c r="O159" s="15"/>
      <c r="P159" s="15"/>
      <c r="Q159" s="15"/>
      <c r="R159" s="15"/>
      <c r="S159" s="88">
        <v>38191</v>
      </c>
      <c r="T159" s="15" t="s">
        <v>271</v>
      </c>
      <c r="U159" s="15" t="s">
        <v>286</v>
      </c>
      <c r="V159" s="15"/>
    </row>
    <row r="160" spans="1:22" ht="15">
      <c r="A160" s="15" t="s">
        <v>28</v>
      </c>
      <c r="B160" s="15">
        <v>3</v>
      </c>
      <c r="C160" s="15">
        <v>20</v>
      </c>
      <c r="D160" s="15">
        <v>8</v>
      </c>
      <c r="E160" s="15">
        <v>8.5</v>
      </c>
      <c r="F160" s="15">
        <v>0</v>
      </c>
      <c r="G160" s="15">
        <v>13.2</v>
      </c>
      <c r="H160" s="15">
        <v>2</v>
      </c>
      <c r="I160" s="15">
        <v>1</v>
      </c>
      <c r="J160" s="15">
        <v>55</v>
      </c>
      <c r="K160" s="15"/>
      <c r="L160" s="15" t="s">
        <v>26</v>
      </c>
      <c r="M160" s="15"/>
      <c r="N160" s="16"/>
      <c r="O160" s="15"/>
      <c r="P160" s="15"/>
      <c r="Q160" s="15"/>
      <c r="R160" s="15"/>
      <c r="S160" s="88">
        <v>38191</v>
      </c>
      <c r="T160" s="15" t="s">
        <v>271</v>
      </c>
      <c r="U160" s="15" t="s">
        <v>286</v>
      </c>
      <c r="V160" s="15"/>
    </row>
    <row r="161" spans="1:22" ht="15">
      <c r="A161" s="15" t="s">
        <v>28</v>
      </c>
      <c r="B161" s="15">
        <v>3</v>
      </c>
      <c r="C161" s="15">
        <v>20</v>
      </c>
      <c r="D161" s="15">
        <v>7.6</v>
      </c>
      <c r="E161" s="15">
        <v>7.6</v>
      </c>
      <c r="F161" s="15">
        <v>0</v>
      </c>
      <c r="G161" s="15">
        <v>8.8</v>
      </c>
      <c r="H161" s="15">
        <v>2</v>
      </c>
      <c r="I161" s="15">
        <v>1</v>
      </c>
      <c r="J161" s="15">
        <v>58</v>
      </c>
      <c r="K161" s="15"/>
      <c r="L161" s="15" t="s">
        <v>26</v>
      </c>
      <c r="M161" s="15"/>
      <c r="N161" s="16"/>
      <c r="O161" s="15"/>
      <c r="P161" s="15"/>
      <c r="Q161" s="15"/>
      <c r="R161" s="15"/>
      <c r="S161" s="88">
        <v>38191</v>
      </c>
      <c r="T161" s="15" t="s">
        <v>271</v>
      </c>
      <c r="U161" s="15" t="s">
        <v>286</v>
      </c>
      <c r="V161" s="15"/>
    </row>
    <row r="162" spans="1:22" ht="15">
      <c r="A162" s="15" t="s">
        <v>28</v>
      </c>
      <c r="B162" s="15">
        <v>3</v>
      </c>
      <c r="C162" s="15">
        <v>140</v>
      </c>
      <c r="D162" s="15"/>
      <c r="E162" s="15"/>
      <c r="F162" s="15"/>
      <c r="G162" s="15"/>
      <c r="H162" s="15"/>
      <c r="I162" s="15"/>
      <c r="J162" s="15"/>
      <c r="K162" s="15"/>
      <c r="L162" s="15" t="s">
        <v>275</v>
      </c>
      <c r="M162" s="15"/>
      <c r="N162" s="16"/>
      <c r="O162" s="15"/>
      <c r="P162" s="15"/>
      <c r="Q162" s="15"/>
      <c r="R162" s="15"/>
      <c r="S162" s="88">
        <v>38191</v>
      </c>
      <c r="T162" s="15" t="s">
        <v>271</v>
      </c>
      <c r="U162" s="15" t="s">
        <v>286</v>
      </c>
      <c r="V162" s="15"/>
    </row>
    <row r="163" spans="1:22" ht="15">
      <c r="A163" s="15" t="s">
        <v>28</v>
      </c>
      <c r="B163" s="15">
        <v>3</v>
      </c>
      <c r="C163" s="15">
        <v>260</v>
      </c>
      <c r="D163" s="15">
        <v>7.7</v>
      </c>
      <c r="E163" s="15">
        <v>7.8</v>
      </c>
      <c r="F163" s="15">
        <v>5.7</v>
      </c>
      <c r="G163" s="15">
        <v>5.6</v>
      </c>
      <c r="H163" s="15">
        <v>3</v>
      </c>
      <c r="I163" s="15">
        <v>1</v>
      </c>
      <c r="J163" s="15">
        <v>54</v>
      </c>
      <c r="K163" s="15">
        <v>54</v>
      </c>
      <c r="L163" s="15" t="s">
        <v>26</v>
      </c>
      <c r="M163" s="15">
        <v>100</v>
      </c>
      <c r="N163" s="16" t="s">
        <v>289</v>
      </c>
      <c r="O163" s="15"/>
      <c r="P163" s="15"/>
      <c r="Q163" s="15"/>
      <c r="R163" s="15"/>
      <c r="S163" s="88">
        <v>38191</v>
      </c>
      <c r="T163" s="15" t="s">
        <v>271</v>
      </c>
      <c r="U163" s="15" t="s">
        <v>286</v>
      </c>
      <c r="V163" s="15"/>
    </row>
    <row r="164" spans="1:22" ht="15">
      <c r="A164" s="15" t="s">
        <v>11</v>
      </c>
      <c r="B164" s="15">
        <v>1</v>
      </c>
      <c r="C164" s="15">
        <v>90</v>
      </c>
      <c r="D164" s="15">
        <v>18.8</v>
      </c>
      <c r="E164" s="15">
        <v>22.3</v>
      </c>
      <c r="F164" s="15">
        <v>18</v>
      </c>
      <c r="G164" s="15">
        <v>9</v>
      </c>
      <c r="H164" s="15">
        <v>3</v>
      </c>
      <c r="I164" s="15">
        <v>1</v>
      </c>
      <c r="J164" s="15">
        <v>30</v>
      </c>
      <c r="K164" s="15">
        <v>30</v>
      </c>
      <c r="L164" s="15" t="s">
        <v>30</v>
      </c>
      <c r="M164" s="15">
        <v>830</v>
      </c>
      <c r="N164" s="16">
        <v>5</v>
      </c>
      <c r="O164" s="15"/>
      <c r="P164" s="15"/>
      <c r="Q164" s="15"/>
      <c r="R164" s="15"/>
      <c r="S164" s="88">
        <v>38190</v>
      </c>
      <c r="T164" s="15" t="s">
        <v>271</v>
      </c>
      <c r="U164" s="15" t="s">
        <v>272</v>
      </c>
      <c r="V164" s="15"/>
    </row>
    <row r="165" spans="1:22" ht="15">
      <c r="A165" s="15" t="s">
        <v>11</v>
      </c>
      <c r="B165" s="15">
        <v>1</v>
      </c>
      <c r="C165" s="15">
        <v>90</v>
      </c>
      <c r="D165" s="15">
        <v>12.2</v>
      </c>
      <c r="E165" s="15">
        <v>13.9</v>
      </c>
      <c r="F165" s="15">
        <v>11.5</v>
      </c>
      <c r="G165" s="15">
        <v>3</v>
      </c>
      <c r="H165" s="15">
        <v>3</v>
      </c>
      <c r="I165" s="15">
        <v>1</v>
      </c>
      <c r="J165" s="15">
        <v>29</v>
      </c>
      <c r="K165" s="15">
        <v>29</v>
      </c>
      <c r="L165" s="15" t="s">
        <v>32</v>
      </c>
      <c r="M165" s="15">
        <v>240</v>
      </c>
      <c r="N165" s="16">
        <v>5</v>
      </c>
      <c r="O165" s="15"/>
      <c r="P165" s="15"/>
      <c r="Q165" s="15"/>
      <c r="R165" s="15"/>
      <c r="S165" s="88">
        <v>38190</v>
      </c>
      <c r="T165" s="15" t="s">
        <v>271</v>
      </c>
      <c r="U165" s="15" t="s">
        <v>272</v>
      </c>
      <c r="V165" s="15"/>
    </row>
    <row r="166" spans="1:22" ht="15">
      <c r="A166" s="15" t="s">
        <v>11</v>
      </c>
      <c r="B166" s="15">
        <v>1</v>
      </c>
      <c r="C166" s="15">
        <v>90</v>
      </c>
      <c r="D166" s="15">
        <v>11.5</v>
      </c>
      <c r="E166" s="15">
        <v>9.3</v>
      </c>
      <c r="F166" s="15">
        <v>9.5</v>
      </c>
      <c r="G166" s="15">
        <v>1.7</v>
      </c>
      <c r="H166" s="15">
        <v>3</v>
      </c>
      <c r="I166" s="15">
        <v>2</v>
      </c>
      <c r="J166" s="15">
        <v>28</v>
      </c>
      <c r="K166" s="15"/>
      <c r="L166" s="15" t="s">
        <v>32</v>
      </c>
      <c r="M166" s="15"/>
      <c r="N166" s="16"/>
      <c r="O166" s="15"/>
      <c r="P166" s="15"/>
      <c r="Q166" s="15"/>
      <c r="R166" s="15"/>
      <c r="S166" s="88">
        <v>38190</v>
      </c>
      <c r="T166" s="15" t="s">
        <v>271</v>
      </c>
      <c r="U166" s="15" t="s">
        <v>272</v>
      </c>
      <c r="V166" s="15"/>
    </row>
    <row r="167" spans="1:22" ht="15">
      <c r="A167" s="15" t="s">
        <v>11</v>
      </c>
      <c r="B167" s="15">
        <v>1</v>
      </c>
      <c r="C167" s="15">
        <v>210</v>
      </c>
      <c r="D167" s="15">
        <v>10.6</v>
      </c>
      <c r="E167" s="15">
        <v>12.4</v>
      </c>
      <c r="F167" s="15">
        <v>6.3</v>
      </c>
      <c r="G167" s="15">
        <v>11.1</v>
      </c>
      <c r="H167" s="15">
        <v>4</v>
      </c>
      <c r="I167" s="15">
        <v>1</v>
      </c>
      <c r="J167" s="15">
        <v>33</v>
      </c>
      <c r="K167" s="15">
        <v>33</v>
      </c>
      <c r="L167" s="15" t="s">
        <v>12</v>
      </c>
      <c r="M167" s="15">
        <v>180</v>
      </c>
      <c r="N167" s="16" t="s">
        <v>289</v>
      </c>
      <c r="O167" s="15"/>
      <c r="P167" s="15"/>
      <c r="Q167" s="15"/>
      <c r="R167" s="15"/>
      <c r="S167" s="88">
        <v>38190</v>
      </c>
      <c r="T167" s="15" t="s">
        <v>271</v>
      </c>
      <c r="U167" s="15" t="s">
        <v>272</v>
      </c>
      <c r="V167" s="15"/>
    </row>
    <row r="168" spans="1:22" ht="15">
      <c r="A168" s="15" t="s">
        <v>11</v>
      </c>
      <c r="B168" s="15">
        <v>1</v>
      </c>
      <c r="C168" s="15">
        <v>210</v>
      </c>
      <c r="D168" s="15">
        <v>14.5</v>
      </c>
      <c r="E168" s="15">
        <v>14.5</v>
      </c>
      <c r="F168" s="15">
        <v>5.9</v>
      </c>
      <c r="G168" s="15">
        <v>8.3</v>
      </c>
      <c r="H168" s="15">
        <v>2</v>
      </c>
      <c r="I168" s="15">
        <v>1</v>
      </c>
      <c r="J168" s="15">
        <v>31</v>
      </c>
      <c r="K168" s="15">
        <v>31</v>
      </c>
      <c r="L168" s="15" t="s">
        <v>32</v>
      </c>
      <c r="M168" s="15">
        <v>360</v>
      </c>
      <c r="N168" s="16">
        <v>5</v>
      </c>
      <c r="O168" s="15"/>
      <c r="P168" s="15"/>
      <c r="Q168" s="15"/>
      <c r="R168" s="15"/>
      <c r="S168" s="88">
        <v>38190</v>
      </c>
      <c r="T168" s="15" t="s">
        <v>271</v>
      </c>
      <c r="U168" s="15" t="s">
        <v>272</v>
      </c>
      <c r="V168" s="15"/>
    </row>
    <row r="169" spans="1:22" ht="15">
      <c r="A169" s="15" t="s">
        <v>11</v>
      </c>
      <c r="B169" s="15">
        <v>1</v>
      </c>
      <c r="C169" s="15">
        <v>210</v>
      </c>
      <c r="D169" s="15">
        <v>8.7</v>
      </c>
      <c r="E169" s="15">
        <v>9</v>
      </c>
      <c r="F169" s="15">
        <v>5</v>
      </c>
      <c r="G169" s="15">
        <v>3.1</v>
      </c>
      <c r="H169" s="15">
        <v>3</v>
      </c>
      <c r="I169" s="15">
        <v>1</v>
      </c>
      <c r="J169" s="15">
        <v>32</v>
      </c>
      <c r="K169" s="15">
        <v>32</v>
      </c>
      <c r="L169" s="15" t="s">
        <v>32</v>
      </c>
      <c r="M169" s="15">
        <v>120</v>
      </c>
      <c r="N169" s="16" t="s">
        <v>289</v>
      </c>
      <c r="O169" s="15"/>
      <c r="P169" s="15"/>
      <c r="Q169" s="15"/>
      <c r="R169" s="15"/>
      <c r="S169" s="88">
        <v>38190</v>
      </c>
      <c r="T169" s="15" t="s">
        <v>271</v>
      </c>
      <c r="U169" s="15" t="s">
        <v>272</v>
      </c>
      <c r="V169" s="15"/>
    </row>
    <row r="170" spans="1:22" ht="15">
      <c r="A170" s="15" t="s">
        <v>11</v>
      </c>
      <c r="B170" s="15">
        <v>1</v>
      </c>
      <c r="C170" s="15">
        <v>210</v>
      </c>
      <c r="D170" s="15">
        <v>10.1</v>
      </c>
      <c r="E170" s="15">
        <v>11.6</v>
      </c>
      <c r="F170" s="15">
        <v>2.8</v>
      </c>
      <c r="G170" s="15">
        <v>10.6</v>
      </c>
      <c r="H170" s="15">
        <v>3</v>
      </c>
      <c r="I170" s="15">
        <v>1</v>
      </c>
      <c r="J170" s="15">
        <v>34</v>
      </c>
      <c r="K170" s="15">
        <v>34</v>
      </c>
      <c r="L170" s="15" t="s">
        <v>17</v>
      </c>
      <c r="M170" s="15">
        <v>180</v>
      </c>
      <c r="N170" s="16" t="s">
        <v>289</v>
      </c>
      <c r="O170" s="15"/>
      <c r="P170" s="15"/>
      <c r="Q170" s="15"/>
      <c r="R170" s="15"/>
      <c r="S170" s="88">
        <v>38190</v>
      </c>
      <c r="T170" s="15" t="s">
        <v>271</v>
      </c>
      <c r="U170" s="15" t="s">
        <v>272</v>
      </c>
      <c r="V170" s="15"/>
    </row>
    <row r="171" spans="1:22" ht="15">
      <c r="A171" s="15" t="s">
        <v>11</v>
      </c>
      <c r="B171" s="15">
        <v>1</v>
      </c>
      <c r="C171" s="15">
        <v>330</v>
      </c>
      <c r="D171" s="15"/>
      <c r="E171" s="15"/>
      <c r="F171" s="15"/>
      <c r="G171" s="15"/>
      <c r="H171" s="15"/>
      <c r="I171" s="15"/>
      <c r="J171" s="15"/>
      <c r="K171" s="15"/>
      <c r="L171" s="15" t="s">
        <v>275</v>
      </c>
      <c r="M171" s="15"/>
      <c r="N171" s="16"/>
      <c r="O171" s="15"/>
      <c r="P171" s="15"/>
      <c r="Q171" s="15"/>
      <c r="R171" s="15"/>
      <c r="S171" s="88">
        <v>38190</v>
      </c>
      <c r="T171" s="15" t="s">
        <v>271</v>
      </c>
      <c r="U171" s="15" t="s">
        <v>272</v>
      </c>
      <c r="V171" s="15" t="s">
        <v>290</v>
      </c>
    </row>
    <row r="172" spans="1:22" ht="15">
      <c r="A172" s="15" t="s">
        <v>11</v>
      </c>
      <c r="B172" s="15">
        <v>2</v>
      </c>
      <c r="C172" s="15">
        <v>30</v>
      </c>
      <c r="D172" s="15"/>
      <c r="E172" s="15"/>
      <c r="F172" s="15"/>
      <c r="G172" s="15"/>
      <c r="H172" s="15"/>
      <c r="I172" s="15"/>
      <c r="J172" s="15"/>
      <c r="K172" s="15"/>
      <c r="L172" s="15" t="s">
        <v>275</v>
      </c>
      <c r="M172" s="15"/>
      <c r="N172" s="16"/>
      <c r="O172" s="15"/>
      <c r="P172" s="15"/>
      <c r="Q172" s="15"/>
      <c r="R172" s="15"/>
      <c r="S172" s="88">
        <v>38190</v>
      </c>
      <c r="T172" s="15" t="s">
        <v>271</v>
      </c>
      <c r="U172" s="15" t="s">
        <v>272</v>
      </c>
      <c r="V172" s="15"/>
    </row>
    <row r="173" spans="1:22" ht="15">
      <c r="A173" s="15" t="s">
        <v>11</v>
      </c>
      <c r="B173" s="15">
        <v>2</v>
      </c>
      <c r="C173" s="15">
        <v>150</v>
      </c>
      <c r="D173" s="15">
        <v>16</v>
      </c>
      <c r="E173" s="15">
        <v>19</v>
      </c>
      <c r="F173" s="15">
        <v>18</v>
      </c>
      <c r="G173" s="15">
        <v>2.9</v>
      </c>
      <c r="H173" s="15">
        <v>4</v>
      </c>
      <c r="I173" s="15">
        <v>3</v>
      </c>
      <c r="J173" s="15">
        <v>36</v>
      </c>
      <c r="K173" s="15"/>
      <c r="L173" s="15" t="s">
        <v>32</v>
      </c>
      <c r="M173" s="15"/>
      <c r="N173" s="16"/>
      <c r="O173" s="15"/>
      <c r="P173" s="15"/>
      <c r="Q173" s="15"/>
      <c r="R173" s="15"/>
      <c r="S173" s="88">
        <v>38190</v>
      </c>
      <c r="T173" s="15" t="s">
        <v>271</v>
      </c>
      <c r="U173" s="15" t="s">
        <v>272</v>
      </c>
      <c r="V173" s="15"/>
    </row>
    <row r="174" spans="1:22" ht="15">
      <c r="A174" s="15" t="s">
        <v>11</v>
      </c>
      <c r="B174" s="15">
        <v>2</v>
      </c>
      <c r="C174" s="15">
        <v>270</v>
      </c>
      <c r="D174" s="15">
        <v>14.6</v>
      </c>
      <c r="E174" s="15">
        <v>15.3</v>
      </c>
      <c r="F174" s="15">
        <v>13.1</v>
      </c>
      <c r="G174" s="15">
        <v>5.1</v>
      </c>
      <c r="H174" s="15">
        <v>3</v>
      </c>
      <c r="I174" s="15">
        <v>1</v>
      </c>
      <c r="J174" s="15">
        <v>35</v>
      </c>
      <c r="K174" s="15">
        <v>35</v>
      </c>
      <c r="L174" s="15" t="s">
        <v>32</v>
      </c>
      <c r="M174" s="15">
        <v>730</v>
      </c>
      <c r="N174" s="16">
        <v>5</v>
      </c>
      <c r="O174" s="15"/>
      <c r="P174" s="15"/>
      <c r="Q174" s="15"/>
      <c r="R174" s="15"/>
      <c r="S174" s="88">
        <v>38190</v>
      </c>
      <c r="T174" s="15" t="s">
        <v>271</v>
      </c>
      <c r="U174" s="15" t="s">
        <v>272</v>
      </c>
      <c r="V174" s="15" t="s">
        <v>291</v>
      </c>
    </row>
    <row r="175" spans="1:22" ht="15">
      <c r="A175" s="15" t="s">
        <v>11</v>
      </c>
      <c r="B175" s="15">
        <v>3</v>
      </c>
      <c r="C175" s="15">
        <v>300</v>
      </c>
      <c r="D175" s="15">
        <v>17</v>
      </c>
      <c r="E175" s="15">
        <v>20</v>
      </c>
      <c r="F175" s="15">
        <v>18</v>
      </c>
      <c r="G175" s="15">
        <v>2.4</v>
      </c>
      <c r="H175" s="15">
        <v>3</v>
      </c>
      <c r="I175" s="15">
        <v>2</v>
      </c>
      <c r="J175" s="15">
        <v>38</v>
      </c>
      <c r="K175" s="15">
        <v>38</v>
      </c>
      <c r="L175" s="15" t="s">
        <v>12</v>
      </c>
      <c r="M175" s="15"/>
      <c r="N175" s="16"/>
      <c r="O175" s="15"/>
      <c r="P175" s="15"/>
      <c r="Q175" s="15"/>
      <c r="R175" s="15"/>
      <c r="S175" s="88">
        <v>38190</v>
      </c>
      <c r="T175" s="15" t="s">
        <v>271</v>
      </c>
      <c r="U175" s="15" t="s">
        <v>272</v>
      </c>
      <c r="V175" s="15"/>
    </row>
    <row r="176" spans="1:22" ht="15">
      <c r="A176" s="15" t="s">
        <v>11</v>
      </c>
      <c r="B176" s="15">
        <v>3</v>
      </c>
      <c r="C176" s="15">
        <v>300</v>
      </c>
      <c r="D176" s="15">
        <v>13.1</v>
      </c>
      <c r="E176" s="15">
        <v>12.8</v>
      </c>
      <c r="F176" s="15">
        <v>12.1</v>
      </c>
      <c r="G176" s="15">
        <v>2.2</v>
      </c>
      <c r="H176" s="15">
        <v>4</v>
      </c>
      <c r="I176" s="15">
        <v>2</v>
      </c>
      <c r="J176" s="15">
        <v>37</v>
      </c>
      <c r="K176" s="15">
        <v>37</v>
      </c>
      <c r="L176" s="15" t="s">
        <v>32</v>
      </c>
      <c r="M176" s="15"/>
      <c r="N176" s="16"/>
      <c r="O176" s="15"/>
      <c r="P176" s="15"/>
      <c r="Q176" s="15"/>
      <c r="R176" s="15"/>
      <c r="S176" s="88">
        <v>38190</v>
      </c>
      <c r="T176" s="15" t="s">
        <v>271</v>
      </c>
      <c r="U176" s="15" t="s">
        <v>272</v>
      </c>
      <c r="V176" s="15" t="s">
        <v>292</v>
      </c>
    </row>
    <row r="177" spans="1:22" ht="15">
      <c r="A177" s="15" t="s">
        <v>11</v>
      </c>
      <c r="B177" s="15">
        <v>3</v>
      </c>
      <c r="C177" s="15">
        <v>300</v>
      </c>
      <c r="D177" s="15">
        <v>7.6</v>
      </c>
      <c r="E177" s="15">
        <v>7.9</v>
      </c>
      <c r="F177" s="15">
        <v>7</v>
      </c>
      <c r="G177" s="15">
        <v>2.5</v>
      </c>
      <c r="H177" s="15">
        <v>3</v>
      </c>
      <c r="I177" s="15">
        <v>1</v>
      </c>
      <c r="J177" s="15">
        <v>39</v>
      </c>
      <c r="K177" s="15">
        <v>39</v>
      </c>
      <c r="L177" s="15" t="s">
        <v>33</v>
      </c>
      <c r="M177" s="15">
        <v>110</v>
      </c>
      <c r="N177" s="16" t="s">
        <v>293</v>
      </c>
      <c r="O177" s="15"/>
      <c r="P177" s="15"/>
      <c r="Q177" s="15"/>
      <c r="R177" s="15"/>
      <c r="S177" s="88">
        <v>38190</v>
      </c>
      <c r="T177" s="15" t="s">
        <v>271</v>
      </c>
      <c r="U177" s="15" t="s">
        <v>272</v>
      </c>
      <c r="V177" s="15"/>
    </row>
    <row r="178" spans="1:22" ht="15">
      <c r="A178" s="15" t="s">
        <v>11</v>
      </c>
      <c r="B178" s="15">
        <v>3</v>
      </c>
      <c r="C178" s="15">
        <v>360</v>
      </c>
      <c r="D178" s="15">
        <v>14</v>
      </c>
      <c r="E178" s="15">
        <v>14</v>
      </c>
      <c r="F178" s="15">
        <v>14</v>
      </c>
      <c r="G178" s="15">
        <v>6.4</v>
      </c>
      <c r="H178" s="15">
        <v>3</v>
      </c>
      <c r="I178" s="15">
        <v>2</v>
      </c>
      <c r="J178" s="15">
        <v>40</v>
      </c>
      <c r="K178" s="15"/>
      <c r="L178" s="15" t="s">
        <v>32</v>
      </c>
      <c r="M178" s="15"/>
      <c r="N178" s="16"/>
      <c r="O178" s="15"/>
      <c r="P178" s="15"/>
      <c r="Q178" s="15"/>
      <c r="R178" s="15"/>
      <c r="S178" s="88">
        <v>38190</v>
      </c>
      <c r="T178" s="15" t="s">
        <v>271</v>
      </c>
      <c r="U178" s="15" t="s">
        <v>272</v>
      </c>
      <c r="V178" s="15"/>
    </row>
    <row r="179" spans="1:22" ht="15">
      <c r="A179" s="15" t="s">
        <v>11</v>
      </c>
      <c r="B179" s="15">
        <v>3</v>
      </c>
      <c r="C179" s="15">
        <v>360</v>
      </c>
      <c r="D179" s="15">
        <v>12.9</v>
      </c>
      <c r="E179" s="15">
        <v>24.8</v>
      </c>
      <c r="F179" s="15">
        <v>8.8</v>
      </c>
      <c r="G179" s="15">
        <v>9.4</v>
      </c>
      <c r="H179" s="15">
        <v>3</v>
      </c>
      <c r="I179" s="15">
        <v>1</v>
      </c>
      <c r="J179" s="15">
        <v>41</v>
      </c>
      <c r="K179" s="15">
        <v>41</v>
      </c>
      <c r="L179" s="15" t="s">
        <v>17</v>
      </c>
      <c r="M179" s="15">
        <v>240</v>
      </c>
      <c r="N179" s="16">
        <v>5</v>
      </c>
      <c r="O179" s="15"/>
      <c r="P179" s="15"/>
      <c r="Q179" s="15"/>
      <c r="R179" s="15"/>
      <c r="S179" s="88">
        <v>38190</v>
      </c>
      <c r="T179" s="15" t="s">
        <v>271</v>
      </c>
      <c r="U179" s="15" t="s">
        <v>272</v>
      </c>
      <c r="V179" s="15"/>
    </row>
    <row r="180" spans="1:22" ht="15">
      <c r="A180" s="15" t="s">
        <v>16</v>
      </c>
      <c r="B180" s="15">
        <v>2</v>
      </c>
      <c r="C180" s="15">
        <v>60</v>
      </c>
      <c r="D180" s="15">
        <v>22</v>
      </c>
      <c r="E180" s="15">
        <v>22</v>
      </c>
      <c r="F180" s="15">
        <v>20</v>
      </c>
      <c r="G180" s="15">
        <v>5.9</v>
      </c>
      <c r="H180" s="15">
        <v>4</v>
      </c>
      <c r="I180" s="15">
        <v>1</v>
      </c>
      <c r="J180" s="15">
        <v>26</v>
      </c>
      <c r="K180" s="15"/>
      <c r="L180" s="15" t="s">
        <v>32</v>
      </c>
      <c r="M180" s="15"/>
      <c r="N180" s="16"/>
      <c r="O180" s="15"/>
      <c r="P180" s="15"/>
      <c r="Q180" s="15"/>
      <c r="R180" s="15"/>
      <c r="S180" s="88">
        <v>38180</v>
      </c>
      <c r="T180" s="15" t="s">
        <v>271</v>
      </c>
      <c r="U180" s="15" t="s">
        <v>294</v>
      </c>
      <c r="V180" s="15"/>
    </row>
    <row r="181" spans="1:22" ht="15">
      <c r="A181" s="15" t="s">
        <v>16</v>
      </c>
      <c r="B181" s="15">
        <v>2</v>
      </c>
      <c r="C181" s="15">
        <v>60</v>
      </c>
      <c r="D181" s="15">
        <v>17</v>
      </c>
      <c r="E181" s="15">
        <v>26</v>
      </c>
      <c r="F181" s="15">
        <v>19</v>
      </c>
      <c r="G181" s="15">
        <v>7.3</v>
      </c>
      <c r="H181" s="15">
        <v>4</v>
      </c>
      <c r="I181" s="15">
        <v>1</v>
      </c>
      <c r="J181" s="15">
        <v>23</v>
      </c>
      <c r="K181" s="15">
        <v>23</v>
      </c>
      <c r="L181" s="15" t="s">
        <v>17</v>
      </c>
      <c r="M181" s="15"/>
      <c r="N181" s="16"/>
      <c r="O181" s="15"/>
      <c r="P181" s="15"/>
      <c r="Q181" s="15"/>
      <c r="R181" s="15"/>
      <c r="S181" s="88">
        <v>38180</v>
      </c>
      <c r="T181" s="15" t="s">
        <v>271</v>
      </c>
      <c r="U181" s="15" t="s">
        <v>294</v>
      </c>
      <c r="V181" s="15"/>
    </row>
    <row r="182" spans="1:22" ht="15">
      <c r="A182" s="15" t="s">
        <v>16</v>
      </c>
      <c r="B182" s="15">
        <v>2</v>
      </c>
      <c r="C182" s="15">
        <v>60</v>
      </c>
      <c r="D182" s="15">
        <v>12.7</v>
      </c>
      <c r="E182" s="15">
        <v>14</v>
      </c>
      <c r="F182" s="15">
        <v>11</v>
      </c>
      <c r="G182" s="15">
        <v>7</v>
      </c>
      <c r="H182" s="15">
        <v>3</v>
      </c>
      <c r="I182" s="15">
        <v>1</v>
      </c>
      <c r="J182" s="15">
        <v>24</v>
      </c>
      <c r="K182" s="15"/>
      <c r="L182" s="15" t="s">
        <v>17</v>
      </c>
      <c r="M182" s="15"/>
      <c r="N182" s="16"/>
      <c r="O182" s="15"/>
      <c r="P182" s="15"/>
      <c r="Q182" s="15"/>
      <c r="R182" s="15"/>
      <c r="S182" s="88">
        <v>38180</v>
      </c>
      <c r="T182" s="15" t="s">
        <v>271</v>
      </c>
      <c r="U182" s="15" t="s">
        <v>294</v>
      </c>
      <c r="V182" s="15"/>
    </row>
    <row r="183" spans="1:22" ht="15">
      <c r="A183" s="15" t="s">
        <v>16</v>
      </c>
      <c r="B183" s="15">
        <v>2</v>
      </c>
      <c r="C183" s="15">
        <v>60</v>
      </c>
      <c r="D183" s="15">
        <v>11.4</v>
      </c>
      <c r="E183" s="15">
        <v>12.3</v>
      </c>
      <c r="F183" s="15">
        <v>6.6</v>
      </c>
      <c r="G183" s="15">
        <v>9.6</v>
      </c>
      <c r="H183" s="15">
        <v>2</v>
      </c>
      <c r="I183" s="15">
        <v>1</v>
      </c>
      <c r="J183" s="15">
        <v>25</v>
      </c>
      <c r="K183" s="15"/>
      <c r="L183" s="15" t="s">
        <v>17</v>
      </c>
      <c r="M183" s="15"/>
      <c r="N183" s="16"/>
      <c r="O183" s="15"/>
      <c r="P183" s="15"/>
      <c r="Q183" s="15"/>
      <c r="R183" s="15"/>
      <c r="S183" s="88">
        <v>38180</v>
      </c>
      <c r="T183" s="15" t="s">
        <v>271</v>
      </c>
      <c r="U183" s="15" t="s">
        <v>294</v>
      </c>
      <c r="V183" s="15"/>
    </row>
    <row r="184" spans="1:22" ht="15">
      <c r="A184" s="15" t="s">
        <v>16</v>
      </c>
      <c r="B184" s="15">
        <v>2</v>
      </c>
      <c r="C184" s="15">
        <v>180</v>
      </c>
      <c r="D184" s="15">
        <v>14.9</v>
      </c>
      <c r="E184" s="15">
        <v>18</v>
      </c>
      <c r="F184" s="15">
        <v>12.8</v>
      </c>
      <c r="G184" s="15">
        <v>8.3</v>
      </c>
      <c r="H184" s="15">
        <v>3</v>
      </c>
      <c r="I184" s="15">
        <v>1</v>
      </c>
      <c r="J184" s="15">
        <v>19</v>
      </c>
      <c r="K184" s="15"/>
      <c r="L184" s="15" t="s">
        <v>17</v>
      </c>
      <c r="M184" s="15"/>
      <c r="N184" s="16"/>
      <c r="O184" s="15"/>
      <c r="P184" s="15"/>
      <c r="Q184" s="15"/>
      <c r="R184" s="15"/>
      <c r="S184" s="88">
        <v>38180</v>
      </c>
      <c r="T184" s="15" t="s">
        <v>271</v>
      </c>
      <c r="U184" s="15" t="s">
        <v>294</v>
      </c>
      <c r="V184" s="15"/>
    </row>
    <row r="185" spans="1:22" ht="15">
      <c r="A185" s="15" t="s">
        <v>16</v>
      </c>
      <c r="B185" s="15">
        <v>2</v>
      </c>
      <c r="C185" s="15">
        <v>180</v>
      </c>
      <c r="D185" s="15">
        <v>19</v>
      </c>
      <c r="E185" s="15">
        <v>28</v>
      </c>
      <c r="F185" s="15">
        <v>18</v>
      </c>
      <c r="G185" s="15">
        <v>4.1</v>
      </c>
      <c r="H185" s="15">
        <v>3</v>
      </c>
      <c r="I185" s="15">
        <v>1</v>
      </c>
      <c r="J185" s="15">
        <v>20</v>
      </c>
      <c r="K185" s="15">
        <v>20</v>
      </c>
      <c r="L185" s="15" t="s">
        <v>32</v>
      </c>
      <c r="M185" s="15">
        <v>60</v>
      </c>
      <c r="N185" s="16" t="s">
        <v>289</v>
      </c>
      <c r="O185" s="15"/>
      <c r="P185" s="15"/>
      <c r="Q185" s="15"/>
      <c r="R185" s="15"/>
      <c r="S185" s="88">
        <v>38180</v>
      </c>
      <c r="T185" s="15" t="s">
        <v>271</v>
      </c>
      <c r="U185" s="15" t="s">
        <v>294</v>
      </c>
      <c r="V185" s="15" t="s">
        <v>295</v>
      </c>
    </row>
    <row r="186" spans="1:22" ht="15">
      <c r="A186" s="15" t="s">
        <v>16</v>
      </c>
      <c r="B186" s="15">
        <v>2</v>
      </c>
      <c r="C186" s="15">
        <v>180</v>
      </c>
      <c r="D186" s="15">
        <v>21.8</v>
      </c>
      <c r="E186" s="15">
        <v>30</v>
      </c>
      <c r="F186" s="15">
        <v>9</v>
      </c>
      <c r="G186" s="15">
        <v>15.6</v>
      </c>
      <c r="H186" s="15">
        <v>3</v>
      </c>
      <c r="I186" s="15">
        <v>1</v>
      </c>
      <c r="J186" s="15">
        <v>21</v>
      </c>
      <c r="K186" s="15"/>
      <c r="L186" s="15" t="s">
        <v>32</v>
      </c>
      <c r="M186" s="15"/>
      <c r="N186" s="16"/>
      <c r="O186" s="15"/>
      <c r="P186" s="15"/>
      <c r="Q186" s="15"/>
      <c r="R186" s="15"/>
      <c r="S186" s="88">
        <v>38180</v>
      </c>
      <c r="T186" s="15" t="s">
        <v>271</v>
      </c>
      <c r="U186" s="15" t="s">
        <v>294</v>
      </c>
      <c r="V186" s="15"/>
    </row>
    <row r="187" spans="1:22" ht="15">
      <c r="A187" s="15" t="s">
        <v>16</v>
      </c>
      <c r="B187" s="15">
        <v>2</v>
      </c>
      <c r="C187" s="15">
        <v>180</v>
      </c>
      <c r="D187" s="15">
        <v>25</v>
      </c>
      <c r="E187" s="15">
        <v>30</v>
      </c>
      <c r="F187" s="15">
        <v>9</v>
      </c>
      <c r="G187" s="15">
        <v>15.6</v>
      </c>
      <c r="H187" s="15">
        <v>3</v>
      </c>
      <c r="I187" s="15">
        <v>1</v>
      </c>
      <c r="J187" s="15">
        <v>22</v>
      </c>
      <c r="K187" s="15">
        <v>22</v>
      </c>
      <c r="L187" s="15" t="s">
        <v>31</v>
      </c>
      <c r="M187" s="15">
        <v>80</v>
      </c>
      <c r="N187" s="16" t="s">
        <v>289</v>
      </c>
      <c r="O187" s="15"/>
      <c r="P187" s="15"/>
      <c r="Q187" s="15"/>
      <c r="R187" s="15"/>
      <c r="S187" s="88">
        <v>38180</v>
      </c>
      <c r="T187" s="15" t="s">
        <v>271</v>
      </c>
      <c r="U187" s="15" t="s">
        <v>294</v>
      </c>
      <c r="V187" s="15" t="s">
        <v>296</v>
      </c>
    </row>
    <row r="188" spans="1:22" ht="15">
      <c r="A188" s="15" t="s">
        <v>16</v>
      </c>
      <c r="B188" s="15">
        <v>3</v>
      </c>
      <c r="C188" s="15">
        <v>120</v>
      </c>
      <c r="D188" s="15">
        <v>71.5</v>
      </c>
      <c r="E188" s="15">
        <v>45</v>
      </c>
      <c r="F188" s="15">
        <v>45</v>
      </c>
      <c r="G188" s="15">
        <v>3</v>
      </c>
      <c r="H188" s="15">
        <v>4</v>
      </c>
      <c r="I188" s="15">
        <v>3</v>
      </c>
      <c r="J188" s="15">
        <v>16</v>
      </c>
      <c r="K188" s="15"/>
      <c r="L188" s="15" t="s">
        <v>46</v>
      </c>
      <c r="M188" s="15"/>
      <c r="N188" s="16"/>
      <c r="O188" s="15"/>
      <c r="P188" s="15"/>
      <c r="Q188" s="15"/>
      <c r="R188" s="15"/>
      <c r="S188" s="88">
        <v>38180</v>
      </c>
      <c r="T188" s="15" t="s">
        <v>271</v>
      </c>
      <c r="U188" s="15" t="s">
        <v>294</v>
      </c>
      <c r="V188" s="15" t="s">
        <v>297</v>
      </c>
    </row>
    <row r="189" spans="1:22" ht="15">
      <c r="A189" s="15" t="s">
        <v>16</v>
      </c>
      <c r="B189" s="15">
        <v>3</v>
      </c>
      <c r="C189" s="15">
        <v>120</v>
      </c>
      <c r="D189" s="15">
        <v>14.5</v>
      </c>
      <c r="E189" s="15">
        <v>16</v>
      </c>
      <c r="F189" s="15">
        <v>9.4</v>
      </c>
      <c r="G189" s="15">
        <v>5.7</v>
      </c>
      <c r="H189" s="15">
        <v>2</v>
      </c>
      <c r="I189" s="15">
        <v>1</v>
      </c>
      <c r="J189" s="15">
        <v>15</v>
      </c>
      <c r="K189" s="15">
        <v>15</v>
      </c>
      <c r="L189" s="15" t="s">
        <v>33</v>
      </c>
      <c r="M189" s="15"/>
      <c r="N189" s="16"/>
      <c r="O189" s="15"/>
      <c r="P189" s="15"/>
      <c r="Q189" s="15"/>
      <c r="R189" s="15"/>
      <c r="S189" s="88">
        <v>38180</v>
      </c>
      <c r="T189" s="15" t="s">
        <v>271</v>
      </c>
      <c r="U189" s="15" t="s">
        <v>294</v>
      </c>
      <c r="V189" s="15"/>
    </row>
    <row r="190" spans="1:22" ht="15">
      <c r="A190" s="15" t="s">
        <v>16</v>
      </c>
      <c r="B190" s="15">
        <v>3</v>
      </c>
      <c r="C190" s="15">
        <v>120</v>
      </c>
      <c r="D190" s="15">
        <v>23</v>
      </c>
      <c r="E190" s="15">
        <v>34.5</v>
      </c>
      <c r="F190" s="15">
        <v>9.3</v>
      </c>
      <c r="G190" s="15">
        <v>10.7</v>
      </c>
      <c r="H190" s="15">
        <v>4</v>
      </c>
      <c r="I190" s="15">
        <v>1</v>
      </c>
      <c r="J190" s="15">
        <v>16</v>
      </c>
      <c r="K190" s="15"/>
      <c r="L190" s="15" t="s">
        <v>46</v>
      </c>
      <c r="M190" s="15"/>
      <c r="N190" s="16"/>
      <c r="O190" s="15"/>
      <c r="P190" s="15"/>
      <c r="Q190" s="15"/>
      <c r="R190" s="15"/>
      <c r="S190" s="88">
        <v>38180</v>
      </c>
      <c r="T190" s="15" t="s">
        <v>271</v>
      </c>
      <c r="U190" s="15" t="s">
        <v>294</v>
      </c>
      <c r="V190" s="15" t="s">
        <v>297</v>
      </c>
    </row>
    <row r="191" spans="1:22" ht="15">
      <c r="A191" s="15" t="s">
        <v>16</v>
      </c>
      <c r="B191" s="15">
        <v>3</v>
      </c>
      <c r="C191" s="15">
        <v>240</v>
      </c>
      <c r="D191" s="15">
        <v>21</v>
      </c>
      <c r="E191" s="15">
        <v>21</v>
      </c>
      <c r="F191" s="15">
        <v>12.3</v>
      </c>
      <c r="G191" s="15">
        <v>4.9</v>
      </c>
      <c r="H191" s="15">
        <v>2</v>
      </c>
      <c r="I191" s="15">
        <v>1</v>
      </c>
      <c r="J191" s="15">
        <v>17</v>
      </c>
      <c r="K191" s="15">
        <v>17</v>
      </c>
      <c r="L191" s="15" t="s">
        <v>32</v>
      </c>
      <c r="M191" s="15">
        <v>70</v>
      </c>
      <c r="N191" s="16">
        <v>5</v>
      </c>
      <c r="O191" s="15"/>
      <c r="P191" s="15"/>
      <c r="Q191" s="15"/>
      <c r="R191" s="15"/>
      <c r="S191" s="88">
        <v>38180</v>
      </c>
      <c r="T191" s="15" t="s">
        <v>271</v>
      </c>
      <c r="U191" s="15" t="s">
        <v>294</v>
      </c>
      <c r="V191" s="15"/>
    </row>
    <row r="192" spans="1:22" ht="15">
      <c r="A192" s="15" t="s">
        <v>16</v>
      </c>
      <c r="B192" s="15">
        <v>3</v>
      </c>
      <c r="C192" s="15">
        <v>240</v>
      </c>
      <c r="D192" s="15">
        <v>11.3</v>
      </c>
      <c r="E192" s="15">
        <v>11.3</v>
      </c>
      <c r="F192" s="15">
        <v>11.3</v>
      </c>
      <c r="G192" s="15">
        <v>1.6</v>
      </c>
      <c r="H192" s="15">
        <v>3</v>
      </c>
      <c r="I192" s="15">
        <v>2</v>
      </c>
      <c r="J192" s="15">
        <v>18</v>
      </c>
      <c r="K192" s="15"/>
      <c r="L192" s="15" t="s">
        <v>32</v>
      </c>
      <c r="M192" s="15"/>
      <c r="N192" s="16"/>
      <c r="O192" s="15"/>
      <c r="P192" s="15"/>
      <c r="Q192" s="15"/>
      <c r="R192" s="15"/>
      <c r="S192" s="88">
        <v>38180</v>
      </c>
      <c r="T192" s="15" t="s">
        <v>271</v>
      </c>
      <c r="U192" s="15" t="s">
        <v>294</v>
      </c>
      <c r="V192" s="15"/>
    </row>
    <row r="193" spans="1:22" ht="15">
      <c r="A193" s="15" t="s">
        <v>16</v>
      </c>
      <c r="B193" s="15">
        <v>3</v>
      </c>
      <c r="C193" s="15">
        <v>360</v>
      </c>
      <c r="D193" s="15">
        <v>9.6</v>
      </c>
      <c r="E193" s="15">
        <v>9.6</v>
      </c>
      <c r="F193" s="15">
        <v>6.9</v>
      </c>
      <c r="G193" s="15">
        <v>2.5</v>
      </c>
      <c r="H193" s="15">
        <v>3</v>
      </c>
      <c r="I193" s="15">
        <v>1</v>
      </c>
      <c r="J193" s="15">
        <v>13</v>
      </c>
      <c r="K193" s="15">
        <v>13</v>
      </c>
      <c r="L193" s="15" t="s">
        <v>17</v>
      </c>
      <c r="M193" s="15"/>
      <c r="N193" s="16"/>
      <c r="O193" s="15"/>
      <c r="P193" s="15"/>
      <c r="Q193" s="15"/>
      <c r="R193" s="15"/>
      <c r="S193" s="88">
        <v>38180</v>
      </c>
      <c r="T193" s="15" t="s">
        <v>271</v>
      </c>
      <c r="U193" s="15" t="s">
        <v>294</v>
      </c>
      <c r="V193" s="15"/>
    </row>
    <row r="194" spans="1:22" ht="15">
      <c r="A194" s="15" t="s">
        <v>16</v>
      </c>
      <c r="B194" s="15">
        <v>3</v>
      </c>
      <c r="C194" s="15">
        <v>360</v>
      </c>
      <c r="D194" s="15">
        <v>13.1</v>
      </c>
      <c r="E194" s="15">
        <v>20.5</v>
      </c>
      <c r="F194" s="15">
        <v>0</v>
      </c>
      <c r="G194" s="15">
        <v>6.2</v>
      </c>
      <c r="H194" s="15">
        <v>3</v>
      </c>
      <c r="I194" s="15">
        <v>4</v>
      </c>
      <c r="J194" s="15">
        <v>14</v>
      </c>
      <c r="K194" s="15"/>
      <c r="L194" s="15" t="s">
        <v>44</v>
      </c>
      <c r="M194" s="15"/>
      <c r="N194" s="16"/>
      <c r="O194" s="15"/>
      <c r="P194" s="15"/>
      <c r="Q194" s="15"/>
      <c r="R194" s="15"/>
      <c r="S194" s="88">
        <v>38180</v>
      </c>
      <c r="T194" s="15" t="s">
        <v>271</v>
      </c>
      <c r="U194" s="15" t="s">
        <v>294</v>
      </c>
      <c r="V194" s="15" t="s">
        <v>298</v>
      </c>
    </row>
    <row r="195" spans="1:22" ht="15">
      <c r="A195" s="15" t="s">
        <v>9</v>
      </c>
      <c r="B195" s="15">
        <v>1</v>
      </c>
      <c r="C195" s="15">
        <v>120</v>
      </c>
      <c r="D195" s="15"/>
      <c r="E195" s="15"/>
      <c r="F195" s="15"/>
      <c r="G195" s="15"/>
      <c r="H195" s="15"/>
      <c r="I195" s="15"/>
      <c r="J195" s="15"/>
      <c r="K195" s="15"/>
      <c r="L195" s="15" t="s">
        <v>275</v>
      </c>
      <c r="M195" s="15"/>
      <c r="N195" s="16"/>
      <c r="O195" s="15"/>
      <c r="P195" s="15"/>
      <c r="Q195" s="15"/>
      <c r="R195" s="15"/>
      <c r="S195" s="88">
        <v>38179</v>
      </c>
      <c r="T195" s="15" t="s">
        <v>271</v>
      </c>
      <c r="U195" s="15" t="s">
        <v>294</v>
      </c>
      <c r="V195" s="15"/>
    </row>
    <row r="196" spans="1:22" ht="15">
      <c r="A196" s="15" t="s">
        <v>9</v>
      </c>
      <c r="B196" s="15">
        <v>1</v>
      </c>
      <c r="C196" s="15">
        <v>240</v>
      </c>
      <c r="D196" s="15"/>
      <c r="E196" s="15"/>
      <c r="F196" s="15"/>
      <c r="G196" s="15"/>
      <c r="H196" s="15"/>
      <c r="I196" s="15"/>
      <c r="J196" s="15"/>
      <c r="K196" s="15"/>
      <c r="L196" s="15" t="s">
        <v>275</v>
      </c>
      <c r="M196" s="15"/>
      <c r="N196" s="16"/>
      <c r="O196" s="15"/>
      <c r="P196" s="15"/>
      <c r="Q196" s="15"/>
      <c r="R196" s="15"/>
      <c r="S196" s="88">
        <v>38179</v>
      </c>
      <c r="T196" s="15" t="s">
        <v>271</v>
      </c>
      <c r="U196" s="15" t="s">
        <v>294</v>
      </c>
      <c r="V196" s="15"/>
    </row>
    <row r="197" spans="1:22" ht="15">
      <c r="A197" s="15" t="s">
        <v>9</v>
      </c>
      <c r="B197" s="15">
        <v>1</v>
      </c>
      <c r="C197" s="15">
        <v>360</v>
      </c>
      <c r="D197" s="15">
        <v>6.8</v>
      </c>
      <c r="E197" s="15">
        <v>9.7</v>
      </c>
      <c r="F197" s="15">
        <v>5.2</v>
      </c>
      <c r="G197" s="15">
        <v>1.6</v>
      </c>
      <c r="H197" s="15">
        <v>4</v>
      </c>
      <c r="I197" s="15">
        <v>3</v>
      </c>
      <c r="J197" s="15">
        <v>1</v>
      </c>
      <c r="K197" s="15"/>
      <c r="L197" s="15" t="s">
        <v>299</v>
      </c>
      <c r="M197" s="15"/>
      <c r="N197" s="16"/>
      <c r="O197" s="15"/>
      <c r="P197" s="15"/>
      <c r="Q197" s="15"/>
      <c r="R197" s="15"/>
      <c r="S197" s="88">
        <v>38179</v>
      </c>
      <c r="T197" s="15" t="s">
        <v>271</v>
      </c>
      <c r="U197" s="15" t="s">
        <v>294</v>
      </c>
      <c r="V197" s="15" t="s">
        <v>300</v>
      </c>
    </row>
    <row r="198" spans="1:22" ht="15">
      <c r="A198" s="15" t="s">
        <v>9</v>
      </c>
      <c r="B198" s="15">
        <v>1</v>
      </c>
      <c r="C198" s="15">
        <v>360</v>
      </c>
      <c r="D198" s="15">
        <v>17</v>
      </c>
      <c r="E198" s="15">
        <v>19.3</v>
      </c>
      <c r="F198" s="15">
        <v>19.7</v>
      </c>
      <c r="G198" s="15">
        <v>4</v>
      </c>
      <c r="H198" s="15">
        <v>4</v>
      </c>
      <c r="I198" s="15">
        <v>3</v>
      </c>
      <c r="J198" s="15">
        <v>2</v>
      </c>
      <c r="K198" s="15"/>
      <c r="L198" s="15" t="s">
        <v>32</v>
      </c>
      <c r="M198" s="15"/>
      <c r="N198" s="16"/>
      <c r="O198" s="15"/>
      <c r="P198" s="15"/>
      <c r="Q198" s="15"/>
      <c r="R198" s="15"/>
      <c r="S198" s="88">
        <v>38179</v>
      </c>
      <c r="T198" s="15" t="s">
        <v>271</v>
      </c>
      <c r="U198" s="15" t="s">
        <v>294</v>
      </c>
      <c r="V198" s="15"/>
    </row>
    <row r="199" spans="1:22" ht="15">
      <c r="A199" s="15" t="s">
        <v>9</v>
      </c>
      <c r="B199" s="15">
        <v>2</v>
      </c>
      <c r="C199" s="15">
        <v>120</v>
      </c>
      <c r="D199" s="15">
        <v>8.1</v>
      </c>
      <c r="E199" s="15">
        <v>9.2</v>
      </c>
      <c r="F199" s="15">
        <v>8.1</v>
      </c>
      <c r="G199" s="15">
        <v>1.4</v>
      </c>
      <c r="H199" s="15">
        <v>2</v>
      </c>
      <c r="I199" s="15">
        <v>2</v>
      </c>
      <c r="J199" s="15">
        <v>5</v>
      </c>
      <c r="K199" s="15"/>
      <c r="L199" s="15" t="s">
        <v>10</v>
      </c>
      <c r="M199" s="15"/>
      <c r="N199" s="16"/>
      <c r="O199" s="15"/>
      <c r="P199" s="15"/>
      <c r="Q199" s="15"/>
      <c r="R199" s="15"/>
      <c r="S199" s="88">
        <v>38179</v>
      </c>
      <c r="T199" s="15" t="s">
        <v>271</v>
      </c>
      <c r="U199" s="15" t="s">
        <v>294</v>
      </c>
      <c r="V199" s="15"/>
    </row>
    <row r="200" spans="1:22" ht="15">
      <c r="A200" s="15" t="s">
        <v>9</v>
      </c>
      <c r="B200" s="15">
        <v>2</v>
      </c>
      <c r="C200" s="15">
        <v>120</v>
      </c>
      <c r="D200" s="15">
        <v>10.6</v>
      </c>
      <c r="E200" s="15">
        <v>10.6</v>
      </c>
      <c r="F200" s="15">
        <v>8</v>
      </c>
      <c r="G200" s="15">
        <v>5.1</v>
      </c>
      <c r="H200" s="15">
        <v>3</v>
      </c>
      <c r="I200" s="15">
        <v>2</v>
      </c>
      <c r="J200" s="15">
        <v>4</v>
      </c>
      <c r="K200" s="15">
        <v>4</v>
      </c>
      <c r="L200" s="15" t="s">
        <v>10</v>
      </c>
      <c r="M200" s="15"/>
      <c r="N200" s="16"/>
      <c r="O200" s="15"/>
      <c r="P200" s="15"/>
      <c r="Q200" s="15"/>
      <c r="R200" s="15"/>
      <c r="S200" s="88">
        <v>38179</v>
      </c>
      <c r="T200" s="15" t="s">
        <v>271</v>
      </c>
      <c r="U200" s="15" t="s">
        <v>294</v>
      </c>
      <c r="V200" s="15" t="s">
        <v>301</v>
      </c>
    </row>
    <row r="201" spans="1:22" ht="15">
      <c r="A201" s="15" t="s">
        <v>9</v>
      </c>
      <c r="B201" s="15">
        <v>2</v>
      </c>
      <c r="C201" s="15">
        <v>240</v>
      </c>
      <c r="D201" s="15"/>
      <c r="E201" s="15"/>
      <c r="F201" s="15"/>
      <c r="G201" s="15"/>
      <c r="H201" s="15"/>
      <c r="I201" s="15"/>
      <c r="J201" s="15"/>
      <c r="K201" s="15"/>
      <c r="L201" s="15" t="s">
        <v>275</v>
      </c>
      <c r="M201" s="15"/>
      <c r="N201" s="16"/>
      <c r="O201" s="15"/>
      <c r="P201" s="15"/>
      <c r="Q201" s="15"/>
      <c r="R201" s="15"/>
      <c r="S201" s="88">
        <v>38179</v>
      </c>
      <c r="T201" s="15" t="s">
        <v>271</v>
      </c>
      <c r="U201" s="15" t="s">
        <v>294</v>
      </c>
      <c r="V201" s="15"/>
    </row>
    <row r="202" spans="1:22" ht="15">
      <c r="A202" s="15" t="s">
        <v>9</v>
      </c>
      <c r="B202" s="15">
        <v>2</v>
      </c>
      <c r="C202" s="15">
        <v>360</v>
      </c>
      <c r="D202" s="15">
        <v>17.1</v>
      </c>
      <c r="E202" s="15">
        <v>18.2</v>
      </c>
      <c r="F202" s="15">
        <v>5.1</v>
      </c>
      <c r="G202" s="15">
        <v>9.2</v>
      </c>
      <c r="H202" s="15">
        <v>4</v>
      </c>
      <c r="I202" s="15">
        <v>1</v>
      </c>
      <c r="J202" s="15">
        <v>3</v>
      </c>
      <c r="K202" s="15">
        <v>3</v>
      </c>
      <c r="L202" s="15" t="s">
        <v>30</v>
      </c>
      <c r="M202" s="15"/>
      <c r="N202" s="16"/>
      <c r="O202" s="15"/>
      <c r="P202" s="15"/>
      <c r="Q202" s="15"/>
      <c r="R202" s="15"/>
      <c r="S202" s="88">
        <v>38179</v>
      </c>
      <c r="T202" s="15" t="s">
        <v>271</v>
      </c>
      <c r="U202" s="15" t="s">
        <v>294</v>
      </c>
      <c r="V202" s="15"/>
    </row>
    <row r="203" spans="1:22" ht="15">
      <c r="A203" s="15" t="s">
        <v>9</v>
      </c>
      <c r="B203" s="15">
        <v>3</v>
      </c>
      <c r="C203" s="15">
        <v>60</v>
      </c>
      <c r="D203" s="15">
        <v>16</v>
      </c>
      <c r="E203" s="15">
        <v>13.7</v>
      </c>
      <c r="F203" s="15">
        <v>10</v>
      </c>
      <c r="G203" s="15">
        <v>6.2</v>
      </c>
      <c r="H203" s="15">
        <v>5</v>
      </c>
      <c r="I203" s="15">
        <v>3</v>
      </c>
      <c r="J203" s="15">
        <v>9</v>
      </c>
      <c r="K203" s="15">
        <v>9</v>
      </c>
      <c r="L203" s="15" t="s">
        <v>31</v>
      </c>
      <c r="M203" s="15">
        <v>90</v>
      </c>
      <c r="N203" s="16" t="s">
        <v>289</v>
      </c>
      <c r="O203" s="15"/>
      <c r="P203" s="15"/>
      <c r="Q203" s="15"/>
      <c r="R203" s="15"/>
      <c r="S203" s="88">
        <v>38179</v>
      </c>
      <c r="T203" s="15" t="s">
        <v>271</v>
      </c>
      <c r="U203" s="15" t="s">
        <v>294</v>
      </c>
      <c r="V203" s="15" t="s">
        <v>302</v>
      </c>
    </row>
    <row r="204" spans="1:22" ht="15">
      <c r="A204" s="15" t="s">
        <v>9</v>
      </c>
      <c r="B204" s="15">
        <v>3</v>
      </c>
      <c r="C204" s="15">
        <v>180</v>
      </c>
      <c r="D204" s="15">
        <v>36</v>
      </c>
      <c r="E204" s="15">
        <v>39.6</v>
      </c>
      <c r="F204" s="15">
        <v>14.3</v>
      </c>
      <c r="G204" s="15">
        <v>19.3</v>
      </c>
      <c r="H204" s="15">
        <v>2</v>
      </c>
      <c r="I204" s="15">
        <v>1</v>
      </c>
      <c r="J204" s="15">
        <v>7</v>
      </c>
      <c r="K204" s="15"/>
      <c r="L204" s="15" t="s">
        <v>10</v>
      </c>
      <c r="M204" s="15"/>
      <c r="N204" s="16"/>
      <c r="O204" s="15"/>
      <c r="P204" s="15"/>
      <c r="Q204" s="15"/>
      <c r="R204" s="15"/>
      <c r="S204" s="88">
        <v>38179</v>
      </c>
      <c r="T204" s="15" t="s">
        <v>271</v>
      </c>
      <c r="U204" s="15" t="s">
        <v>294</v>
      </c>
      <c r="V204" s="15"/>
    </row>
    <row r="205" spans="1:22" ht="15">
      <c r="A205" s="15" t="s">
        <v>9</v>
      </c>
      <c r="B205" s="15">
        <v>3</v>
      </c>
      <c r="C205" s="15">
        <v>180</v>
      </c>
      <c r="D205" s="15">
        <v>19.9</v>
      </c>
      <c r="E205" s="15">
        <v>31.3</v>
      </c>
      <c r="F205" s="15">
        <v>18.2</v>
      </c>
      <c r="G205" s="15">
        <v>14.9</v>
      </c>
      <c r="H205" s="15">
        <v>2</v>
      </c>
      <c r="I205" s="15">
        <v>1</v>
      </c>
      <c r="J205" s="15">
        <v>6</v>
      </c>
      <c r="K205" s="15">
        <v>6</v>
      </c>
      <c r="L205" s="15" t="s">
        <v>10</v>
      </c>
      <c r="M205" s="15"/>
      <c r="N205" s="16"/>
      <c r="O205" s="15"/>
      <c r="P205" s="15"/>
      <c r="Q205" s="15"/>
      <c r="R205" s="15"/>
      <c r="S205" s="88">
        <v>38179</v>
      </c>
      <c r="T205" s="15" t="s">
        <v>271</v>
      </c>
      <c r="U205" s="15" t="s">
        <v>294</v>
      </c>
      <c r="V205" s="15" t="s">
        <v>303</v>
      </c>
    </row>
    <row r="206" spans="1:22" ht="15">
      <c r="A206" s="15" t="s">
        <v>9</v>
      </c>
      <c r="B206" s="15">
        <v>3</v>
      </c>
      <c r="C206" s="15">
        <v>180</v>
      </c>
      <c r="D206" s="15">
        <v>17</v>
      </c>
      <c r="E206" s="15">
        <v>18.3</v>
      </c>
      <c r="F206" s="15">
        <v>5.8</v>
      </c>
      <c r="G206" s="15">
        <v>13.8</v>
      </c>
      <c r="H206" s="15">
        <v>4</v>
      </c>
      <c r="I206" s="15">
        <v>1</v>
      </c>
      <c r="J206" s="15">
        <v>8</v>
      </c>
      <c r="K206" s="15">
        <v>8</v>
      </c>
      <c r="L206" s="15" t="s">
        <v>10</v>
      </c>
      <c r="M206" s="15">
        <v>670</v>
      </c>
      <c r="N206" s="16">
        <v>5</v>
      </c>
      <c r="O206" s="15"/>
      <c r="P206" s="15"/>
      <c r="Q206" s="15"/>
      <c r="R206" s="15"/>
      <c r="S206" s="88">
        <v>38179</v>
      </c>
      <c r="T206" s="15" t="s">
        <v>271</v>
      </c>
      <c r="U206" s="15" t="s">
        <v>294</v>
      </c>
      <c r="V206" s="15"/>
    </row>
    <row r="207" spans="1:22" ht="15">
      <c r="A207" s="15" t="s">
        <v>9</v>
      </c>
      <c r="B207" s="15">
        <v>3</v>
      </c>
      <c r="C207" s="15">
        <v>300</v>
      </c>
      <c r="D207" s="15">
        <v>13.4</v>
      </c>
      <c r="E207" s="15">
        <v>21.6</v>
      </c>
      <c r="F207" s="15">
        <v>9.8</v>
      </c>
      <c r="G207" s="15">
        <v>13</v>
      </c>
      <c r="H207" s="15">
        <v>3</v>
      </c>
      <c r="I207" s="15">
        <v>1</v>
      </c>
      <c r="J207" s="15">
        <v>11</v>
      </c>
      <c r="K207" s="15"/>
      <c r="L207" s="15" t="s">
        <v>10</v>
      </c>
      <c r="M207" s="15"/>
      <c r="N207" s="16"/>
      <c r="O207" s="15"/>
      <c r="P207" s="15"/>
      <c r="Q207" s="15"/>
      <c r="R207" s="15"/>
      <c r="S207" s="88">
        <v>38179</v>
      </c>
      <c r="T207" s="15" t="s">
        <v>271</v>
      </c>
      <c r="U207" s="15" t="s">
        <v>294</v>
      </c>
      <c r="V207" s="15"/>
    </row>
    <row r="208" spans="1:22" ht="15">
      <c r="A208" s="15" t="s">
        <v>9</v>
      </c>
      <c r="B208" s="15">
        <v>3</v>
      </c>
      <c r="C208" s="15">
        <v>300</v>
      </c>
      <c r="D208" s="15">
        <v>11.3</v>
      </c>
      <c r="E208" s="15">
        <v>11.8</v>
      </c>
      <c r="F208" s="15">
        <v>9.5</v>
      </c>
      <c r="G208" s="15">
        <v>3.1</v>
      </c>
      <c r="H208" s="15">
        <v>3</v>
      </c>
      <c r="I208" s="15">
        <v>1</v>
      </c>
      <c r="J208" s="15">
        <v>12</v>
      </c>
      <c r="K208" s="15">
        <v>12</v>
      </c>
      <c r="L208" s="15" t="s">
        <v>31</v>
      </c>
      <c r="M208" s="15"/>
      <c r="N208" s="16"/>
      <c r="O208" s="15"/>
      <c r="P208" s="15"/>
      <c r="Q208" s="15"/>
      <c r="R208" s="15"/>
      <c r="S208" s="88">
        <v>38179</v>
      </c>
      <c r="T208" s="15" t="s">
        <v>271</v>
      </c>
      <c r="U208" s="15" t="s">
        <v>294</v>
      </c>
      <c r="V208" s="15" t="s">
        <v>304</v>
      </c>
    </row>
    <row r="209" spans="1:22" ht="15">
      <c r="A209" s="15" t="s">
        <v>13</v>
      </c>
      <c r="B209" s="15" t="s">
        <v>40</v>
      </c>
      <c r="C209" s="15">
        <v>360</v>
      </c>
      <c r="D209" s="15">
        <v>11.3</v>
      </c>
      <c r="E209" s="15">
        <v>12.8</v>
      </c>
      <c r="F209" s="15">
        <v>6.2</v>
      </c>
      <c r="G209" s="15">
        <v>16.2</v>
      </c>
      <c r="H209" s="15">
        <v>3</v>
      </c>
      <c r="I209" s="15">
        <v>1</v>
      </c>
      <c r="J209" s="15">
        <v>62</v>
      </c>
      <c r="K209" s="15">
        <v>62</v>
      </c>
      <c r="L209" s="15" t="s">
        <v>12</v>
      </c>
      <c r="M209" s="15">
        <v>120</v>
      </c>
      <c r="N209" s="16" t="s">
        <v>293</v>
      </c>
      <c r="O209" s="15"/>
      <c r="P209" s="15"/>
      <c r="Q209" s="15"/>
      <c r="R209" s="15"/>
      <c r="S209" s="88">
        <v>38209</v>
      </c>
      <c r="T209" s="15" t="s">
        <v>271</v>
      </c>
      <c r="U209" s="15" t="s">
        <v>31</v>
      </c>
      <c r="V209" s="15"/>
    </row>
    <row r="210" spans="1:22" ht="15">
      <c r="A210" s="15" t="s">
        <v>13</v>
      </c>
      <c r="B210" s="15" t="s">
        <v>41</v>
      </c>
      <c r="C210" s="15">
        <v>270</v>
      </c>
      <c r="D210" s="15">
        <v>10.2</v>
      </c>
      <c r="E210" s="15">
        <v>10.1</v>
      </c>
      <c r="F210" s="15">
        <v>7.6</v>
      </c>
      <c r="G210" s="15">
        <v>6.1</v>
      </c>
      <c r="H210" s="15">
        <v>3</v>
      </c>
      <c r="I210" s="15">
        <v>1</v>
      </c>
      <c r="J210" s="15">
        <v>64</v>
      </c>
      <c r="K210" s="15">
        <v>64</v>
      </c>
      <c r="L210" s="15" t="s">
        <v>31</v>
      </c>
      <c r="M210" s="15">
        <v>130</v>
      </c>
      <c r="N210" s="16" t="s">
        <v>293</v>
      </c>
      <c r="O210" s="15"/>
      <c r="P210" s="15"/>
      <c r="Q210" s="15"/>
      <c r="R210" s="15"/>
      <c r="S210" s="88">
        <v>38209</v>
      </c>
      <c r="T210" s="15" t="s">
        <v>271</v>
      </c>
      <c r="U210" s="15" t="s">
        <v>31</v>
      </c>
      <c r="V210" s="15"/>
    </row>
    <row r="211" spans="1:22" ht="15">
      <c r="A211" s="15" t="s">
        <v>13</v>
      </c>
      <c r="B211" s="15" t="s">
        <v>42</v>
      </c>
      <c r="C211" s="15">
        <v>180</v>
      </c>
      <c r="D211" s="15">
        <v>12.3</v>
      </c>
      <c r="E211" s="15">
        <v>12.8</v>
      </c>
      <c r="F211" s="15">
        <v>0</v>
      </c>
      <c r="G211" s="15">
        <v>14.8</v>
      </c>
      <c r="H211" s="15">
        <v>1</v>
      </c>
      <c r="I211" s="15">
        <v>1</v>
      </c>
      <c r="J211" s="15">
        <v>66</v>
      </c>
      <c r="K211" s="15">
        <v>66</v>
      </c>
      <c r="L211" s="15" t="s">
        <v>31</v>
      </c>
      <c r="M211" s="15">
        <v>360</v>
      </c>
      <c r="N211" s="16">
        <v>5</v>
      </c>
      <c r="O211" s="15"/>
      <c r="P211" s="15"/>
      <c r="Q211" s="15"/>
      <c r="R211" s="15"/>
      <c r="S211" s="88">
        <v>38209</v>
      </c>
      <c r="T211" s="15" t="s">
        <v>271</v>
      </c>
      <c r="U211" s="15" t="s">
        <v>31</v>
      </c>
      <c r="V211" s="15"/>
    </row>
    <row r="212" spans="1:22" ht="15">
      <c r="A212" s="15" t="s">
        <v>13</v>
      </c>
      <c r="B212" s="15" t="s">
        <v>43</v>
      </c>
      <c r="C212" s="15">
        <v>90</v>
      </c>
      <c r="D212" s="15">
        <v>8.5</v>
      </c>
      <c r="E212" s="15">
        <v>24</v>
      </c>
      <c r="F212" s="15">
        <v>0</v>
      </c>
      <c r="G212" s="15">
        <v>16.6</v>
      </c>
      <c r="H212" s="15">
        <v>2</v>
      </c>
      <c r="I212" s="15">
        <v>1</v>
      </c>
      <c r="J212" s="15">
        <v>70</v>
      </c>
      <c r="K212" s="15">
        <v>70</v>
      </c>
      <c r="L212" s="15" t="s">
        <v>31</v>
      </c>
      <c r="M212" s="15">
        <v>130</v>
      </c>
      <c r="N212" s="16" t="s">
        <v>293</v>
      </c>
      <c r="O212" s="15"/>
      <c r="P212" s="15"/>
      <c r="Q212" s="15"/>
      <c r="R212" s="15"/>
      <c r="S212" s="88">
        <v>38209</v>
      </c>
      <c r="T212" s="15" t="s">
        <v>271</v>
      </c>
      <c r="U212" s="15" t="s">
        <v>31</v>
      </c>
      <c r="V212" s="15"/>
    </row>
    <row r="213" spans="1:22" ht="15">
      <c r="A213" s="15" t="s">
        <v>13</v>
      </c>
      <c r="B213" s="15" t="s">
        <v>45</v>
      </c>
      <c r="C213" s="15">
        <v>315</v>
      </c>
      <c r="D213" s="15">
        <v>7.9</v>
      </c>
      <c r="E213" s="15">
        <v>8.2</v>
      </c>
      <c r="F213" s="15">
        <v>7.4</v>
      </c>
      <c r="G213" s="15">
        <v>1.8</v>
      </c>
      <c r="H213" s="15">
        <v>2</v>
      </c>
      <c r="I213" s="15">
        <v>1</v>
      </c>
      <c r="J213" s="15">
        <v>72</v>
      </c>
      <c r="K213" s="15"/>
      <c r="L213" s="15" t="s">
        <v>32</v>
      </c>
      <c r="M213" s="15"/>
      <c r="N213" s="16"/>
      <c r="O213" s="15"/>
      <c r="P213" s="15"/>
      <c r="Q213" s="15"/>
      <c r="R213" s="15"/>
      <c r="S213" s="88">
        <v>38209</v>
      </c>
      <c r="T213" s="15" t="s">
        <v>271</v>
      </c>
      <c r="U213" s="15" t="s">
        <v>31</v>
      </c>
      <c r="V213" s="15"/>
    </row>
    <row r="214" spans="1:22" ht="15">
      <c r="A214" s="15" t="s">
        <v>13</v>
      </c>
      <c r="B214" s="15" t="s">
        <v>49</v>
      </c>
      <c r="C214" s="15">
        <v>45</v>
      </c>
      <c r="D214" s="15"/>
      <c r="E214" s="15"/>
      <c r="F214" s="15"/>
      <c r="G214" s="15"/>
      <c r="H214" s="15"/>
      <c r="I214" s="15"/>
      <c r="J214" s="15"/>
      <c r="K214" s="15"/>
      <c r="L214" s="15" t="s">
        <v>275</v>
      </c>
      <c r="M214" s="15"/>
      <c r="N214" s="16"/>
      <c r="O214" s="15"/>
      <c r="P214" s="15"/>
      <c r="Q214" s="15"/>
      <c r="R214" s="15"/>
      <c r="S214" s="88">
        <v>38209</v>
      </c>
      <c r="T214" s="15" t="s">
        <v>271</v>
      </c>
      <c r="U214" s="15" t="s">
        <v>31</v>
      </c>
      <c r="V214" s="15"/>
    </row>
    <row r="215" spans="1:22" ht="15">
      <c r="A215" s="15" t="s">
        <v>13</v>
      </c>
      <c r="B215" s="15"/>
      <c r="C215" s="15"/>
      <c r="D215" s="15">
        <v>12.7</v>
      </c>
      <c r="E215" s="15">
        <v>12.4</v>
      </c>
      <c r="F215" s="15">
        <v>12.1</v>
      </c>
      <c r="G215" s="15">
        <v>1.7</v>
      </c>
      <c r="H215" s="15">
        <v>3</v>
      </c>
      <c r="I215" s="15">
        <v>1</v>
      </c>
      <c r="J215" s="15">
        <v>73</v>
      </c>
      <c r="K215" s="15"/>
      <c r="L215" s="15" t="s">
        <v>32</v>
      </c>
      <c r="M215" s="15"/>
      <c r="N215" s="16"/>
      <c r="O215" s="15"/>
      <c r="P215" s="15"/>
      <c r="Q215" s="15"/>
      <c r="R215" s="15"/>
      <c r="S215" s="88">
        <v>38209</v>
      </c>
      <c r="T215" s="15" t="s">
        <v>271</v>
      </c>
      <c r="U215" s="15" t="s">
        <v>31</v>
      </c>
      <c r="V215" s="15"/>
    </row>
    <row r="216" spans="1:22" ht="15">
      <c r="A216" s="15" t="s">
        <v>13</v>
      </c>
      <c r="B216" s="15"/>
      <c r="C216" s="15"/>
      <c r="D216" s="15">
        <v>11.2</v>
      </c>
      <c r="E216" s="15">
        <v>11</v>
      </c>
      <c r="F216" s="15">
        <v>11.2</v>
      </c>
      <c r="G216" s="15">
        <v>1.8</v>
      </c>
      <c r="H216" s="15">
        <v>3</v>
      </c>
      <c r="I216" s="15">
        <v>2</v>
      </c>
      <c r="J216" s="15">
        <v>63</v>
      </c>
      <c r="K216" s="15">
        <v>63</v>
      </c>
      <c r="L216" s="15" t="s">
        <v>32</v>
      </c>
      <c r="M216" s="15"/>
      <c r="N216" s="16"/>
      <c r="O216" s="15"/>
      <c r="P216" s="15"/>
      <c r="Q216" s="15"/>
      <c r="R216" s="15"/>
      <c r="S216" s="88">
        <v>38209</v>
      </c>
      <c r="T216" s="15" t="s">
        <v>271</v>
      </c>
      <c r="U216" s="15" t="s">
        <v>31</v>
      </c>
      <c r="V216" s="15"/>
    </row>
    <row r="217" spans="1:22" ht="15">
      <c r="A217" s="15" t="s">
        <v>13</v>
      </c>
      <c r="B217" s="15"/>
      <c r="C217" s="15"/>
      <c r="D217" s="15">
        <v>16.6</v>
      </c>
      <c r="E217" s="15">
        <v>16.6</v>
      </c>
      <c r="F217" s="15">
        <v>6.9</v>
      </c>
      <c r="G217" s="15">
        <v>7</v>
      </c>
      <c r="H217" s="15">
        <v>3</v>
      </c>
      <c r="I217" s="15">
        <v>1</v>
      </c>
      <c r="J217" s="15">
        <v>68</v>
      </c>
      <c r="K217" s="15">
        <v>68</v>
      </c>
      <c r="L217" s="15" t="s">
        <v>31</v>
      </c>
      <c r="M217" s="15">
        <v>350</v>
      </c>
      <c r="N217" s="16">
        <v>5</v>
      </c>
      <c r="O217" s="15"/>
      <c r="P217" s="15"/>
      <c r="Q217" s="15"/>
      <c r="R217" s="15"/>
      <c r="S217" s="88">
        <v>38209</v>
      </c>
      <c r="T217" s="15" t="s">
        <v>271</v>
      </c>
      <c r="U217" s="15" t="s">
        <v>31</v>
      </c>
      <c r="V217" s="15"/>
    </row>
    <row r="218" spans="1:22" ht="15">
      <c r="A218" s="15" t="s">
        <v>13</v>
      </c>
      <c r="B218" s="15"/>
      <c r="C218" s="15"/>
      <c r="D218" s="15">
        <v>11.3</v>
      </c>
      <c r="E218" s="15">
        <v>11.3</v>
      </c>
      <c r="F218" s="15">
        <v>4.4</v>
      </c>
      <c r="G218" s="15">
        <v>1.8</v>
      </c>
      <c r="H218" s="15">
        <v>3</v>
      </c>
      <c r="I218" s="15">
        <v>1</v>
      </c>
      <c r="J218" s="15">
        <v>71</v>
      </c>
      <c r="K218" s="15">
        <v>71</v>
      </c>
      <c r="L218" s="15" t="s">
        <v>32</v>
      </c>
      <c r="M218" s="15">
        <v>250</v>
      </c>
      <c r="N218" s="16" t="s">
        <v>293</v>
      </c>
      <c r="O218" s="15"/>
      <c r="P218" s="15"/>
      <c r="Q218" s="15"/>
      <c r="R218" s="15"/>
      <c r="S218" s="88">
        <v>38209</v>
      </c>
      <c r="T218" s="15" t="s">
        <v>271</v>
      </c>
      <c r="U218" s="15" t="s">
        <v>31</v>
      </c>
      <c r="V218" s="15"/>
    </row>
    <row r="219" spans="1:22" ht="15">
      <c r="A219" s="15" t="s">
        <v>13</v>
      </c>
      <c r="B219" s="15"/>
      <c r="C219" s="15"/>
      <c r="D219" s="15">
        <v>11.2</v>
      </c>
      <c r="E219" s="15">
        <v>14.9</v>
      </c>
      <c r="F219" s="15">
        <v>0</v>
      </c>
      <c r="G219" s="15">
        <v>16.9</v>
      </c>
      <c r="H219" s="15">
        <v>1</v>
      </c>
      <c r="I219" s="15">
        <v>1</v>
      </c>
      <c r="J219" s="15">
        <v>65</v>
      </c>
      <c r="K219" s="15">
        <v>65</v>
      </c>
      <c r="L219" s="15" t="s">
        <v>31</v>
      </c>
      <c r="M219" s="15">
        <v>680</v>
      </c>
      <c r="N219" s="16">
        <v>5</v>
      </c>
      <c r="O219" s="15"/>
      <c r="P219" s="15"/>
      <c r="Q219" s="15"/>
      <c r="R219" s="15"/>
      <c r="S219" s="88">
        <v>38209</v>
      </c>
      <c r="T219" s="15" t="s">
        <v>271</v>
      </c>
      <c r="U219" s="15" t="s">
        <v>31</v>
      </c>
      <c r="V219" s="15"/>
    </row>
    <row r="220" spans="1:22" ht="15">
      <c r="A220" s="15" t="s">
        <v>13</v>
      </c>
      <c r="B220" s="15"/>
      <c r="C220" s="15"/>
      <c r="D220" s="15">
        <v>13</v>
      </c>
      <c r="E220" s="15">
        <v>13</v>
      </c>
      <c r="F220" s="15">
        <v>0</v>
      </c>
      <c r="G220" s="15">
        <v>9.6</v>
      </c>
      <c r="H220" s="15">
        <v>2</v>
      </c>
      <c r="I220" s="15">
        <v>1</v>
      </c>
      <c r="J220" s="15">
        <v>69</v>
      </c>
      <c r="K220" s="15"/>
      <c r="L220" s="15" t="s">
        <v>30</v>
      </c>
      <c r="M220" s="15"/>
      <c r="N220" s="16"/>
      <c r="O220" s="15"/>
      <c r="P220" s="15"/>
      <c r="Q220" s="15"/>
      <c r="R220" s="15"/>
      <c r="S220" s="88">
        <v>38209</v>
      </c>
      <c r="T220" s="15" t="s">
        <v>271</v>
      </c>
      <c r="U220" s="15" t="s">
        <v>31</v>
      </c>
      <c r="V220" s="15"/>
    </row>
    <row r="221" spans="1:22" ht="15">
      <c r="A221" s="15" t="s">
        <v>13</v>
      </c>
      <c r="B221" s="15"/>
      <c r="C221" s="15"/>
      <c r="D221" s="15">
        <v>11.5</v>
      </c>
      <c r="E221" s="15">
        <v>11.5</v>
      </c>
      <c r="F221" s="15">
        <v>0</v>
      </c>
      <c r="G221" s="15">
        <v>11.3</v>
      </c>
      <c r="H221" s="15">
        <v>3</v>
      </c>
      <c r="I221" s="15">
        <v>1</v>
      </c>
      <c r="J221" s="15">
        <v>67</v>
      </c>
      <c r="K221" s="15">
        <v>67</v>
      </c>
      <c r="L221" s="15" t="s">
        <v>31</v>
      </c>
      <c r="M221" s="15">
        <v>220</v>
      </c>
      <c r="N221" s="16" t="s">
        <v>293</v>
      </c>
      <c r="O221" s="15"/>
      <c r="P221" s="15"/>
      <c r="Q221" s="15"/>
      <c r="R221" s="15"/>
      <c r="S221" s="88">
        <v>38209</v>
      </c>
      <c r="T221" s="15" t="s">
        <v>271</v>
      </c>
      <c r="U221" s="15" t="s">
        <v>31</v>
      </c>
      <c r="V221" s="15"/>
    </row>
    <row r="222" spans="1:22" ht="15">
      <c r="A222" s="100" t="s">
        <v>23</v>
      </c>
      <c r="B222" s="15" t="s">
        <v>40</v>
      </c>
      <c r="C222" s="15">
        <v>360</v>
      </c>
      <c r="D222" s="15">
        <v>10.3</v>
      </c>
      <c r="E222" s="15">
        <v>14</v>
      </c>
      <c r="F222" s="15">
        <v>16</v>
      </c>
      <c r="G222" s="15">
        <v>1.5</v>
      </c>
      <c r="H222" s="15">
        <v>4</v>
      </c>
      <c r="I222" s="15">
        <v>3</v>
      </c>
      <c r="J222" s="15">
        <v>75</v>
      </c>
      <c r="K222" s="15"/>
      <c r="L222" s="15" t="s">
        <v>32</v>
      </c>
      <c r="M222" s="15"/>
      <c r="N222" s="16"/>
      <c r="O222" s="15"/>
      <c r="P222" s="15"/>
      <c r="Q222" s="15"/>
      <c r="R222" s="15"/>
      <c r="S222" s="88">
        <v>38194</v>
      </c>
      <c r="T222" s="15" t="s">
        <v>271</v>
      </c>
      <c r="U222" s="15" t="s">
        <v>272</v>
      </c>
      <c r="V222" s="15"/>
    </row>
    <row r="223" spans="1:22" ht="15">
      <c r="A223" s="100" t="s">
        <v>23</v>
      </c>
      <c r="B223" s="15" t="s">
        <v>40</v>
      </c>
      <c r="C223" s="15">
        <v>360</v>
      </c>
      <c r="D223" s="15">
        <v>9.4</v>
      </c>
      <c r="E223" s="15">
        <v>17</v>
      </c>
      <c r="F223" s="15">
        <v>9.2</v>
      </c>
      <c r="G223" s="15">
        <v>2.4</v>
      </c>
      <c r="H223" s="15">
        <v>3</v>
      </c>
      <c r="I223" s="15">
        <v>1</v>
      </c>
      <c r="J223" s="15">
        <v>79</v>
      </c>
      <c r="K223" s="15"/>
      <c r="L223" s="15" t="s">
        <v>32</v>
      </c>
      <c r="M223" s="15"/>
      <c r="N223" s="16"/>
      <c r="O223" s="15"/>
      <c r="P223" s="15"/>
      <c r="Q223" s="15"/>
      <c r="R223" s="15"/>
      <c r="S223" s="88">
        <v>38194</v>
      </c>
      <c r="T223" s="15" t="s">
        <v>271</v>
      </c>
      <c r="U223" s="15" t="s">
        <v>272</v>
      </c>
      <c r="V223" s="15"/>
    </row>
    <row r="224" spans="1:22" ht="15">
      <c r="A224" s="100" t="s">
        <v>23</v>
      </c>
      <c r="B224" s="15" t="s">
        <v>40</v>
      </c>
      <c r="C224" s="15">
        <v>360</v>
      </c>
      <c r="D224" s="15">
        <v>7.8</v>
      </c>
      <c r="E224" s="15">
        <v>7.8</v>
      </c>
      <c r="F224" s="15">
        <v>4.7</v>
      </c>
      <c r="G224" s="15">
        <v>2.1</v>
      </c>
      <c r="H224" s="15">
        <v>3</v>
      </c>
      <c r="I224" s="15">
        <v>1</v>
      </c>
      <c r="J224" s="15">
        <v>78</v>
      </c>
      <c r="K224" s="15"/>
      <c r="L224" s="15" t="s">
        <v>32</v>
      </c>
      <c r="M224" s="15"/>
      <c r="N224" s="16"/>
      <c r="O224" s="15"/>
      <c r="P224" s="15"/>
      <c r="Q224" s="15"/>
      <c r="R224" s="15"/>
      <c r="S224" s="88">
        <v>38194</v>
      </c>
      <c r="T224" s="15" t="s">
        <v>271</v>
      </c>
      <c r="U224" s="15" t="s">
        <v>272</v>
      </c>
      <c r="V224" s="15"/>
    </row>
    <row r="225" spans="1:22" ht="15">
      <c r="A225" s="100" t="s">
        <v>23</v>
      </c>
      <c r="B225" s="15" t="s">
        <v>40</v>
      </c>
      <c r="C225" s="15">
        <v>360</v>
      </c>
      <c r="D225" s="15">
        <v>9.9</v>
      </c>
      <c r="E225" s="15">
        <v>13</v>
      </c>
      <c r="F225" s="15">
        <v>3.9</v>
      </c>
      <c r="G225" s="15">
        <v>4</v>
      </c>
      <c r="H225" s="15">
        <v>3</v>
      </c>
      <c r="I225" s="15">
        <v>1</v>
      </c>
      <c r="J225" s="15">
        <v>77</v>
      </c>
      <c r="K225" s="15"/>
      <c r="L225" s="15" t="s">
        <v>32</v>
      </c>
      <c r="M225" s="15"/>
      <c r="N225" s="16"/>
      <c r="O225" s="15"/>
      <c r="P225" s="15"/>
      <c r="Q225" s="15"/>
      <c r="R225" s="15"/>
      <c r="S225" s="88">
        <v>38194</v>
      </c>
      <c r="T225" s="15" t="s">
        <v>271</v>
      </c>
      <c r="U225" s="15" t="s">
        <v>272</v>
      </c>
      <c r="V225" s="15"/>
    </row>
    <row r="226" spans="1:22" ht="15">
      <c r="A226" s="100" t="s">
        <v>23</v>
      </c>
      <c r="B226" s="15" t="s">
        <v>40</v>
      </c>
      <c r="C226" s="15">
        <v>360</v>
      </c>
      <c r="D226" s="15">
        <v>9</v>
      </c>
      <c r="E226" s="15">
        <v>9</v>
      </c>
      <c r="F226" s="15">
        <v>3.3</v>
      </c>
      <c r="G226" s="15">
        <v>3.7</v>
      </c>
      <c r="H226" s="15">
        <v>3</v>
      </c>
      <c r="I226" s="15">
        <v>1</v>
      </c>
      <c r="J226" s="15">
        <v>76</v>
      </c>
      <c r="K226" s="15">
        <v>76</v>
      </c>
      <c r="L226" s="15" t="s">
        <v>32</v>
      </c>
      <c r="M226" s="15">
        <v>220</v>
      </c>
      <c r="N226" s="16" t="s">
        <v>293</v>
      </c>
      <c r="O226" s="15"/>
      <c r="P226" s="15"/>
      <c r="Q226" s="15"/>
      <c r="R226" s="15"/>
      <c r="S226" s="88">
        <v>38194</v>
      </c>
      <c r="T226" s="15" t="s">
        <v>271</v>
      </c>
      <c r="U226" s="15" t="s">
        <v>272</v>
      </c>
      <c r="V226" s="15"/>
    </row>
    <row r="227" spans="1:22" ht="15">
      <c r="A227" s="100" t="s">
        <v>23</v>
      </c>
      <c r="B227" s="15" t="s">
        <v>41</v>
      </c>
      <c r="C227" s="15">
        <v>90</v>
      </c>
      <c r="D227" s="15"/>
      <c r="E227" s="15"/>
      <c r="F227" s="15"/>
      <c r="G227" s="15"/>
      <c r="H227" s="15"/>
      <c r="I227" s="15"/>
      <c r="J227" s="15"/>
      <c r="K227" s="15"/>
      <c r="L227" s="15" t="s">
        <v>275</v>
      </c>
      <c r="M227" s="15"/>
      <c r="N227" s="16"/>
      <c r="O227" s="15"/>
      <c r="P227" s="15"/>
      <c r="Q227" s="15"/>
      <c r="R227" s="15"/>
      <c r="S227" s="88">
        <v>38194</v>
      </c>
      <c r="T227" s="15" t="s">
        <v>271</v>
      </c>
      <c r="U227" s="15" t="s">
        <v>272</v>
      </c>
      <c r="V227" s="15"/>
    </row>
    <row r="228" spans="1:22" ht="15">
      <c r="A228" s="100" t="s">
        <v>23</v>
      </c>
      <c r="B228" s="15" t="s">
        <v>42</v>
      </c>
      <c r="C228" s="15">
        <v>180</v>
      </c>
      <c r="D228" s="15">
        <v>13.8</v>
      </c>
      <c r="E228" s="15">
        <v>16</v>
      </c>
      <c r="F228" s="15">
        <v>12</v>
      </c>
      <c r="G228" s="15">
        <v>2.6</v>
      </c>
      <c r="H228" s="15">
        <v>4</v>
      </c>
      <c r="I228" s="15">
        <v>1</v>
      </c>
      <c r="J228" s="15">
        <v>81</v>
      </c>
      <c r="K228" s="15">
        <v>81</v>
      </c>
      <c r="L228" s="15" t="s">
        <v>44</v>
      </c>
      <c r="M228" s="15">
        <v>150</v>
      </c>
      <c r="N228" s="16" t="s">
        <v>293</v>
      </c>
      <c r="O228" s="15"/>
      <c r="P228" s="15"/>
      <c r="Q228" s="15"/>
      <c r="R228" s="15"/>
      <c r="S228" s="88">
        <v>38194</v>
      </c>
      <c r="T228" s="15" t="s">
        <v>271</v>
      </c>
      <c r="U228" s="15" t="s">
        <v>272</v>
      </c>
      <c r="V228" s="15"/>
    </row>
    <row r="229" spans="1:22" ht="15">
      <c r="A229" s="100" t="s">
        <v>23</v>
      </c>
      <c r="B229" s="15" t="s">
        <v>42</v>
      </c>
      <c r="C229" s="15">
        <v>180</v>
      </c>
      <c r="D229" s="15">
        <v>17</v>
      </c>
      <c r="E229" s="15">
        <v>9</v>
      </c>
      <c r="F229" s="15">
        <v>10</v>
      </c>
      <c r="G229" s="15">
        <v>2.1</v>
      </c>
      <c r="H229" s="15">
        <v>4</v>
      </c>
      <c r="I229" s="15">
        <v>1</v>
      </c>
      <c r="J229" s="15">
        <v>80</v>
      </c>
      <c r="K229" s="15"/>
      <c r="L229" s="15" t="s">
        <v>44</v>
      </c>
      <c r="M229" s="15"/>
      <c r="N229" s="16"/>
      <c r="O229" s="15"/>
      <c r="P229" s="15"/>
      <c r="Q229" s="15"/>
      <c r="R229" s="15"/>
      <c r="S229" s="88">
        <v>38194</v>
      </c>
      <c r="T229" s="15" t="s">
        <v>271</v>
      </c>
      <c r="U229" s="15" t="s">
        <v>272</v>
      </c>
      <c r="V229" s="15"/>
    </row>
    <row r="230" spans="1:22" ht="15">
      <c r="A230" s="100" t="s">
        <v>23</v>
      </c>
      <c r="B230" s="15" t="s">
        <v>42</v>
      </c>
      <c r="C230" s="15">
        <v>180</v>
      </c>
      <c r="D230" s="15">
        <v>17</v>
      </c>
      <c r="E230" s="15">
        <v>19</v>
      </c>
      <c r="F230" s="15">
        <v>9</v>
      </c>
      <c r="G230" s="15">
        <v>2.5</v>
      </c>
      <c r="H230" s="15">
        <v>5</v>
      </c>
      <c r="I230" s="15">
        <v>3</v>
      </c>
      <c r="J230" s="15">
        <v>79</v>
      </c>
      <c r="K230" s="15">
        <v>79</v>
      </c>
      <c r="L230" s="15" t="s">
        <v>44</v>
      </c>
      <c r="M230" s="15">
        <v>370</v>
      </c>
      <c r="N230" s="16"/>
      <c r="O230" s="15"/>
      <c r="P230" s="15"/>
      <c r="Q230" s="15"/>
      <c r="R230" s="15"/>
      <c r="S230" s="88">
        <v>38194</v>
      </c>
      <c r="T230" s="15" t="s">
        <v>271</v>
      </c>
      <c r="U230" s="15" t="s">
        <v>272</v>
      </c>
      <c r="V230" s="15"/>
    </row>
    <row r="231" spans="1:22" ht="15">
      <c r="A231" s="100" t="s">
        <v>23</v>
      </c>
      <c r="B231" s="15" t="s">
        <v>43</v>
      </c>
      <c r="C231" s="15">
        <v>270</v>
      </c>
      <c r="D231" s="15"/>
      <c r="E231" s="15"/>
      <c r="F231" s="15"/>
      <c r="G231" s="15"/>
      <c r="H231" s="15"/>
      <c r="I231" s="15"/>
      <c r="J231" s="15"/>
      <c r="K231" s="15"/>
      <c r="L231" s="15" t="s">
        <v>275</v>
      </c>
      <c r="M231" s="15"/>
      <c r="N231" s="16"/>
      <c r="O231" s="15"/>
      <c r="P231" s="15"/>
      <c r="Q231" s="15"/>
      <c r="R231" s="15"/>
      <c r="S231" s="88">
        <v>38194</v>
      </c>
      <c r="T231" s="15" t="s">
        <v>271</v>
      </c>
      <c r="U231" s="15" t="s">
        <v>272</v>
      </c>
      <c r="V231" s="15"/>
    </row>
    <row r="232" spans="1:22" ht="15">
      <c r="A232" s="100" t="s">
        <v>23</v>
      </c>
      <c r="B232" s="15" t="s">
        <v>45</v>
      </c>
      <c r="C232" s="15">
        <v>45</v>
      </c>
      <c r="D232" s="15">
        <v>11</v>
      </c>
      <c r="E232" s="15">
        <v>14.8</v>
      </c>
      <c r="F232" s="15">
        <v>14</v>
      </c>
      <c r="G232" s="15">
        <v>2.6</v>
      </c>
      <c r="H232" s="15">
        <v>4</v>
      </c>
      <c r="I232" s="15">
        <v>4</v>
      </c>
      <c r="J232" s="15">
        <v>83</v>
      </c>
      <c r="K232" s="15">
        <v>83</v>
      </c>
      <c r="L232" s="15" t="s">
        <v>44</v>
      </c>
      <c r="M232" s="15">
        <v>300</v>
      </c>
      <c r="N232" s="16">
        <v>5</v>
      </c>
      <c r="O232" s="15"/>
      <c r="P232" s="15"/>
      <c r="Q232" s="15"/>
      <c r="R232" s="15"/>
      <c r="S232" s="88">
        <v>38194</v>
      </c>
      <c r="T232" s="15" t="s">
        <v>271</v>
      </c>
      <c r="U232" s="15" t="s">
        <v>272</v>
      </c>
      <c r="V232" s="15" t="s">
        <v>305</v>
      </c>
    </row>
    <row r="233" spans="1:22" ht="15">
      <c r="A233" s="100" t="s">
        <v>23</v>
      </c>
      <c r="B233" s="15" t="s">
        <v>45</v>
      </c>
      <c r="C233" s="15">
        <v>45</v>
      </c>
      <c r="D233" s="15">
        <v>14</v>
      </c>
      <c r="E233" s="15">
        <v>18.5</v>
      </c>
      <c r="F233" s="15">
        <v>12</v>
      </c>
      <c r="G233" s="15">
        <v>3.6</v>
      </c>
      <c r="H233" s="15">
        <v>3</v>
      </c>
      <c r="I233" s="15">
        <v>1</v>
      </c>
      <c r="J233" s="15">
        <v>82</v>
      </c>
      <c r="K233" s="15">
        <v>82</v>
      </c>
      <c r="L233" s="15" t="s">
        <v>46</v>
      </c>
      <c r="M233" s="15">
        <v>410</v>
      </c>
      <c r="N233" s="16">
        <v>5</v>
      </c>
      <c r="O233" s="15"/>
      <c r="P233" s="15"/>
      <c r="Q233" s="15"/>
      <c r="R233" s="15"/>
      <c r="S233" s="88">
        <v>38194</v>
      </c>
      <c r="T233" s="15" t="s">
        <v>271</v>
      </c>
      <c r="U233" s="15" t="s">
        <v>272</v>
      </c>
      <c r="V233" s="15"/>
    </row>
    <row r="234" spans="1:22" ht="15">
      <c r="A234" s="100" t="s">
        <v>23</v>
      </c>
      <c r="B234" s="15" t="s">
        <v>49</v>
      </c>
      <c r="C234" s="15">
        <v>315</v>
      </c>
      <c r="D234" s="15">
        <v>29.5</v>
      </c>
      <c r="E234" s="15">
        <v>33.3</v>
      </c>
      <c r="F234" s="15">
        <v>10.4</v>
      </c>
      <c r="G234" s="15">
        <v>3.7</v>
      </c>
      <c r="H234" s="15">
        <v>3</v>
      </c>
      <c r="I234" s="15">
        <v>1</v>
      </c>
      <c r="J234" s="15">
        <v>84</v>
      </c>
      <c r="K234" s="15"/>
      <c r="L234" s="15" t="s">
        <v>46</v>
      </c>
      <c r="M234" s="15"/>
      <c r="N234" s="16"/>
      <c r="O234" s="15"/>
      <c r="P234" s="15"/>
      <c r="Q234" s="15"/>
      <c r="R234" s="15"/>
      <c r="S234" s="88">
        <v>38194</v>
      </c>
      <c r="T234" s="15" t="s">
        <v>271</v>
      </c>
      <c r="U234" s="15" t="s">
        <v>272</v>
      </c>
      <c r="V234" s="15"/>
    </row>
    <row r="235" spans="1:22" ht="15">
      <c r="A235" s="15" t="s">
        <v>19</v>
      </c>
      <c r="B235" s="15">
        <v>1</v>
      </c>
      <c r="C235" s="15">
        <v>60</v>
      </c>
      <c r="D235" s="15">
        <v>17.2</v>
      </c>
      <c r="E235" s="15">
        <v>2.6</v>
      </c>
      <c r="F235" s="15">
        <v>16.1</v>
      </c>
      <c r="G235" s="15">
        <v>3.2</v>
      </c>
      <c r="H235" s="15">
        <v>4</v>
      </c>
      <c r="I235" s="15">
        <v>1</v>
      </c>
      <c r="J235" s="15">
        <v>223</v>
      </c>
      <c r="K235" s="15">
        <v>223</v>
      </c>
      <c r="L235" s="15" t="s">
        <v>44</v>
      </c>
      <c r="M235" s="15"/>
      <c r="N235" s="16"/>
      <c r="O235" s="15"/>
      <c r="P235" s="15"/>
      <c r="Q235" s="15"/>
      <c r="R235" s="15"/>
      <c r="S235" s="88">
        <v>38253</v>
      </c>
      <c r="T235" s="15" t="s">
        <v>271</v>
      </c>
      <c r="U235" s="15" t="s">
        <v>283</v>
      </c>
      <c r="V235" s="15"/>
    </row>
    <row r="236" spans="1:22" ht="15">
      <c r="A236" s="15" t="s">
        <v>19</v>
      </c>
      <c r="B236" s="15">
        <v>1</v>
      </c>
      <c r="C236" s="15">
        <v>60</v>
      </c>
      <c r="D236" s="15">
        <v>12</v>
      </c>
      <c r="E236" s="15">
        <v>14</v>
      </c>
      <c r="F236" s="15">
        <v>8.5</v>
      </c>
      <c r="G236" s="15">
        <v>3.7</v>
      </c>
      <c r="H236" s="15">
        <v>5</v>
      </c>
      <c r="I236" s="15">
        <v>1</v>
      </c>
      <c r="J236" s="15">
        <v>221</v>
      </c>
      <c r="K236" s="15">
        <v>221</v>
      </c>
      <c r="L236" s="15" t="s">
        <v>17</v>
      </c>
      <c r="M236" s="15"/>
      <c r="N236" s="16"/>
      <c r="O236" s="15"/>
      <c r="P236" s="15"/>
      <c r="Q236" s="15"/>
      <c r="R236" s="15"/>
      <c r="S236" s="88">
        <v>38253</v>
      </c>
      <c r="T236" s="15" t="s">
        <v>271</v>
      </c>
      <c r="U236" s="15" t="s">
        <v>283</v>
      </c>
      <c r="V236" s="15" t="s">
        <v>306</v>
      </c>
    </row>
    <row r="237" spans="1:22" ht="15">
      <c r="A237" s="15" t="s">
        <v>19</v>
      </c>
      <c r="B237" s="15">
        <v>1</v>
      </c>
      <c r="C237" s="15">
        <v>60</v>
      </c>
      <c r="D237" s="15">
        <v>13</v>
      </c>
      <c r="E237" s="15">
        <v>14</v>
      </c>
      <c r="F237" s="15">
        <v>6</v>
      </c>
      <c r="G237" s="15">
        <v>4.8</v>
      </c>
      <c r="H237" s="15">
        <v>3</v>
      </c>
      <c r="I237" s="15">
        <v>1</v>
      </c>
      <c r="J237" s="15">
        <v>222</v>
      </c>
      <c r="K237" s="15">
        <v>222</v>
      </c>
      <c r="L237" s="15" t="s">
        <v>50</v>
      </c>
      <c r="M237" s="15"/>
      <c r="N237" s="16"/>
      <c r="O237" s="15"/>
      <c r="P237" s="15"/>
      <c r="Q237" s="15"/>
      <c r="R237" s="15"/>
      <c r="S237" s="88">
        <v>38253</v>
      </c>
      <c r="T237" s="15" t="s">
        <v>271</v>
      </c>
      <c r="U237" s="15" t="s">
        <v>283</v>
      </c>
      <c r="V237" s="15"/>
    </row>
    <row r="238" spans="1:22" ht="15">
      <c r="A238" s="15" t="s">
        <v>19</v>
      </c>
      <c r="B238" s="15">
        <v>1</v>
      </c>
      <c r="C238" s="15">
        <v>180</v>
      </c>
      <c r="D238" s="15">
        <v>8.8</v>
      </c>
      <c r="E238" s="15">
        <v>28</v>
      </c>
      <c r="F238" s="15">
        <v>13</v>
      </c>
      <c r="G238" s="15">
        <v>6.1</v>
      </c>
      <c r="H238" s="15">
        <v>4</v>
      </c>
      <c r="I238" s="15">
        <v>1</v>
      </c>
      <c r="J238" s="15">
        <v>226</v>
      </c>
      <c r="K238" s="15">
        <v>226</v>
      </c>
      <c r="L238" s="15" t="s">
        <v>32</v>
      </c>
      <c r="M238" s="15"/>
      <c r="N238" s="16"/>
      <c r="O238" s="15"/>
      <c r="P238" s="15"/>
      <c r="Q238" s="15"/>
      <c r="R238" s="15"/>
      <c r="S238" s="88">
        <v>38253</v>
      </c>
      <c r="T238" s="15" t="s">
        <v>271</v>
      </c>
      <c r="U238" s="15" t="s">
        <v>283</v>
      </c>
      <c r="V238" s="15"/>
    </row>
    <row r="239" spans="1:22" ht="15">
      <c r="A239" s="15" t="s">
        <v>19</v>
      </c>
      <c r="B239" s="15">
        <v>1</v>
      </c>
      <c r="C239" s="15">
        <v>180</v>
      </c>
      <c r="D239" s="15">
        <v>10.5</v>
      </c>
      <c r="E239" s="15">
        <v>16</v>
      </c>
      <c r="F239" s="15">
        <v>10.5</v>
      </c>
      <c r="G239" s="15">
        <v>4.5</v>
      </c>
      <c r="H239" s="15">
        <v>2</v>
      </c>
      <c r="I239" s="15">
        <v>1</v>
      </c>
      <c r="J239" s="15">
        <v>225</v>
      </c>
      <c r="K239" s="15"/>
      <c r="L239" s="15" t="s">
        <v>50</v>
      </c>
      <c r="M239" s="15"/>
      <c r="N239" s="16"/>
      <c r="O239" s="15"/>
      <c r="P239" s="15"/>
      <c r="Q239" s="15"/>
      <c r="R239" s="15"/>
      <c r="S239" s="88">
        <v>38253</v>
      </c>
      <c r="T239" s="15" t="s">
        <v>271</v>
      </c>
      <c r="U239" s="15" t="s">
        <v>283</v>
      </c>
      <c r="V239" s="15"/>
    </row>
    <row r="240" spans="1:22" ht="15">
      <c r="A240" s="15" t="s">
        <v>19</v>
      </c>
      <c r="B240" s="15">
        <v>1</v>
      </c>
      <c r="C240" s="15">
        <v>180</v>
      </c>
      <c r="D240" s="15">
        <v>8.7</v>
      </c>
      <c r="E240" s="15">
        <v>9.4</v>
      </c>
      <c r="F240" s="15">
        <v>8.7</v>
      </c>
      <c r="G240" s="15">
        <v>5.9</v>
      </c>
      <c r="H240" s="15">
        <v>2</v>
      </c>
      <c r="I240" s="15">
        <v>1</v>
      </c>
      <c r="J240" s="15">
        <v>224</v>
      </c>
      <c r="K240" s="15">
        <v>224</v>
      </c>
      <c r="L240" s="15" t="s">
        <v>50</v>
      </c>
      <c r="M240" s="15"/>
      <c r="N240" s="16"/>
      <c r="O240" s="15"/>
      <c r="P240" s="15"/>
      <c r="Q240" s="15"/>
      <c r="R240" s="15"/>
      <c r="S240" s="88">
        <v>38253</v>
      </c>
      <c r="T240" s="15" t="s">
        <v>271</v>
      </c>
      <c r="U240" s="15" t="s">
        <v>283</v>
      </c>
      <c r="V240" s="15"/>
    </row>
    <row r="241" spans="1:22" ht="15">
      <c r="A241" s="15" t="s">
        <v>19</v>
      </c>
      <c r="B241" s="15">
        <v>1</v>
      </c>
      <c r="C241" s="15">
        <v>300</v>
      </c>
      <c r="D241" s="15">
        <v>13.2</v>
      </c>
      <c r="E241" s="15">
        <v>17.5</v>
      </c>
      <c r="F241" s="15">
        <v>10.5</v>
      </c>
      <c r="G241" s="15">
        <v>7</v>
      </c>
      <c r="H241" s="15">
        <v>3</v>
      </c>
      <c r="I241" s="15">
        <v>1</v>
      </c>
      <c r="J241" s="15">
        <v>227</v>
      </c>
      <c r="K241" s="15">
        <v>227</v>
      </c>
      <c r="L241" s="15" t="s">
        <v>17</v>
      </c>
      <c r="M241" s="15"/>
      <c r="N241" s="16"/>
      <c r="O241" s="15"/>
      <c r="P241" s="15"/>
      <c r="Q241" s="15"/>
      <c r="R241" s="15"/>
      <c r="S241" s="88">
        <v>38253</v>
      </c>
      <c r="T241" s="15" t="s">
        <v>271</v>
      </c>
      <c r="U241" s="15" t="s">
        <v>283</v>
      </c>
      <c r="V241" s="15"/>
    </row>
    <row r="242" spans="1:22" ht="15">
      <c r="A242" s="15" t="s">
        <v>19</v>
      </c>
      <c r="B242" s="15">
        <v>1</v>
      </c>
      <c r="C242" s="15">
        <v>300</v>
      </c>
      <c r="D242" s="15">
        <v>13.8</v>
      </c>
      <c r="E242" s="15">
        <v>15.3</v>
      </c>
      <c r="F242" s="15">
        <v>9.2</v>
      </c>
      <c r="G242" s="15">
        <v>9.3</v>
      </c>
      <c r="H242" s="15">
        <v>3</v>
      </c>
      <c r="I242" s="15">
        <v>1</v>
      </c>
      <c r="J242" s="15">
        <v>229</v>
      </c>
      <c r="K242" s="15"/>
      <c r="L242" s="15" t="s">
        <v>32</v>
      </c>
      <c r="M242" s="15"/>
      <c r="N242" s="16"/>
      <c r="O242" s="15"/>
      <c r="P242" s="15"/>
      <c r="Q242" s="15"/>
      <c r="R242" s="15"/>
      <c r="S242" s="88">
        <v>38253</v>
      </c>
      <c r="T242" s="15" t="s">
        <v>271</v>
      </c>
      <c r="U242" s="15" t="s">
        <v>283</v>
      </c>
      <c r="V242" s="15"/>
    </row>
    <row r="243" spans="1:22" ht="15">
      <c r="A243" s="15" t="s">
        <v>19</v>
      </c>
      <c r="B243" s="15">
        <v>1</v>
      </c>
      <c r="C243" s="15">
        <v>300</v>
      </c>
      <c r="D243" s="15">
        <v>13</v>
      </c>
      <c r="E243" s="15">
        <v>19.8</v>
      </c>
      <c r="F243" s="15">
        <v>6.7</v>
      </c>
      <c r="G243" s="15">
        <v>6.2</v>
      </c>
      <c r="H243" s="15">
        <v>2</v>
      </c>
      <c r="I243" s="15">
        <v>1</v>
      </c>
      <c r="J243" s="15">
        <v>228</v>
      </c>
      <c r="K243" s="15"/>
      <c r="L243" s="15" t="s">
        <v>50</v>
      </c>
      <c r="M243" s="15"/>
      <c r="N243" s="16"/>
      <c r="O243" s="15"/>
      <c r="P243" s="15"/>
      <c r="Q243" s="15"/>
      <c r="R243" s="15"/>
      <c r="S243" s="88">
        <v>38253</v>
      </c>
      <c r="T243" s="15" t="s">
        <v>271</v>
      </c>
      <c r="U243" s="15" t="s">
        <v>283</v>
      </c>
      <c r="V243" s="15"/>
    </row>
    <row r="244" spans="1:22" ht="15">
      <c r="A244" s="15" t="s">
        <v>19</v>
      </c>
      <c r="B244" s="15">
        <v>2</v>
      </c>
      <c r="C244" s="15">
        <v>60</v>
      </c>
      <c r="D244" s="15">
        <v>14.4</v>
      </c>
      <c r="E244" s="15">
        <v>14.4</v>
      </c>
      <c r="F244" s="15">
        <v>11.8</v>
      </c>
      <c r="G244" s="15">
        <v>6.5</v>
      </c>
      <c r="H244" s="15">
        <v>3</v>
      </c>
      <c r="I244" s="15">
        <v>1</v>
      </c>
      <c r="J244" s="15">
        <v>238</v>
      </c>
      <c r="K244" s="15">
        <v>238</v>
      </c>
      <c r="L244" s="15" t="s">
        <v>17</v>
      </c>
      <c r="M244" s="15"/>
      <c r="N244" s="16"/>
      <c r="O244" s="15"/>
      <c r="P244" s="15"/>
      <c r="Q244" s="15"/>
      <c r="R244" s="15"/>
      <c r="S244" s="88">
        <v>38254</v>
      </c>
      <c r="T244" s="15" t="s">
        <v>271</v>
      </c>
      <c r="U244" s="15" t="s">
        <v>283</v>
      </c>
      <c r="V244" s="15"/>
    </row>
    <row r="245" spans="1:22" ht="15">
      <c r="A245" s="15" t="s">
        <v>19</v>
      </c>
      <c r="B245" s="15">
        <v>2</v>
      </c>
      <c r="C245" s="15">
        <v>60</v>
      </c>
      <c r="D245" s="15">
        <v>12.3</v>
      </c>
      <c r="E245" s="15">
        <v>14.6</v>
      </c>
      <c r="F245" s="15">
        <v>7.7</v>
      </c>
      <c r="G245" s="15">
        <v>2.8</v>
      </c>
      <c r="H245" s="15">
        <v>3</v>
      </c>
      <c r="I245" s="15">
        <v>1</v>
      </c>
      <c r="J245" s="15">
        <v>237</v>
      </c>
      <c r="K245" s="15">
        <v>237</v>
      </c>
      <c r="L245" s="15" t="s">
        <v>51</v>
      </c>
      <c r="M245" s="15"/>
      <c r="N245" s="16"/>
      <c r="O245" s="15"/>
      <c r="P245" s="15"/>
      <c r="Q245" s="15"/>
      <c r="R245" s="15"/>
      <c r="S245" s="88">
        <v>38254</v>
      </c>
      <c r="T245" s="15" t="s">
        <v>271</v>
      </c>
      <c r="U245" s="15" t="s">
        <v>283</v>
      </c>
      <c r="V245" s="15"/>
    </row>
    <row r="246" spans="1:22" ht="15">
      <c r="A246" s="15" t="s">
        <v>19</v>
      </c>
      <c r="B246" s="15">
        <v>2</v>
      </c>
      <c r="C246" s="15">
        <v>60</v>
      </c>
      <c r="D246" s="15">
        <v>17</v>
      </c>
      <c r="E246" s="15">
        <v>32</v>
      </c>
      <c r="F246" s="15">
        <v>6.2</v>
      </c>
      <c r="G246" s="15">
        <v>2.3</v>
      </c>
      <c r="H246" s="15">
        <v>4</v>
      </c>
      <c r="I246" s="15">
        <v>1</v>
      </c>
      <c r="J246" s="15">
        <v>236</v>
      </c>
      <c r="K246" s="15">
        <v>236</v>
      </c>
      <c r="L246" s="15" t="s">
        <v>44</v>
      </c>
      <c r="M246" s="15"/>
      <c r="N246" s="16"/>
      <c r="O246" s="15"/>
      <c r="P246" s="15"/>
      <c r="Q246" s="15"/>
      <c r="R246" s="15"/>
      <c r="S246" s="88">
        <v>38254</v>
      </c>
      <c r="T246" s="15" t="s">
        <v>271</v>
      </c>
      <c r="U246" s="15" t="s">
        <v>283</v>
      </c>
      <c r="V246" s="15" t="s">
        <v>307</v>
      </c>
    </row>
    <row r="247" spans="1:22" ht="15">
      <c r="A247" s="15" t="s">
        <v>19</v>
      </c>
      <c r="B247" s="15">
        <v>2</v>
      </c>
      <c r="C247" s="15">
        <v>180</v>
      </c>
      <c r="D247" s="15">
        <v>15</v>
      </c>
      <c r="E247" s="15">
        <v>15</v>
      </c>
      <c r="F247" s="15">
        <v>7.2</v>
      </c>
      <c r="G247" s="15">
        <v>6.4</v>
      </c>
      <c r="H247" s="15">
        <v>3</v>
      </c>
      <c r="I247" s="15">
        <v>1</v>
      </c>
      <c r="J247" s="15">
        <v>239</v>
      </c>
      <c r="K247" s="15">
        <v>239</v>
      </c>
      <c r="L247" s="15" t="s">
        <v>17</v>
      </c>
      <c r="M247" s="15"/>
      <c r="N247" s="16"/>
      <c r="O247" s="15"/>
      <c r="P247" s="15"/>
      <c r="Q247" s="15"/>
      <c r="R247" s="15"/>
      <c r="S247" s="88">
        <v>38254</v>
      </c>
      <c r="T247" s="15" t="s">
        <v>271</v>
      </c>
      <c r="U247" s="15" t="s">
        <v>283</v>
      </c>
      <c r="V247" s="15"/>
    </row>
    <row r="248" spans="1:22" ht="15">
      <c r="A248" s="15" t="s">
        <v>19</v>
      </c>
      <c r="B248" s="15">
        <v>2</v>
      </c>
      <c r="C248" s="15">
        <v>300</v>
      </c>
      <c r="D248" s="15">
        <v>11</v>
      </c>
      <c r="E248" s="15">
        <v>14.4</v>
      </c>
      <c r="F248" s="15">
        <v>4.6</v>
      </c>
      <c r="G248" s="15">
        <v>9.7</v>
      </c>
      <c r="H248" s="15">
        <v>3</v>
      </c>
      <c r="I248" s="15">
        <v>1</v>
      </c>
      <c r="J248" s="15">
        <v>240</v>
      </c>
      <c r="K248" s="15">
        <v>240</v>
      </c>
      <c r="L248" s="15" t="s">
        <v>46</v>
      </c>
      <c r="M248" s="15"/>
      <c r="N248" s="16"/>
      <c r="O248" s="15"/>
      <c r="P248" s="15"/>
      <c r="Q248" s="15"/>
      <c r="R248" s="15"/>
      <c r="S248" s="88">
        <v>38254</v>
      </c>
      <c r="T248" s="15" t="s">
        <v>271</v>
      </c>
      <c r="U248" s="15" t="s">
        <v>283</v>
      </c>
      <c r="V248" s="15"/>
    </row>
    <row r="249" spans="1:22" ht="15">
      <c r="A249" s="15" t="s">
        <v>19</v>
      </c>
      <c r="B249" s="15">
        <v>3</v>
      </c>
      <c r="C249" s="15">
        <v>60</v>
      </c>
      <c r="D249" s="15">
        <v>11.6</v>
      </c>
      <c r="E249" s="15">
        <v>19</v>
      </c>
      <c r="F249" s="15">
        <v>8</v>
      </c>
      <c r="G249" s="15">
        <v>14.2</v>
      </c>
      <c r="H249" s="15">
        <v>3</v>
      </c>
      <c r="I249" s="15">
        <v>1</v>
      </c>
      <c r="J249" s="15">
        <v>230</v>
      </c>
      <c r="K249" s="15">
        <v>230</v>
      </c>
      <c r="L249" s="15" t="s">
        <v>33</v>
      </c>
      <c r="M249" s="15"/>
      <c r="N249" s="16"/>
      <c r="O249" s="15"/>
      <c r="P249" s="15"/>
      <c r="Q249" s="15"/>
      <c r="R249" s="15"/>
      <c r="S249" s="88">
        <v>38253</v>
      </c>
      <c r="T249" s="15" t="s">
        <v>271</v>
      </c>
      <c r="U249" s="15" t="s">
        <v>283</v>
      </c>
      <c r="V249" s="15" t="s">
        <v>308</v>
      </c>
    </row>
    <row r="250" spans="1:22" ht="15">
      <c r="A250" s="15" t="s">
        <v>19</v>
      </c>
      <c r="B250" s="15">
        <v>3</v>
      </c>
      <c r="C250" s="15">
        <v>180</v>
      </c>
      <c r="D250" s="15">
        <v>10.1</v>
      </c>
      <c r="E250" s="15">
        <v>24.2</v>
      </c>
      <c r="F250" s="15">
        <v>10.1</v>
      </c>
      <c r="G250" s="15">
        <v>8.4</v>
      </c>
      <c r="H250" s="15">
        <v>3</v>
      </c>
      <c r="I250" s="15">
        <v>1</v>
      </c>
      <c r="J250" s="15">
        <v>231</v>
      </c>
      <c r="K250" s="15">
        <v>231</v>
      </c>
      <c r="L250" s="15" t="s">
        <v>30</v>
      </c>
      <c r="M250" s="15"/>
      <c r="N250" s="16"/>
      <c r="O250" s="15"/>
      <c r="P250" s="15"/>
      <c r="Q250" s="15"/>
      <c r="R250" s="15"/>
      <c r="S250" s="88">
        <v>38253</v>
      </c>
      <c r="T250" s="15" t="s">
        <v>271</v>
      </c>
      <c r="U250" s="15" t="s">
        <v>283</v>
      </c>
      <c r="V250" s="15"/>
    </row>
    <row r="251" spans="1:22" ht="15">
      <c r="A251" s="15" t="s">
        <v>19</v>
      </c>
      <c r="B251" s="15">
        <v>3</v>
      </c>
      <c r="C251" s="15">
        <v>180</v>
      </c>
      <c r="D251" s="15">
        <v>39.5</v>
      </c>
      <c r="E251" s="15">
        <v>49.9</v>
      </c>
      <c r="F251" s="15">
        <v>4.7</v>
      </c>
      <c r="G251" s="15">
        <v>26.2</v>
      </c>
      <c r="H251" s="15">
        <v>3</v>
      </c>
      <c r="I251" s="15">
        <v>1</v>
      </c>
      <c r="J251" s="15">
        <v>232</v>
      </c>
      <c r="K251" s="15">
        <v>232</v>
      </c>
      <c r="L251" s="15" t="s">
        <v>46</v>
      </c>
      <c r="M251" s="15"/>
      <c r="N251" s="16"/>
      <c r="O251" s="15"/>
      <c r="P251" s="15"/>
      <c r="Q251" s="15"/>
      <c r="R251" s="15"/>
      <c r="S251" s="88">
        <v>38253</v>
      </c>
      <c r="T251" s="15" t="s">
        <v>271</v>
      </c>
      <c r="U251" s="15" t="s">
        <v>283</v>
      </c>
      <c r="V251" s="15"/>
    </row>
    <row r="252" spans="1:22" ht="15">
      <c r="A252" s="15" t="s">
        <v>19</v>
      </c>
      <c r="B252" s="15">
        <v>3</v>
      </c>
      <c r="C252" s="15">
        <v>300</v>
      </c>
      <c r="D252" s="15">
        <v>18.6</v>
      </c>
      <c r="E252" s="15">
        <v>17.2</v>
      </c>
      <c r="F252" s="15">
        <v>18.6</v>
      </c>
      <c r="G252" s="15">
        <v>3.5</v>
      </c>
      <c r="H252" s="15">
        <v>3</v>
      </c>
      <c r="I252" s="15">
        <v>1</v>
      </c>
      <c r="J252" s="15">
        <v>234</v>
      </c>
      <c r="K252" s="15">
        <v>234</v>
      </c>
      <c r="L252" s="15" t="s">
        <v>46</v>
      </c>
      <c r="M252" s="15"/>
      <c r="N252" s="16"/>
      <c r="O252" s="15"/>
      <c r="P252" s="15"/>
      <c r="Q252" s="15"/>
      <c r="R252" s="15"/>
      <c r="S252" s="88">
        <v>38253</v>
      </c>
      <c r="T252" s="15" t="s">
        <v>271</v>
      </c>
      <c r="U252" s="15" t="s">
        <v>283</v>
      </c>
      <c r="V252" s="15"/>
    </row>
    <row r="253" spans="1:22" ht="15">
      <c r="A253" s="15" t="s">
        <v>19</v>
      </c>
      <c r="B253" s="15">
        <v>3</v>
      </c>
      <c r="C253" s="15">
        <v>300</v>
      </c>
      <c r="D253" s="15">
        <v>13.2</v>
      </c>
      <c r="E253" s="15">
        <v>12.8</v>
      </c>
      <c r="F253" s="15">
        <v>8.4</v>
      </c>
      <c r="G253" s="15">
        <v>2.9</v>
      </c>
      <c r="H253" s="15">
        <v>3</v>
      </c>
      <c r="I253" s="15">
        <v>1</v>
      </c>
      <c r="J253" s="15">
        <v>235</v>
      </c>
      <c r="K253" s="15"/>
      <c r="L253" s="15" t="s">
        <v>46</v>
      </c>
      <c r="M253" s="15"/>
      <c r="N253" s="16"/>
      <c r="O253" s="15"/>
      <c r="P253" s="15"/>
      <c r="Q253" s="15"/>
      <c r="R253" s="15"/>
      <c r="S253" s="88">
        <v>38253</v>
      </c>
      <c r="T253" s="15" t="s">
        <v>271</v>
      </c>
      <c r="U253" s="15" t="s">
        <v>283</v>
      </c>
      <c r="V253" s="15"/>
    </row>
    <row r="254" spans="1:22" ht="15">
      <c r="A254" s="15" t="s">
        <v>19</v>
      </c>
      <c r="B254" s="15">
        <v>3</v>
      </c>
      <c r="C254" s="15">
        <v>300</v>
      </c>
      <c r="D254" s="15">
        <v>12.8</v>
      </c>
      <c r="E254" s="15">
        <v>17.4</v>
      </c>
      <c r="F254" s="15">
        <v>4</v>
      </c>
      <c r="G254" s="15">
        <v>2.6</v>
      </c>
      <c r="H254" s="15">
        <v>3</v>
      </c>
      <c r="I254" s="15">
        <v>1</v>
      </c>
      <c r="J254" s="15">
        <v>233</v>
      </c>
      <c r="K254" s="15">
        <v>233</v>
      </c>
      <c r="L254" s="15" t="s">
        <v>44</v>
      </c>
      <c r="M254" s="15"/>
      <c r="N254" s="16"/>
      <c r="O254" s="15"/>
      <c r="P254" s="15"/>
      <c r="Q254" s="15"/>
      <c r="R254" s="15"/>
      <c r="S254" s="88">
        <v>38253</v>
      </c>
      <c r="T254" s="15" t="s">
        <v>271</v>
      </c>
      <c r="U254" s="15" t="s">
        <v>283</v>
      </c>
      <c r="V254" s="15"/>
    </row>
    <row r="255" spans="1:22" ht="15">
      <c r="A255" s="15">
        <v>101</v>
      </c>
      <c r="B255" s="15">
        <v>1</v>
      </c>
      <c r="C255" s="15">
        <v>120</v>
      </c>
      <c r="D255" s="15">
        <v>15.5</v>
      </c>
      <c r="E255" s="15">
        <v>15.5</v>
      </c>
      <c r="F255" s="15">
        <v>9.7</v>
      </c>
      <c r="G255" s="15">
        <v>9</v>
      </c>
      <c r="H255" s="15">
        <v>5</v>
      </c>
      <c r="I255" s="15">
        <v>3</v>
      </c>
      <c r="J255" s="15">
        <v>171</v>
      </c>
      <c r="K255" s="15">
        <v>171</v>
      </c>
      <c r="L255" s="15" t="s">
        <v>33</v>
      </c>
      <c r="M255" s="15"/>
      <c r="N255" s="16"/>
      <c r="O255" s="15"/>
      <c r="P255" s="15"/>
      <c r="Q255" s="15"/>
      <c r="R255" s="15"/>
      <c r="S255" s="88">
        <v>38231</v>
      </c>
      <c r="T255" s="15" t="s">
        <v>271</v>
      </c>
      <c r="U255" s="15" t="s">
        <v>272</v>
      </c>
      <c r="V255" s="15"/>
    </row>
    <row r="256" spans="1:22" ht="15">
      <c r="A256" s="15">
        <v>101</v>
      </c>
      <c r="B256" s="15">
        <v>1</v>
      </c>
      <c r="C256" s="15">
        <v>240</v>
      </c>
      <c r="D256" s="15">
        <v>10.8</v>
      </c>
      <c r="E256" s="15">
        <v>12</v>
      </c>
      <c r="F256" s="15">
        <v>8.9</v>
      </c>
      <c r="G256" s="15">
        <v>3.7</v>
      </c>
      <c r="H256" s="15">
        <v>3</v>
      </c>
      <c r="I256" s="15">
        <v>1</v>
      </c>
      <c r="J256" s="15">
        <v>167</v>
      </c>
      <c r="K256" s="15">
        <v>167</v>
      </c>
      <c r="L256" s="15" t="s">
        <v>33</v>
      </c>
      <c r="M256" s="15"/>
      <c r="N256" s="16"/>
      <c r="O256" s="15"/>
      <c r="P256" s="15"/>
      <c r="Q256" s="15"/>
      <c r="R256" s="15"/>
      <c r="S256" s="88">
        <v>38231</v>
      </c>
      <c r="T256" s="15" t="s">
        <v>271</v>
      </c>
      <c r="U256" s="15" t="s">
        <v>272</v>
      </c>
      <c r="V256" s="15"/>
    </row>
    <row r="257" spans="1:22" ht="15">
      <c r="A257" s="15">
        <v>101</v>
      </c>
      <c r="B257" s="15">
        <v>1</v>
      </c>
      <c r="C257" s="15">
        <v>240</v>
      </c>
      <c r="D257" s="15">
        <v>8.8</v>
      </c>
      <c r="E257" s="15">
        <v>8.8</v>
      </c>
      <c r="F257" s="15">
        <v>8.1</v>
      </c>
      <c r="G257" s="15">
        <v>1.7</v>
      </c>
      <c r="H257" s="15">
        <v>3</v>
      </c>
      <c r="I257" s="15">
        <v>1</v>
      </c>
      <c r="J257" s="15">
        <v>169</v>
      </c>
      <c r="K257" s="15"/>
      <c r="L257" s="15" t="s">
        <v>33</v>
      </c>
      <c r="M257" s="15"/>
      <c r="N257" s="16"/>
      <c r="O257" s="15"/>
      <c r="P257" s="15"/>
      <c r="Q257" s="15"/>
      <c r="R257" s="15"/>
      <c r="S257" s="88">
        <v>38231</v>
      </c>
      <c r="T257" s="15" t="s">
        <v>271</v>
      </c>
      <c r="U257" s="15" t="s">
        <v>272</v>
      </c>
      <c r="V257" s="15"/>
    </row>
    <row r="258" spans="1:22" ht="15">
      <c r="A258" s="15">
        <v>101</v>
      </c>
      <c r="B258" s="15">
        <v>1</v>
      </c>
      <c r="C258" s="15">
        <v>240</v>
      </c>
      <c r="D258" s="15">
        <v>12.3</v>
      </c>
      <c r="E258" s="15">
        <v>14.9</v>
      </c>
      <c r="F258" s="15">
        <v>8</v>
      </c>
      <c r="G258" s="15">
        <v>3.6</v>
      </c>
      <c r="H258" s="15">
        <v>3</v>
      </c>
      <c r="I258" s="15">
        <v>1</v>
      </c>
      <c r="J258" s="15">
        <v>168</v>
      </c>
      <c r="K258" s="15"/>
      <c r="L258" s="15" t="s">
        <v>33</v>
      </c>
      <c r="M258" s="15"/>
      <c r="N258" s="16"/>
      <c r="O258" s="15"/>
      <c r="P258" s="15"/>
      <c r="Q258" s="15"/>
      <c r="R258" s="15"/>
      <c r="S258" s="88">
        <v>38231</v>
      </c>
      <c r="T258" s="15" t="s">
        <v>271</v>
      </c>
      <c r="U258" s="15" t="s">
        <v>272</v>
      </c>
      <c r="V258" s="15"/>
    </row>
    <row r="259" spans="1:22" ht="15">
      <c r="A259" s="20">
        <v>101</v>
      </c>
      <c r="B259" s="15">
        <v>1</v>
      </c>
      <c r="C259" s="15">
        <v>240</v>
      </c>
      <c r="D259" s="15">
        <v>8</v>
      </c>
      <c r="E259" s="15">
        <v>9.7</v>
      </c>
      <c r="F259" s="15">
        <v>7.4</v>
      </c>
      <c r="G259" s="15">
        <v>2.6</v>
      </c>
      <c r="H259" s="15">
        <v>3</v>
      </c>
      <c r="I259" s="15">
        <v>1</v>
      </c>
      <c r="J259" s="15">
        <v>166</v>
      </c>
      <c r="K259" s="15">
        <v>166</v>
      </c>
      <c r="L259" s="15" t="s">
        <v>309</v>
      </c>
      <c r="M259" s="15"/>
      <c r="N259" s="16"/>
      <c r="O259" s="15"/>
      <c r="P259" s="15"/>
      <c r="Q259" s="15"/>
      <c r="R259" s="15"/>
      <c r="S259" s="88">
        <v>38231</v>
      </c>
      <c r="T259" s="15" t="s">
        <v>271</v>
      </c>
      <c r="U259" s="15" t="s">
        <v>272</v>
      </c>
      <c r="V259" s="15"/>
    </row>
    <row r="260" spans="1:22" ht="15">
      <c r="A260" s="15">
        <v>101</v>
      </c>
      <c r="B260" s="15">
        <v>1</v>
      </c>
      <c r="C260" s="15">
        <v>360</v>
      </c>
      <c r="D260" s="15">
        <v>9.1</v>
      </c>
      <c r="E260" s="15">
        <v>11</v>
      </c>
      <c r="F260" s="15">
        <v>8.5</v>
      </c>
      <c r="G260" s="15">
        <v>3</v>
      </c>
      <c r="H260" s="15">
        <v>2</v>
      </c>
      <c r="I260" s="15">
        <v>1</v>
      </c>
      <c r="J260" s="15">
        <v>170</v>
      </c>
      <c r="K260" s="15"/>
      <c r="L260" s="15" t="s">
        <v>26</v>
      </c>
      <c r="M260" s="15"/>
      <c r="N260" s="16"/>
      <c r="O260" s="15"/>
      <c r="P260" s="15"/>
      <c r="Q260" s="15"/>
      <c r="R260" s="15"/>
      <c r="S260" s="88">
        <v>38231</v>
      </c>
      <c r="T260" s="15" t="s">
        <v>271</v>
      </c>
      <c r="U260" s="15" t="s">
        <v>272</v>
      </c>
      <c r="V260" s="15"/>
    </row>
    <row r="261" spans="1:22" ht="15">
      <c r="A261" s="15">
        <v>101</v>
      </c>
      <c r="B261" s="15">
        <v>2</v>
      </c>
      <c r="C261" s="15">
        <v>120</v>
      </c>
      <c r="D261" s="15">
        <v>7.8</v>
      </c>
      <c r="E261" s="15">
        <v>8</v>
      </c>
      <c r="F261" s="15">
        <v>7.8</v>
      </c>
      <c r="G261" s="15">
        <v>1.9</v>
      </c>
      <c r="H261" s="15">
        <v>3</v>
      </c>
      <c r="I261" s="15">
        <v>1</v>
      </c>
      <c r="J261" s="15">
        <v>178</v>
      </c>
      <c r="K261" s="15"/>
      <c r="L261" s="15" t="s">
        <v>26</v>
      </c>
      <c r="M261" s="15"/>
      <c r="N261" s="16"/>
      <c r="O261" s="15"/>
      <c r="P261" s="15"/>
      <c r="Q261" s="15"/>
      <c r="R261" s="15"/>
      <c r="S261" s="88">
        <v>38231</v>
      </c>
      <c r="T261" s="15" t="s">
        <v>271</v>
      </c>
      <c r="U261" s="15" t="s">
        <v>272</v>
      </c>
      <c r="V261" s="15"/>
    </row>
    <row r="262" spans="1:22" ht="15">
      <c r="A262" s="15">
        <v>101</v>
      </c>
      <c r="B262" s="15">
        <v>2</v>
      </c>
      <c r="C262" s="15">
        <v>120</v>
      </c>
      <c r="D262" s="15">
        <v>8.2</v>
      </c>
      <c r="E262" s="15">
        <v>8.2</v>
      </c>
      <c r="F262" s="15">
        <v>0</v>
      </c>
      <c r="G262" s="15">
        <v>12.5</v>
      </c>
      <c r="H262" s="15">
        <v>2</v>
      </c>
      <c r="I262" s="15">
        <v>1</v>
      </c>
      <c r="J262" s="15">
        <v>177</v>
      </c>
      <c r="K262" s="15"/>
      <c r="L262" s="15" t="s">
        <v>26</v>
      </c>
      <c r="M262" s="15"/>
      <c r="N262" s="16"/>
      <c r="O262" s="15"/>
      <c r="P262" s="15"/>
      <c r="Q262" s="15"/>
      <c r="R262" s="15"/>
      <c r="S262" s="88">
        <v>38231</v>
      </c>
      <c r="T262" s="15" t="s">
        <v>271</v>
      </c>
      <c r="U262" s="15" t="s">
        <v>272</v>
      </c>
      <c r="V262" s="15"/>
    </row>
    <row r="263" spans="1:22" ht="15">
      <c r="A263" s="15">
        <v>101</v>
      </c>
      <c r="B263" s="15">
        <v>2</v>
      </c>
      <c r="C263" s="15">
        <v>240</v>
      </c>
      <c r="D263" s="15">
        <v>7.7</v>
      </c>
      <c r="E263" s="15">
        <v>7.7</v>
      </c>
      <c r="F263" s="15">
        <v>7.1</v>
      </c>
      <c r="G263" s="15">
        <v>3.1</v>
      </c>
      <c r="H263" s="15">
        <v>3</v>
      </c>
      <c r="I263" s="15">
        <v>1</v>
      </c>
      <c r="J263" s="15">
        <v>175</v>
      </c>
      <c r="K263" s="15"/>
      <c r="L263" s="15" t="s">
        <v>26</v>
      </c>
      <c r="M263" s="15"/>
      <c r="N263" s="16"/>
      <c r="O263" s="15"/>
      <c r="P263" s="15"/>
      <c r="Q263" s="15"/>
      <c r="R263" s="15"/>
      <c r="S263" s="88">
        <v>38231</v>
      </c>
      <c r="T263" s="15" t="s">
        <v>271</v>
      </c>
      <c r="U263" s="15" t="s">
        <v>272</v>
      </c>
      <c r="V263" s="15"/>
    </row>
    <row r="264" spans="1:22" ht="15">
      <c r="A264" s="15">
        <v>101</v>
      </c>
      <c r="B264" s="15">
        <v>2</v>
      </c>
      <c r="C264" s="15">
        <v>240</v>
      </c>
      <c r="D264" s="15">
        <v>7.7</v>
      </c>
      <c r="E264" s="15">
        <v>9.5</v>
      </c>
      <c r="F264" s="15">
        <v>6.7</v>
      </c>
      <c r="G264" s="15">
        <v>5.2</v>
      </c>
      <c r="H264" s="15">
        <v>3</v>
      </c>
      <c r="I264" s="15">
        <v>1</v>
      </c>
      <c r="J264" s="15">
        <v>174</v>
      </c>
      <c r="K264" s="15">
        <v>174</v>
      </c>
      <c r="L264" s="15" t="s">
        <v>26</v>
      </c>
      <c r="M264" s="15"/>
      <c r="N264" s="16"/>
      <c r="O264" s="15"/>
      <c r="P264" s="15"/>
      <c r="Q264" s="15"/>
      <c r="R264" s="15"/>
      <c r="S264" s="88">
        <v>38231</v>
      </c>
      <c r="T264" s="15" t="s">
        <v>271</v>
      </c>
      <c r="U264" s="15" t="s">
        <v>272</v>
      </c>
      <c r="V264" s="15"/>
    </row>
    <row r="265" spans="1:22" ht="15">
      <c r="A265" s="15">
        <v>101</v>
      </c>
      <c r="B265" s="15">
        <v>2</v>
      </c>
      <c r="C265" s="15">
        <v>240</v>
      </c>
      <c r="D265" s="15">
        <v>8.6</v>
      </c>
      <c r="E265" s="15">
        <v>9.3</v>
      </c>
      <c r="F265" s="15">
        <v>6.3</v>
      </c>
      <c r="G265" s="15">
        <v>5</v>
      </c>
      <c r="H265" s="15">
        <v>3</v>
      </c>
      <c r="I265" s="15">
        <v>1</v>
      </c>
      <c r="J265" s="15">
        <v>176</v>
      </c>
      <c r="K265" s="15"/>
      <c r="L265" s="15" t="s">
        <v>26</v>
      </c>
      <c r="M265" s="15"/>
      <c r="N265" s="16"/>
      <c r="O265" s="15"/>
      <c r="P265" s="15"/>
      <c r="Q265" s="15"/>
      <c r="R265" s="15"/>
      <c r="S265" s="88">
        <v>38231</v>
      </c>
      <c r="T265" s="15" t="s">
        <v>271</v>
      </c>
      <c r="U265" s="15" t="s">
        <v>272</v>
      </c>
      <c r="V265" s="15"/>
    </row>
    <row r="266" spans="1:22" ht="15">
      <c r="A266" s="22">
        <v>101</v>
      </c>
      <c r="B266" s="22">
        <v>2</v>
      </c>
      <c r="C266" s="22">
        <v>240</v>
      </c>
      <c r="D266" s="22">
        <v>8.1</v>
      </c>
      <c r="E266" s="22">
        <v>8.9</v>
      </c>
      <c r="F266" s="22">
        <v>2.7</v>
      </c>
      <c r="G266" s="22">
        <v>11.6</v>
      </c>
      <c r="H266" s="22">
        <v>3</v>
      </c>
      <c r="I266" s="22">
        <v>1</v>
      </c>
      <c r="J266" s="22">
        <v>173</v>
      </c>
      <c r="K266" s="22"/>
      <c r="L266" s="22" t="s">
        <v>26</v>
      </c>
      <c r="M266" s="22"/>
      <c r="N266" s="23"/>
      <c r="O266" s="22"/>
      <c r="P266" s="22"/>
      <c r="Q266" s="22"/>
      <c r="R266" s="22"/>
      <c r="S266" s="90">
        <v>38231</v>
      </c>
      <c r="T266" s="22" t="s">
        <v>271</v>
      </c>
      <c r="U266" s="22" t="s">
        <v>272</v>
      </c>
      <c r="V266" s="22"/>
    </row>
    <row r="267" spans="1:22" ht="15">
      <c r="A267" s="22">
        <v>101</v>
      </c>
      <c r="B267" s="22">
        <v>2</v>
      </c>
      <c r="C267" s="22">
        <v>240</v>
      </c>
      <c r="D267" s="22">
        <v>11.4</v>
      </c>
      <c r="E267" s="22">
        <v>14.6</v>
      </c>
      <c r="F267" s="22">
        <v>0</v>
      </c>
      <c r="G267" s="22">
        <v>15.2</v>
      </c>
      <c r="H267" s="22">
        <v>1</v>
      </c>
      <c r="I267" s="22">
        <v>1</v>
      </c>
      <c r="J267" s="22">
        <v>172</v>
      </c>
      <c r="K267" s="22">
        <v>172</v>
      </c>
      <c r="L267" s="22" t="s">
        <v>26</v>
      </c>
      <c r="M267" s="22"/>
      <c r="N267" s="23"/>
      <c r="O267" s="22"/>
      <c r="P267" s="22"/>
      <c r="Q267" s="22"/>
      <c r="R267" s="22"/>
      <c r="S267" s="90">
        <v>38231</v>
      </c>
      <c r="T267" s="22" t="s">
        <v>271</v>
      </c>
      <c r="U267" s="22" t="s">
        <v>272</v>
      </c>
      <c r="V267" s="22"/>
    </row>
    <row r="268" spans="1:22" ht="15">
      <c r="A268" s="22">
        <v>101</v>
      </c>
      <c r="B268" s="22">
        <v>2</v>
      </c>
      <c r="C268" s="22">
        <v>360</v>
      </c>
      <c r="D268" s="22">
        <v>14.8</v>
      </c>
      <c r="E268" s="22">
        <v>14.8</v>
      </c>
      <c r="F268" s="22">
        <v>13</v>
      </c>
      <c r="G268" s="22">
        <v>1.5</v>
      </c>
      <c r="H268" s="22">
        <v>4</v>
      </c>
      <c r="I268" s="22">
        <v>1</v>
      </c>
      <c r="J268" s="22">
        <v>179</v>
      </c>
      <c r="K268" s="22"/>
      <c r="L268" s="22" t="s">
        <v>33</v>
      </c>
      <c r="M268" s="22"/>
      <c r="N268" s="23"/>
      <c r="O268" s="22"/>
      <c r="P268" s="22"/>
      <c r="Q268" s="22"/>
      <c r="R268" s="22"/>
      <c r="S268" s="90">
        <v>38231</v>
      </c>
      <c r="T268" s="22" t="s">
        <v>271</v>
      </c>
      <c r="U268" s="22" t="s">
        <v>272</v>
      </c>
      <c r="V268" s="22"/>
    </row>
    <row r="269" spans="1:22" ht="15">
      <c r="A269" s="22">
        <v>101</v>
      </c>
      <c r="B269" s="22">
        <v>3</v>
      </c>
      <c r="C269" s="22">
        <v>120</v>
      </c>
      <c r="D269" s="22">
        <v>11.5</v>
      </c>
      <c r="E269" s="22">
        <v>11.5</v>
      </c>
      <c r="F269" s="22">
        <v>11.5</v>
      </c>
      <c r="G269" s="22">
        <v>3.2</v>
      </c>
      <c r="H269" s="22">
        <v>3</v>
      </c>
      <c r="I269" s="22">
        <v>2</v>
      </c>
      <c r="J269" s="22">
        <v>180</v>
      </c>
      <c r="K269" s="22"/>
      <c r="L269" s="22" t="s">
        <v>26</v>
      </c>
      <c r="M269" s="22"/>
      <c r="N269" s="23"/>
      <c r="O269" s="22"/>
      <c r="P269" s="22"/>
      <c r="Q269" s="22"/>
      <c r="R269" s="22"/>
      <c r="S269" s="90">
        <v>38231</v>
      </c>
      <c r="T269" s="22" t="s">
        <v>271</v>
      </c>
      <c r="U269" s="22" t="s">
        <v>272</v>
      </c>
      <c r="V269" s="22"/>
    </row>
    <row r="270" spans="1:22" ht="15">
      <c r="A270" s="22">
        <v>101</v>
      </c>
      <c r="B270" s="22">
        <v>3</v>
      </c>
      <c r="C270" s="22">
        <v>120</v>
      </c>
      <c r="D270" s="22">
        <v>8.2</v>
      </c>
      <c r="E270" s="22">
        <v>10.6</v>
      </c>
      <c r="F270" s="22">
        <v>5.9</v>
      </c>
      <c r="G270" s="22">
        <v>7.1</v>
      </c>
      <c r="H270" s="22">
        <v>2</v>
      </c>
      <c r="I270" s="22">
        <v>1</v>
      </c>
      <c r="J270" s="22">
        <v>182</v>
      </c>
      <c r="K270" s="22"/>
      <c r="L270" s="22" t="s">
        <v>26</v>
      </c>
      <c r="M270" s="22"/>
      <c r="N270" s="23"/>
      <c r="O270" s="22"/>
      <c r="P270" s="22"/>
      <c r="Q270" s="22"/>
      <c r="R270" s="22"/>
      <c r="S270" s="90">
        <v>38231</v>
      </c>
      <c r="T270" s="22" t="s">
        <v>271</v>
      </c>
      <c r="U270" s="22" t="s">
        <v>272</v>
      </c>
      <c r="V270" s="22"/>
    </row>
    <row r="271" spans="1:22" ht="15">
      <c r="A271" s="22">
        <v>101</v>
      </c>
      <c r="B271" s="22">
        <v>3</v>
      </c>
      <c r="C271" s="22">
        <v>120</v>
      </c>
      <c r="D271" s="22">
        <v>9.4</v>
      </c>
      <c r="E271" s="22">
        <v>10.1</v>
      </c>
      <c r="F271" s="22">
        <v>2.5</v>
      </c>
      <c r="G271" s="22">
        <v>9.7</v>
      </c>
      <c r="H271" s="22">
        <v>3</v>
      </c>
      <c r="I271" s="22">
        <v>1</v>
      </c>
      <c r="J271" s="22">
        <v>181</v>
      </c>
      <c r="K271" s="22">
        <v>181</v>
      </c>
      <c r="L271" s="22" t="s">
        <v>26</v>
      </c>
      <c r="M271" s="22"/>
      <c r="N271" s="23"/>
      <c r="O271" s="22"/>
      <c r="P271" s="22"/>
      <c r="Q271" s="22"/>
      <c r="R271" s="22"/>
      <c r="S271" s="90">
        <v>38231</v>
      </c>
      <c r="T271" s="22" t="s">
        <v>271</v>
      </c>
      <c r="U271" s="22" t="s">
        <v>272</v>
      </c>
      <c r="V271" s="22"/>
    </row>
    <row r="272" spans="1:22" ht="15">
      <c r="A272" s="91">
        <v>101</v>
      </c>
      <c r="B272" s="91">
        <v>3</v>
      </c>
      <c r="C272" s="91">
        <v>240</v>
      </c>
      <c r="D272" s="91">
        <v>11.8</v>
      </c>
      <c r="E272" s="91">
        <v>13.1</v>
      </c>
      <c r="F272" s="91">
        <v>3.2</v>
      </c>
      <c r="G272" s="91">
        <v>11.6</v>
      </c>
      <c r="H272" s="91">
        <v>3</v>
      </c>
      <c r="I272" s="91">
        <v>1</v>
      </c>
      <c r="J272" s="91">
        <v>186</v>
      </c>
      <c r="K272" s="91"/>
      <c r="L272" s="91" t="s">
        <v>26</v>
      </c>
      <c r="M272" s="91"/>
      <c r="N272" s="92"/>
      <c r="O272" s="91"/>
      <c r="P272" s="91"/>
      <c r="Q272" s="91"/>
      <c r="R272" s="91"/>
      <c r="S272" s="93">
        <v>38231</v>
      </c>
      <c r="T272" s="91" t="s">
        <v>271</v>
      </c>
      <c r="U272" s="91" t="s">
        <v>272</v>
      </c>
      <c r="V272" s="91"/>
    </row>
    <row r="273" spans="1:22" ht="15">
      <c r="A273" s="22">
        <v>101</v>
      </c>
      <c r="B273" s="22">
        <v>3</v>
      </c>
      <c r="C273" s="22">
        <v>240</v>
      </c>
      <c r="D273" s="22">
        <v>11.8</v>
      </c>
      <c r="E273" s="22">
        <v>13.1</v>
      </c>
      <c r="F273" s="22">
        <v>0</v>
      </c>
      <c r="G273" s="22">
        <v>17.4</v>
      </c>
      <c r="H273" s="22">
        <v>2</v>
      </c>
      <c r="I273" s="22">
        <v>1</v>
      </c>
      <c r="J273" s="22">
        <v>184</v>
      </c>
      <c r="K273" s="22">
        <v>184</v>
      </c>
      <c r="L273" s="22" t="s">
        <v>26</v>
      </c>
      <c r="M273" s="22"/>
      <c r="N273" s="23"/>
      <c r="O273" s="22"/>
      <c r="P273" s="22"/>
      <c r="Q273" s="22"/>
      <c r="R273" s="22"/>
      <c r="S273" s="90">
        <v>38231</v>
      </c>
      <c r="T273" s="22" t="s">
        <v>271</v>
      </c>
      <c r="U273" s="22" t="s">
        <v>272</v>
      </c>
      <c r="V273" s="22"/>
    </row>
    <row r="274" spans="1:22" ht="15">
      <c r="A274" s="22">
        <v>101</v>
      </c>
      <c r="B274" s="22">
        <v>3</v>
      </c>
      <c r="C274" s="22">
        <v>240</v>
      </c>
      <c r="D274" s="22">
        <v>7.7</v>
      </c>
      <c r="E274" s="22">
        <v>12.7</v>
      </c>
      <c r="F274" s="22">
        <v>0</v>
      </c>
      <c r="G274" s="22">
        <v>12.4</v>
      </c>
      <c r="H274" s="22">
        <v>2</v>
      </c>
      <c r="I274" s="22">
        <v>1</v>
      </c>
      <c r="J274" s="22">
        <v>183</v>
      </c>
      <c r="K274" s="22"/>
      <c r="L274" s="22" t="s">
        <v>26</v>
      </c>
      <c r="M274" s="22"/>
      <c r="N274" s="23"/>
      <c r="O274" s="22"/>
      <c r="P274" s="22"/>
      <c r="Q274" s="22"/>
      <c r="R274" s="22"/>
      <c r="S274" s="90">
        <v>38231</v>
      </c>
      <c r="T274" s="22" t="s">
        <v>271</v>
      </c>
      <c r="U274" s="22" t="s">
        <v>272</v>
      </c>
      <c r="V274" s="22"/>
    </row>
    <row r="275" spans="1:22" ht="15">
      <c r="A275" s="22">
        <v>101</v>
      </c>
      <c r="B275" s="22">
        <v>3</v>
      </c>
      <c r="C275" s="22">
        <v>240</v>
      </c>
      <c r="D275" s="22">
        <v>10.7</v>
      </c>
      <c r="E275" s="22">
        <v>12.4</v>
      </c>
      <c r="F275" s="22">
        <v>0</v>
      </c>
      <c r="G275" s="22">
        <v>16</v>
      </c>
      <c r="H275" s="22">
        <v>2</v>
      </c>
      <c r="I275" s="22">
        <v>1</v>
      </c>
      <c r="J275" s="22">
        <v>187</v>
      </c>
      <c r="K275" s="22"/>
      <c r="L275" s="22" t="s">
        <v>26</v>
      </c>
      <c r="M275" s="22"/>
      <c r="N275" s="23"/>
      <c r="O275" s="22"/>
      <c r="P275" s="22"/>
      <c r="Q275" s="22"/>
      <c r="R275" s="22"/>
      <c r="S275" s="90">
        <v>38231</v>
      </c>
      <c r="T275" s="22" t="s">
        <v>271</v>
      </c>
      <c r="U275" s="22" t="s">
        <v>272</v>
      </c>
      <c r="V275" s="22"/>
    </row>
    <row r="276" spans="1:22" ht="15">
      <c r="A276" s="22">
        <v>101</v>
      </c>
      <c r="B276" s="22">
        <v>3</v>
      </c>
      <c r="C276" s="22">
        <v>240</v>
      </c>
      <c r="D276" s="22">
        <v>9.5</v>
      </c>
      <c r="E276" s="22">
        <v>12</v>
      </c>
      <c r="F276" s="22">
        <v>0</v>
      </c>
      <c r="G276" s="22">
        <v>14.3</v>
      </c>
      <c r="H276" s="22">
        <v>1</v>
      </c>
      <c r="I276" s="22">
        <v>1</v>
      </c>
      <c r="J276" s="22">
        <v>188</v>
      </c>
      <c r="K276" s="22"/>
      <c r="L276" s="22" t="s">
        <v>26</v>
      </c>
      <c r="M276" s="22"/>
      <c r="N276" s="23"/>
      <c r="O276" s="22"/>
      <c r="P276" s="22"/>
      <c r="Q276" s="22"/>
      <c r="R276" s="22"/>
      <c r="S276" s="90">
        <v>38231</v>
      </c>
      <c r="T276" s="22" t="s">
        <v>271</v>
      </c>
      <c r="U276" s="22" t="s">
        <v>272</v>
      </c>
      <c r="V276" s="22"/>
    </row>
    <row r="277" spans="1:22" ht="15">
      <c r="A277" s="22">
        <v>101</v>
      </c>
      <c r="B277" s="22">
        <v>3</v>
      </c>
      <c r="C277" s="22">
        <v>240</v>
      </c>
      <c r="D277" s="22">
        <v>7.6</v>
      </c>
      <c r="E277" s="22">
        <v>10.6</v>
      </c>
      <c r="F277" s="22">
        <v>0</v>
      </c>
      <c r="G277" s="22">
        <v>12.1</v>
      </c>
      <c r="H277" s="22">
        <v>2</v>
      </c>
      <c r="I277" s="22">
        <v>1</v>
      </c>
      <c r="J277" s="22">
        <v>185</v>
      </c>
      <c r="K277" s="22"/>
      <c r="L277" s="22" t="s">
        <v>26</v>
      </c>
      <c r="M277" s="22"/>
      <c r="N277" s="23"/>
      <c r="O277" s="22"/>
      <c r="P277" s="22"/>
      <c r="Q277" s="22"/>
      <c r="R277" s="22"/>
      <c r="S277" s="90">
        <v>38231</v>
      </c>
      <c r="T277" s="22" t="s">
        <v>271</v>
      </c>
      <c r="U277" s="22" t="s">
        <v>272</v>
      </c>
      <c r="V277" s="22"/>
    </row>
    <row r="278" spans="1:22" ht="15">
      <c r="A278" s="22">
        <v>101</v>
      </c>
      <c r="B278" s="22">
        <v>3</v>
      </c>
      <c r="C278" s="22">
        <v>360</v>
      </c>
      <c r="D278" s="22">
        <v>8.8</v>
      </c>
      <c r="E278" s="22">
        <v>8.8</v>
      </c>
      <c r="F278" s="22">
        <v>8.2</v>
      </c>
      <c r="G278" s="22">
        <v>6.7</v>
      </c>
      <c r="H278" s="22">
        <v>3</v>
      </c>
      <c r="I278" s="22">
        <v>1</v>
      </c>
      <c r="J278" s="22">
        <v>191</v>
      </c>
      <c r="K278" s="22"/>
      <c r="L278" s="22" t="s">
        <v>26</v>
      </c>
      <c r="M278" s="22"/>
      <c r="N278" s="23"/>
      <c r="O278" s="22"/>
      <c r="P278" s="22"/>
      <c r="Q278" s="22"/>
      <c r="R278" s="22"/>
      <c r="S278" s="90">
        <v>38231</v>
      </c>
      <c r="T278" s="22" t="s">
        <v>271</v>
      </c>
      <c r="U278" s="22" t="s">
        <v>272</v>
      </c>
      <c r="V278" s="22"/>
    </row>
    <row r="279" spans="1:22" ht="15">
      <c r="A279" s="22">
        <v>101</v>
      </c>
      <c r="B279" s="22">
        <v>3</v>
      </c>
      <c r="C279" s="22">
        <v>360</v>
      </c>
      <c r="D279" s="22">
        <v>8.5</v>
      </c>
      <c r="E279" s="22">
        <v>9.4</v>
      </c>
      <c r="F279" s="22">
        <v>6.1</v>
      </c>
      <c r="G279" s="22">
        <v>9.2</v>
      </c>
      <c r="H279" s="22">
        <v>3</v>
      </c>
      <c r="I279" s="22">
        <v>1</v>
      </c>
      <c r="J279" s="22">
        <v>189</v>
      </c>
      <c r="K279" s="22"/>
      <c r="L279" s="22" t="s">
        <v>26</v>
      </c>
      <c r="M279" s="22"/>
      <c r="N279" s="23"/>
      <c r="O279" s="22"/>
      <c r="P279" s="22"/>
      <c r="Q279" s="22"/>
      <c r="R279" s="22"/>
      <c r="S279" s="90">
        <v>38231</v>
      </c>
      <c r="T279" s="22" t="s">
        <v>271</v>
      </c>
      <c r="U279" s="22" t="s">
        <v>272</v>
      </c>
      <c r="V279" s="22"/>
    </row>
    <row r="280" spans="1:22" ht="15">
      <c r="A280" s="22">
        <v>101</v>
      </c>
      <c r="B280" s="22">
        <v>3</v>
      </c>
      <c r="C280" s="22">
        <v>360</v>
      </c>
      <c r="D280" s="22">
        <v>16.5</v>
      </c>
      <c r="E280" s="22">
        <v>16.5</v>
      </c>
      <c r="F280" s="22">
        <v>5.4</v>
      </c>
      <c r="G280" s="22">
        <v>10.8</v>
      </c>
      <c r="H280" s="22">
        <v>3</v>
      </c>
      <c r="I280" s="22">
        <v>1</v>
      </c>
      <c r="J280" s="22">
        <v>192</v>
      </c>
      <c r="K280" s="22"/>
      <c r="L280" s="22" t="s">
        <v>26</v>
      </c>
      <c r="M280" s="22"/>
      <c r="N280" s="23"/>
      <c r="O280" s="22"/>
      <c r="P280" s="22"/>
      <c r="Q280" s="22"/>
      <c r="R280" s="22"/>
      <c r="S280" s="90">
        <v>38231</v>
      </c>
      <c r="T280" s="22" t="s">
        <v>271</v>
      </c>
      <c r="U280" s="22" t="s">
        <v>272</v>
      </c>
      <c r="V280" s="22"/>
    </row>
    <row r="281" spans="1:22" ht="15">
      <c r="A281" s="22">
        <v>101</v>
      </c>
      <c r="B281" s="22">
        <v>3</v>
      </c>
      <c r="C281" s="22">
        <v>360</v>
      </c>
      <c r="D281" s="22">
        <v>8.1</v>
      </c>
      <c r="E281" s="22">
        <v>15.9</v>
      </c>
      <c r="F281" s="22">
        <v>0</v>
      </c>
      <c r="G281" s="22">
        <v>16</v>
      </c>
      <c r="H281" s="22">
        <v>1</v>
      </c>
      <c r="I281" s="22">
        <v>1</v>
      </c>
      <c r="J281" s="22">
        <v>190</v>
      </c>
      <c r="K281" s="22"/>
      <c r="L281" s="22" t="s">
        <v>26</v>
      </c>
      <c r="M281" s="22"/>
      <c r="N281" s="23"/>
      <c r="O281" s="22"/>
      <c r="P281" s="22"/>
      <c r="Q281" s="22"/>
      <c r="R281" s="22"/>
      <c r="S281" s="90">
        <v>38231</v>
      </c>
      <c r="T281" s="22" t="s">
        <v>271</v>
      </c>
      <c r="U281" s="22" t="s">
        <v>272</v>
      </c>
      <c r="V281" s="22"/>
    </row>
    <row r="282" spans="1:22" ht="15">
      <c r="A282" s="22">
        <v>101</v>
      </c>
      <c r="B282" s="22">
        <v>3</v>
      </c>
      <c r="C282" s="22">
        <v>360</v>
      </c>
      <c r="D282" s="22">
        <v>13.4</v>
      </c>
      <c r="E282" s="22">
        <v>14.1</v>
      </c>
      <c r="F282" s="22">
        <v>0</v>
      </c>
      <c r="G282" s="22">
        <v>16.2</v>
      </c>
      <c r="H282" s="22">
        <v>2</v>
      </c>
      <c r="I282" s="22">
        <v>1</v>
      </c>
      <c r="J282" s="22">
        <v>193</v>
      </c>
      <c r="K282" s="22"/>
      <c r="L282" s="22" t="s">
        <v>26</v>
      </c>
      <c r="M282" s="22"/>
      <c r="N282" s="23"/>
      <c r="O282" s="22"/>
      <c r="P282" s="22"/>
      <c r="Q282" s="22"/>
      <c r="R282" s="22"/>
      <c r="S282" s="90">
        <v>38231</v>
      </c>
      <c r="T282" s="22" t="s">
        <v>271</v>
      </c>
      <c r="U282" s="22" t="s">
        <v>272</v>
      </c>
      <c r="V282" s="22"/>
    </row>
    <row r="283" spans="1:22" ht="15">
      <c r="A283" s="22"/>
      <c r="B283" s="22"/>
      <c r="C283" s="22"/>
      <c r="D283" s="22"/>
      <c r="E283" s="22"/>
      <c r="F283" s="22"/>
      <c r="G283" s="22"/>
      <c r="H283" s="22"/>
      <c r="I283" s="22"/>
      <c r="J283" s="22">
        <f>COUNT(K243:K269)</f>
        <v>15</v>
      </c>
      <c r="K283" s="22"/>
      <c r="L283" s="22"/>
      <c r="M283" s="22"/>
      <c r="N283" s="23"/>
      <c r="O283" s="22"/>
      <c r="P283" s="22"/>
      <c r="Q283" s="22"/>
      <c r="R283" s="22"/>
      <c r="S283" s="22"/>
      <c r="T283" s="22"/>
      <c r="U283" s="22"/>
      <c r="V283" s="22"/>
    </row>
    <row r="284" spans="1:22" ht="15">
      <c r="A284" s="22"/>
      <c r="B284" s="22"/>
      <c r="C284" s="22"/>
      <c r="D284" s="22"/>
      <c r="E284" s="22"/>
      <c r="F284" s="22"/>
      <c r="G284" s="22"/>
      <c r="H284" s="22"/>
      <c r="I284" s="22"/>
      <c r="J284" s="22">
        <v>98</v>
      </c>
      <c r="K284" s="22"/>
      <c r="L284" s="22"/>
      <c r="M284" s="22"/>
      <c r="N284" s="23"/>
      <c r="O284" s="22"/>
      <c r="P284" s="22"/>
      <c r="Q284" s="22"/>
      <c r="R284" s="22"/>
      <c r="S284" s="22"/>
      <c r="T284" s="22"/>
      <c r="U284" s="22"/>
      <c r="V284" s="22" t="s">
        <v>310</v>
      </c>
    </row>
    <row r="285" spans="1:22" ht="15">
      <c r="A285" s="22"/>
      <c r="B285" s="22"/>
      <c r="C285" s="22"/>
      <c r="D285" s="22"/>
      <c r="E285" s="22"/>
      <c r="F285" s="22"/>
      <c r="G285" s="22"/>
      <c r="H285" s="22"/>
      <c r="I285" s="22"/>
      <c r="J285" s="22">
        <v>99</v>
      </c>
      <c r="K285" s="22"/>
      <c r="L285" s="22"/>
      <c r="M285" s="22"/>
      <c r="N285" s="23"/>
      <c r="O285" s="22"/>
      <c r="P285" s="22"/>
      <c r="Q285" s="22"/>
      <c r="R285" s="22"/>
      <c r="S285" s="22"/>
      <c r="T285" s="22"/>
      <c r="U285" s="22"/>
      <c r="V285" s="22" t="s">
        <v>311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1"/>
  <sheetViews>
    <sheetView zoomScalePageLayoutView="0" workbookViewId="0" topLeftCell="A1">
      <selection activeCell="D208" sqref="D208:D212"/>
    </sheetView>
  </sheetViews>
  <sheetFormatPr defaultColWidth="9.140625" defaultRowHeight="12.75"/>
  <sheetData>
    <row r="1" spans="1:11" ht="12.75">
      <c r="A1" t="s">
        <v>268</v>
      </c>
      <c r="B1" t="s">
        <v>269</v>
      </c>
      <c r="C1" t="s">
        <v>269</v>
      </c>
      <c r="D1" t="s">
        <v>2</v>
      </c>
      <c r="E1" t="s">
        <v>34</v>
      </c>
      <c r="F1" t="s">
        <v>35</v>
      </c>
      <c r="G1" t="s">
        <v>256</v>
      </c>
      <c r="H1" t="s">
        <v>259</v>
      </c>
      <c r="I1" t="s">
        <v>5</v>
      </c>
      <c r="J1" t="s">
        <v>37</v>
      </c>
      <c r="K1" t="s">
        <v>270</v>
      </c>
    </row>
    <row r="2" spans="1:11" ht="12.75">
      <c r="A2" s="94">
        <v>38191</v>
      </c>
      <c r="B2" s="95" t="s">
        <v>271</v>
      </c>
      <c r="C2" s="95" t="s">
        <v>286</v>
      </c>
      <c r="D2" s="95" t="s">
        <v>28</v>
      </c>
      <c r="E2" s="95">
        <v>3</v>
      </c>
      <c r="F2" s="95">
        <v>20</v>
      </c>
      <c r="G2" s="95">
        <v>4.4</v>
      </c>
      <c r="H2" s="95">
        <v>1.5</v>
      </c>
      <c r="I2" s="95">
        <v>4</v>
      </c>
      <c r="J2" s="95" t="s">
        <v>26</v>
      </c>
      <c r="K2" s="95"/>
    </row>
    <row r="3" spans="1:11" ht="12.75">
      <c r="A3" s="94">
        <v>38191</v>
      </c>
      <c r="B3" s="95" t="s">
        <v>271</v>
      </c>
      <c r="C3" s="95" t="s">
        <v>286</v>
      </c>
      <c r="D3" s="95" t="s">
        <v>28</v>
      </c>
      <c r="E3" s="95">
        <v>1</v>
      </c>
      <c r="F3" s="95">
        <v>260</v>
      </c>
      <c r="G3" s="95">
        <v>5.8</v>
      </c>
      <c r="H3" s="95">
        <v>1.7</v>
      </c>
      <c r="I3" s="95">
        <v>3</v>
      </c>
      <c r="J3" s="95" t="s">
        <v>26</v>
      </c>
      <c r="K3" s="95"/>
    </row>
    <row r="4" spans="1:11" ht="12.75">
      <c r="A4" s="94">
        <v>38191</v>
      </c>
      <c r="B4" s="95" t="s">
        <v>271</v>
      </c>
      <c r="C4" s="95" t="s">
        <v>286</v>
      </c>
      <c r="D4" s="95" t="s">
        <v>28</v>
      </c>
      <c r="E4" s="95">
        <v>2</v>
      </c>
      <c r="F4" s="95">
        <v>200</v>
      </c>
      <c r="G4" s="95">
        <v>5.2</v>
      </c>
      <c r="H4" s="95">
        <v>1.9</v>
      </c>
      <c r="I4" s="95">
        <v>3</v>
      </c>
      <c r="J4" s="95" t="s">
        <v>26</v>
      </c>
      <c r="K4" s="95"/>
    </row>
    <row r="5" spans="1:11" ht="12.75">
      <c r="A5" s="96">
        <v>38226</v>
      </c>
      <c r="B5" t="s">
        <v>271</v>
      </c>
      <c r="C5" t="s">
        <v>272</v>
      </c>
      <c r="D5" t="s">
        <v>27</v>
      </c>
      <c r="E5">
        <v>1</v>
      </c>
      <c r="F5">
        <v>270</v>
      </c>
      <c r="G5">
        <v>3</v>
      </c>
      <c r="H5">
        <v>1</v>
      </c>
      <c r="I5">
        <v>4</v>
      </c>
      <c r="J5" t="s">
        <v>26</v>
      </c>
      <c r="K5" t="s">
        <v>312</v>
      </c>
    </row>
    <row r="6" spans="1:11" ht="12.75">
      <c r="A6" s="96">
        <v>38226</v>
      </c>
      <c r="B6" t="s">
        <v>271</v>
      </c>
      <c r="C6" t="s">
        <v>272</v>
      </c>
      <c r="D6" t="s">
        <v>27</v>
      </c>
      <c r="E6">
        <v>1</v>
      </c>
      <c r="F6">
        <v>270</v>
      </c>
      <c r="G6">
        <v>3.3</v>
      </c>
      <c r="H6">
        <v>1</v>
      </c>
      <c r="I6">
        <v>3</v>
      </c>
      <c r="J6" t="s">
        <v>26</v>
      </c>
      <c r="K6" t="s">
        <v>312</v>
      </c>
    </row>
    <row r="7" spans="1:10" ht="12.75">
      <c r="A7" s="96">
        <v>38179</v>
      </c>
      <c r="B7" t="s">
        <v>271</v>
      </c>
      <c r="C7" t="s">
        <v>294</v>
      </c>
      <c r="D7" t="s">
        <v>9</v>
      </c>
      <c r="E7">
        <v>3</v>
      </c>
      <c r="F7">
        <v>60</v>
      </c>
      <c r="G7">
        <v>3.5</v>
      </c>
      <c r="H7">
        <v>1</v>
      </c>
      <c r="I7">
        <v>3</v>
      </c>
      <c r="J7" t="s">
        <v>53</v>
      </c>
    </row>
    <row r="8" spans="1:10" ht="12.75">
      <c r="A8" s="96">
        <v>38225</v>
      </c>
      <c r="B8" t="s">
        <v>271</v>
      </c>
      <c r="C8" t="s">
        <v>272</v>
      </c>
      <c r="D8" t="s">
        <v>29</v>
      </c>
      <c r="E8">
        <v>1</v>
      </c>
      <c r="F8">
        <v>120</v>
      </c>
      <c r="G8">
        <v>3.8</v>
      </c>
      <c r="H8">
        <v>1</v>
      </c>
      <c r="I8">
        <v>3</v>
      </c>
      <c r="J8" t="s">
        <v>31</v>
      </c>
    </row>
    <row r="9" spans="1:10" ht="12.75">
      <c r="A9" s="96">
        <v>38191</v>
      </c>
      <c r="B9" t="s">
        <v>271</v>
      </c>
      <c r="C9" t="s">
        <v>286</v>
      </c>
      <c r="D9" t="s">
        <v>28</v>
      </c>
      <c r="E9">
        <v>1</v>
      </c>
      <c r="F9">
        <v>140</v>
      </c>
      <c r="G9">
        <v>4.9</v>
      </c>
      <c r="H9">
        <v>1</v>
      </c>
      <c r="I9">
        <v>3</v>
      </c>
      <c r="J9" t="s">
        <v>26</v>
      </c>
    </row>
    <row r="10" spans="1:11" ht="12.75">
      <c r="A10" s="96">
        <v>38226</v>
      </c>
      <c r="B10" t="s">
        <v>271</v>
      </c>
      <c r="C10" t="s">
        <v>272</v>
      </c>
      <c r="D10" t="s">
        <v>27</v>
      </c>
      <c r="E10">
        <v>3</v>
      </c>
      <c r="F10">
        <v>30</v>
      </c>
      <c r="G10">
        <v>5</v>
      </c>
      <c r="H10">
        <v>1</v>
      </c>
      <c r="I10">
        <v>3</v>
      </c>
      <c r="J10" t="s">
        <v>26</v>
      </c>
      <c r="K10" t="s">
        <v>312</v>
      </c>
    </row>
    <row r="11" spans="1:10" ht="12.75">
      <c r="A11" s="96">
        <v>38223</v>
      </c>
      <c r="B11" t="s">
        <v>271</v>
      </c>
      <c r="C11" t="s">
        <v>272</v>
      </c>
      <c r="D11" t="s">
        <v>14</v>
      </c>
      <c r="E11">
        <v>1</v>
      </c>
      <c r="F11">
        <v>60</v>
      </c>
      <c r="G11">
        <v>5.4</v>
      </c>
      <c r="H11">
        <v>1</v>
      </c>
      <c r="I11">
        <v>3</v>
      </c>
      <c r="J11" t="s">
        <v>33</v>
      </c>
    </row>
    <row r="12" spans="1:10" ht="12.75">
      <c r="A12" s="96">
        <v>38223</v>
      </c>
      <c r="B12" t="s">
        <v>271</v>
      </c>
      <c r="C12" t="s">
        <v>272</v>
      </c>
      <c r="D12" t="s">
        <v>14</v>
      </c>
      <c r="E12">
        <v>1</v>
      </c>
      <c r="F12">
        <v>180</v>
      </c>
      <c r="G12">
        <v>4.1</v>
      </c>
      <c r="H12">
        <v>1.1</v>
      </c>
      <c r="I12">
        <v>3</v>
      </c>
      <c r="J12" t="s">
        <v>46</v>
      </c>
    </row>
    <row r="13" spans="1:10" ht="12.75">
      <c r="A13" s="96">
        <v>38191</v>
      </c>
      <c r="B13" t="s">
        <v>271</v>
      </c>
      <c r="C13" t="s">
        <v>286</v>
      </c>
      <c r="D13" t="s">
        <v>28</v>
      </c>
      <c r="E13">
        <v>1</v>
      </c>
      <c r="F13">
        <v>260</v>
      </c>
      <c r="G13">
        <v>4.9</v>
      </c>
      <c r="H13">
        <v>1.1</v>
      </c>
      <c r="I13">
        <v>3</v>
      </c>
      <c r="J13" t="s">
        <v>26</v>
      </c>
    </row>
    <row r="14" spans="1:10" ht="12.75">
      <c r="A14" s="96">
        <v>38225</v>
      </c>
      <c r="B14" t="s">
        <v>271</v>
      </c>
      <c r="C14" t="s">
        <v>272</v>
      </c>
      <c r="D14" t="s">
        <v>29</v>
      </c>
      <c r="E14">
        <v>3</v>
      </c>
      <c r="F14">
        <v>300</v>
      </c>
      <c r="G14">
        <v>7.1</v>
      </c>
      <c r="H14">
        <v>1.1</v>
      </c>
      <c r="I14">
        <v>3</v>
      </c>
      <c r="J14" t="s">
        <v>51</v>
      </c>
    </row>
    <row r="15" spans="1:10" ht="12.75">
      <c r="A15" s="96">
        <v>38233</v>
      </c>
      <c r="B15" t="s">
        <v>271</v>
      </c>
      <c r="C15" t="s">
        <v>280</v>
      </c>
      <c r="D15" t="s">
        <v>18</v>
      </c>
      <c r="E15">
        <v>3</v>
      </c>
      <c r="F15">
        <v>180</v>
      </c>
      <c r="G15">
        <v>5.5</v>
      </c>
      <c r="H15">
        <v>1.1</v>
      </c>
      <c r="I15">
        <v>3</v>
      </c>
      <c r="J15" t="s">
        <v>26</v>
      </c>
    </row>
    <row r="16" spans="1:10" ht="12.75">
      <c r="A16" s="96">
        <v>38233</v>
      </c>
      <c r="B16" t="s">
        <v>272</v>
      </c>
      <c r="C16" t="s">
        <v>283</v>
      </c>
      <c r="D16" t="s">
        <v>21</v>
      </c>
      <c r="E16">
        <v>1</v>
      </c>
      <c r="F16">
        <v>120</v>
      </c>
      <c r="G16">
        <v>3.3</v>
      </c>
      <c r="H16">
        <v>1.2</v>
      </c>
      <c r="I16">
        <v>3</v>
      </c>
      <c r="J16" t="s">
        <v>51</v>
      </c>
    </row>
    <row r="17" spans="1:10" ht="12.75">
      <c r="A17" s="96">
        <v>38233</v>
      </c>
      <c r="B17" t="s">
        <v>271</v>
      </c>
      <c r="C17" t="s">
        <v>280</v>
      </c>
      <c r="D17" t="s">
        <v>18</v>
      </c>
      <c r="E17">
        <v>1</v>
      </c>
      <c r="F17">
        <v>360</v>
      </c>
      <c r="G17">
        <v>4.9</v>
      </c>
      <c r="H17">
        <v>1.2</v>
      </c>
      <c r="I17">
        <v>3</v>
      </c>
      <c r="J17" t="s">
        <v>17</v>
      </c>
    </row>
    <row r="18" spans="1:10" ht="12.75">
      <c r="A18" s="96">
        <v>38231</v>
      </c>
      <c r="B18" t="s">
        <v>271</v>
      </c>
      <c r="C18" t="s">
        <v>272</v>
      </c>
      <c r="D18">
        <v>101</v>
      </c>
      <c r="E18">
        <v>2</v>
      </c>
      <c r="F18">
        <v>240</v>
      </c>
      <c r="G18">
        <v>4.8</v>
      </c>
      <c r="H18">
        <v>1.3</v>
      </c>
      <c r="I18">
        <v>3</v>
      </c>
      <c r="J18" t="s">
        <v>26</v>
      </c>
    </row>
    <row r="19" spans="1:10" ht="12.75">
      <c r="A19" s="96">
        <v>38222</v>
      </c>
      <c r="B19" t="s">
        <v>271</v>
      </c>
      <c r="C19" t="s">
        <v>272</v>
      </c>
      <c r="D19" t="s">
        <v>15</v>
      </c>
      <c r="E19" t="s">
        <v>40</v>
      </c>
      <c r="F19">
        <v>75</v>
      </c>
      <c r="G19">
        <v>2.4</v>
      </c>
      <c r="H19">
        <v>1.4</v>
      </c>
      <c r="I19">
        <v>3</v>
      </c>
      <c r="J19" t="s">
        <v>33</v>
      </c>
    </row>
    <row r="20" spans="1:11" ht="12.75">
      <c r="A20" s="96">
        <v>38226</v>
      </c>
      <c r="B20" t="s">
        <v>271</v>
      </c>
      <c r="C20" t="s">
        <v>272</v>
      </c>
      <c r="D20" t="s">
        <v>27</v>
      </c>
      <c r="E20">
        <v>1</v>
      </c>
      <c r="F20">
        <v>270</v>
      </c>
      <c r="G20">
        <v>3.3</v>
      </c>
      <c r="H20">
        <v>1.4</v>
      </c>
      <c r="I20">
        <v>3</v>
      </c>
      <c r="J20" t="s">
        <v>26</v>
      </c>
      <c r="K20" t="s">
        <v>312</v>
      </c>
    </row>
    <row r="21" spans="1:10" ht="12.75">
      <c r="A21" s="96">
        <v>38253</v>
      </c>
      <c r="B21" t="s">
        <v>271</v>
      </c>
      <c r="C21" t="s">
        <v>283</v>
      </c>
      <c r="D21" t="s">
        <v>19</v>
      </c>
      <c r="E21">
        <v>1</v>
      </c>
      <c r="F21">
        <v>300</v>
      </c>
      <c r="G21">
        <v>4</v>
      </c>
      <c r="H21">
        <v>1.4</v>
      </c>
      <c r="I21">
        <v>3</v>
      </c>
      <c r="J21" t="s">
        <v>17</v>
      </c>
    </row>
    <row r="22" spans="1:10" ht="12.75">
      <c r="A22" s="96">
        <v>38254</v>
      </c>
      <c r="B22" t="s">
        <v>271</v>
      </c>
      <c r="C22" t="s">
        <v>283</v>
      </c>
      <c r="D22" t="s">
        <v>19</v>
      </c>
      <c r="E22">
        <v>2</v>
      </c>
      <c r="F22">
        <v>180</v>
      </c>
      <c r="G22">
        <v>3.3</v>
      </c>
      <c r="H22">
        <v>1.5</v>
      </c>
      <c r="I22">
        <v>3</v>
      </c>
      <c r="J22" t="s">
        <v>26</v>
      </c>
    </row>
    <row r="23" spans="1:10" ht="12.75">
      <c r="A23" s="96">
        <v>38225</v>
      </c>
      <c r="B23" t="s">
        <v>271</v>
      </c>
      <c r="C23" t="s">
        <v>272</v>
      </c>
      <c r="D23" t="s">
        <v>29</v>
      </c>
      <c r="E23">
        <v>1</v>
      </c>
      <c r="F23">
        <v>360</v>
      </c>
      <c r="G23">
        <v>3.9</v>
      </c>
      <c r="H23">
        <v>1.5</v>
      </c>
      <c r="I23">
        <v>3</v>
      </c>
      <c r="J23" t="s">
        <v>31</v>
      </c>
    </row>
    <row r="24" spans="1:10" ht="12.75">
      <c r="A24" s="96">
        <v>38191</v>
      </c>
      <c r="B24" t="s">
        <v>271</v>
      </c>
      <c r="C24" t="s">
        <v>286</v>
      </c>
      <c r="D24" t="s">
        <v>28</v>
      </c>
      <c r="E24">
        <v>1</v>
      </c>
      <c r="F24">
        <v>140</v>
      </c>
      <c r="G24">
        <v>4</v>
      </c>
      <c r="H24">
        <v>1.5</v>
      </c>
      <c r="I24">
        <v>3</v>
      </c>
      <c r="J24" t="s">
        <v>26</v>
      </c>
    </row>
    <row r="25" spans="1:11" ht="12.75">
      <c r="A25" s="96">
        <v>38226</v>
      </c>
      <c r="B25" t="s">
        <v>271</v>
      </c>
      <c r="C25" t="s">
        <v>272</v>
      </c>
      <c r="D25" t="s">
        <v>27</v>
      </c>
      <c r="E25">
        <v>1</v>
      </c>
      <c r="F25">
        <v>30</v>
      </c>
      <c r="G25">
        <v>3.1</v>
      </c>
      <c r="H25">
        <v>1.6</v>
      </c>
      <c r="I25">
        <v>3</v>
      </c>
      <c r="J25" t="s">
        <v>26</v>
      </c>
      <c r="K25" t="s">
        <v>312</v>
      </c>
    </row>
    <row r="26" spans="1:10" ht="12.75">
      <c r="A26" s="96">
        <v>38231</v>
      </c>
      <c r="B26" t="s">
        <v>271</v>
      </c>
      <c r="C26" t="s">
        <v>272</v>
      </c>
      <c r="D26">
        <v>101</v>
      </c>
      <c r="E26">
        <v>1</v>
      </c>
      <c r="F26">
        <v>240</v>
      </c>
      <c r="G26">
        <v>3.2</v>
      </c>
      <c r="H26">
        <v>1.6</v>
      </c>
      <c r="I26">
        <v>3</v>
      </c>
      <c r="J26" t="s">
        <v>26</v>
      </c>
    </row>
    <row r="27" spans="1:10" ht="12.75">
      <c r="A27" s="96">
        <v>38231</v>
      </c>
      <c r="B27" t="s">
        <v>271</v>
      </c>
      <c r="C27" t="s">
        <v>272</v>
      </c>
      <c r="D27">
        <v>101</v>
      </c>
      <c r="E27">
        <v>1</v>
      </c>
      <c r="F27">
        <v>240</v>
      </c>
      <c r="G27">
        <v>5.8</v>
      </c>
      <c r="H27">
        <v>1.6</v>
      </c>
      <c r="I27">
        <v>1</v>
      </c>
      <c r="J27" t="s">
        <v>26</v>
      </c>
    </row>
    <row r="28" spans="1:10" ht="12.75">
      <c r="A28" s="96">
        <v>38223</v>
      </c>
      <c r="B28" t="s">
        <v>271</v>
      </c>
      <c r="C28" t="s">
        <v>272</v>
      </c>
      <c r="D28" t="s">
        <v>14</v>
      </c>
      <c r="E28">
        <v>1</v>
      </c>
      <c r="F28">
        <v>300</v>
      </c>
      <c r="G28">
        <v>3.6</v>
      </c>
      <c r="H28">
        <v>1.7</v>
      </c>
      <c r="I28">
        <v>3</v>
      </c>
      <c r="J28" t="s">
        <v>50</v>
      </c>
    </row>
    <row r="29" spans="1:11" ht="12.75">
      <c r="A29" s="96">
        <v>38226</v>
      </c>
      <c r="B29" t="s">
        <v>271</v>
      </c>
      <c r="C29" t="s">
        <v>272</v>
      </c>
      <c r="D29" t="s">
        <v>27</v>
      </c>
      <c r="E29">
        <v>1</v>
      </c>
      <c r="F29">
        <v>150</v>
      </c>
      <c r="G29">
        <v>5.4</v>
      </c>
      <c r="H29">
        <v>1.7</v>
      </c>
      <c r="I29">
        <v>3</v>
      </c>
      <c r="J29" t="s">
        <v>26</v>
      </c>
      <c r="K29" t="s">
        <v>312</v>
      </c>
    </row>
    <row r="30" spans="1:10" ht="12.75">
      <c r="A30" s="96">
        <v>38225</v>
      </c>
      <c r="B30" t="s">
        <v>271</v>
      </c>
      <c r="C30" t="s">
        <v>272</v>
      </c>
      <c r="D30" t="s">
        <v>29</v>
      </c>
      <c r="E30">
        <v>1</v>
      </c>
      <c r="F30">
        <v>360</v>
      </c>
      <c r="G30">
        <v>7.5</v>
      </c>
      <c r="H30">
        <v>1.7</v>
      </c>
      <c r="I30">
        <v>4</v>
      </c>
      <c r="J30" t="s">
        <v>10</v>
      </c>
    </row>
    <row r="31" spans="1:10" ht="12.75">
      <c r="A31" s="96">
        <v>38179</v>
      </c>
      <c r="B31" t="s">
        <v>271</v>
      </c>
      <c r="C31" t="s">
        <v>294</v>
      </c>
      <c r="D31" t="s">
        <v>9</v>
      </c>
      <c r="E31">
        <v>1</v>
      </c>
      <c r="F31">
        <v>240</v>
      </c>
      <c r="G31">
        <v>3.2</v>
      </c>
      <c r="H31">
        <v>1.8</v>
      </c>
      <c r="I31">
        <v>2</v>
      </c>
      <c r="J31" t="s">
        <v>30</v>
      </c>
    </row>
    <row r="32" spans="1:11" ht="12.75">
      <c r="A32" s="96">
        <v>38226</v>
      </c>
      <c r="B32" t="s">
        <v>271</v>
      </c>
      <c r="C32" t="s">
        <v>272</v>
      </c>
      <c r="D32" t="s">
        <v>27</v>
      </c>
      <c r="E32">
        <v>3</v>
      </c>
      <c r="F32">
        <v>30</v>
      </c>
      <c r="G32">
        <v>3.2</v>
      </c>
      <c r="H32">
        <v>1.8</v>
      </c>
      <c r="I32">
        <v>3</v>
      </c>
      <c r="J32" t="s">
        <v>26</v>
      </c>
      <c r="K32" t="s">
        <v>312</v>
      </c>
    </row>
    <row r="33" spans="1:10" ht="12.75">
      <c r="A33" s="96">
        <v>38223</v>
      </c>
      <c r="B33" t="s">
        <v>271</v>
      </c>
      <c r="C33" t="s">
        <v>272</v>
      </c>
      <c r="D33" t="s">
        <v>14</v>
      </c>
      <c r="E33">
        <v>2</v>
      </c>
      <c r="F33">
        <v>120</v>
      </c>
      <c r="G33">
        <v>3.7</v>
      </c>
      <c r="H33">
        <v>1.8</v>
      </c>
      <c r="I33">
        <v>2</v>
      </c>
      <c r="J33" t="s">
        <v>313</v>
      </c>
    </row>
    <row r="34" spans="1:11" ht="12.75">
      <c r="A34" s="96">
        <v>38226</v>
      </c>
      <c r="B34" t="s">
        <v>271</v>
      </c>
      <c r="C34" t="s">
        <v>272</v>
      </c>
      <c r="D34" t="s">
        <v>27</v>
      </c>
      <c r="E34">
        <v>3</v>
      </c>
      <c r="F34">
        <v>150</v>
      </c>
      <c r="G34">
        <v>5.1</v>
      </c>
      <c r="H34">
        <v>1.9</v>
      </c>
      <c r="I34">
        <v>3</v>
      </c>
      <c r="J34" t="s">
        <v>33</v>
      </c>
      <c r="K34" t="s">
        <v>312</v>
      </c>
    </row>
    <row r="35" spans="1:10" ht="12.75">
      <c r="A35" s="96">
        <v>38231</v>
      </c>
      <c r="B35" t="s">
        <v>271</v>
      </c>
      <c r="C35" t="s">
        <v>272</v>
      </c>
      <c r="D35">
        <v>101</v>
      </c>
      <c r="E35">
        <v>3</v>
      </c>
      <c r="F35">
        <v>120</v>
      </c>
      <c r="G35">
        <v>5.4</v>
      </c>
      <c r="H35">
        <v>1.9</v>
      </c>
      <c r="I35">
        <v>2</v>
      </c>
      <c r="J35" t="s">
        <v>26</v>
      </c>
    </row>
    <row r="36" spans="1:10" ht="12.75">
      <c r="A36" s="96">
        <v>38253</v>
      </c>
      <c r="B36" t="s">
        <v>271</v>
      </c>
      <c r="C36" t="s">
        <v>283</v>
      </c>
      <c r="D36" t="s">
        <v>19</v>
      </c>
      <c r="E36">
        <v>1</v>
      </c>
      <c r="F36">
        <v>300</v>
      </c>
      <c r="G36">
        <v>6</v>
      </c>
      <c r="H36">
        <v>1.9</v>
      </c>
      <c r="I36">
        <v>3</v>
      </c>
      <c r="J36" t="s">
        <v>17</v>
      </c>
    </row>
    <row r="37" spans="1:10" ht="12.75">
      <c r="A37" s="96">
        <v>38233</v>
      </c>
      <c r="B37" t="s">
        <v>271</v>
      </c>
      <c r="C37" t="s">
        <v>280</v>
      </c>
      <c r="D37" t="s">
        <v>18</v>
      </c>
      <c r="E37">
        <v>2</v>
      </c>
      <c r="F37">
        <v>360</v>
      </c>
      <c r="G37">
        <v>3</v>
      </c>
      <c r="H37">
        <v>2</v>
      </c>
      <c r="I37">
        <v>3</v>
      </c>
      <c r="J37" t="s">
        <v>31</v>
      </c>
    </row>
    <row r="38" spans="1:10" ht="12.75">
      <c r="A38" s="96">
        <v>38223</v>
      </c>
      <c r="B38" t="s">
        <v>271</v>
      </c>
      <c r="C38" t="s">
        <v>272</v>
      </c>
      <c r="D38" t="s">
        <v>14</v>
      </c>
      <c r="E38">
        <v>3</v>
      </c>
      <c r="F38">
        <v>60</v>
      </c>
      <c r="G38">
        <v>3.5</v>
      </c>
      <c r="H38">
        <v>2</v>
      </c>
      <c r="I38">
        <v>1</v>
      </c>
      <c r="J38" t="s">
        <v>50</v>
      </c>
    </row>
    <row r="39" spans="1:10" ht="12.75">
      <c r="A39" s="96">
        <v>38222</v>
      </c>
      <c r="B39" t="s">
        <v>271</v>
      </c>
      <c r="C39" t="s">
        <v>272</v>
      </c>
      <c r="D39" t="s">
        <v>15</v>
      </c>
      <c r="E39" t="s">
        <v>40</v>
      </c>
      <c r="F39">
        <v>75</v>
      </c>
      <c r="G39">
        <v>5.8</v>
      </c>
      <c r="H39">
        <v>2</v>
      </c>
      <c r="I39">
        <v>3</v>
      </c>
      <c r="J39" t="s">
        <v>26</v>
      </c>
    </row>
    <row r="40" spans="1:11" ht="12.75">
      <c r="A40" s="96">
        <v>38226</v>
      </c>
      <c r="B40" t="s">
        <v>271</v>
      </c>
      <c r="C40" t="s">
        <v>272</v>
      </c>
      <c r="D40" t="s">
        <v>27</v>
      </c>
      <c r="E40">
        <v>1</v>
      </c>
      <c r="F40">
        <v>30</v>
      </c>
      <c r="G40">
        <v>4</v>
      </c>
      <c r="H40">
        <v>2.1</v>
      </c>
      <c r="I40">
        <v>3</v>
      </c>
      <c r="J40" t="s">
        <v>26</v>
      </c>
      <c r="K40" t="s">
        <v>312</v>
      </c>
    </row>
    <row r="41" spans="1:10" ht="12.75">
      <c r="A41" s="96">
        <v>38231</v>
      </c>
      <c r="B41" t="s">
        <v>271</v>
      </c>
      <c r="C41" t="s">
        <v>272</v>
      </c>
      <c r="D41">
        <v>101</v>
      </c>
      <c r="E41">
        <v>1</v>
      </c>
      <c r="F41">
        <v>120</v>
      </c>
      <c r="G41">
        <v>4.2</v>
      </c>
      <c r="H41">
        <v>2.1</v>
      </c>
      <c r="I41">
        <v>3</v>
      </c>
      <c r="J41" t="s">
        <v>26</v>
      </c>
    </row>
    <row r="42" spans="1:10" ht="12.75">
      <c r="A42" s="96">
        <v>38233</v>
      </c>
      <c r="B42" t="s">
        <v>272</v>
      </c>
      <c r="C42" t="s">
        <v>283</v>
      </c>
      <c r="D42" t="s">
        <v>21</v>
      </c>
      <c r="E42">
        <v>3</v>
      </c>
      <c r="F42">
        <v>60</v>
      </c>
      <c r="G42">
        <v>4.5</v>
      </c>
      <c r="H42">
        <v>2.1</v>
      </c>
      <c r="I42">
        <v>1</v>
      </c>
      <c r="J42" t="s">
        <v>50</v>
      </c>
    </row>
    <row r="43" spans="1:11" ht="12.75">
      <c r="A43" s="96">
        <v>38226</v>
      </c>
      <c r="B43" t="s">
        <v>271</v>
      </c>
      <c r="C43" t="s">
        <v>272</v>
      </c>
      <c r="D43" t="s">
        <v>27</v>
      </c>
      <c r="E43">
        <v>1</v>
      </c>
      <c r="F43">
        <v>150</v>
      </c>
      <c r="G43">
        <v>6.3</v>
      </c>
      <c r="H43">
        <v>2.1</v>
      </c>
      <c r="I43">
        <v>3</v>
      </c>
      <c r="J43" t="s">
        <v>26</v>
      </c>
      <c r="K43" t="s">
        <v>312</v>
      </c>
    </row>
    <row r="44" spans="1:10" ht="12.75">
      <c r="A44" s="96">
        <v>38233</v>
      </c>
      <c r="B44" t="s">
        <v>272</v>
      </c>
      <c r="C44" t="s">
        <v>283</v>
      </c>
      <c r="D44" t="s">
        <v>21</v>
      </c>
      <c r="E44">
        <v>3</v>
      </c>
      <c r="F44">
        <v>60</v>
      </c>
      <c r="G44">
        <v>3.3</v>
      </c>
      <c r="H44">
        <v>2.2</v>
      </c>
      <c r="I44">
        <v>1</v>
      </c>
      <c r="J44" t="s">
        <v>50</v>
      </c>
    </row>
    <row r="45" spans="1:10" ht="12.75">
      <c r="A45" s="96">
        <v>38233</v>
      </c>
      <c r="B45" t="s">
        <v>271</v>
      </c>
      <c r="C45" t="s">
        <v>280</v>
      </c>
      <c r="D45" t="s">
        <v>18</v>
      </c>
      <c r="E45">
        <v>3</v>
      </c>
      <c r="F45">
        <v>60</v>
      </c>
      <c r="G45">
        <v>3.7</v>
      </c>
      <c r="H45">
        <v>2.2</v>
      </c>
      <c r="I45">
        <v>3</v>
      </c>
      <c r="J45" t="s">
        <v>26</v>
      </c>
    </row>
    <row r="46" spans="1:10" ht="12.75">
      <c r="A46" s="96">
        <v>38222</v>
      </c>
      <c r="B46" t="s">
        <v>271</v>
      </c>
      <c r="C46" t="s">
        <v>272</v>
      </c>
      <c r="D46" t="s">
        <v>15</v>
      </c>
      <c r="E46" t="s">
        <v>49</v>
      </c>
      <c r="F46">
        <v>125</v>
      </c>
      <c r="G46">
        <v>4.5</v>
      </c>
      <c r="H46">
        <v>2.2</v>
      </c>
      <c r="I46">
        <v>3</v>
      </c>
      <c r="J46" t="s">
        <v>17</v>
      </c>
    </row>
    <row r="47" spans="1:10" ht="12.75">
      <c r="A47" s="96">
        <v>38223</v>
      </c>
      <c r="B47" t="s">
        <v>271</v>
      </c>
      <c r="C47" t="s">
        <v>272</v>
      </c>
      <c r="D47" t="s">
        <v>14</v>
      </c>
      <c r="E47">
        <v>3</v>
      </c>
      <c r="F47">
        <v>60</v>
      </c>
      <c r="G47">
        <v>4.6</v>
      </c>
      <c r="H47">
        <v>2.3</v>
      </c>
      <c r="I47">
        <v>1</v>
      </c>
      <c r="J47" t="s">
        <v>50</v>
      </c>
    </row>
    <row r="48" spans="1:10" ht="12.75">
      <c r="A48" s="96">
        <v>38231</v>
      </c>
      <c r="B48" t="s">
        <v>271</v>
      </c>
      <c r="C48" t="s">
        <v>272</v>
      </c>
      <c r="D48">
        <v>101</v>
      </c>
      <c r="E48">
        <v>1</v>
      </c>
      <c r="F48">
        <v>240</v>
      </c>
      <c r="G48">
        <v>6.6</v>
      </c>
      <c r="H48">
        <v>2.3</v>
      </c>
      <c r="I48">
        <v>3</v>
      </c>
      <c r="J48" t="s">
        <v>26</v>
      </c>
    </row>
    <row r="49" spans="1:11" ht="12.75">
      <c r="A49" s="96">
        <v>38226</v>
      </c>
      <c r="B49" t="s">
        <v>271</v>
      </c>
      <c r="C49" t="s">
        <v>272</v>
      </c>
      <c r="D49" t="s">
        <v>27</v>
      </c>
      <c r="E49">
        <v>3</v>
      </c>
      <c r="F49">
        <v>150</v>
      </c>
      <c r="G49">
        <v>3.2</v>
      </c>
      <c r="H49">
        <v>2.4</v>
      </c>
      <c r="I49">
        <v>3</v>
      </c>
      <c r="J49" t="s">
        <v>32</v>
      </c>
      <c r="K49" t="s">
        <v>312</v>
      </c>
    </row>
    <row r="50" spans="1:10" ht="12.75">
      <c r="A50" s="96">
        <v>38233</v>
      </c>
      <c r="B50" t="s">
        <v>272</v>
      </c>
      <c r="C50" t="s">
        <v>283</v>
      </c>
      <c r="D50" t="s">
        <v>21</v>
      </c>
      <c r="E50">
        <v>2</v>
      </c>
      <c r="F50">
        <v>360</v>
      </c>
      <c r="G50">
        <v>3.6</v>
      </c>
      <c r="H50">
        <v>2.4</v>
      </c>
      <c r="I50">
        <v>3</v>
      </c>
      <c r="J50" t="s">
        <v>17</v>
      </c>
    </row>
    <row r="51" spans="1:10" ht="12.75">
      <c r="A51" s="96">
        <v>38225</v>
      </c>
      <c r="B51" t="s">
        <v>271</v>
      </c>
      <c r="C51" t="s">
        <v>272</v>
      </c>
      <c r="D51" t="s">
        <v>29</v>
      </c>
      <c r="E51">
        <v>1</v>
      </c>
      <c r="F51">
        <v>360</v>
      </c>
      <c r="G51">
        <v>3.8</v>
      </c>
      <c r="H51">
        <v>2.5</v>
      </c>
      <c r="I51">
        <v>3</v>
      </c>
      <c r="J51" t="s">
        <v>314</v>
      </c>
    </row>
    <row r="52" spans="1:10" ht="12.75">
      <c r="A52" s="96">
        <v>38231</v>
      </c>
      <c r="B52" t="s">
        <v>271</v>
      </c>
      <c r="C52" t="s">
        <v>272</v>
      </c>
      <c r="D52">
        <v>101</v>
      </c>
      <c r="E52">
        <v>2</v>
      </c>
      <c r="F52">
        <v>360</v>
      </c>
      <c r="G52">
        <v>4</v>
      </c>
      <c r="H52">
        <v>2.5</v>
      </c>
      <c r="I52">
        <v>3</v>
      </c>
      <c r="J52" t="s">
        <v>26</v>
      </c>
    </row>
    <row r="53" spans="1:10" ht="12.75">
      <c r="A53" s="96">
        <v>38231</v>
      </c>
      <c r="B53" t="s">
        <v>271</v>
      </c>
      <c r="C53" t="s">
        <v>272</v>
      </c>
      <c r="D53">
        <v>101</v>
      </c>
      <c r="E53">
        <v>2</v>
      </c>
      <c r="F53">
        <v>120</v>
      </c>
      <c r="G53">
        <v>4.2</v>
      </c>
      <c r="H53">
        <v>2.5</v>
      </c>
      <c r="I53">
        <v>3</v>
      </c>
      <c r="J53" t="s">
        <v>26</v>
      </c>
    </row>
    <row r="54" spans="1:10" ht="12.75">
      <c r="A54" s="96">
        <v>38225</v>
      </c>
      <c r="B54" t="s">
        <v>271</v>
      </c>
      <c r="C54" t="s">
        <v>272</v>
      </c>
      <c r="D54" t="s">
        <v>29</v>
      </c>
      <c r="E54">
        <v>2</v>
      </c>
      <c r="F54">
        <v>60</v>
      </c>
      <c r="G54">
        <v>4.5</v>
      </c>
      <c r="H54">
        <v>2.5</v>
      </c>
      <c r="I54">
        <v>3</v>
      </c>
      <c r="J54" t="s">
        <v>31</v>
      </c>
    </row>
    <row r="55" spans="1:11" ht="12.75">
      <c r="A55" s="96">
        <v>38226</v>
      </c>
      <c r="B55" t="s">
        <v>271</v>
      </c>
      <c r="C55" t="s">
        <v>272</v>
      </c>
      <c r="D55" t="s">
        <v>27</v>
      </c>
      <c r="E55">
        <v>2</v>
      </c>
      <c r="F55">
        <v>330</v>
      </c>
      <c r="G55">
        <v>4.2</v>
      </c>
      <c r="H55">
        <v>2.6</v>
      </c>
      <c r="I55">
        <v>3</v>
      </c>
      <c r="J55" t="s">
        <v>26</v>
      </c>
      <c r="K55" t="s">
        <v>312</v>
      </c>
    </row>
    <row r="56" spans="1:10" ht="12.75">
      <c r="A56" s="96">
        <v>38191</v>
      </c>
      <c r="B56" t="s">
        <v>271</v>
      </c>
      <c r="C56" t="s">
        <v>286</v>
      </c>
      <c r="D56" t="s">
        <v>28</v>
      </c>
      <c r="E56">
        <v>3</v>
      </c>
      <c r="F56">
        <v>140</v>
      </c>
      <c r="G56">
        <v>5.2</v>
      </c>
      <c r="H56">
        <v>2.6</v>
      </c>
      <c r="I56">
        <v>2</v>
      </c>
      <c r="J56" t="s">
        <v>26</v>
      </c>
    </row>
    <row r="57" spans="1:11" ht="12.75">
      <c r="A57" s="96">
        <v>38226</v>
      </c>
      <c r="B57" t="s">
        <v>271</v>
      </c>
      <c r="C57" t="s">
        <v>272</v>
      </c>
      <c r="D57" t="s">
        <v>27</v>
      </c>
      <c r="E57">
        <v>1</v>
      </c>
      <c r="F57">
        <v>30</v>
      </c>
      <c r="G57">
        <v>7</v>
      </c>
      <c r="H57">
        <v>2.6</v>
      </c>
      <c r="I57">
        <v>3</v>
      </c>
      <c r="J57" t="s">
        <v>26</v>
      </c>
      <c r="K57" t="s">
        <v>312</v>
      </c>
    </row>
    <row r="58" spans="1:10" ht="12.75">
      <c r="A58" s="96">
        <v>38179</v>
      </c>
      <c r="B58" t="s">
        <v>271</v>
      </c>
      <c r="C58" t="s">
        <v>294</v>
      </c>
      <c r="D58" t="s">
        <v>9</v>
      </c>
      <c r="E58">
        <v>1</v>
      </c>
      <c r="F58">
        <v>360</v>
      </c>
      <c r="G58">
        <v>3.5</v>
      </c>
      <c r="H58">
        <v>2.7</v>
      </c>
      <c r="I58">
        <v>1</v>
      </c>
      <c r="J58" t="s">
        <v>17</v>
      </c>
    </row>
    <row r="59" spans="1:10" ht="12.75">
      <c r="A59" s="96">
        <v>38194</v>
      </c>
      <c r="B59" t="s">
        <v>271</v>
      </c>
      <c r="C59" t="s">
        <v>272</v>
      </c>
      <c r="D59" s="100" t="s">
        <v>23</v>
      </c>
      <c r="E59" t="s">
        <v>41</v>
      </c>
      <c r="F59">
        <v>90</v>
      </c>
      <c r="G59">
        <v>3.9</v>
      </c>
      <c r="H59">
        <v>2.7</v>
      </c>
      <c r="I59">
        <v>2</v>
      </c>
      <c r="J59" t="s">
        <v>26</v>
      </c>
    </row>
    <row r="60" spans="1:10" ht="12.75">
      <c r="A60" s="96">
        <v>38209</v>
      </c>
      <c r="B60" t="s">
        <v>271</v>
      </c>
      <c r="C60" t="s">
        <v>31</v>
      </c>
      <c r="D60" t="s">
        <v>13</v>
      </c>
      <c r="E60" t="s">
        <v>41</v>
      </c>
      <c r="F60">
        <v>270</v>
      </c>
      <c r="G60">
        <v>7.3</v>
      </c>
      <c r="H60">
        <v>2.7</v>
      </c>
      <c r="I60">
        <v>3</v>
      </c>
      <c r="J60" t="s">
        <v>30</v>
      </c>
    </row>
    <row r="61" spans="1:10" ht="12.75">
      <c r="A61" s="96">
        <v>38191</v>
      </c>
      <c r="B61" t="s">
        <v>271</v>
      </c>
      <c r="C61" t="s">
        <v>286</v>
      </c>
      <c r="D61" t="s">
        <v>28</v>
      </c>
      <c r="E61">
        <v>2</v>
      </c>
      <c r="F61">
        <v>200</v>
      </c>
      <c r="G61">
        <v>3.1</v>
      </c>
      <c r="H61">
        <v>2.8</v>
      </c>
      <c r="I61">
        <v>4</v>
      </c>
      <c r="J61" t="s">
        <v>26</v>
      </c>
    </row>
    <row r="62" spans="1:11" ht="12.75">
      <c r="A62" s="96">
        <v>38226</v>
      </c>
      <c r="B62" t="s">
        <v>271</v>
      </c>
      <c r="C62" t="s">
        <v>272</v>
      </c>
      <c r="D62" t="s">
        <v>27</v>
      </c>
      <c r="E62">
        <v>3</v>
      </c>
      <c r="F62">
        <v>30</v>
      </c>
      <c r="G62">
        <v>4.3</v>
      </c>
      <c r="H62">
        <v>2.8</v>
      </c>
      <c r="I62">
        <v>2</v>
      </c>
      <c r="J62" t="s">
        <v>26</v>
      </c>
      <c r="K62" t="s">
        <v>312</v>
      </c>
    </row>
    <row r="63" spans="1:11" ht="12.75">
      <c r="A63" s="96">
        <v>38226</v>
      </c>
      <c r="B63" t="s">
        <v>271</v>
      </c>
      <c r="C63" t="s">
        <v>272</v>
      </c>
      <c r="D63" t="s">
        <v>27</v>
      </c>
      <c r="E63">
        <v>2</v>
      </c>
      <c r="F63">
        <v>330</v>
      </c>
      <c r="G63">
        <v>4.4</v>
      </c>
      <c r="H63">
        <v>2.8</v>
      </c>
      <c r="I63">
        <v>3</v>
      </c>
      <c r="J63" t="s">
        <v>30</v>
      </c>
      <c r="K63" t="s">
        <v>312</v>
      </c>
    </row>
    <row r="64" spans="1:10" ht="12.75">
      <c r="A64" s="96">
        <v>38231</v>
      </c>
      <c r="B64" t="s">
        <v>271</v>
      </c>
      <c r="C64" t="s">
        <v>272</v>
      </c>
      <c r="D64">
        <v>101</v>
      </c>
      <c r="E64">
        <v>1</v>
      </c>
      <c r="F64">
        <v>120</v>
      </c>
      <c r="G64">
        <v>3.4</v>
      </c>
      <c r="H64">
        <v>2.9</v>
      </c>
      <c r="I64">
        <v>3</v>
      </c>
      <c r="J64" t="s">
        <v>26</v>
      </c>
    </row>
    <row r="65" spans="1:11" ht="12.75">
      <c r="A65" s="96">
        <v>38226</v>
      </c>
      <c r="B65" t="s">
        <v>271</v>
      </c>
      <c r="C65" t="s">
        <v>272</v>
      </c>
      <c r="D65" t="s">
        <v>27</v>
      </c>
      <c r="E65">
        <v>1</v>
      </c>
      <c r="F65">
        <v>30</v>
      </c>
      <c r="G65">
        <v>3.8</v>
      </c>
      <c r="H65">
        <v>2.9</v>
      </c>
      <c r="I65">
        <v>3</v>
      </c>
      <c r="J65" t="s">
        <v>26</v>
      </c>
      <c r="K65" t="s">
        <v>312</v>
      </c>
    </row>
    <row r="66" spans="1:11" ht="12.75">
      <c r="A66" s="96">
        <v>38226</v>
      </c>
      <c r="B66" t="s">
        <v>271</v>
      </c>
      <c r="C66" t="s">
        <v>272</v>
      </c>
      <c r="D66" t="s">
        <v>27</v>
      </c>
      <c r="E66">
        <v>3</v>
      </c>
      <c r="F66">
        <v>30</v>
      </c>
      <c r="G66">
        <v>4</v>
      </c>
      <c r="H66">
        <v>2.9</v>
      </c>
      <c r="I66">
        <v>3</v>
      </c>
      <c r="J66" t="s">
        <v>26</v>
      </c>
      <c r="K66" t="s">
        <v>312</v>
      </c>
    </row>
    <row r="67" spans="1:10" ht="12.75">
      <c r="A67" s="96">
        <v>38231</v>
      </c>
      <c r="B67" t="s">
        <v>271</v>
      </c>
      <c r="C67" t="s">
        <v>272</v>
      </c>
      <c r="D67">
        <v>101</v>
      </c>
      <c r="E67">
        <v>3</v>
      </c>
      <c r="F67">
        <v>240</v>
      </c>
      <c r="G67">
        <v>4.2</v>
      </c>
      <c r="H67">
        <v>3.1</v>
      </c>
      <c r="I67">
        <v>3</v>
      </c>
      <c r="J67" t="s">
        <v>26</v>
      </c>
    </row>
    <row r="68" spans="1:10" ht="12.75">
      <c r="A68" s="96">
        <v>38191</v>
      </c>
      <c r="B68" t="s">
        <v>271</v>
      </c>
      <c r="C68" t="s">
        <v>286</v>
      </c>
      <c r="D68" t="s">
        <v>28</v>
      </c>
      <c r="E68">
        <v>3</v>
      </c>
      <c r="F68">
        <v>260</v>
      </c>
      <c r="G68">
        <v>3.1</v>
      </c>
      <c r="H68">
        <v>3.2</v>
      </c>
      <c r="I68">
        <v>3</v>
      </c>
      <c r="J68" t="s">
        <v>17</v>
      </c>
    </row>
    <row r="69" spans="1:10" ht="12.75">
      <c r="A69" s="96">
        <v>38222</v>
      </c>
      <c r="B69" t="s">
        <v>271</v>
      </c>
      <c r="C69" t="s">
        <v>272</v>
      </c>
      <c r="D69" t="s">
        <v>15</v>
      </c>
      <c r="E69" t="s">
        <v>315</v>
      </c>
      <c r="F69">
        <v>65</v>
      </c>
      <c r="G69">
        <v>3.7</v>
      </c>
      <c r="H69">
        <v>3.3</v>
      </c>
      <c r="I69">
        <v>3</v>
      </c>
      <c r="J69" t="s">
        <v>17</v>
      </c>
    </row>
    <row r="70" spans="1:10" ht="12.75">
      <c r="A70" s="96">
        <v>38231</v>
      </c>
      <c r="B70" t="s">
        <v>271</v>
      </c>
      <c r="C70" t="s">
        <v>272</v>
      </c>
      <c r="D70">
        <v>101</v>
      </c>
      <c r="E70">
        <v>2</v>
      </c>
      <c r="F70">
        <v>120</v>
      </c>
      <c r="G70">
        <v>5.2</v>
      </c>
      <c r="H70">
        <v>3.3</v>
      </c>
      <c r="I70">
        <v>2</v>
      </c>
      <c r="J70" t="s">
        <v>26</v>
      </c>
    </row>
    <row r="71" spans="1:10" ht="12.75">
      <c r="A71" s="96">
        <v>38233</v>
      </c>
      <c r="B71" t="s">
        <v>271</v>
      </c>
      <c r="C71" t="s">
        <v>280</v>
      </c>
      <c r="D71" t="s">
        <v>18</v>
      </c>
      <c r="E71">
        <v>2</v>
      </c>
      <c r="F71">
        <v>360</v>
      </c>
      <c r="G71">
        <v>5.8</v>
      </c>
      <c r="H71">
        <v>3.3</v>
      </c>
      <c r="I71">
        <v>2</v>
      </c>
      <c r="J71" t="s">
        <v>26</v>
      </c>
    </row>
    <row r="72" spans="1:10" ht="12.75">
      <c r="A72" s="96">
        <v>38191</v>
      </c>
      <c r="B72" t="s">
        <v>271</v>
      </c>
      <c r="C72" t="s">
        <v>286</v>
      </c>
      <c r="D72" t="s">
        <v>28</v>
      </c>
      <c r="E72">
        <v>3</v>
      </c>
      <c r="F72">
        <v>260</v>
      </c>
      <c r="G72">
        <v>3</v>
      </c>
      <c r="H72">
        <v>3.4</v>
      </c>
      <c r="I72">
        <v>3</v>
      </c>
      <c r="J72" t="s">
        <v>26</v>
      </c>
    </row>
    <row r="73" spans="1:10" ht="12.75">
      <c r="A73" s="96">
        <v>38222</v>
      </c>
      <c r="B73" t="s">
        <v>271</v>
      </c>
      <c r="C73" t="s">
        <v>272</v>
      </c>
      <c r="D73" t="s">
        <v>15</v>
      </c>
      <c r="E73" t="s">
        <v>43</v>
      </c>
      <c r="F73">
        <v>125</v>
      </c>
      <c r="G73">
        <v>3.3</v>
      </c>
      <c r="H73">
        <v>3.4</v>
      </c>
      <c r="I73">
        <v>2</v>
      </c>
      <c r="J73" t="s">
        <v>17</v>
      </c>
    </row>
    <row r="74" spans="1:11" ht="12.75">
      <c r="A74" s="96">
        <v>38226</v>
      </c>
      <c r="B74" t="s">
        <v>271</v>
      </c>
      <c r="C74" t="s">
        <v>272</v>
      </c>
      <c r="D74" t="s">
        <v>27</v>
      </c>
      <c r="E74">
        <v>3</v>
      </c>
      <c r="F74">
        <v>30</v>
      </c>
      <c r="G74">
        <v>4.9</v>
      </c>
      <c r="H74">
        <v>3.4</v>
      </c>
      <c r="I74">
        <v>3</v>
      </c>
      <c r="J74" t="s">
        <v>26</v>
      </c>
      <c r="K74" t="s">
        <v>312</v>
      </c>
    </row>
    <row r="75" spans="1:11" ht="12.75">
      <c r="A75" s="96">
        <v>38226</v>
      </c>
      <c r="B75" t="s">
        <v>271</v>
      </c>
      <c r="C75" t="s">
        <v>272</v>
      </c>
      <c r="D75" t="s">
        <v>27</v>
      </c>
      <c r="E75">
        <v>2</v>
      </c>
      <c r="F75">
        <v>330</v>
      </c>
      <c r="G75">
        <v>3</v>
      </c>
      <c r="H75">
        <v>3.5</v>
      </c>
      <c r="I75">
        <v>2</v>
      </c>
      <c r="J75" t="s">
        <v>26</v>
      </c>
      <c r="K75" t="s">
        <v>312</v>
      </c>
    </row>
    <row r="76" spans="1:10" ht="12.75">
      <c r="A76" s="96">
        <v>38191</v>
      </c>
      <c r="B76" t="s">
        <v>271</v>
      </c>
      <c r="C76" t="s">
        <v>286</v>
      </c>
      <c r="D76" t="s">
        <v>28</v>
      </c>
      <c r="E76">
        <v>1</v>
      </c>
      <c r="F76">
        <v>260</v>
      </c>
      <c r="G76">
        <v>4.8</v>
      </c>
      <c r="H76">
        <v>3.5</v>
      </c>
      <c r="I76">
        <v>3</v>
      </c>
      <c r="J76" t="s">
        <v>26</v>
      </c>
    </row>
    <row r="77" spans="1:10" ht="12.75">
      <c r="A77" s="96">
        <v>38231</v>
      </c>
      <c r="B77" t="s">
        <v>271</v>
      </c>
      <c r="C77" t="s">
        <v>272</v>
      </c>
      <c r="D77">
        <v>101</v>
      </c>
      <c r="E77">
        <v>3</v>
      </c>
      <c r="F77">
        <v>120</v>
      </c>
      <c r="G77">
        <v>4.2</v>
      </c>
      <c r="H77">
        <v>3.6</v>
      </c>
      <c r="I77">
        <v>3</v>
      </c>
      <c r="J77" t="s">
        <v>26</v>
      </c>
    </row>
    <row r="78" spans="1:10" ht="12.75">
      <c r="A78" s="96">
        <v>38231</v>
      </c>
      <c r="B78" t="s">
        <v>271</v>
      </c>
      <c r="C78" t="s">
        <v>272</v>
      </c>
      <c r="D78">
        <v>101</v>
      </c>
      <c r="E78">
        <v>3</v>
      </c>
      <c r="F78">
        <v>360</v>
      </c>
      <c r="G78">
        <v>5.3</v>
      </c>
      <c r="H78">
        <v>3.6</v>
      </c>
      <c r="I78">
        <v>3</v>
      </c>
      <c r="J78" t="s">
        <v>51</v>
      </c>
    </row>
    <row r="79" spans="1:10" ht="12.75">
      <c r="A79" s="96">
        <v>38231</v>
      </c>
      <c r="B79" t="s">
        <v>271</v>
      </c>
      <c r="C79" t="s">
        <v>272</v>
      </c>
      <c r="D79">
        <v>101</v>
      </c>
      <c r="E79">
        <v>1</v>
      </c>
      <c r="F79">
        <v>240</v>
      </c>
      <c r="G79">
        <v>6.1</v>
      </c>
      <c r="H79">
        <v>3.6</v>
      </c>
      <c r="I79">
        <v>3</v>
      </c>
      <c r="J79" t="s">
        <v>26</v>
      </c>
    </row>
    <row r="80" spans="1:10" ht="12.75">
      <c r="A80" s="96">
        <v>38253</v>
      </c>
      <c r="B80" t="s">
        <v>271</v>
      </c>
      <c r="C80" t="s">
        <v>283</v>
      </c>
      <c r="D80" t="s">
        <v>19</v>
      </c>
      <c r="E80">
        <v>1</v>
      </c>
      <c r="F80">
        <v>180</v>
      </c>
      <c r="G80">
        <v>6.5</v>
      </c>
      <c r="H80">
        <v>3.6</v>
      </c>
      <c r="I80">
        <v>3</v>
      </c>
      <c r="J80" t="s">
        <v>46</v>
      </c>
    </row>
    <row r="81" spans="1:10" ht="12.75">
      <c r="A81" s="96">
        <v>38179</v>
      </c>
      <c r="B81" t="s">
        <v>271</v>
      </c>
      <c r="C81" t="s">
        <v>294</v>
      </c>
      <c r="D81" t="s">
        <v>9</v>
      </c>
      <c r="E81">
        <v>2</v>
      </c>
      <c r="F81">
        <v>120</v>
      </c>
      <c r="G81">
        <v>3.1</v>
      </c>
      <c r="H81">
        <v>3.7</v>
      </c>
      <c r="I81">
        <v>2</v>
      </c>
      <c r="J81" t="s">
        <v>17</v>
      </c>
    </row>
    <row r="82" spans="1:11" ht="12.75">
      <c r="A82" s="96">
        <v>38226</v>
      </c>
      <c r="B82" t="s">
        <v>271</v>
      </c>
      <c r="C82" t="s">
        <v>272</v>
      </c>
      <c r="D82" t="s">
        <v>27</v>
      </c>
      <c r="E82">
        <v>3</v>
      </c>
      <c r="F82">
        <v>30</v>
      </c>
      <c r="G82">
        <v>3.6</v>
      </c>
      <c r="H82">
        <v>3.7</v>
      </c>
      <c r="I82">
        <v>2</v>
      </c>
      <c r="J82" t="s">
        <v>26</v>
      </c>
      <c r="K82" t="s">
        <v>312</v>
      </c>
    </row>
    <row r="83" spans="1:11" ht="12.75">
      <c r="A83" s="96">
        <v>38226</v>
      </c>
      <c r="B83" t="s">
        <v>271</v>
      </c>
      <c r="C83" t="s">
        <v>272</v>
      </c>
      <c r="D83" t="s">
        <v>27</v>
      </c>
      <c r="E83">
        <v>1</v>
      </c>
      <c r="F83">
        <v>30</v>
      </c>
      <c r="G83">
        <v>3.5</v>
      </c>
      <c r="H83">
        <v>3.8</v>
      </c>
      <c r="I83">
        <v>3</v>
      </c>
      <c r="J83" t="s">
        <v>26</v>
      </c>
      <c r="K83" t="s">
        <v>312</v>
      </c>
    </row>
    <row r="84" spans="1:10" ht="12.75">
      <c r="A84" s="96">
        <v>38225</v>
      </c>
      <c r="B84" t="s">
        <v>271</v>
      </c>
      <c r="C84" t="s">
        <v>272</v>
      </c>
      <c r="D84" t="s">
        <v>29</v>
      </c>
      <c r="E84">
        <v>3</v>
      </c>
      <c r="F84">
        <v>60</v>
      </c>
      <c r="G84">
        <v>4.7</v>
      </c>
      <c r="H84">
        <v>3.8</v>
      </c>
      <c r="I84">
        <v>3</v>
      </c>
      <c r="J84" t="s">
        <v>26</v>
      </c>
    </row>
    <row r="85" spans="1:10" ht="12.75">
      <c r="A85" s="96">
        <v>38209</v>
      </c>
      <c r="B85" t="s">
        <v>271</v>
      </c>
      <c r="C85" t="s">
        <v>31</v>
      </c>
      <c r="D85" t="s">
        <v>13</v>
      </c>
      <c r="E85" t="s">
        <v>49</v>
      </c>
      <c r="F85">
        <v>90</v>
      </c>
      <c r="G85">
        <v>3</v>
      </c>
      <c r="H85">
        <v>3.9</v>
      </c>
      <c r="I85">
        <v>2</v>
      </c>
      <c r="J85" t="s">
        <v>30</v>
      </c>
    </row>
    <row r="86" spans="1:10" ht="12.75">
      <c r="A86" s="96">
        <v>38253</v>
      </c>
      <c r="B86" t="s">
        <v>271</v>
      </c>
      <c r="C86" t="s">
        <v>283</v>
      </c>
      <c r="D86" t="s">
        <v>19</v>
      </c>
      <c r="E86">
        <v>1</v>
      </c>
      <c r="F86">
        <v>300</v>
      </c>
      <c r="G86">
        <v>3.4</v>
      </c>
      <c r="H86">
        <v>3.9</v>
      </c>
      <c r="I86">
        <v>3</v>
      </c>
      <c r="J86" t="s">
        <v>17</v>
      </c>
    </row>
    <row r="87" spans="1:10" ht="12.75">
      <c r="A87" s="96">
        <v>38233</v>
      </c>
      <c r="B87" t="s">
        <v>271</v>
      </c>
      <c r="C87" t="s">
        <v>280</v>
      </c>
      <c r="D87" t="s">
        <v>18</v>
      </c>
      <c r="E87">
        <v>1</v>
      </c>
      <c r="F87">
        <v>120</v>
      </c>
      <c r="G87">
        <v>3.8</v>
      </c>
      <c r="H87">
        <v>3.9</v>
      </c>
      <c r="I87">
        <v>3</v>
      </c>
      <c r="J87" t="s">
        <v>51</v>
      </c>
    </row>
    <row r="88" spans="1:10" ht="12.75">
      <c r="A88" s="96">
        <v>38223</v>
      </c>
      <c r="B88" t="s">
        <v>271</v>
      </c>
      <c r="C88" t="s">
        <v>272</v>
      </c>
      <c r="D88" t="s">
        <v>14</v>
      </c>
      <c r="E88">
        <v>3</v>
      </c>
      <c r="F88">
        <v>60</v>
      </c>
      <c r="G88">
        <v>4.2</v>
      </c>
      <c r="H88">
        <v>3.9</v>
      </c>
      <c r="I88">
        <v>1</v>
      </c>
      <c r="J88" t="s">
        <v>50</v>
      </c>
    </row>
    <row r="89" spans="1:10" ht="12.75">
      <c r="A89" s="96">
        <v>38231</v>
      </c>
      <c r="B89" t="s">
        <v>271</v>
      </c>
      <c r="C89" t="s">
        <v>272</v>
      </c>
      <c r="D89">
        <v>101</v>
      </c>
      <c r="E89">
        <v>2</v>
      </c>
      <c r="F89">
        <v>240</v>
      </c>
      <c r="G89">
        <v>5</v>
      </c>
      <c r="H89">
        <v>3.9</v>
      </c>
      <c r="I89">
        <v>3</v>
      </c>
      <c r="J89" t="s">
        <v>26</v>
      </c>
    </row>
    <row r="90" spans="1:11" ht="12.75">
      <c r="A90" s="96">
        <v>38226</v>
      </c>
      <c r="B90" t="s">
        <v>271</v>
      </c>
      <c r="C90" t="s">
        <v>272</v>
      </c>
      <c r="D90" t="s">
        <v>27</v>
      </c>
      <c r="E90">
        <v>1</v>
      </c>
      <c r="F90">
        <v>30</v>
      </c>
      <c r="G90">
        <v>5</v>
      </c>
      <c r="H90">
        <v>3.9</v>
      </c>
      <c r="I90">
        <v>3</v>
      </c>
      <c r="J90" t="s">
        <v>26</v>
      </c>
      <c r="K90" t="s">
        <v>312</v>
      </c>
    </row>
    <row r="91" spans="1:10" ht="12.75">
      <c r="A91" s="96">
        <v>38191</v>
      </c>
      <c r="B91" t="s">
        <v>271</v>
      </c>
      <c r="C91" t="s">
        <v>286</v>
      </c>
      <c r="D91" t="s">
        <v>28</v>
      </c>
      <c r="E91">
        <v>2</v>
      </c>
      <c r="F91">
        <v>320</v>
      </c>
      <c r="G91">
        <v>7.1</v>
      </c>
      <c r="H91">
        <v>3.9</v>
      </c>
      <c r="I91">
        <v>2</v>
      </c>
      <c r="J91" t="s">
        <v>26</v>
      </c>
    </row>
    <row r="92" spans="1:11" ht="12.75">
      <c r="A92" s="96">
        <v>38226</v>
      </c>
      <c r="B92" t="s">
        <v>271</v>
      </c>
      <c r="C92" t="s">
        <v>272</v>
      </c>
      <c r="D92" t="s">
        <v>27</v>
      </c>
      <c r="E92">
        <v>3</v>
      </c>
      <c r="F92">
        <v>270</v>
      </c>
      <c r="G92">
        <v>3.2</v>
      </c>
      <c r="H92">
        <v>4</v>
      </c>
      <c r="I92">
        <v>2</v>
      </c>
      <c r="J92" t="s">
        <v>32</v>
      </c>
      <c r="K92" t="s">
        <v>312</v>
      </c>
    </row>
    <row r="93" spans="1:10" ht="12.75">
      <c r="A93" s="96">
        <v>38191</v>
      </c>
      <c r="B93" t="s">
        <v>271</v>
      </c>
      <c r="C93" t="s">
        <v>286</v>
      </c>
      <c r="D93" t="s">
        <v>28</v>
      </c>
      <c r="E93">
        <v>2</v>
      </c>
      <c r="F93">
        <v>200</v>
      </c>
      <c r="G93">
        <v>5.2</v>
      </c>
      <c r="H93">
        <v>4.1</v>
      </c>
      <c r="I93">
        <v>4</v>
      </c>
      <c r="J93" t="s">
        <v>26</v>
      </c>
    </row>
    <row r="94" spans="1:10" ht="12.75">
      <c r="A94" s="96">
        <v>38191</v>
      </c>
      <c r="B94" t="s">
        <v>271</v>
      </c>
      <c r="C94" t="s">
        <v>286</v>
      </c>
      <c r="D94" t="s">
        <v>28</v>
      </c>
      <c r="E94">
        <v>1</v>
      </c>
      <c r="F94">
        <v>260</v>
      </c>
      <c r="G94">
        <v>3.2</v>
      </c>
      <c r="H94">
        <v>4.2</v>
      </c>
      <c r="I94">
        <v>2</v>
      </c>
      <c r="J94" t="s">
        <v>26</v>
      </c>
    </row>
    <row r="95" spans="1:10" ht="12.75">
      <c r="A95" s="96">
        <v>38225</v>
      </c>
      <c r="B95" t="s">
        <v>271</v>
      </c>
      <c r="C95" t="s">
        <v>272</v>
      </c>
      <c r="D95" t="s">
        <v>29</v>
      </c>
      <c r="E95">
        <v>2</v>
      </c>
      <c r="F95">
        <v>180</v>
      </c>
      <c r="G95">
        <v>3.8</v>
      </c>
      <c r="H95">
        <v>4.2</v>
      </c>
      <c r="I95">
        <v>2</v>
      </c>
      <c r="J95" t="s">
        <v>31</v>
      </c>
    </row>
    <row r="96" spans="1:10" ht="12.75">
      <c r="A96" s="96">
        <v>38222</v>
      </c>
      <c r="B96" t="s">
        <v>271</v>
      </c>
      <c r="C96" t="s">
        <v>272</v>
      </c>
      <c r="D96" t="s">
        <v>15</v>
      </c>
      <c r="E96" t="s">
        <v>49</v>
      </c>
      <c r="F96">
        <v>125</v>
      </c>
      <c r="G96">
        <v>3.9</v>
      </c>
      <c r="H96">
        <v>4.2</v>
      </c>
      <c r="I96">
        <v>3</v>
      </c>
      <c r="J96" t="s">
        <v>17</v>
      </c>
    </row>
    <row r="97" spans="1:10" ht="12.75">
      <c r="A97" s="96">
        <v>38222</v>
      </c>
      <c r="B97" t="s">
        <v>271</v>
      </c>
      <c r="C97" t="s">
        <v>272</v>
      </c>
      <c r="D97" t="s">
        <v>15</v>
      </c>
      <c r="E97" t="s">
        <v>41</v>
      </c>
      <c r="F97">
        <v>345</v>
      </c>
      <c r="G97">
        <v>4.5</v>
      </c>
      <c r="H97">
        <v>4.2</v>
      </c>
      <c r="I97">
        <v>3</v>
      </c>
      <c r="J97" t="s">
        <v>46</v>
      </c>
    </row>
    <row r="98" spans="1:10" ht="12.75">
      <c r="A98" s="96">
        <v>38231</v>
      </c>
      <c r="B98" t="s">
        <v>271</v>
      </c>
      <c r="C98" t="s">
        <v>272</v>
      </c>
      <c r="D98">
        <v>101</v>
      </c>
      <c r="E98">
        <v>2</v>
      </c>
      <c r="F98">
        <v>120</v>
      </c>
      <c r="G98">
        <v>4.9</v>
      </c>
      <c r="H98">
        <v>4.2</v>
      </c>
      <c r="I98">
        <v>3</v>
      </c>
      <c r="J98" t="s">
        <v>26</v>
      </c>
    </row>
    <row r="99" spans="1:10" ht="12.75">
      <c r="A99" s="96">
        <v>38225</v>
      </c>
      <c r="B99" t="s">
        <v>271</v>
      </c>
      <c r="C99" t="s">
        <v>272</v>
      </c>
      <c r="D99" t="s">
        <v>29</v>
      </c>
      <c r="E99">
        <v>3</v>
      </c>
      <c r="F99">
        <v>180</v>
      </c>
      <c r="G99">
        <v>7.4</v>
      </c>
      <c r="H99">
        <v>4.2</v>
      </c>
      <c r="I99">
        <v>3</v>
      </c>
      <c r="J99" t="s">
        <v>32</v>
      </c>
    </row>
    <row r="100" spans="1:10" ht="12.75">
      <c r="A100" s="96">
        <v>38223</v>
      </c>
      <c r="B100" t="s">
        <v>271</v>
      </c>
      <c r="C100" t="s">
        <v>272</v>
      </c>
      <c r="D100" t="s">
        <v>14</v>
      </c>
      <c r="E100">
        <v>3</v>
      </c>
      <c r="F100">
        <v>60</v>
      </c>
      <c r="G100">
        <v>4.7</v>
      </c>
      <c r="H100">
        <v>4.3</v>
      </c>
      <c r="I100">
        <v>1</v>
      </c>
      <c r="J100" t="s">
        <v>50</v>
      </c>
    </row>
    <row r="101" spans="1:11" ht="12.75">
      <c r="A101" s="96">
        <v>38226</v>
      </c>
      <c r="B101" t="s">
        <v>271</v>
      </c>
      <c r="C101" t="s">
        <v>272</v>
      </c>
      <c r="D101" t="s">
        <v>27</v>
      </c>
      <c r="E101">
        <v>3</v>
      </c>
      <c r="F101">
        <v>270</v>
      </c>
      <c r="G101">
        <v>5.1</v>
      </c>
      <c r="H101">
        <v>4.3</v>
      </c>
      <c r="I101">
        <v>3</v>
      </c>
      <c r="J101" t="s">
        <v>26</v>
      </c>
      <c r="K101" t="s">
        <v>312</v>
      </c>
    </row>
    <row r="102" spans="1:10" ht="12.75">
      <c r="A102" s="96">
        <v>38231</v>
      </c>
      <c r="B102" t="s">
        <v>271</v>
      </c>
      <c r="C102" t="s">
        <v>272</v>
      </c>
      <c r="D102">
        <v>101</v>
      </c>
      <c r="E102">
        <v>2</v>
      </c>
      <c r="F102">
        <v>120</v>
      </c>
      <c r="G102">
        <v>6</v>
      </c>
      <c r="H102">
        <v>4.3</v>
      </c>
      <c r="I102">
        <v>3</v>
      </c>
      <c r="J102" t="s">
        <v>26</v>
      </c>
    </row>
    <row r="103" spans="1:10" ht="12.75">
      <c r="A103" s="96">
        <v>38254</v>
      </c>
      <c r="B103" t="s">
        <v>271</v>
      </c>
      <c r="C103" t="s">
        <v>283</v>
      </c>
      <c r="D103" t="s">
        <v>19</v>
      </c>
      <c r="E103">
        <v>2</v>
      </c>
      <c r="F103">
        <v>60</v>
      </c>
      <c r="G103">
        <v>7.4</v>
      </c>
      <c r="H103">
        <v>4.3</v>
      </c>
      <c r="I103">
        <v>3</v>
      </c>
      <c r="J103" t="s">
        <v>31</v>
      </c>
    </row>
    <row r="104" spans="1:10" ht="12.75">
      <c r="A104" s="96">
        <v>38233</v>
      </c>
      <c r="B104" t="s">
        <v>271</v>
      </c>
      <c r="C104" t="s">
        <v>280</v>
      </c>
      <c r="D104" t="s">
        <v>18</v>
      </c>
      <c r="E104">
        <v>1</v>
      </c>
      <c r="F104">
        <v>240</v>
      </c>
      <c r="G104">
        <v>3.5</v>
      </c>
      <c r="H104">
        <v>4.4</v>
      </c>
      <c r="I104">
        <v>2</v>
      </c>
      <c r="J104" t="s">
        <v>51</v>
      </c>
    </row>
    <row r="105" spans="1:11" ht="12.75">
      <c r="A105" s="96">
        <v>38226</v>
      </c>
      <c r="B105" t="s">
        <v>271</v>
      </c>
      <c r="C105" t="s">
        <v>272</v>
      </c>
      <c r="D105" t="s">
        <v>27</v>
      </c>
      <c r="E105">
        <v>1</v>
      </c>
      <c r="F105">
        <v>30</v>
      </c>
      <c r="G105">
        <v>3.3</v>
      </c>
      <c r="H105">
        <v>4.6</v>
      </c>
      <c r="I105">
        <v>3</v>
      </c>
      <c r="J105" t="s">
        <v>26</v>
      </c>
      <c r="K105" t="s">
        <v>312</v>
      </c>
    </row>
    <row r="106" spans="1:10" ht="12.75">
      <c r="A106" s="96">
        <v>38191</v>
      </c>
      <c r="B106" t="s">
        <v>271</v>
      </c>
      <c r="C106" t="s">
        <v>286</v>
      </c>
      <c r="D106" t="s">
        <v>28</v>
      </c>
      <c r="E106">
        <v>1</v>
      </c>
      <c r="F106">
        <v>260</v>
      </c>
      <c r="G106">
        <v>3.5</v>
      </c>
      <c r="H106">
        <v>4.6</v>
      </c>
      <c r="I106">
        <v>3</v>
      </c>
      <c r="J106" t="s">
        <v>26</v>
      </c>
    </row>
    <row r="107" spans="1:10" ht="12.75">
      <c r="A107" s="96">
        <v>38231</v>
      </c>
      <c r="B107" t="s">
        <v>271</v>
      </c>
      <c r="C107" t="s">
        <v>272</v>
      </c>
      <c r="D107">
        <v>101</v>
      </c>
      <c r="E107">
        <v>1</v>
      </c>
      <c r="F107">
        <v>120</v>
      </c>
      <c r="G107">
        <v>3.7</v>
      </c>
      <c r="H107">
        <v>4.6</v>
      </c>
      <c r="I107">
        <v>3</v>
      </c>
      <c r="J107" t="s">
        <v>26</v>
      </c>
    </row>
    <row r="108" spans="1:10" ht="12.75">
      <c r="A108" s="96">
        <v>38231</v>
      </c>
      <c r="B108" t="s">
        <v>271</v>
      </c>
      <c r="C108" t="s">
        <v>272</v>
      </c>
      <c r="D108">
        <v>101</v>
      </c>
      <c r="E108">
        <v>1</v>
      </c>
      <c r="F108">
        <v>120</v>
      </c>
      <c r="G108">
        <v>4.5</v>
      </c>
      <c r="H108">
        <v>4.6</v>
      </c>
      <c r="I108">
        <v>3</v>
      </c>
      <c r="J108" t="s">
        <v>26</v>
      </c>
    </row>
    <row r="109" spans="1:11" ht="12.75">
      <c r="A109" s="96">
        <v>38226</v>
      </c>
      <c r="B109" t="s">
        <v>271</v>
      </c>
      <c r="C109" t="s">
        <v>272</v>
      </c>
      <c r="D109" t="s">
        <v>27</v>
      </c>
      <c r="E109">
        <v>2</v>
      </c>
      <c r="F109">
        <v>210</v>
      </c>
      <c r="G109">
        <v>6.3</v>
      </c>
      <c r="H109">
        <v>4.6</v>
      </c>
      <c r="I109">
        <v>1</v>
      </c>
      <c r="J109" t="s">
        <v>26</v>
      </c>
      <c r="K109" t="s">
        <v>312</v>
      </c>
    </row>
    <row r="110" spans="1:10" ht="12.75">
      <c r="A110" s="96">
        <v>38191</v>
      </c>
      <c r="B110" t="s">
        <v>271</v>
      </c>
      <c r="C110" t="s">
        <v>286</v>
      </c>
      <c r="D110" t="s">
        <v>28</v>
      </c>
      <c r="E110">
        <v>2</v>
      </c>
      <c r="F110">
        <v>320</v>
      </c>
      <c r="G110">
        <v>4.1</v>
      </c>
      <c r="H110">
        <v>4.7</v>
      </c>
      <c r="I110">
        <v>2</v>
      </c>
      <c r="J110" t="s">
        <v>17</v>
      </c>
    </row>
    <row r="111" spans="1:10" ht="12.75">
      <c r="A111" s="96">
        <v>38191</v>
      </c>
      <c r="B111" t="s">
        <v>271</v>
      </c>
      <c r="C111" t="s">
        <v>286</v>
      </c>
      <c r="D111" t="s">
        <v>28</v>
      </c>
      <c r="E111">
        <v>2</v>
      </c>
      <c r="F111">
        <v>320</v>
      </c>
      <c r="G111">
        <v>4.2</v>
      </c>
      <c r="H111">
        <v>4.7</v>
      </c>
      <c r="I111">
        <v>3</v>
      </c>
      <c r="J111" t="s">
        <v>32</v>
      </c>
    </row>
    <row r="112" spans="1:10" ht="12.75">
      <c r="A112" s="96">
        <v>38233</v>
      </c>
      <c r="B112" t="s">
        <v>271</v>
      </c>
      <c r="C112" t="s">
        <v>280</v>
      </c>
      <c r="D112" t="s">
        <v>18</v>
      </c>
      <c r="E112">
        <v>3</v>
      </c>
      <c r="F112">
        <v>300</v>
      </c>
      <c r="G112">
        <v>7.5</v>
      </c>
      <c r="H112">
        <v>4.7</v>
      </c>
      <c r="I112">
        <v>2</v>
      </c>
      <c r="J112" t="s">
        <v>26</v>
      </c>
    </row>
    <row r="113" spans="1:11" ht="12.75">
      <c r="A113" s="96">
        <v>38226</v>
      </c>
      <c r="B113" t="s">
        <v>271</v>
      </c>
      <c r="C113" t="s">
        <v>272</v>
      </c>
      <c r="D113" t="s">
        <v>27</v>
      </c>
      <c r="E113">
        <v>3</v>
      </c>
      <c r="F113">
        <v>150</v>
      </c>
      <c r="G113">
        <v>3.1</v>
      </c>
      <c r="H113">
        <v>4.8</v>
      </c>
      <c r="I113">
        <v>2</v>
      </c>
      <c r="J113" t="s">
        <v>26</v>
      </c>
      <c r="K113" t="s">
        <v>312</v>
      </c>
    </row>
    <row r="114" spans="1:10" ht="12.75">
      <c r="A114" s="96">
        <v>38190</v>
      </c>
      <c r="B114" t="s">
        <v>271</v>
      </c>
      <c r="C114" t="s">
        <v>272</v>
      </c>
      <c r="D114" t="s">
        <v>11</v>
      </c>
      <c r="E114">
        <v>1</v>
      </c>
      <c r="F114">
        <v>330</v>
      </c>
      <c r="G114">
        <v>4.1</v>
      </c>
      <c r="H114">
        <v>4.8</v>
      </c>
      <c r="I114">
        <v>2</v>
      </c>
      <c r="J114" t="s">
        <v>33</v>
      </c>
    </row>
    <row r="115" spans="1:10" ht="12.75">
      <c r="A115" s="96">
        <v>38231</v>
      </c>
      <c r="B115" t="s">
        <v>271</v>
      </c>
      <c r="C115" t="s">
        <v>272</v>
      </c>
      <c r="D115">
        <v>101</v>
      </c>
      <c r="E115">
        <v>1</v>
      </c>
      <c r="F115">
        <v>240</v>
      </c>
      <c r="G115">
        <v>6.1</v>
      </c>
      <c r="H115">
        <v>4.8</v>
      </c>
      <c r="I115">
        <v>3</v>
      </c>
      <c r="J115" t="s">
        <v>26</v>
      </c>
    </row>
    <row r="116" spans="1:10" ht="12.75">
      <c r="A116" s="96">
        <v>38189</v>
      </c>
      <c r="B116" t="s">
        <v>271</v>
      </c>
      <c r="C116" t="s">
        <v>272</v>
      </c>
      <c r="D116" t="s">
        <v>39</v>
      </c>
      <c r="E116">
        <v>3</v>
      </c>
      <c r="F116">
        <v>60</v>
      </c>
      <c r="G116">
        <v>3.1</v>
      </c>
      <c r="H116">
        <v>4.9</v>
      </c>
      <c r="I116">
        <v>1</v>
      </c>
      <c r="J116" t="s">
        <v>26</v>
      </c>
    </row>
    <row r="117" spans="1:10" ht="12.75">
      <c r="A117" s="96">
        <v>38233</v>
      </c>
      <c r="B117" t="s">
        <v>271</v>
      </c>
      <c r="C117" t="s">
        <v>280</v>
      </c>
      <c r="D117" t="s">
        <v>18</v>
      </c>
      <c r="E117">
        <v>3</v>
      </c>
      <c r="F117">
        <v>180</v>
      </c>
      <c r="G117">
        <v>5.3</v>
      </c>
      <c r="H117">
        <v>4.9</v>
      </c>
      <c r="I117">
        <v>3</v>
      </c>
      <c r="J117" t="s">
        <v>26</v>
      </c>
    </row>
    <row r="118" spans="1:10" ht="12.75">
      <c r="A118" s="96">
        <v>38191</v>
      </c>
      <c r="B118" t="s">
        <v>271</v>
      </c>
      <c r="C118" t="s">
        <v>286</v>
      </c>
      <c r="D118" t="s">
        <v>28</v>
      </c>
      <c r="E118">
        <v>1</v>
      </c>
      <c r="F118">
        <v>140</v>
      </c>
      <c r="G118">
        <v>5.6</v>
      </c>
      <c r="H118">
        <v>4.9</v>
      </c>
      <c r="I118">
        <v>3</v>
      </c>
      <c r="J118" t="s">
        <v>26</v>
      </c>
    </row>
    <row r="119" spans="1:10" ht="12.75">
      <c r="A119" s="96">
        <v>38231</v>
      </c>
      <c r="B119" t="s">
        <v>271</v>
      </c>
      <c r="C119" t="s">
        <v>272</v>
      </c>
      <c r="D119">
        <v>101</v>
      </c>
      <c r="E119">
        <v>1</v>
      </c>
      <c r="F119">
        <v>360</v>
      </c>
      <c r="G119">
        <v>3.7</v>
      </c>
      <c r="H119">
        <v>5</v>
      </c>
      <c r="I119">
        <v>3</v>
      </c>
      <c r="J119" t="s">
        <v>26</v>
      </c>
    </row>
    <row r="120" spans="1:10" ht="12.75">
      <c r="A120" s="96">
        <v>38231</v>
      </c>
      <c r="B120" t="s">
        <v>271</v>
      </c>
      <c r="C120" t="s">
        <v>272</v>
      </c>
      <c r="D120">
        <v>101</v>
      </c>
      <c r="E120">
        <v>2</v>
      </c>
      <c r="F120">
        <v>240</v>
      </c>
      <c r="G120">
        <v>4</v>
      </c>
      <c r="H120">
        <v>5</v>
      </c>
      <c r="I120">
        <v>3</v>
      </c>
      <c r="J120" t="s">
        <v>26</v>
      </c>
    </row>
    <row r="121" spans="1:11" ht="12.75">
      <c r="A121" s="96">
        <v>38226</v>
      </c>
      <c r="B121" t="s">
        <v>271</v>
      </c>
      <c r="C121" t="s">
        <v>272</v>
      </c>
      <c r="D121" t="s">
        <v>27</v>
      </c>
      <c r="E121">
        <v>1</v>
      </c>
      <c r="F121">
        <v>30</v>
      </c>
      <c r="G121">
        <v>4.1</v>
      </c>
      <c r="H121">
        <v>5</v>
      </c>
      <c r="I121">
        <v>3</v>
      </c>
      <c r="J121" t="s">
        <v>26</v>
      </c>
      <c r="K121" t="s">
        <v>312</v>
      </c>
    </row>
    <row r="122" spans="1:10" ht="12.75">
      <c r="A122" s="96">
        <v>38231</v>
      </c>
      <c r="B122" t="s">
        <v>271</v>
      </c>
      <c r="C122" t="s">
        <v>272</v>
      </c>
      <c r="D122">
        <v>101</v>
      </c>
      <c r="E122">
        <v>3</v>
      </c>
      <c r="F122">
        <v>360</v>
      </c>
      <c r="G122">
        <v>4.4</v>
      </c>
      <c r="H122">
        <v>5</v>
      </c>
      <c r="I122">
        <v>3</v>
      </c>
      <c r="J122" t="s">
        <v>51</v>
      </c>
    </row>
    <row r="123" spans="1:10" ht="12.75">
      <c r="A123" s="96">
        <v>38233</v>
      </c>
      <c r="B123" t="s">
        <v>272</v>
      </c>
      <c r="C123" t="s">
        <v>283</v>
      </c>
      <c r="D123" t="s">
        <v>21</v>
      </c>
      <c r="E123">
        <v>3</v>
      </c>
      <c r="F123">
        <v>180</v>
      </c>
      <c r="G123">
        <v>5.1</v>
      </c>
      <c r="H123">
        <v>5</v>
      </c>
      <c r="I123">
        <v>3</v>
      </c>
      <c r="J123" t="s">
        <v>32</v>
      </c>
    </row>
    <row r="124" spans="1:10" ht="12.75">
      <c r="A124" s="96">
        <v>38225</v>
      </c>
      <c r="B124" t="s">
        <v>271</v>
      </c>
      <c r="C124" t="s">
        <v>272</v>
      </c>
      <c r="D124" t="s">
        <v>29</v>
      </c>
      <c r="E124">
        <v>1</v>
      </c>
      <c r="F124">
        <v>120</v>
      </c>
      <c r="G124">
        <v>6.4</v>
      </c>
      <c r="H124">
        <v>5</v>
      </c>
      <c r="I124">
        <v>3</v>
      </c>
      <c r="J124" t="s">
        <v>26</v>
      </c>
    </row>
    <row r="125" spans="1:11" ht="12.75">
      <c r="A125" s="96">
        <v>38226</v>
      </c>
      <c r="B125" t="s">
        <v>271</v>
      </c>
      <c r="C125" t="s">
        <v>272</v>
      </c>
      <c r="D125" t="s">
        <v>27</v>
      </c>
      <c r="E125">
        <v>1</v>
      </c>
      <c r="F125">
        <v>150</v>
      </c>
      <c r="G125">
        <v>3.1</v>
      </c>
      <c r="H125">
        <v>5.1</v>
      </c>
      <c r="I125">
        <v>2</v>
      </c>
      <c r="J125" t="s">
        <v>26</v>
      </c>
      <c r="K125" t="s">
        <v>312</v>
      </c>
    </row>
    <row r="126" spans="1:10" ht="12.75">
      <c r="A126" s="96">
        <v>38189</v>
      </c>
      <c r="B126" t="s">
        <v>271</v>
      </c>
      <c r="C126" t="s">
        <v>272</v>
      </c>
      <c r="D126" t="s">
        <v>39</v>
      </c>
      <c r="E126">
        <v>1</v>
      </c>
      <c r="F126">
        <v>30</v>
      </c>
      <c r="G126">
        <v>3</v>
      </c>
      <c r="H126">
        <v>5.2</v>
      </c>
      <c r="I126">
        <v>2</v>
      </c>
      <c r="J126" t="s">
        <v>26</v>
      </c>
    </row>
    <row r="127" spans="1:11" ht="12.75">
      <c r="A127" s="96">
        <v>38226</v>
      </c>
      <c r="B127" t="s">
        <v>271</v>
      </c>
      <c r="C127" t="s">
        <v>272</v>
      </c>
      <c r="D127" t="s">
        <v>27</v>
      </c>
      <c r="E127">
        <v>3</v>
      </c>
      <c r="F127">
        <v>150</v>
      </c>
      <c r="G127">
        <v>3</v>
      </c>
      <c r="H127">
        <v>5.2</v>
      </c>
      <c r="I127">
        <v>3</v>
      </c>
      <c r="J127" t="s">
        <v>26</v>
      </c>
      <c r="K127" t="s">
        <v>312</v>
      </c>
    </row>
    <row r="128" spans="1:10" ht="12.75">
      <c r="A128" s="96">
        <v>38191</v>
      </c>
      <c r="B128" t="s">
        <v>271</v>
      </c>
      <c r="C128" t="s">
        <v>286</v>
      </c>
      <c r="D128" t="s">
        <v>28</v>
      </c>
      <c r="E128">
        <v>2</v>
      </c>
      <c r="F128">
        <v>200</v>
      </c>
      <c r="G128">
        <v>5.7</v>
      </c>
      <c r="H128">
        <v>5.2</v>
      </c>
      <c r="I128">
        <v>3</v>
      </c>
      <c r="J128" t="s">
        <v>26</v>
      </c>
    </row>
    <row r="129" spans="1:11" ht="12.75">
      <c r="A129" s="96">
        <v>38226</v>
      </c>
      <c r="B129" t="s">
        <v>271</v>
      </c>
      <c r="C129" t="s">
        <v>272</v>
      </c>
      <c r="D129" t="s">
        <v>27</v>
      </c>
      <c r="E129">
        <v>3</v>
      </c>
      <c r="F129">
        <v>30</v>
      </c>
      <c r="G129">
        <v>3.9</v>
      </c>
      <c r="H129">
        <v>5.4</v>
      </c>
      <c r="I129">
        <v>3</v>
      </c>
      <c r="J129" t="s">
        <v>26</v>
      </c>
      <c r="K129" t="s">
        <v>312</v>
      </c>
    </row>
    <row r="130" spans="1:10" ht="12.75">
      <c r="A130" s="96">
        <v>38233</v>
      </c>
      <c r="B130" t="s">
        <v>271</v>
      </c>
      <c r="C130" t="s">
        <v>280</v>
      </c>
      <c r="D130" t="s">
        <v>18</v>
      </c>
      <c r="E130">
        <v>3</v>
      </c>
      <c r="F130">
        <v>60</v>
      </c>
      <c r="G130">
        <v>3.4</v>
      </c>
      <c r="H130">
        <v>5.5</v>
      </c>
      <c r="I130">
        <v>3</v>
      </c>
      <c r="J130" t="s">
        <v>26</v>
      </c>
    </row>
    <row r="131" spans="1:11" ht="12.75">
      <c r="A131" s="96">
        <v>38226</v>
      </c>
      <c r="B131" t="s">
        <v>271</v>
      </c>
      <c r="C131" t="s">
        <v>272</v>
      </c>
      <c r="D131" t="s">
        <v>27</v>
      </c>
      <c r="E131">
        <v>2</v>
      </c>
      <c r="F131">
        <v>90</v>
      </c>
      <c r="G131">
        <v>3.7</v>
      </c>
      <c r="H131">
        <v>5.5</v>
      </c>
      <c r="I131">
        <v>2</v>
      </c>
      <c r="J131" t="s">
        <v>26</v>
      </c>
      <c r="K131" t="s">
        <v>312</v>
      </c>
    </row>
    <row r="132" spans="1:11" ht="12.75">
      <c r="A132" s="96">
        <v>38226</v>
      </c>
      <c r="B132" t="s">
        <v>271</v>
      </c>
      <c r="C132" t="s">
        <v>272</v>
      </c>
      <c r="D132" t="s">
        <v>27</v>
      </c>
      <c r="E132">
        <v>1</v>
      </c>
      <c r="F132">
        <v>270</v>
      </c>
      <c r="G132">
        <v>3.9</v>
      </c>
      <c r="H132">
        <v>5.5</v>
      </c>
      <c r="I132">
        <v>3</v>
      </c>
      <c r="J132" t="s">
        <v>26</v>
      </c>
      <c r="K132" t="s">
        <v>312</v>
      </c>
    </row>
    <row r="133" spans="1:10" ht="12.75">
      <c r="A133" s="96">
        <v>38233</v>
      </c>
      <c r="B133" t="s">
        <v>272</v>
      </c>
      <c r="C133" t="s">
        <v>283</v>
      </c>
      <c r="D133" t="s">
        <v>21</v>
      </c>
      <c r="E133">
        <v>3</v>
      </c>
      <c r="F133">
        <v>60</v>
      </c>
      <c r="G133">
        <v>4.4</v>
      </c>
      <c r="H133">
        <v>5.5</v>
      </c>
      <c r="I133">
        <v>1</v>
      </c>
      <c r="J133" t="s">
        <v>17</v>
      </c>
    </row>
    <row r="134" spans="1:10" ht="12.75">
      <c r="A134" s="96">
        <v>38231</v>
      </c>
      <c r="B134" t="s">
        <v>271</v>
      </c>
      <c r="C134" t="s">
        <v>272</v>
      </c>
      <c r="D134">
        <v>101</v>
      </c>
      <c r="E134">
        <v>2</v>
      </c>
      <c r="F134">
        <v>360</v>
      </c>
      <c r="G134">
        <v>5.8</v>
      </c>
      <c r="H134">
        <v>5.6</v>
      </c>
      <c r="I134">
        <v>3</v>
      </c>
      <c r="J134" t="s">
        <v>26</v>
      </c>
    </row>
    <row r="135" spans="1:10" ht="12.75">
      <c r="A135" s="96">
        <v>38191</v>
      </c>
      <c r="B135" t="s">
        <v>271</v>
      </c>
      <c r="C135" t="s">
        <v>286</v>
      </c>
      <c r="D135" t="s">
        <v>28</v>
      </c>
      <c r="E135">
        <v>2</v>
      </c>
      <c r="F135">
        <v>80</v>
      </c>
      <c r="G135">
        <v>6.9</v>
      </c>
      <c r="H135">
        <v>5.6</v>
      </c>
      <c r="I135">
        <v>2</v>
      </c>
      <c r="J135" t="s">
        <v>26</v>
      </c>
    </row>
    <row r="136" spans="1:10" ht="12.75">
      <c r="A136" s="96">
        <v>38231</v>
      </c>
      <c r="B136" t="s">
        <v>271</v>
      </c>
      <c r="C136" t="s">
        <v>272</v>
      </c>
      <c r="D136">
        <v>101</v>
      </c>
      <c r="E136">
        <v>3</v>
      </c>
      <c r="F136">
        <v>240</v>
      </c>
      <c r="G136">
        <v>7.5</v>
      </c>
      <c r="H136">
        <v>5.7</v>
      </c>
      <c r="I136">
        <v>3</v>
      </c>
      <c r="J136" t="s">
        <v>26</v>
      </c>
    </row>
    <row r="137" spans="1:10" ht="12.75">
      <c r="A137" s="96">
        <v>38231</v>
      </c>
      <c r="B137" t="s">
        <v>271</v>
      </c>
      <c r="C137" t="s">
        <v>272</v>
      </c>
      <c r="D137">
        <v>101</v>
      </c>
      <c r="E137">
        <v>3</v>
      </c>
      <c r="F137">
        <v>240</v>
      </c>
      <c r="G137">
        <v>6</v>
      </c>
      <c r="H137">
        <v>5.8</v>
      </c>
      <c r="I137">
        <v>3</v>
      </c>
      <c r="J137" t="s">
        <v>26</v>
      </c>
    </row>
    <row r="138" spans="1:10" ht="12.75">
      <c r="A138" s="96">
        <v>38225</v>
      </c>
      <c r="B138" t="s">
        <v>271</v>
      </c>
      <c r="C138" t="s">
        <v>272</v>
      </c>
      <c r="D138" t="s">
        <v>29</v>
      </c>
      <c r="E138">
        <v>3</v>
      </c>
      <c r="F138">
        <v>60</v>
      </c>
      <c r="G138">
        <v>7.1</v>
      </c>
      <c r="H138">
        <v>5.8</v>
      </c>
      <c r="I138">
        <v>2</v>
      </c>
      <c r="J138" t="s">
        <v>32</v>
      </c>
    </row>
    <row r="139" spans="1:10" ht="12.75">
      <c r="A139" s="96">
        <v>38225</v>
      </c>
      <c r="B139" t="s">
        <v>271</v>
      </c>
      <c r="C139" t="s">
        <v>272</v>
      </c>
      <c r="D139" t="s">
        <v>29</v>
      </c>
      <c r="E139">
        <v>2</v>
      </c>
      <c r="F139">
        <v>300</v>
      </c>
      <c r="G139">
        <v>7.3</v>
      </c>
      <c r="H139">
        <v>5.8</v>
      </c>
      <c r="I139">
        <v>3</v>
      </c>
      <c r="J139" t="s">
        <v>314</v>
      </c>
    </row>
    <row r="140" spans="1:10" ht="12.75">
      <c r="A140" s="96">
        <v>38189</v>
      </c>
      <c r="B140" t="s">
        <v>271</v>
      </c>
      <c r="C140" t="s">
        <v>272</v>
      </c>
      <c r="D140" t="s">
        <v>39</v>
      </c>
      <c r="E140">
        <v>3</v>
      </c>
      <c r="F140">
        <v>60</v>
      </c>
      <c r="G140">
        <v>3</v>
      </c>
      <c r="H140">
        <v>6.1</v>
      </c>
      <c r="I140">
        <v>1</v>
      </c>
      <c r="J140" t="s">
        <v>26</v>
      </c>
    </row>
    <row r="141" spans="1:10" ht="12.75">
      <c r="A141" s="96">
        <v>38180</v>
      </c>
      <c r="B141" t="s">
        <v>271</v>
      </c>
      <c r="C141" t="s">
        <v>294</v>
      </c>
      <c r="D141" t="s">
        <v>16</v>
      </c>
      <c r="E141">
        <v>3</v>
      </c>
      <c r="F141">
        <v>360</v>
      </c>
      <c r="G141">
        <v>4.9</v>
      </c>
      <c r="H141">
        <v>6.2</v>
      </c>
      <c r="I141">
        <v>2</v>
      </c>
      <c r="J141" t="s">
        <v>50</v>
      </c>
    </row>
    <row r="142" spans="1:10" ht="12.75">
      <c r="A142" s="96">
        <v>38223</v>
      </c>
      <c r="B142" t="s">
        <v>271</v>
      </c>
      <c r="C142" t="s">
        <v>272</v>
      </c>
      <c r="D142" t="s">
        <v>14</v>
      </c>
      <c r="E142">
        <v>1</v>
      </c>
      <c r="F142">
        <v>300</v>
      </c>
      <c r="G142">
        <v>6.3</v>
      </c>
      <c r="H142">
        <v>6.5</v>
      </c>
      <c r="I142">
        <v>3</v>
      </c>
      <c r="J142" t="s">
        <v>51</v>
      </c>
    </row>
    <row r="143" spans="1:10" ht="12.75">
      <c r="A143" s="96">
        <v>38191</v>
      </c>
      <c r="B143" t="s">
        <v>271</v>
      </c>
      <c r="C143" t="s">
        <v>286</v>
      </c>
      <c r="D143" t="s">
        <v>28</v>
      </c>
      <c r="E143">
        <v>1</v>
      </c>
      <c r="F143">
        <v>20</v>
      </c>
      <c r="G143">
        <v>4.1</v>
      </c>
      <c r="H143">
        <v>6.6</v>
      </c>
      <c r="I143">
        <v>2</v>
      </c>
      <c r="J143" t="s">
        <v>26</v>
      </c>
    </row>
    <row r="144" spans="1:11" ht="12.75">
      <c r="A144" s="96">
        <v>38226</v>
      </c>
      <c r="B144" t="s">
        <v>271</v>
      </c>
      <c r="C144" t="s">
        <v>272</v>
      </c>
      <c r="D144" t="s">
        <v>27</v>
      </c>
      <c r="E144">
        <v>3</v>
      </c>
      <c r="F144">
        <v>150</v>
      </c>
      <c r="G144">
        <v>7</v>
      </c>
      <c r="H144">
        <v>6.6</v>
      </c>
      <c r="I144">
        <v>2</v>
      </c>
      <c r="J144" t="s">
        <v>26</v>
      </c>
      <c r="K144" t="s">
        <v>312</v>
      </c>
    </row>
    <row r="145" spans="1:10" ht="12.75">
      <c r="A145" s="96">
        <v>38189</v>
      </c>
      <c r="B145" t="s">
        <v>271</v>
      </c>
      <c r="C145" t="s">
        <v>272</v>
      </c>
      <c r="D145" t="s">
        <v>39</v>
      </c>
      <c r="E145">
        <v>3</v>
      </c>
      <c r="F145">
        <v>60</v>
      </c>
      <c r="G145">
        <v>3.4</v>
      </c>
      <c r="H145">
        <v>6.7</v>
      </c>
      <c r="I145">
        <v>1</v>
      </c>
      <c r="J145" t="s">
        <v>26</v>
      </c>
    </row>
    <row r="146" spans="1:11" ht="12.75">
      <c r="A146" s="96">
        <v>38226</v>
      </c>
      <c r="B146" t="s">
        <v>271</v>
      </c>
      <c r="C146" t="s">
        <v>272</v>
      </c>
      <c r="D146" t="s">
        <v>27</v>
      </c>
      <c r="E146">
        <v>1</v>
      </c>
      <c r="F146">
        <v>150</v>
      </c>
      <c r="G146">
        <v>4.5</v>
      </c>
      <c r="H146">
        <v>6.7</v>
      </c>
      <c r="I146">
        <v>2</v>
      </c>
      <c r="J146" t="s">
        <v>26</v>
      </c>
      <c r="K146" t="s">
        <v>312</v>
      </c>
    </row>
    <row r="147" spans="1:10" ht="12.75">
      <c r="A147" s="96">
        <v>38191</v>
      </c>
      <c r="B147" t="s">
        <v>271</v>
      </c>
      <c r="C147" t="s">
        <v>286</v>
      </c>
      <c r="D147" t="s">
        <v>28</v>
      </c>
      <c r="E147">
        <v>1</v>
      </c>
      <c r="F147">
        <v>20</v>
      </c>
      <c r="G147">
        <v>6.2</v>
      </c>
      <c r="H147">
        <v>6.9</v>
      </c>
      <c r="I147">
        <v>3</v>
      </c>
      <c r="J147" t="s">
        <v>26</v>
      </c>
    </row>
    <row r="148" spans="1:10" ht="12.75">
      <c r="A148" s="96">
        <v>38191</v>
      </c>
      <c r="B148" t="s">
        <v>271</v>
      </c>
      <c r="C148" t="s">
        <v>286</v>
      </c>
      <c r="D148" t="s">
        <v>28</v>
      </c>
      <c r="E148">
        <v>2</v>
      </c>
      <c r="F148">
        <v>200</v>
      </c>
      <c r="G148">
        <v>5.6</v>
      </c>
      <c r="H148">
        <v>7</v>
      </c>
      <c r="I148">
        <v>3</v>
      </c>
      <c r="J148" t="s">
        <v>26</v>
      </c>
    </row>
    <row r="149" spans="1:10" ht="12.75">
      <c r="A149" s="96">
        <v>38233</v>
      </c>
      <c r="B149" t="s">
        <v>271</v>
      </c>
      <c r="C149" t="s">
        <v>280</v>
      </c>
      <c r="D149" t="s">
        <v>18</v>
      </c>
      <c r="E149">
        <v>3</v>
      </c>
      <c r="F149">
        <v>60</v>
      </c>
      <c r="G149">
        <v>5.7</v>
      </c>
      <c r="H149">
        <v>7.2</v>
      </c>
      <c r="I149">
        <v>3</v>
      </c>
      <c r="J149" t="s">
        <v>26</v>
      </c>
    </row>
    <row r="150" spans="1:11" ht="12.75">
      <c r="A150" s="96">
        <v>38226</v>
      </c>
      <c r="B150" t="s">
        <v>271</v>
      </c>
      <c r="C150" t="s">
        <v>272</v>
      </c>
      <c r="D150" t="s">
        <v>27</v>
      </c>
      <c r="E150">
        <v>2</v>
      </c>
      <c r="F150">
        <v>330</v>
      </c>
      <c r="G150">
        <v>3.3</v>
      </c>
      <c r="H150">
        <v>7.3</v>
      </c>
      <c r="I150">
        <v>3</v>
      </c>
      <c r="J150" t="s">
        <v>26</v>
      </c>
      <c r="K150" t="s">
        <v>312</v>
      </c>
    </row>
    <row r="151" spans="1:10" ht="12.75">
      <c r="A151" s="96">
        <v>38231</v>
      </c>
      <c r="B151" t="s">
        <v>271</v>
      </c>
      <c r="C151" t="s">
        <v>272</v>
      </c>
      <c r="D151">
        <v>101</v>
      </c>
      <c r="E151">
        <v>3</v>
      </c>
      <c r="F151">
        <v>240</v>
      </c>
      <c r="G151">
        <v>6.1</v>
      </c>
      <c r="H151">
        <v>7.4</v>
      </c>
      <c r="I151">
        <v>3</v>
      </c>
      <c r="J151" t="s">
        <v>26</v>
      </c>
    </row>
    <row r="152" spans="1:11" ht="12.75">
      <c r="A152" s="94">
        <v>38191</v>
      </c>
      <c r="B152" s="95" t="s">
        <v>271</v>
      </c>
      <c r="C152" s="95" t="s">
        <v>286</v>
      </c>
      <c r="D152" s="95" t="s">
        <v>28</v>
      </c>
      <c r="E152" s="95">
        <v>2</v>
      </c>
      <c r="F152" s="95">
        <v>320</v>
      </c>
      <c r="G152" s="95">
        <v>7.5</v>
      </c>
      <c r="H152" s="95">
        <v>7.4</v>
      </c>
      <c r="I152" s="95">
        <v>3</v>
      </c>
      <c r="J152" s="95" t="s">
        <v>26</v>
      </c>
      <c r="K152" s="95"/>
    </row>
    <row r="153" spans="1:10" ht="12.75">
      <c r="A153" s="96">
        <v>38253</v>
      </c>
      <c r="B153" t="s">
        <v>271</v>
      </c>
      <c r="C153" t="s">
        <v>283</v>
      </c>
      <c r="D153" t="s">
        <v>19</v>
      </c>
      <c r="E153">
        <v>3</v>
      </c>
      <c r="F153">
        <v>60</v>
      </c>
      <c r="G153">
        <v>3.2</v>
      </c>
      <c r="H153">
        <v>7.6</v>
      </c>
      <c r="I153">
        <v>1</v>
      </c>
      <c r="J153" t="s">
        <v>26</v>
      </c>
    </row>
    <row r="154" spans="1:10" ht="12.75">
      <c r="A154" s="96">
        <v>38253</v>
      </c>
      <c r="B154" t="s">
        <v>271</v>
      </c>
      <c r="C154" t="s">
        <v>283</v>
      </c>
      <c r="D154" t="s">
        <v>19</v>
      </c>
      <c r="E154">
        <v>1</v>
      </c>
      <c r="F154">
        <v>180</v>
      </c>
      <c r="G154">
        <v>3.4</v>
      </c>
      <c r="H154">
        <v>7.6</v>
      </c>
      <c r="I154">
        <v>3</v>
      </c>
      <c r="J154" t="s">
        <v>50</v>
      </c>
    </row>
    <row r="155" spans="1:10" ht="12.75">
      <c r="A155" s="96">
        <v>38225</v>
      </c>
      <c r="B155" t="s">
        <v>271</v>
      </c>
      <c r="C155" t="s">
        <v>272</v>
      </c>
      <c r="D155" t="s">
        <v>29</v>
      </c>
      <c r="E155">
        <v>1</v>
      </c>
      <c r="F155">
        <v>120</v>
      </c>
      <c r="G155">
        <v>4.8</v>
      </c>
      <c r="H155">
        <v>7.6</v>
      </c>
      <c r="I155">
        <v>3</v>
      </c>
      <c r="J155" t="s">
        <v>50</v>
      </c>
    </row>
    <row r="156" spans="1:10" ht="12.75">
      <c r="A156" s="96">
        <v>38191</v>
      </c>
      <c r="B156" t="s">
        <v>271</v>
      </c>
      <c r="C156" t="s">
        <v>286</v>
      </c>
      <c r="D156" t="s">
        <v>28</v>
      </c>
      <c r="E156">
        <v>1</v>
      </c>
      <c r="F156">
        <v>140</v>
      </c>
      <c r="G156">
        <v>5.7</v>
      </c>
      <c r="H156">
        <v>7.6</v>
      </c>
      <c r="I156">
        <v>3</v>
      </c>
      <c r="J156" t="s">
        <v>26</v>
      </c>
    </row>
    <row r="157" spans="1:10" ht="12.75">
      <c r="A157" s="96">
        <v>38191</v>
      </c>
      <c r="B157" t="s">
        <v>271</v>
      </c>
      <c r="C157" t="s">
        <v>286</v>
      </c>
      <c r="D157" t="s">
        <v>28</v>
      </c>
      <c r="E157">
        <v>3</v>
      </c>
      <c r="F157">
        <v>260</v>
      </c>
      <c r="G157">
        <v>6.1</v>
      </c>
      <c r="H157">
        <v>7.7</v>
      </c>
      <c r="I157">
        <v>2</v>
      </c>
      <c r="J157" t="s">
        <v>32</v>
      </c>
    </row>
    <row r="158" spans="1:10" ht="12.75">
      <c r="A158" s="96">
        <v>38191</v>
      </c>
      <c r="B158" t="s">
        <v>271</v>
      </c>
      <c r="C158" t="s">
        <v>286</v>
      </c>
      <c r="D158" t="s">
        <v>28</v>
      </c>
      <c r="E158">
        <v>3</v>
      </c>
      <c r="F158">
        <v>20</v>
      </c>
      <c r="G158">
        <v>6.9</v>
      </c>
      <c r="H158">
        <v>7.7</v>
      </c>
      <c r="I158">
        <v>2</v>
      </c>
      <c r="J158" t="s">
        <v>26</v>
      </c>
    </row>
    <row r="159" spans="1:10" ht="12.75">
      <c r="A159" s="96">
        <v>38191</v>
      </c>
      <c r="B159" t="s">
        <v>271</v>
      </c>
      <c r="C159" t="s">
        <v>286</v>
      </c>
      <c r="D159" t="s">
        <v>28</v>
      </c>
      <c r="E159">
        <v>2</v>
      </c>
      <c r="F159">
        <v>80</v>
      </c>
      <c r="G159">
        <v>6.3</v>
      </c>
      <c r="H159">
        <v>7.8</v>
      </c>
      <c r="I159">
        <v>2</v>
      </c>
      <c r="J159" t="s">
        <v>26</v>
      </c>
    </row>
    <row r="160" spans="1:10" ht="12.75">
      <c r="A160" s="96">
        <v>38233</v>
      </c>
      <c r="B160" t="s">
        <v>271</v>
      </c>
      <c r="C160" t="s">
        <v>280</v>
      </c>
      <c r="D160" t="s">
        <v>18</v>
      </c>
      <c r="E160">
        <v>2</v>
      </c>
      <c r="F160">
        <v>360</v>
      </c>
      <c r="G160">
        <v>5.8</v>
      </c>
      <c r="H160">
        <v>7.9</v>
      </c>
      <c r="I160">
        <v>2</v>
      </c>
      <c r="J160" t="s">
        <v>26</v>
      </c>
    </row>
    <row r="161" spans="1:11" ht="12.75">
      <c r="A161" s="96">
        <v>38226</v>
      </c>
      <c r="B161" t="s">
        <v>271</v>
      </c>
      <c r="C161" t="s">
        <v>272</v>
      </c>
      <c r="D161" t="s">
        <v>27</v>
      </c>
      <c r="E161">
        <v>2</v>
      </c>
      <c r="F161">
        <v>210</v>
      </c>
      <c r="G161">
        <v>7</v>
      </c>
      <c r="H161">
        <v>7.9</v>
      </c>
      <c r="I161">
        <v>2</v>
      </c>
      <c r="J161" t="s">
        <v>26</v>
      </c>
      <c r="K161" t="s">
        <v>312</v>
      </c>
    </row>
    <row r="162" spans="1:11" ht="12.75">
      <c r="A162" s="96">
        <v>38226</v>
      </c>
      <c r="B162" t="s">
        <v>271</v>
      </c>
      <c r="C162" t="s">
        <v>272</v>
      </c>
      <c r="D162" t="s">
        <v>27</v>
      </c>
      <c r="E162">
        <v>3</v>
      </c>
      <c r="F162">
        <v>150</v>
      </c>
      <c r="G162">
        <v>4</v>
      </c>
      <c r="H162">
        <v>8.2</v>
      </c>
      <c r="I162">
        <v>2</v>
      </c>
      <c r="J162" t="s">
        <v>26</v>
      </c>
      <c r="K162" t="s">
        <v>312</v>
      </c>
    </row>
    <row r="163" spans="1:10" ht="12.75">
      <c r="A163" s="96">
        <v>38191</v>
      </c>
      <c r="B163" t="s">
        <v>271</v>
      </c>
      <c r="C163" t="s">
        <v>286</v>
      </c>
      <c r="D163" t="s">
        <v>28</v>
      </c>
      <c r="E163">
        <v>3</v>
      </c>
      <c r="F163">
        <v>260</v>
      </c>
      <c r="G163">
        <v>6.5</v>
      </c>
      <c r="H163">
        <v>8.3</v>
      </c>
      <c r="I163">
        <v>2</v>
      </c>
      <c r="J163" t="s">
        <v>26</v>
      </c>
    </row>
    <row r="164" spans="1:10" ht="12.75">
      <c r="A164" s="96">
        <v>38191</v>
      </c>
      <c r="B164" t="s">
        <v>271</v>
      </c>
      <c r="C164" t="s">
        <v>286</v>
      </c>
      <c r="D164" t="s">
        <v>28</v>
      </c>
      <c r="E164">
        <v>1</v>
      </c>
      <c r="F164">
        <v>140</v>
      </c>
      <c r="G164">
        <v>5.1</v>
      </c>
      <c r="H164">
        <v>8.4</v>
      </c>
      <c r="I164">
        <v>3</v>
      </c>
      <c r="J164" t="s">
        <v>26</v>
      </c>
    </row>
    <row r="165" spans="1:10" ht="12.75">
      <c r="A165" s="96">
        <v>38231</v>
      </c>
      <c r="B165" t="s">
        <v>271</v>
      </c>
      <c r="C165" t="s">
        <v>272</v>
      </c>
      <c r="D165">
        <v>101</v>
      </c>
      <c r="E165">
        <v>3</v>
      </c>
      <c r="F165">
        <v>240</v>
      </c>
      <c r="G165">
        <v>7.5</v>
      </c>
      <c r="H165">
        <v>8.9</v>
      </c>
      <c r="I165">
        <v>2</v>
      </c>
      <c r="J165" t="s">
        <v>26</v>
      </c>
    </row>
    <row r="166" spans="1:10" ht="12.75">
      <c r="A166" s="96">
        <v>38231</v>
      </c>
      <c r="B166" t="s">
        <v>271</v>
      </c>
      <c r="C166" t="s">
        <v>272</v>
      </c>
      <c r="D166">
        <v>101</v>
      </c>
      <c r="E166">
        <v>1</v>
      </c>
      <c r="F166">
        <v>120</v>
      </c>
      <c r="G166">
        <v>5.4</v>
      </c>
      <c r="H166">
        <v>9</v>
      </c>
      <c r="I166">
        <v>2</v>
      </c>
      <c r="J166" t="s">
        <v>26</v>
      </c>
    </row>
    <row r="167" spans="1:10" ht="12.75">
      <c r="A167" s="96">
        <v>38191</v>
      </c>
      <c r="B167" t="s">
        <v>271</v>
      </c>
      <c r="C167" t="s">
        <v>286</v>
      </c>
      <c r="D167" t="s">
        <v>28</v>
      </c>
      <c r="E167">
        <v>3</v>
      </c>
      <c r="F167">
        <v>20</v>
      </c>
      <c r="G167">
        <v>4.8</v>
      </c>
      <c r="H167">
        <v>9.4</v>
      </c>
      <c r="I167">
        <v>2</v>
      </c>
      <c r="J167" t="s">
        <v>26</v>
      </c>
    </row>
    <row r="168" spans="1:10" ht="12.75">
      <c r="A168" s="96">
        <v>38231</v>
      </c>
      <c r="B168" t="s">
        <v>271</v>
      </c>
      <c r="C168" t="s">
        <v>272</v>
      </c>
      <c r="D168">
        <v>101</v>
      </c>
      <c r="E168">
        <v>1</v>
      </c>
      <c r="F168">
        <v>240</v>
      </c>
      <c r="G168">
        <v>4.1</v>
      </c>
      <c r="H168">
        <v>9.9</v>
      </c>
      <c r="I168">
        <v>2</v>
      </c>
      <c r="J168" t="s">
        <v>26</v>
      </c>
    </row>
    <row r="169" spans="1:10" ht="12.75">
      <c r="A169" s="96">
        <v>38191</v>
      </c>
      <c r="B169" t="s">
        <v>271</v>
      </c>
      <c r="C169" t="s">
        <v>286</v>
      </c>
      <c r="D169" t="s">
        <v>28</v>
      </c>
      <c r="E169">
        <v>3</v>
      </c>
      <c r="F169">
        <v>260</v>
      </c>
      <c r="G169">
        <v>6.5</v>
      </c>
      <c r="H169">
        <v>10</v>
      </c>
      <c r="I169">
        <v>1</v>
      </c>
      <c r="J169" t="s">
        <v>26</v>
      </c>
    </row>
    <row r="170" spans="1:10" ht="12.75">
      <c r="A170" s="96">
        <v>38191</v>
      </c>
      <c r="B170" t="s">
        <v>271</v>
      </c>
      <c r="C170" t="s">
        <v>286</v>
      </c>
      <c r="D170" t="s">
        <v>28</v>
      </c>
      <c r="E170">
        <v>3</v>
      </c>
      <c r="F170">
        <v>140</v>
      </c>
      <c r="G170">
        <v>5</v>
      </c>
      <c r="H170">
        <v>10.7</v>
      </c>
      <c r="I170">
        <v>2</v>
      </c>
      <c r="J170" t="s">
        <v>26</v>
      </c>
    </row>
    <row r="171" spans="1:10" ht="12.75">
      <c r="A171" s="96">
        <v>38231</v>
      </c>
      <c r="B171" t="s">
        <v>271</v>
      </c>
      <c r="C171" t="s">
        <v>272</v>
      </c>
      <c r="D171">
        <v>101</v>
      </c>
      <c r="E171">
        <v>3</v>
      </c>
      <c r="F171">
        <v>240</v>
      </c>
      <c r="G171">
        <v>6.3</v>
      </c>
      <c r="H171">
        <v>10.8</v>
      </c>
      <c r="I171">
        <v>2</v>
      </c>
      <c r="J171" t="s">
        <v>26</v>
      </c>
    </row>
    <row r="172" spans="1:11" ht="12.75">
      <c r="A172" s="96">
        <v>38191</v>
      </c>
      <c r="B172" t="s">
        <v>271</v>
      </c>
      <c r="C172" t="s">
        <v>286</v>
      </c>
      <c r="D172" t="s">
        <v>28</v>
      </c>
      <c r="E172">
        <v>1</v>
      </c>
      <c r="F172">
        <v>140</v>
      </c>
      <c r="G172">
        <v>6.1</v>
      </c>
      <c r="H172">
        <v>10.9</v>
      </c>
      <c r="I172">
        <v>1</v>
      </c>
      <c r="J172" t="s">
        <v>51</v>
      </c>
      <c r="K172" t="s">
        <v>316</v>
      </c>
    </row>
    <row r="173" spans="1:10" ht="12.75">
      <c r="A173" s="96">
        <v>38231</v>
      </c>
      <c r="B173" t="s">
        <v>271</v>
      </c>
      <c r="C173" t="s">
        <v>272</v>
      </c>
      <c r="D173">
        <v>101</v>
      </c>
      <c r="E173">
        <v>1</v>
      </c>
      <c r="F173">
        <v>360</v>
      </c>
      <c r="G173">
        <v>6.4</v>
      </c>
      <c r="H173">
        <v>11.3</v>
      </c>
      <c r="I173">
        <v>2</v>
      </c>
      <c r="J173" t="s">
        <v>26</v>
      </c>
    </row>
    <row r="174" spans="1:10" ht="12.75">
      <c r="A174" s="96">
        <v>38191</v>
      </c>
      <c r="B174" t="s">
        <v>271</v>
      </c>
      <c r="C174" t="s">
        <v>286</v>
      </c>
      <c r="D174" t="s">
        <v>28</v>
      </c>
      <c r="E174">
        <v>3</v>
      </c>
      <c r="F174">
        <v>260</v>
      </c>
      <c r="G174">
        <v>5.7</v>
      </c>
      <c r="H174">
        <v>11.5</v>
      </c>
      <c r="I174">
        <v>1</v>
      </c>
      <c r="J174" t="s">
        <v>26</v>
      </c>
    </row>
    <row r="175" spans="1:10" ht="12.75">
      <c r="A175" s="96">
        <v>38191</v>
      </c>
      <c r="B175" t="s">
        <v>271</v>
      </c>
      <c r="C175" t="s">
        <v>286</v>
      </c>
      <c r="D175" t="s">
        <v>28</v>
      </c>
      <c r="E175">
        <v>1</v>
      </c>
      <c r="F175">
        <v>20</v>
      </c>
      <c r="G175">
        <v>4.7</v>
      </c>
      <c r="H175">
        <v>11.6</v>
      </c>
      <c r="I175">
        <v>2</v>
      </c>
      <c r="J175" t="s">
        <v>26</v>
      </c>
    </row>
    <row r="176" spans="1:10" ht="12.75">
      <c r="A176" s="96">
        <v>38231</v>
      </c>
      <c r="B176" t="s">
        <v>271</v>
      </c>
      <c r="C176" t="s">
        <v>272</v>
      </c>
      <c r="D176">
        <v>101</v>
      </c>
      <c r="E176">
        <v>1</v>
      </c>
      <c r="F176">
        <v>240</v>
      </c>
      <c r="G176">
        <v>6</v>
      </c>
      <c r="H176">
        <v>11.7</v>
      </c>
      <c r="I176">
        <v>3</v>
      </c>
      <c r="J176" t="s">
        <v>26</v>
      </c>
    </row>
    <row r="177" spans="1:10" ht="12.75">
      <c r="A177" s="96">
        <v>38191</v>
      </c>
      <c r="B177" t="s">
        <v>271</v>
      </c>
      <c r="C177" t="s">
        <v>286</v>
      </c>
      <c r="D177" t="s">
        <v>28</v>
      </c>
      <c r="E177">
        <v>3</v>
      </c>
      <c r="F177">
        <v>20</v>
      </c>
      <c r="G177">
        <v>6.7</v>
      </c>
      <c r="H177">
        <v>12.3</v>
      </c>
      <c r="I177">
        <v>2</v>
      </c>
      <c r="J177" t="s">
        <v>26</v>
      </c>
    </row>
    <row r="178" spans="1:10" ht="12.75">
      <c r="A178" s="96">
        <v>38231</v>
      </c>
      <c r="B178" t="s">
        <v>271</v>
      </c>
      <c r="C178" t="s">
        <v>272</v>
      </c>
      <c r="D178">
        <v>101</v>
      </c>
      <c r="E178">
        <v>1</v>
      </c>
      <c r="F178">
        <v>240</v>
      </c>
      <c r="G178">
        <v>5.9</v>
      </c>
      <c r="H178">
        <v>12.4</v>
      </c>
      <c r="I178">
        <v>3</v>
      </c>
      <c r="J178" t="s">
        <v>26</v>
      </c>
    </row>
    <row r="179" spans="1:10" ht="12.75">
      <c r="A179" s="96">
        <v>38209</v>
      </c>
      <c r="B179" t="s">
        <v>271</v>
      </c>
      <c r="C179" t="s">
        <v>31</v>
      </c>
      <c r="D179" t="s">
        <v>13</v>
      </c>
      <c r="E179" t="s">
        <v>40</v>
      </c>
      <c r="F179">
        <v>360</v>
      </c>
      <c r="J179" t="s">
        <v>275</v>
      </c>
    </row>
    <row r="180" spans="1:10" ht="12.75">
      <c r="A180" s="96">
        <v>38209</v>
      </c>
      <c r="B180" t="s">
        <v>271</v>
      </c>
      <c r="C180" t="s">
        <v>31</v>
      </c>
      <c r="D180" t="s">
        <v>13</v>
      </c>
      <c r="E180" t="s">
        <v>42</v>
      </c>
      <c r="F180">
        <v>180</v>
      </c>
      <c r="J180" t="s">
        <v>275</v>
      </c>
    </row>
    <row r="181" spans="1:10" ht="12.75">
      <c r="A181" s="96">
        <v>38209</v>
      </c>
      <c r="B181" t="s">
        <v>271</v>
      </c>
      <c r="C181" t="s">
        <v>31</v>
      </c>
      <c r="D181" t="s">
        <v>13</v>
      </c>
      <c r="E181" t="s">
        <v>43</v>
      </c>
      <c r="F181">
        <v>90</v>
      </c>
      <c r="J181" t="s">
        <v>275</v>
      </c>
    </row>
    <row r="182" spans="1:10" ht="12.75">
      <c r="A182" s="96">
        <v>38209</v>
      </c>
      <c r="B182" t="s">
        <v>271</v>
      </c>
      <c r="C182" t="s">
        <v>31</v>
      </c>
      <c r="D182" t="s">
        <v>13</v>
      </c>
      <c r="E182" t="s">
        <v>45</v>
      </c>
      <c r="F182">
        <v>315</v>
      </c>
      <c r="J182" t="s">
        <v>275</v>
      </c>
    </row>
    <row r="183" spans="1:10" ht="12.75">
      <c r="A183" s="96">
        <v>38179</v>
      </c>
      <c r="B183" t="s">
        <v>271</v>
      </c>
      <c r="C183" t="s">
        <v>294</v>
      </c>
      <c r="D183" t="s">
        <v>9</v>
      </c>
      <c r="E183">
        <v>1</v>
      </c>
      <c r="F183">
        <v>120</v>
      </c>
      <c r="J183" t="s">
        <v>275</v>
      </c>
    </row>
    <row r="184" spans="1:10" ht="12.75">
      <c r="A184" s="96">
        <v>38179</v>
      </c>
      <c r="B184" t="s">
        <v>271</v>
      </c>
      <c r="C184" t="s">
        <v>294</v>
      </c>
      <c r="D184" t="s">
        <v>9</v>
      </c>
      <c r="E184">
        <v>2</v>
      </c>
      <c r="F184">
        <v>360</v>
      </c>
      <c r="J184" t="s">
        <v>275</v>
      </c>
    </row>
    <row r="185" spans="1:10" ht="12.75">
      <c r="A185" s="96">
        <v>38179</v>
      </c>
      <c r="B185" t="s">
        <v>271</v>
      </c>
      <c r="C185" t="s">
        <v>294</v>
      </c>
      <c r="D185" t="s">
        <v>9</v>
      </c>
      <c r="E185">
        <v>2</v>
      </c>
      <c r="F185">
        <v>240</v>
      </c>
      <c r="J185" t="s">
        <v>275</v>
      </c>
    </row>
    <row r="186" spans="1:10" ht="12.75">
      <c r="A186" s="96">
        <v>38179</v>
      </c>
      <c r="B186" t="s">
        <v>271</v>
      </c>
      <c r="C186" t="s">
        <v>294</v>
      </c>
      <c r="D186" t="s">
        <v>9</v>
      </c>
      <c r="E186">
        <v>3</v>
      </c>
      <c r="F186">
        <v>180</v>
      </c>
      <c r="J186" t="s">
        <v>275</v>
      </c>
    </row>
    <row r="187" spans="1:10" ht="12.75">
      <c r="A187" s="96">
        <v>38179</v>
      </c>
      <c r="B187" t="s">
        <v>271</v>
      </c>
      <c r="C187" t="s">
        <v>294</v>
      </c>
      <c r="D187" t="s">
        <v>9</v>
      </c>
      <c r="E187">
        <v>3</v>
      </c>
      <c r="F187">
        <v>300</v>
      </c>
      <c r="J187" t="s">
        <v>275</v>
      </c>
    </row>
    <row r="188" spans="1:10" ht="12.75">
      <c r="A188" s="96">
        <v>38180</v>
      </c>
      <c r="B188" t="s">
        <v>271</v>
      </c>
      <c r="C188" t="s">
        <v>294</v>
      </c>
      <c r="D188" t="s">
        <v>16</v>
      </c>
      <c r="E188">
        <v>3</v>
      </c>
      <c r="F188">
        <v>120</v>
      </c>
      <c r="J188" t="s">
        <v>275</v>
      </c>
    </row>
    <row r="189" spans="1:10" ht="12.75">
      <c r="A189" s="96">
        <v>38180</v>
      </c>
      <c r="B189" t="s">
        <v>271</v>
      </c>
      <c r="C189" t="s">
        <v>294</v>
      </c>
      <c r="D189" t="s">
        <v>16</v>
      </c>
      <c r="E189">
        <v>3</v>
      </c>
      <c r="F189">
        <v>240</v>
      </c>
      <c r="J189" t="s">
        <v>275</v>
      </c>
    </row>
    <row r="190" spans="1:10" ht="12.75">
      <c r="A190" s="96">
        <v>38180</v>
      </c>
      <c r="B190" t="s">
        <v>271</v>
      </c>
      <c r="C190" t="s">
        <v>294</v>
      </c>
      <c r="D190" t="s">
        <v>16</v>
      </c>
      <c r="E190">
        <v>2</v>
      </c>
      <c r="F190">
        <v>180</v>
      </c>
      <c r="J190" t="s">
        <v>275</v>
      </c>
    </row>
    <row r="191" spans="1:10" ht="12.75">
      <c r="A191" s="96">
        <v>38180</v>
      </c>
      <c r="B191" t="s">
        <v>271</v>
      </c>
      <c r="C191" t="s">
        <v>294</v>
      </c>
      <c r="D191" t="s">
        <v>16</v>
      </c>
      <c r="E191">
        <v>2</v>
      </c>
      <c r="F191">
        <v>60</v>
      </c>
      <c r="J191" t="s">
        <v>275</v>
      </c>
    </row>
    <row r="192" spans="1:10" ht="12.75">
      <c r="A192" s="96">
        <v>38180</v>
      </c>
      <c r="B192" t="s">
        <v>271</v>
      </c>
      <c r="C192" t="s">
        <v>294</v>
      </c>
      <c r="D192" t="s">
        <v>16</v>
      </c>
      <c r="E192">
        <v>2</v>
      </c>
      <c r="F192">
        <v>300</v>
      </c>
      <c r="J192" t="s">
        <v>275</v>
      </c>
    </row>
    <row r="193" spans="1:10" ht="12.75">
      <c r="A193" s="96">
        <v>38190</v>
      </c>
      <c r="B193" t="s">
        <v>271</v>
      </c>
      <c r="C193" t="s">
        <v>272</v>
      </c>
      <c r="D193" t="s">
        <v>11</v>
      </c>
      <c r="E193">
        <v>1</v>
      </c>
      <c r="F193">
        <v>90</v>
      </c>
      <c r="J193" t="s">
        <v>275</v>
      </c>
    </row>
    <row r="194" spans="1:10" ht="12.75">
      <c r="A194" s="96">
        <v>38190</v>
      </c>
      <c r="B194" t="s">
        <v>271</v>
      </c>
      <c r="C194" t="s">
        <v>272</v>
      </c>
      <c r="D194" t="s">
        <v>11</v>
      </c>
      <c r="E194">
        <v>1</v>
      </c>
      <c r="F194">
        <v>210</v>
      </c>
      <c r="J194" t="s">
        <v>275</v>
      </c>
    </row>
    <row r="195" spans="1:10" ht="12.75">
      <c r="A195" s="96">
        <v>38190</v>
      </c>
      <c r="B195" t="s">
        <v>271</v>
      </c>
      <c r="C195" t="s">
        <v>272</v>
      </c>
      <c r="D195" t="s">
        <v>11</v>
      </c>
      <c r="E195">
        <v>2</v>
      </c>
      <c r="F195">
        <v>30</v>
      </c>
      <c r="J195" t="s">
        <v>275</v>
      </c>
    </row>
    <row r="196" spans="1:10" ht="12.75">
      <c r="A196" s="96">
        <v>38190</v>
      </c>
      <c r="B196" t="s">
        <v>271</v>
      </c>
      <c r="C196" t="s">
        <v>272</v>
      </c>
      <c r="D196" t="s">
        <v>11</v>
      </c>
      <c r="E196">
        <v>2</v>
      </c>
      <c r="F196">
        <v>150</v>
      </c>
      <c r="J196" t="s">
        <v>275</v>
      </c>
    </row>
    <row r="197" spans="1:10" ht="12.75">
      <c r="A197" s="96">
        <v>38190</v>
      </c>
      <c r="B197" t="s">
        <v>271</v>
      </c>
      <c r="C197" t="s">
        <v>272</v>
      </c>
      <c r="D197" t="s">
        <v>11</v>
      </c>
      <c r="E197">
        <v>2</v>
      </c>
      <c r="F197">
        <v>270</v>
      </c>
      <c r="J197" t="s">
        <v>275</v>
      </c>
    </row>
    <row r="198" spans="1:10" ht="12.75">
      <c r="A198" s="96">
        <v>38190</v>
      </c>
      <c r="B198" t="s">
        <v>271</v>
      </c>
      <c r="C198" t="s">
        <v>272</v>
      </c>
      <c r="D198" t="s">
        <v>11</v>
      </c>
      <c r="E198">
        <v>3</v>
      </c>
      <c r="F198">
        <v>300</v>
      </c>
      <c r="J198" t="s">
        <v>275</v>
      </c>
    </row>
    <row r="199" spans="1:10" ht="12.75">
      <c r="A199" s="96">
        <v>38190</v>
      </c>
      <c r="B199" t="s">
        <v>271</v>
      </c>
      <c r="C199" t="s">
        <v>272</v>
      </c>
      <c r="D199" t="s">
        <v>11</v>
      </c>
      <c r="E199">
        <v>3</v>
      </c>
      <c r="F199">
        <v>360</v>
      </c>
      <c r="J199" t="s">
        <v>275</v>
      </c>
    </row>
    <row r="200" spans="1:10" ht="12.75">
      <c r="A200" s="96">
        <v>38190</v>
      </c>
      <c r="B200" t="s">
        <v>271</v>
      </c>
      <c r="C200" t="s">
        <v>272</v>
      </c>
      <c r="D200" t="s">
        <v>11</v>
      </c>
      <c r="E200">
        <v>3</v>
      </c>
      <c r="F200">
        <v>60</v>
      </c>
      <c r="J200" t="s">
        <v>275</v>
      </c>
    </row>
    <row r="201" spans="1:11" ht="12.75">
      <c r="A201" s="96">
        <v>38189</v>
      </c>
      <c r="B201" t="s">
        <v>271</v>
      </c>
      <c r="C201" t="s">
        <v>272</v>
      </c>
      <c r="D201" t="s">
        <v>39</v>
      </c>
      <c r="E201">
        <v>1</v>
      </c>
      <c r="F201">
        <v>270</v>
      </c>
      <c r="J201" t="s">
        <v>275</v>
      </c>
      <c r="K201" t="s">
        <v>317</v>
      </c>
    </row>
    <row r="202" spans="1:10" ht="12.75">
      <c r="A202" s="96">
        <v>38189</v>
      </c>
      <c r="B202" t="s">
        <v>271</v>
      </c>
      <c r="C202" t="s">
        <v>272</v>
      </c>
      <c r="D202" t="s">
        <v>39</v>
      </c>
      <c r="E202">
        <v>1</v>
      </c>
      <c r="F202">
        <v>150</v>
      </c>
      <c r="J202" t="s">
        <v>275</v>
      </c>
    </row>
    <row r="203" spans="1:10" ht="12.75">
      <c r="A203" s="96">
        <v>38189</v>
      </c>
      <c r="B203" t="s">
        <v>271</v>
      </c>
      <c r="C203" t="s">
        <v>272</v>
      </c>
      <c r="D203" t="s">
        <v>39</v>
      </c>
      <c r="E203">
        <v>2</v>
      </c>
      <c r="F203">
        <v>330</v>
      </c>
      <c r="J203" t="s">
        <v>275</v>
      </c>
    </row>
    <row r="204" spans="1:10" ht="12.75">
      <c r="A204" s="96">
        <v>38189</v>
      </c>
      <c r="B204" t="s">
        <v>271</v>
      </c>
      <c r="C204" t="s">
        <v>272</v>
      </c>
      <c r="D204" t="s">
        <v>39</v>
      </c>
      <c r="E204">
        <v>2</v>
      </c>
      <c r="F204">
        <v>210</v>
      </c>
      <c r="J204" t="s">
        <v>275</v>
      </c>
    </row>
    <row r="205" spans="1:10" ht="12.75">
      <c r="A205" s="96">
        <v>38189</v>
      </c>
      <c r="B205" t="s">
        <v>271</v>
      </c>
      <c r="C205" t="s">
        <v>272</v>
      </c>
      <c r="D205" t="s">
        <v>39</v>
      </c>
      <c r="E205">
        <v>2</v>
      </c>
      <c r="F205">
        <v>90</v>
      </c>
      <c r="J205" t="s">
        <v>275</v>
      </c>
    </row>
    <row r="206" spans="1:10" ht="12.75">
      <c r="A206" s="96">
        <v>38189</v>
      </c>
      <c r="B206" t="s">
        <v>271</v>
      </c>
      <c r="C206" t="s">
        <v>272</v>
      </c>
      <c r="D206" t="s">
        <v>39</v>
      </c>
      <c r="E206">
        <v>3</v>
      </c>
      <c r="F206">
        <v>270</v>
      </c>
      <c r="J206" t="s">
        <v>275</v>
      </c>
    </row>
    <row r="207" spans="1:10" ht="12.75">
      <c r="A207" s="96">
        <v>38189</v>
      </c>
      <c r="B207" t="s">
        <v>271</v>
      </c>
      <c r="C207" t="s">
        <v>272</v>
      </c>
      <c r="D207" t="s">
        <v>39</v>
      </c>
      <c r="E207">
        <v>3</v>
      </c>
      <c r="F207">
        <v>150</v>
      </c>
      <c r="J207" t="s">
        <v>275</v>
      </c>
    </row>
    <row r="208" spans="1:10" ht="12.75">
      <c r="A208" s="96">
        <v>38194</v>
      </c>
      <c r="B208" t="s">
        <v>271</v>
      </c>
      <c r="C208" t="s">
        <v>272</v>
      </c>
      <c r="D208" s="100" t="s">
        <v>23</v>
      </c>
      <c r="E208" t="s">
        <v>40</v>
      </c>
      <c r="F208">
        <v>360</v>
      </c>
      <c r="J208" t="s">
        <v>275</v>
      </c>
    </row>
    <row r="209" spans="1:10" ht="12.75">
      <c r="A209" s="96">
        <v>38194</v>
      </c>
      <c r="B209" t="s">
        <v>271</v>
      </c>
      <c r="C209" t="s">
        <v>272</v>
      </c>
      <c r="D209" s="100" t="s">
        <v>23</v>
      </c>
      <c r="E209" t="s">
        <v>42</v>
      </c>
      <c r="F209">
        <v>180</v>
      </c>
      <c r="J209" t="s">
        <v>275</v>
      </c>
    </row>
    <row r="210" spans="1:10" ht="12.75">
      <c r="A210" s="96">
        <v>38194</v>
      </c>
      <c r="B210" t="s">
        <v>271</v>
      </c>
      <c r="C210" t="s">
        <v>272</v>
      </c>
      <c r="D210" s="100" t="s">
        <v>23</v>
      </c>
      <c r="E210" t="s">
        <v>43</v>
      </c>
      <c r="F210">
        <v>270</v>
      </c>
      <c r="J210" t="s">
        <v>275</v>
      </c>
    </row>
    <row r="211" spans="1:10" ht="12.75">
      <c r="A211" s="96">
        <v>38194</v>
      </c>
      <c r="B211" t="s">
        <v>271</v>
      </c>
      <c r="C211" t="s">
        <v>272</v>
      </c>
      <c r="D211" s="100" t="s">
        <v>23</v>
      </c>
      <c r="E211" t="s">
        <v>45</v>
      </c>
      <c r="F211">
        <v>45</v>
      </c>
      <c r="J211" t="s">
        <v>275</v>
      </c>
    </row>
    <row r="212" spans="1:10" ht="12.75">
      <c r="A212" s="96">
        <v>38194</v>
      </c>
      <c r="B212" t="s">
        <v>271</v>
      </c>
      <c r="C212" t="s">
        <v>272</v>
      </c>
      <c r="D212" s="100" t="s">
        <v>23</v>
      </c>
      <c r="E212" t="s">
        <v>49</v>
      </c>
      <c r="F212">
        <v>315</v>
      </c>
      <c r="J212" t="s">
        <v>275</v>
      </c>
    </row>
    <row r="213" spans="1:10" ht="12.75">
      <c r="A213" s="96">
        <v>38223</v>
      </c>
      <c r="B213" t="s">
        <v>271</v>
      </c>
      <c r="C213" t="s">
        <v>272</v>
      </c>
      <c r="D213" t="s">
        <v>14</v>
      </c>
      <c r="E213">
        <v>2</v>
      </c>
      <c r="F213">
        <v>360</v>
      </c>
      <c r="J213" t="s">
        <v>275</v>
      </c>
    </row>
    <row r="214" spans="1:10" ht="12.75">
      <c r="A214" s="96">
        <v>38223</v>
      </c>
      <c r="B214" t="s">
        <v>271</v>
      </c>
      <c r="C214" t="s">
        <v>272</v>
      </c>
      <c r="D214" t="s">
        <v>14</v>
      </c>
      <c r="E214">
        <v>2</v>
      </c>
      <c r="F214">
        <v>240</v>
      </c>
      <c r="J214" t="s">
        <v>275</v>
      </c>
    </row>
    <row r="215" spans="1:10" ht="12.75">
      <c r="A215" s="96">
        <v>38223</v>
      </c>
      <c r="B215" t="s">
        <v>271</v>
      </c>
      <c r="C215" t="s">
        <v>272</v>
      </c>
      <c r="D215" t="s">
        <v>14</v>
      </c>
      <c r="E215">
        <v>3</v>
      </c>
      <c r="F215">
        <v>180</v>
      </c>
      <c r="J215" t="s">
        <v>275</v>
      </c>
    </row>
    <row r="216" spans="1:10" ht="12.75">
      <c r="A216" s="96">
        <v>38223</v>
      </c>
      <c r="B216" t="s">
        <v>271</v>
      </c>
      <c r="C216" t="s">
        <v>272</v>
      </c>
      <c r="D216" t="s">
        <v>14</v>
      </c>
      <c r="E216">
        <v>3</v>
      </c>
      <c r="F216">
        <v>300</v>
      </c>
      <c r="J216" t="s">
        <v>275</v>
      </c>
    </row>
    <row r="217" spans="1:10" ht="12.75">
      <c r="A217" s="96">
        <v>38222</v>
      </c>
      <c r="B217" t="s">
        <v>271</v>
      </c>
      <c r="C217" t="s">
        <v>272</v>
      </c>
      <c r="D217" t="s">
        <v>15</v>
      </c>
      <c r="E217" t="s">
        <v>42</v>
      </c>
      <c r="F217">
        <v>255</v>
      </c>
      <c r="J217" t="s">
        <v>275</v>
      </c>
    </row>
    <row r="218" spans="1:10" ht="12.75">
      <c r="A218" s="96">
        <v>38222</v>
      </c>
      <c r="B218" t="s">
        <v>271</v>
      </c>
      <c r="C218" t="s">
        <v>272</v>
      </c>
      <c r="D218" t="s">
        <v>15</v>
      </c>
      <c r="E218" t="s">
        <v>47</v>
      </c>
      <c r="F218">
        <v>185</v>
      </c>
      <c r="J218" t="s">
        <v>275</v>
      </c>
    </row>
    <row r="219" spans="1:10" ht="12.75">
      <c r="A219" s="96">
        <v>38233</v>
      </c>
      <c r="B219" t="s">
        <v>272</v>
      </c>
      <c r="C219" t="s">
        <v>283</v>
      </c>
      <c r="D219" t="s">
        <v>21</v>
      </c>
      <c r="E219">
        <v>3</v>
      </c>
      <c r="F219">
        <v>300</v>
      </c>
      <c r="J219" t="s">
        <v>275</v>
      </c>
    </row>
    <row r="220" spans="1:10" ht="12.75">
      <c r="A220" s="96">
        <v>38233</v>
      </c>
      <c r="B220" t="s">
        <v>272</v>
      </c>
      <c r="C220" t="s">
        <v>283</v>
      </c>
      <c r="D220" t="s">
        <v>21</v>
      </c>
      <c r="E220">
        <v>2</v>
      </c>
      <c r="F220">
        <v>120</v>
      </c>
      <c r="J220" t="s">
        <v>275</v>
      </c>
    </row>
    <row r="221" spans="1:10" ht="12.75">
      <c r="A221" s="96">
        <v>38233</v>
      </c>
      <c r="B221" t="s">
        <v>272</v>
      </c>
      <c r="C221" t="s">
        <v>283</v>
      </c>
      <c r="D221" t="s">
        <v>21</v>
      </c>
      <c r="E221">
        <v>2</v>
      </c>
      <c r="F221">
        <v>240</v>
      </c>
      <c r="J221" t="s">
        <v>275</v>
      </c>
    </row>
    <row r="222" spans="1:10" ht="12.75">
      <c r="A222" s="96">
        <v>38233</v>
      </c>
      <c r="B222" t="s">
        <v>272</v>
      </c>
      <c r="C222" t="s">
        <v>283</v>
      </c>
      <c r="D222" t="s">
        <v>21</v>
      </c>
      <c r="E222">
        <v>1</v>
      </c>
      <c r="F222">
        <v>240</v>
      </c>
      <c r="J222" t="s">
        <v>275</v>
      </c>
    </row>
    <row r="223" spans="1:10" ht="12.75">
      <c r="A223" s="96">
        <v>38233</v>
      </c>
      <c r="B223" t="s">
        <v>272</v>
      </c>
      <c r="C223" t="s">
        <v>283</v>
      </c>
      <c r="D223" t="s">
        <v>21</v>
      </c>
      <c r="E223">
        <v>1</v>
      </c>
      <c r="F223">
        <v>360</v>
      </c>
      <c r="J223" t="s">
        <v>275</v>
      </c>
    </row>
    <row r="224" spans="1:10" ht="12.75">
      <c r="A224" s="96">
        <v>38233</v>
      </c>
      <c r="B224" t="s">
        <v>271</v>
      </c>
      <c r="C224" t="s">
        <v>280</v>
      </c>
      <c r="D224" t="s">
        <v>18</v>
      </c>
      <c r="E224">
        <v>2</v>
      </c>
      <c r="F224">
        <v>120</v>
      </c>
      <c r="J224" t="s">
        <v>275</v>
      </c>
    </row>
    <row r="225" spans="1:10" ht="12.75">
      <c r="A225" s="96">
        <v>38233</v>
      </c>
      <c r="B225" t="s">
        <v>271</v>
      </c>
      <c r="C225" t="s">
        <v>280</v>
      </c>
      <c r="D225" t="s">
        <v>18</v>
      </c>
      <c r="E225">
        <v>2</v>
      </c>
      <c r="F225">
        <v>240</v>
      </c>
      <c r="J225" t="s">
        <v>275</v>
      </c>
    </row>
    <row r="226" spans="1:10" ht="12.75">
      <c r="A226" s="96">
        <v>38225</v>
      </c>
      <c r="B226" t="s">
        <v>271</v>
      </c>
      <c r="C226" t="s">
        <v>272</v>
      </c>
      <c r="D226" t="s">
        <v>29</v>
      </c>
      <c r="E226">
        <v>1</v>
      </c>
      <c r="F226">
        <v>240</v>
      </c>
      <c r="J226" t="s">
        <v>275</v>
      </c>
    </row>
    <row r="227" spans="1:11" ht="12.75">
      <c r="A227" s="96">
        <v>38226</v>
      </c>
      <c r="B227" t="s">
        <v>271</v>
      </c>
      <c r="C227" t="s">
        <v>272</v>
      </c>
      <c r="D227" t="s">
        <v>27</v>
      </c>
      <c r="E227">
        <v>2</v>
      </c>
      <c r="F227">
        <v>90</v>
      </c>
      <c r="J227" t="s">
        <v>275</v>
      </c>
      <c r="K227" t="s">
        <v>312</v>
      </c>
    </row>
    <row r="228" spans="1:10" ht="12.75">
      <c r="A228" s="96">
        <v>38253</v>
      </c>
      <c r="B228" t="s">
        <v>271</v>
      </c>
      <c r="C228" t="s">
        <v>283</v>
      </c>
      <c r="D228" t="s">
        <v>19</v>
      </c>
      <c r="E228">
        <v>1</v>
      </c>
      <c r="F228">
        <v>60</v>
      </c>
      <c r="J228" t="s">
        <v>275</v>
      </c>
    </row>
    <row r="229" spans="1:10" ht="12.75">
      <c r="A229" s="96">
        <v>38253</v>
      </c>
      <c r="B229" t="s">
        <v>271</v>
      </c>
      <c r="C229" t="s">
        <v>283</v>
      </c>
      <c r="D229" t="s">
        <v>19</v>
      </c>
      <c r="E229">
        <v>3</v>
      </c>
      <c r="F229">
        <v>180</v>
      </c>
      <c r="J229" t="s">
        <v>275</v>
      </c>
    </row>
    <row r="230" spans="1:10" ht="12.75">
      <c r="A230" s="96">
        <v>38253</v>
      </c>
      <c r="B230" t="s">
        <v>271</v>
      </c>
      <c r="C230" t="s">
        <v>283</v>
      </c>
      <c r="D230" t="s">
        <v>19</v>
      </c>
      <c r="E230">
        <v>3</v>
      </c>
      <c r="F230">
        <v>300</v>
      </c>
      <c r="J230" t="s">
        <v>275</v>
      </c>
    </row>
    <row r="231" spans="1:10" ht="12.75">
      <c r="A231" s="96">
        <v>38254</v>
      </c>
      <c r="B231" t="s">
        <v>271</v>
      </c>
      <c r="C231" t="s">
        <v>283</v>
      </c>
      <c r="D231" t="s">
        <v>19</v>
      </c>
      <c r="E231">
        <v>2</v>
      </c>
      <c r="F231">
        <v>300</v>
      </c>
      <c r="J231" t="s">
        <v>275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4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10.00390625" style="0" bestFit="1" customWidth="1"/>
    <col min="2" max="2" width="6.8515625" style="0" bestFit="1" customWidth="1"/>
    <col min="3" max="3" width="7.8515625" style="0" bestFit="1" customWidth="1"/>
    <col min="4" max="4" width="26.140625" style="0" bestFit="1" customWidth="1"/>
    <col min="5" max="5" width="26.00390625" style="0" bestFit="1" customWidth="1"/>
  </cols>
  <sheetData>
    <row r="1" spans="1:5" ht="12.75">
      <c r="A1" s="97" t="s">
        <v>2</v>
      </c>
      <c r="B1" s="97" t="s">
        <v>34</v>
      </c>
      <c r="C1" s="98" t="s">
        <v>35</v>
      </c>
      <c r="D1" s="99" t="s">
        <v>319</v>
      </c>
      <c r="E1" s="99" t="s">
        <v>318</v>
      </c>
    </row>
    <row r="2" spans="1:5" ht="12.75">
      <c r="A2" s="100" t="s">
        <v>25</v>
      </c>
      <c r="B2" s="100">
        <v>1</v>
      </c>
      <c r="C2" s="101">
        <v>120</v>
      </c>
      <c r="D2">
        <v>20</v>
      </c>
      <c r="E2">
        <v>5</v>
      </c>
    </row>
    <row r="3" spans="1:5" ht="12.75">
      <c r="A3" s="100" t="s">
        <v>25</v>
      </c>
      <c r="B3" s="100">
        <v>1</v>
      </c>
      <c r="C3" s="101">
        <v>240</v>
      </c>
      <c r="D3">
        <v>20</v>
      </c>
      <c r="E3">
        <v>5</v>
      </c>
    </row>
    <row r="4" spans="1:5" ht="12.75">
      <c r="A4" s="100" t="s">
        <v>25</v>
      </c>
      <c r="B4" s="100">
        <v>1</v>
      </c>
      <c r="C4" s="101">
        <v>360</v>
      </c>
      <c r="D4">
        <v>20</v>
      </c>
      <c r="E4">
        <v>5</v>
      </c>
    </row>
    <row r="5" spans="1:5" ht="12.75">
      <c r="A5" s="100" t="s">
        <v>25</v>
      </c>
      <c r="B5" s="100">
        <v>2</v>
      </c>
      <c r="C5" s="101">
        <v>120</v>
      </c>
      <c r="D5">
        <v>20</v>
      </c>
      <c r="E5">
        <v>5</v>
      </c>
    </row>
    <row r="6" spans="1:5" ht="12.75">
      <c r="A6" s="100" t="s">
        <v>25</v>
      </c>
      <c r="B6" s="100">
        <v>2</v>
      </c>
      <c r="C6" s="101">
        <v>240</v>
      </c>
      <c r="D6">
        <v>20</v>
      </c>
      <c r="E6">
        <v>5</v>
      </c>
    </row>
    <row r="7" spans="1:5" ht="12.75">
      <c r="A7" s="100" t="s">
        <v>25</v>
      </c>
      <c r="B7" s="100">
        <v>2</v>
      </c>
      <c r="C7" s="101">
        <v>360</v>
      </c>
      <c r="D7">
        <v>20</v>
      </c>
      <c r="E7">
        <v>5</v>
      </c>
    </row>
    <row r="8" spans="1:5" ht="12.75">
      <c r="A8" s="100" t="s">
        <v>25</v>
      </c>
      <c r="B8" s="100">
        <v>3</v>
      </c>
      <c r="C8" s="101">
        <v>120</v>
      </c>
      <c r="D8">
        <v>20</v>
      </c>
      <c r="E8">
        <v>5</v>
      </c>
    </row>
    <row r="9" spans="1:5" ht="12.75">
      <c r="A9" s="100" t="s">
        <v>25</v>
      </c>
      <c r="B9" s="100">
        <v>3</v>
      </c>
      <c r="C9" s="101">
        <v>240</v>
      </c>
      <c r="D9">
        <v>20</v>
      </c>
      <c r="E9">
        <v>5</v>
      </c>
    </row>
    <row r="10" spans="1:5" ht="12.75">
      <c r="A10" s="100" t="s">
        <v>25</v>
      </c>
      <c r="B10" s="100">
        <v>3</v>
      </c>
      <c r="C10" s="101">
        <v>360</v>
      </c>
      <c r="D10">
        <v>20</v>
      </c>
      <c r="E10">
        <v>5</v>
      </c>
    </row>
    <row r="11" spans="1:5" ht="12.75">
      <c r="A11" s="100" t="s">
        <v>19</v>
      </c>
      <c r="B11" s="100">
        <v>1</v>
      </c>
      <c r="C11" s="101">
        <v>180</v>
      </c>
      <c r="D11">
        <v>20</v>
      </c>
      <c r="E11">
        <v>5</v>
      </c>
    </row>
    <row r="12" spans="1:5" ht="12.75">
      <c r="A12" s="100" t="s">
        <v>19</v>
      </c>
      <c r="B12" s="100">
        <v>1</v>
      </c>
      <c r="C12" s="101">
        <v>300</v>
      </c>
      <c r="D12">
        <v>20</v>
      </c>
      <c r="E12">
        <v>5</v>
      </c>
    </row>
    <row r="13" spans="1:5" ht="12.75">
      <c r="A13" s="100" t="s">
        <v>19</v>
      </c>
      <c r="B13" s="100">
        <v>1</v>
      </c>
      <c r="C13" s="101">
        <v>60</v>
      </c>
      <c r="D13">
        <v>20</v>
      </c>
      <c r="E13">
        <v>5</v>
      </c>
    </row>
    <row r="14" spans="1:5" ht="12.75">
      <c r="A14" s="100" t="s">
        <v>19</v>
      </c>
      <c r="B14" s="100">
        <v>2</v>
      </c>
      <c r="C14" s="101">
        <v>180</v>
      </c>
      <c r="D14">
        <v>20</v>
      </c>
      <c r="E14">
        <v>5</v>
      </c>
    </row>
    <row r="15" spans="1:5" ht="12.75">
      <c r="A15" s="100" t="s">
        <v>19</v>
      </c>
      <c r="B15" s="100">
        <v>2</v>
      </c>
      <c r="C15" s="101">
        <v>300</v>
      </c>
      <c r="D15">
        <v>20</v>
      </c>
      <c r="E15">
        <v>5</v>
      </c>
    </row>
    <row r="16" spans="1:5" ht="12.75">
      <c r="A16" s="100" t="s">
        <v>19</v>
      </c>
      <c r="B16" s="100">
        <v>2</v>
      </c>
      <c r="C16" s="101">
        <v>60</v>
      </c>
      <c r="D16">
        <v>20</v>
      </c>
      <c r="E16">
        <v>5</v>
      </c>
    </row>
    <row r="17" spans="1:5" ht="12.75">
      <c r="A17" s="100" t="s">
        <v>19</v>
      </c>
      <c r="B17" s="100">
        <v>3</v>
      </c>
      <c r="C17" s="101">
        <v>180</v>
      </c>
      <c r="D17">
        <v>20</v>
      </c>
      <c r="E17">
        <v>5</v>
      </c>
    </row>
    <row r="18" spans="1:5" ht="12.75">
      <c r="A18" s="100" t="s">
        <v>19</v>
      </c>
      <c r="B18" s="100">
        <v>3</v>
      </c>
      <c r="C18" s="101">
        <v>300</v>
      </c>
      <c r="D18">
        <v>20</v>
      </c>
      <c r="E18">
        <v>5</v>
      </c>
    </row>
    <row r="19" spans="1:5" ht="12.75">
      <c r="A19" s="100" t="s">
        <v>19</v>
      </c>
      <c r="B19" s="100">
        <v>3</v>
      </c>
      <c r="C19" s="101">
        <v>60</v>
      </c>
      <c r="D19">
        <v>20</v>
      </c>
      <c r="E19">
        <v>5</v>
      </c>
    </row>
    <row r="20" spans="1:5" ht="12.75">
      <c r="A20" s="100" t="s">
        <v>23</v>
      </c>
      <c r="B20" s="100" t="s">
        <v>40</v>
      </c>
      <c r="C20" s="101">
        <v>360</v>
      </c>
      <c r="D20">
        <v>20</v>
      </c>
      <c r="E20">
        <v>5</v>
      </c>
    </row>
    <row r="21" spans="1:5" ht="12.75">
      <c r="A21" s="100" t="s">
        <v>23</v>
      </c>
      <c r="B21" s="100" t="s">
        <v>41</v>
      </c>
      <c r="C21" s="101">
        <v>90</v>
      </c>
      <c r="D21">
        <v>20</v>
      </c>
      <c r="E21">
        <v>5</v>
      </c>
    </row>
    <row r="22" spans="1:5" ht="12.75">
      <c r="A22" s="100" t="s">
        <v>23</v>
      </c>
      <c r="B22" s="100" t="s">
        <v>42</v>
      </c>
      <c r="C22" s="101">
        <v>180</v>
      </c>
      <c r="D22">
        <v>20</v>
      </c>
      <c r="E22">
        <v>5</v>
      </c>
    </row>
    <row r="23" spans="1:5" ht="12.75">
      <c r="A23" s="100" t="s">
        <v>23</v>
      </c>
      <c r="B23" s="100" t="s">
        <v>43</v>
      </c>
      <c r="C23" s="101">
        <v>270</v>
      </c>
      <c r="D23">
        <v>20</v>
      </c>
      <c r="E23">
        <v>5</v>
      </c>
    </row>
    <row r="24" spans="1:5" ht="12.75">
      <c r="A24" s="100" t="s">
        <v>23</v>
      </c>
      <c r="B24" s="100" t="s">
        <v>45</v>
      </c>
      <c r="C24" s="101">
        <v>45</v>
      </c>
      <c r="D24">
        <v>20</v>
      </c>
      <c r="E24">
        <v>5</v>
      </c>
    </row>
    <row r="25" spans="1:5" ht="12.75">
      <c r="A25" s="100" t="s">
        <v>23</v>
      </c>
      <c r="B25" s="100" t="s">
        <v>49</v>
      </c>
      <c r="C25" s="101">
        <v>315</v>
      </c>
      <c r="D25">
        <v>20</v>
      </c>
      <c r="E25">
        <v>5</v>
      </c>
    </row>
    <row r="26" spans="1:5" ht="12.75">
      <c r="A26" s="100" t="s">
        <v>13</v>
      </c>
      <c r="B26" s="100" t="s">
        <v>40</v>
      </c>
      <c r="C26" s="101">
        <v>360</v>
      </c>
      <c r="D26">
        <v>20</v>
      </c>
      <c r="E26">
        <v>5</v>
      </c>
    </row>
    <row r="27" spans="1:5" ht="12.75">
      <c r="A27" s="100" t="s">
        <v>13</v>
      </c>
      <c r="B27" s="100" t="s">
        <v>41</v>
      </c>
      <c r="C27" s="101">
        <v>270</v>
      </c>
      <c r="D27">
        <v>20</v>
      </c>
      <c r="E27">
        <v>5</v>
      </c>
    </row>
    <row r="28" spans="1:5" ht="12.75">
      <c r="A28" s="100" t="s">
        <v>13</v>
      </c>
      <c r="B28" s="100" t="s">
        <v>42</v>
      </c>
      <c r="C28" s="101">
        <v>180</v>
      </c>
      <c r="D28">
        <v>20</v>
      </c>
      <c r="E28">
        <v>5</v>
      </c>
    </row>
    <row r="29" spans="1:5" ht="12.75">
      <c r="A29" s="100" t="s">
        <v>13</v>
      </c>
      <c r="B29" s="100" t="s">
        <v>43</v>
      </c>
      <c r="C29" s="101">
        <v>90</v>
      </c>
      <c r="D29">
        <v>20</v>
      </c>
      <c r="E29">
        <v>5</v>
      </c>
    </row>
    <row r="30" spans="1:5" ht="12.75">
      <c r="A30" s="100" t="s">
        <v>13</v>
      </c>
      <c r="B30" s="100" t="s">
        <v>45</v>
      </c>
      <c r="C30" s="101">
        <v>315</v>
      </c>
      <c r="D30">
        <v>20</v>
      </c>
      <c r="E30">
        <v>5</v>
      </c>
    </row>
    <row r="31" spans="1:5" ht="12.75">
      <c r="A31" s="100" t="s">
        <v>13</v>
      </c>
      <c r="B31" s="100" t="s">
        <v>49</v>
      </c>
      <c r="C31" s="101">
        <v>45</v>
      </c>
      <c r="D31">
        <v>20</v>
      </c>
      <c r="E31">
        <v>5</v>
      </c>
    </row>
    <row r="32" spans="1:5" ht="12.75">
      <c r="A32" s="100" t="s">
        <v>9</v>
      </c>
      <c r="B32" s="100">
        <v>1</v>
      </c>
      <c r="C32" s="101">
        <v>120</v>
      </c>
      <c r="D32">
        <v>20</v>
      </c>
      <c r="E32">
        <v>5</v>
      </c>
    </row>
    <row r="33" spans="1:5" ht="12.75">
      <c r="A33" s="100" t="s">
        <v>9</v>
      </c>
      <c r="B33" s="100">
        <v>1</v>
      </c>
      <c r="C33" s="101">
        <v>240</v>
      </c>
      <c r="D33">
        <v>20</v>
      </c>
      <c r="E33">
        <v>5</v>
      </c>
    </row>
    <row r="34" spans="1:5" ht="12.75">
      <c r="A34" s="100" t="s">
        <v>9</v>
      </c>
      <c r="B34" s="100">
        <v>1</v>
      </c>
      <c r="C34" s="101">
        <v>360</v>
      </c>
      <c r="D34">
        <v>20</v>
      </c>
      <c r="E34">
        <v>5</v>
      </c>
    </row>
    <row r="35" spans="1:5" ht="12.75">
      <c r="A35" s="100" t="s">
        <v>9</v>
      </c>
      <c r="B35" s="100">
        <v>2</v>
      </c>
      <c r="C35" s="101">
        <v>120</v>
      </c>
      <c r="D35">
        <v>20</v>
      </c>
      <c r="E35">
        <v>5</v>
      </c>
    </row>
    <row r="36" spans="1:5" ht="12.75">
      <c r="A36" s="100" t="s">
        <v>9</v>
      </c>
      <c r="B36" s="100">
        <v>2</v>
      </c>
      <c r="C36" s="101">
        <v>240</v>
      </c>
      <c r="D36">
        <v>20</v>
      </c>
      <c r="E36">
        <v>5</v>
      </c>
    </row>
    <row r="37" spans="1:5" ht="12.75">
      <c r="A37" s="100" t="s">
        <v>9</v>
      </c>
      <c r="B37" s="100">
        <v>2</v>
      </c>
      <c r="C37" s="101">
        <v>360</v>
      </c>
      <c r="D37">
        <v>20</v>
      </c>
      <c r="E37">
        <v>5</v>
      </c>
    </row>
    <row r="38" spans="1:5" ht="12.75">
      <c r="A38" s="100" t="s">
        <v>9</v>
      </c>
      <c r="B38" s="100">
        <v>3</v>
      </c>
      <c r="C38" s="101">
        <v>180</v>
      </c>
      <c r="D38">
        <v>20</v>
      </c>
      <c r="E38">
        <v>5</v>
      </c>
    </row>
    <row r="39" spans="1:5" ht="12.75">
      <c r="A39" s="100" t="s">
        <v>9</v>
      </c>
      <c r="B39" s="100">
        <v>3</v>
      </c>
      <c r="C39" s="101">
        <v>300</v>
      </c>
      <c r="D39">
        <v>20</v>
      </c>
      <c r="E39">
        <v>5</v>
      </c>
    </row>
    <row r="40" spans="1:5" ht="12.75">
      <c r="A40" s="100" t="s">
        <v>9</v>
      </c>
      <c r="B40" s="100">
        <v>3</v>
      </c>
      <c r="C40" s="101">
        <v>60</v>
      </c>
      <c r="D40">
        <v>20</v>
      </c>
      <c r="E40">
        <v>5</v>
      </c>
    </row>
    <row r="41" spans="1:5" ht="12.75">
      <c r="A41" s="100" t="s">
        <v>16</v>
      </c>
      <c r="B41" s="100">
        <v>2</v>
      </c>
      <c r="C41" s="101">
        <v>180</v>
      </c>
      <c r="D41">
        <v>20</v>
      </c>
      <c r="E41">
        <v>5</v>
      </c>
    </row>
    <row r="42" spans="1:5" ht="12.75">
      <c r="A42" s="100" t="s">
        <v>16</v>
      </c>
      <c r="B42" s="100">
        <v>2</v>
      </c>
      <c r="C42" s="101">
        <v>60</v>
      </c>
      <c r="D42">
        <v>20</v>
      </c>
      <c r="E42">
        <v>5</v>
      </c>
    </row>
    <row r="43" spans="1:5" ht="12.75">
      <c r="A43" s="100" t="s">
        <v>16</v>
      </c>
      <c r="B43" s="100">
        <v>3</v>
      </c>
      <c r="C43" s="101">
        <v>120</v>
      </c>
      <c r="D43">
        <v>20</v>
      </c>
      <c r="E43">
        <v>5</v>
      </c>
    </row>
    <row r="44" spans="1:5" ht="12.75">
      <c r="A44" s="100" t="s">
        <v>16</v>
      </c>
      <c r="B44" s="100">
        <v>3</v>
      </c>
      <c r="C44" s="101">
        <v>240</v>
      </c>
      <c r="D44">
        <v>20</v>
      </c>
      <c r="E44">
        <v>5</v>
      </c>
    </row>
    <row r="45" spans="1:5" ht="12.75">
      <c r="A45" s="100" t="s">
        <v>16</v>
      </c>
      <c r="B45" s="100">
        <v>3</v>
      </c>
      <c r="C45" s="101">
        <v>360</v>
      </c>
      <c r="D45">
        <v>20</v>
      </c>
      <c r="E45">
        <v>5</v>
      </c>
    </row>
    <row r="46" spans="1:5" ht="12.75">
      <c r="A46" s="100" t="s">
        <v>11</v>
      </c>
      <c r="B46" s="100">
        <v>1</v>
      </c>
      <c r="C46" s="101">
        <v>210</v>
      </c>
      <c r="D46">
        <v>20</v>
      </c>
      <c r="E46">
        <v>5</v>
      </c>
    </row>
    <row r="47" spans="1:5" ht="12.75">
      <c r="A47" s="100" t="s">
        <v>11</v>
      </c>
      <c r="B47" s="100">
        <v>1</v>
      </c>
      <c r="C47" s="101">
        <v>330</v>
      </c>
      <c r="D47">
        <v>20</v>
      </c>
      <c r="E47">
        <v>5</v>
      </c>
    </row>
    <row r="48" spans="1:5" ht="12.75">
      <c r="A48" s="100" t="s">
        <v>11</v>
      </c>
      <c r="B48" s="100">
        <v>1</v>
      </c>
      <c r="C48" s="101">
        <v>90</v>
      </c>
      <c r="D48">
        <v>20</v>
      </c>
      <c r="E48">
        <v>5</v>
      </c>
    </row>
    <row r="49" spans="1:5" ht="12.75">
      <c r="A49" s="100" t="s">
        <v>11</v>
      </c>
      <c r="B49" s="100">
        <v>2</v>
      </c>
      <c r="C49" s="101">
        <v>150</v>
      </c>
      <c r="D49">
        <v>20</v>
      </c>
      <c r="E49">
        <v>5</v>
      </c>
    </row>
    <row r="50" spans="1:5" ht="12.75">
      <c r="A50" s="100" t="s">
        <v>11</v>
      </c>
      <c r="B50" s="100">
        <v>2</v>
      </c>
      <c r="C50" s="101">
        <v>270</v>
      </c>
      <c r="D50">
        <v>20</v>
      </c>
      <c r="E50">
        <v>5</v>
      </c>
    </row>
    <row r="51" spans="1:5" ht="12.75">
      <c r="A51" s="100" t="s">
        <v>11</v>
      </c>
      <c r="B51" s="100">
        <v>2</v>
      </c>
      <c r="C51" s="101">
        <v>30</v>
      </c>
      <c r="D51">
        <v>20</v>
      </c>
      <c r="E51">
        <v>5</v>
      </c>
    </row>
    <row r="52" spans="1:5" ht="12.75">
      <c r="A52" s="100" t="s">
        <v>11</v>
      </c>
      <c r="B52" s="100">
        <v>3</v>
      </c>
      <c r="C52" s="101">
        <v>300</v>
      </c>
      <c r="D52">
        <v>15</v>
      </c>
      <c r="E52">
        <v>5</v>
      </c>
    </row>
    <row r="53" spans="1:5" ht="12.75">
      <c r="A53" s="100" t="s">
        <v>11</v>
      </c>
      <c r="B53" s="100">
        <v>3</v>
      </c>
      <c r="C53" s="101">
        <v>360</v>
      </c>
      <c r="D53">
        <v>20</v>
      </c>
      <c r="E53">
        <v>5</v>
      </c>
    </row>
    <row r="54" spans="1:5" ht="12.75">
      <c r="A54" s="100" t="s">
        <v>28</v>
      </c>
      <c r="B54" s="100">
        <v>1</v>
      </c>
      <c r="C54" s="101">
        <v>140</v>
      </c>
      <c r="D54">
        <v>20</v>
      </c>
      <c r="E54">
        <v>5</v>
      </c>
    </row>
    <row r="55" spans="1:5" ht="12.75">
      <c r="A55" s="100" t="s">
        <v>28</v>
      </c>
      <c r="B55" s="100">
        <v>1</v>
      </c>
      <c r="C55" s="101">
        <v>20</v>
      </c>
      <c r="D55">
        <v>20</v>
      </c>
      <c r="E55">
        <v>5</v>
      </c>
    </row>
    <row r="56" spans="1:5" ht="12.75">
      <c r="A56" s="100" t="s">
        <v>28</v>
      </c>
      <c r="B56" s="100">
        <v>1</v>
      </c>
      <c r="C56" s="101">
        <v>260</v>
      </c>
      <c r="D56">
        <v>20</v>
      </c>
      <c r="E56">
        <v>5</v>
      </c>
    </row>
    <row r="57" spans="1:5" ht="12.75">
      <c r="A57" s="100" t="s">
        <v>28</v>
      </c>
      <c r="B57" s="100">
        <v>2</v>
      </c>
      <c r="C57" s="101">
        <v>200</v>
      </c>
      <c r="D57">
        <v>20</v>
      </c>
      <c r="E57">
        <v>5</v>
      </c>
    </row>
    <row r="58" spans="1:5" ht="12.75">
      <c r="A58" s="100" t="s">
        <v>28</v>
      </c>
      <c r="B58" s="100">
        <v>2</v>
      </c>
      <c r="C58" s="101">
        <v>320</v>
      </c>
      <c r="D58">
        <v>20</v>
      </c>
      <c r="E58">
        <v>5</v>
      </c>
    </row>
    <row r="59" spans="1:5" ht="12.75">
      <c r="A59" s="100" t="s">
        <v>28</v>
      </c>
      <c r="B59" s="100">
        <v>2</v>
      </c>
      <c r="C59" s="101">
        <v>80</v>
      </c>
      <c r="D59">
        <v>20</v>
      </c>
      <c r="E59">
        <v>5</v>
      </c>
    </row>
    <row r="60" spans="1:5" ht="12.75">
      <c r="A60" s="100" t="s">
        <v>28</v>
      </c>
      <c r="B60" s="100">
        <v>3</v>
      </c>
      <c r="C60" s="101">
        <v>140</v>
      </c>
      <c r="D60">
        <v>20</v>
      </c>
      <c r="E60">
        <v>5</v>
      </c>
    </row>
    <row r="61" spans="1:5" ht="12.75">
      <c r="A61" s="100" t="s">
        <v>28</v>
      </c>
      <c r="B61" s="100">
        <v>3</v>
      </c>
      <c r="C61" s="101">
        <v>20</v>
      </c>
      <c r="D61">
        <v>20</v>
      </c>
      <c r="E61">
        <v>5</v>
      </c>
    </row>
    <row r="62" spans="1:5" ht="12.75">
      <c r="A62" s="100" t="s">
        <v>28</v>
      </c>
      <c r="B62" s="100">
        <v>3</v>
      </c>
      <c r="C62" s="101">
        <v>260</v>
      </c>
      <c r="D62">
        <v>20</v>
      </c>
      <c r="E62">
        <v>5</v>
      </c>
    </row>
    <row r="63" spans="1:5" ht="12.75">
      <c r="A63" s="100" t="s">
        <v>39</v>
      </c>
      <c r="B63" s="100">
        <v>1</v>
      </c>
      <c r="C63" s="101">
        <v>150</v>
      </c>
      <c r="D63">
        <v>20</v>
      </c>
      <c r="E63">
        <v>5</v>
      </c>
    </row>
    <row r="64" spans="1:5" ht="12.75">
      <c r="A64" s="100" t="s">
        <v>39</v>
      </c>
      <c r="B64" s="100">
        <v>1</v>
      </c>
      <c r="C64" s="101">
        <v>270</v>
      </c>
      <c r="D64">
        <v>20</v>
      </c>
      <c r="E64">
        <v>5</v>
      </c>
    </row>
    <row r="65" spans="1:5" ht="12.75">
      <c r="A65" s="100" t="s">
        <v>39</v>
      </c>
      <c r="B65" s="100">
        <v>1</v>
      </c>
      <c r="C65" s="101">
        <v>30</v>
      </c>
      <c r="D65">
        <v>20</v>
      </c>
      <c r="E65">
        <v>5</v>
      </c>
    </row>
    <row r="66" spans="1:5" ht="12.75">
      <c r="A66" s="100" t="s">
        <v>39</v>
      </c>
      <c r="B66" s="100">
        <v>2</v>
      </c>
      <c r="C66" s="101">
        <v>210</v>
      </c>
      <c r="D66">
        <v>20</v>
      </c>
      <c r="E66">
        <v>5</v>
      </c>
    </row>
    <row r="67" spans="1:5" ht="12.75">
      <c r="A67" s="100" t="s">
        <v>39</v>
      </c>
      <c r="B67" s="100">
        <v>2</v>
      </c>
      <c r="C67" s="101">
        <v>330</v>
      </c>
      <c r="D67">
        <v>20</v>
      </c>
      <c r="E67">
        <v>5</v>
      </c>
    </row>
    <row r="68" spans="1:5" ht="12.75">
      <c r="A68" s="100" t="s">
        <v>39</v>
      </c>
      <c r="B68" s="100">
        <v>2</v>
      </c>
      <c r="C68" s="101">
        <v>90</v>
      </c>
      <c r="D68">
        <v>20</v>
      </c>
      <c r="E68">
        <v>5</v>
      </c>
    </row>
    <row r="69" spans="1:5" ht="12.75">
      <c r="A69" s="100" t="s">
        <v>39</v>
      </c>
      <c r="B69" s="100">
        <v>3</v>
      </c>
      <c r="C69" s="101">
        <v>150</v>
      </c>
      <c r="D69">
        <v>20</v>
      </c>
      <c r="E69">
        <v>5</v>
      </c>
    </row>
    <row r="70" spans="1:5" ht="12.75">
      <c r="A70" s="100" t="s">
        <v>39</v>
      </c>
      <c r="B70" s="100">
        <v>3</v>
      </c>
      <c r="C70" s="101">
        <v>270</v>
      </c>
      <c r="D70">
        <v>20</v>
      </c>
      <c r="E70">
        <v>5</v>
      </c>
    </row>
    <row r="71" spans="1:5" ht="12.75">
      <c r="A71" s="100" t="s">
        <v>39</v>
      </c>
      <c r="B71" s="100">
        <v>3</v>
      </c>
      <c r="C71" s="101">
        <v>60</v>
      </c>
      <c r="D71">
        <v>20</v>
      </c>
      <c r="E71">
        <v>5</v>
      </c>
    </row>
    <row r="72" spans="1:5" ht="12.75">
      <c r="A72" s="100" t="s">
        <v>21</v>
      </c>
      <c r="B72" s="100">
        <v>1</v>
      </c>
      <c r="C72" s="101">
        <v>120</v>
      </c>
      <c r="D72">
        <v>20</v>
      </c>
      <c r="E72">
        <v>5</v>
      </c>
    </row>
    <row r="73" spans="1:5" ht="12.75">
      <c r="A73" s="100" t="s">
        <v>21</v>
      </c>
      <c r="B73" s="100">
        <v>1</v>
      </c>
      <c r="C73" s="101">
        <v>240</v>
      </c>
      <c r="D73">
        <v>20</v>
      </c>
      <c r="E73">
        <v>5</v>
      </c>
    </row>
    <row r="74" spans="1:5" ht="12.75">
      <c r="A74" s="100" t="s">
        <v>21</v>
      </c>
      <c r="B74" s="100">
        <v>2</v>
      </c>
      <c r="C74" s="101">
        <v>120</v>
      </c>
      <c r="D74">
        <v>20</v>
      </c>
      <c r="E74">
        <v>5</v>
      </c>
    </row>
    <row r="75" spans="1:5" ht="12.75">
      <c r="A75" s="100" t="s">
        <v>21</v>
      </c>
      <c r="B75" s="100">
        <v>2</v>
      </c>
      <c r="C75" s="101">
        <v>240</v>
      </c>
      <c r="D75">
        <v>20</v>
      </c>
      <c r="E75">
        <v>5</v>
      </c>
    </row>
    <row r="76" spans="1:5" ht="12.75">
      <c r="A76" s="100" t="s">
        <v>21</v>
      </c>
      <c r="B76" s="100">
        <v>2</v>
      </c>
      <c r="C76" s="101">
        <v>360</v>
      </c>
      <c r="D76">
        <v>20</v>
      </c>
      <c r="E76">
        <v>5</v>
      </c>
    </row>
    <row r="77" spans="1:5" ht="12.75">
      <c r="A77" s="100" t="s">
        <v>21</v>
      </c>
      <c r="B77" s="100">
        <v>3</v>
      </c>
      <c r="C77" s="101">
        <v>180</v>
      </c>
      <c r="D77">
        <v>20</v>
      </c>
      <c r="E77">
        <v>5</v>
      </c>
    </row>
    <row r="78" spans="1:5" ht="12.75">
      <c r="A78" s="100" t="s">
        <v>21</v>
      </c>
      <c r="B78" s="100">
        <v>3</v>
      </c>
      <c r="C78" s="101">
        <v>300</v>
      </c>
      <c r="D78">
        <v>20</v>
      </c>
      <c r="E78">
        <v>5</v>
      </c>
    </row>
    <row r="79" spans="1:5" ht="12.75">
      <c r="A79" s="100" t="s">
        <v>21</v>
      </c>
      <c r="B79" s="100">
        <v>3</v>
      </c>
      <c r="C79" s="101">
        <v>360</v>
      </c>
      <c r="D79">
        <v>20</v>
      </c>
      <c r="E79">
        <v>5</v>
      </c>
    </row>
    <row r="80" spans="1:5" ht="12.75">
      <c r="A80" s="100" t="s">
        <v>21</v>
      </c>
      <c r="B80" s="100">
        <v>3</v>
      </c>
      <c r="C80" s="101">
        <v>60</v>
      </c>
      <c r="D80">
        <v>20</v>
      </c>
      <c r="E80">
        <v>5</v>
      </c>
    </row>
    <row r="81" spans="1:5" ht="12.75">
      <c r="A81" s="100" t="s">
        <v>14</v>
      </c>
      <c r="B81" s="100">
        <v>1</v>
      </c>
      <c r="C81" s="101">
        <v>180</v>
      </c>
      <c r="D81">
        <v>20</v>
      </c>
      <c r="E81">
        <v>5</v>
      </c>
    </row>
    <row r="82" spans="1:5" ht="12.75">
      <c r="A82" s="100" t="s">
        <v>14</v>
      </c>
      <c r="B82" s="100">
        <v>1</v>
      </c>
      <c r="C82" s="101">
        <v>300</v>
      </c>
      <c r="D82">
        <v>20</v>
      </c>
      <c r="E82">
        <v>5</v>
      </c>
    </row>
    <row r="83" spans="1:5" ht="12.75">
      <c r="A83" s="100" t="s">
        <v>14</v>
      </c>
      <c r="B83" s="100">
        <v>1</v>
      </c>
      <c r="C83" s="101">
        <v>60</v>
      </c>
      <c r="D83">
        <v>20</v>
      </c>
      <c r="E83">
        <v>5</v>
      </c>
    </row>
    <row r="84" spans="1:5" ht="12.75">
      <c r="A84" s="100" t="s">
        <v>14</v>
      </c>
      <c r="B84" s="100">
        <v>2</v>
      </c>
      <c r="C84" s="101">
        <v>120</v>
      </c>
      <c r="D84">
        <v>20</v>
      </c>
      <c r="E84">
        <v>5</v>
      </c>
    </row>
    <row r="85" spans="1:5" ht="12.75">
      <c r="A85" s="100" t="s">
        <v>14</v>
      </c>
      <c r="B85" s="100">
        <v>2</v>
      </c>
      <c r="C85" s="101">
        <v>240</v>
      </c>
      <c r="D85">
        <v>20</v>
      </c>
      <c r="E85">
        <v>5</v>
      </c>
    </row>
    <row r="86" spans="1:5" ht="12.75">
      <c r="A86" s="100" t="s">
        <v>14</v>
      </c>
      <c r="B86" s="100">
        <v>2</v>
      </c>
      <c r="C86" s="101">
        <v>360</v>
      </c>
      <c r="D86">
        <v>20</v>
      </c>
      <c r="E86">
        <v>5</v>
      </c>
    </row>
    <row r="87" spans="1:5" ht="12.75">
      <c r="A87" s="100" t="s">
        <v>14</v>
      </c>
      <c r="B87" s="100">
        <v>3</v>
      </c>
      <c r="C87" s="101">
        <v>180</v>
      </c>
      <c r="D87">
        <v>20</v>
      </c>
      <c r="E87">
        <v>5</v>
      </c>
    </row>
    <row r="88" spans="1:5" ht="12.75">
      <c r="A88" s="100" t="s">
        <v>14</v>
      </c>
      <c r="B88" s="100">
        <v>3</v>
      </c>
      <c r="C88" s="101">
        <v>300</v>
      </c>
      <c r="D88">
        <v>20</v>
      </c>
      <c r="E88">
        <v>5</v>
      </c>
    </row>
    <row r="89" spans="1:5" ht="12.75">
      <c r="A89" s="100" t="s">
        <v>14</v>
      </c>
      <c r="B89" s="100">
        <v>3</v>
      </c>
      <c r="C89" s="101">
        <v>60</v>
      </c>
      <c r="D89">
        <v>20</v>
      </c>
      <c r="E89">
        <v>5</v>
      </c>
    </row>
    <row r="90" spans="1:5" ht="12.75">
      <c r="A90" s="100" t="s">
        <v>18</v>
      </c>
      <c r="B90" s="100">
        <v>1</v>
      </c>
      <c r="C90" s="101">
        <v>120</v>
      </c>
      <c r="D90">
        <v>20</v>
      </c>
      <c r="E90">
        <v>5</v>
      </c>
    </row>
    <row r="91" spans="1:5" ht="12.75">
      <c r="A91" s="100" t="s">
        <v>18</v>
      </c>
      <c r="B91" s="100">
        <v>1</v>
      </c>
      <c r="C91" s="101">
        <v>240</v>
      </c>
      <c r="D91">
        <v>20</v>
      </c>
      <c r="E91">
        <v>5</v>
      </c>
    </row>
    <row r="92" spans="1:5" ht="12.75">
      <c r="A92" s="100" t="s">
        <v>18</v>
      </c>
      <c r="B92" s="100">
        <v>1</v>
      </c>
      <c r="C92" s="101">
        <v>360</v>
      </c>
      <c r="D92">
        <v>20</v>
      </c>
      <c r="E92">
        <v>5</v>
      </c>
    </row>
    <row r="93" spans="1:5" ht="12.75">
      <c r="A93" s="100" t="s">
        <v>18</v>
      </c>
      <c r="B93" s="100">
        <v>2</v>
      </c>
      <c r="C93" s="101">
        <v>120</v>
      </c>
      <c r="D93">
        <v>20</v>
      </c>
      <c r="E93">
        <v>5</v>
      </c>
    </row>
    <row r="94" spans="1:5" ht="12.75">
      <c r="A94" s="100" t="s">
        <v>18</v>
      </c>
      <c r="B94" s="100">
        <v>2</v>
      </c>
      <c r="C94" s="101">
        <v>240</v>
      </c>
      <c r="D94">
        <v>20</v>
      </c>
      <c r="E94">
        <v>5</v>
      </c>
    </row>
    <row r="95" spans="1:5" ht="12.75">
      <c r="A95" s="100" t="s">
        <v>18</v>
      </c>
      <c r="B95" s="100">
        <v>2</v>
      </c>
      <c r="C95" s="101">
        <v>360</v>
      </c>
      <c r="D95">
        <v>20</v>
      </c>
      <c r="E95">
        <v>5</v>
      </c>
    </row>
    <row r="96" spans="1:5" ht="12.75">
      <c r="A96" s="100" t="s">
        <v>18</v>
      </c>
      <c r="B96" s="100">
        <v>3</v>
      </c>
      <c r="C96" s="101">
        <v>180</v>
      </c>
      <c r="D96">
        <v>20</v>
      </c>
      <c r="E96">
        <v>5</v>
      </c>
    </row>
    <row r="97" spans="1:5" ht="12.75">
      <c r="A97" s="100" t="s">
        <v>18</v>
      </c>
      <c r="B97" s="100">
        <v>3</v>
      </c>
      <c r="C97" s="101">
        <v>300</v>
      </c>
      <c r="D97">
        <v>20</v>
      </c>
      <c r="E97">
        <v>5</v>
      </c>
    </row>
    <row r="98" spans="1:5" ht="12.75">
      <c r="A98" s="100" t="s">
        <v>18</v>
      </c>
      <c r="B98" s="100">
        <v>3</v>
      </c>
      <c r="C98" s="101">
        <v>60</v>
      </c>
      <c r="D98">
        <v>20</v>
      </c>
      <c r="E98">
        <v>5</v>
      </c>
    </row>
    <row r="99" spans="1:5" ht="12.75">
      <c r="A99" s="100" t="s">
        <v>27</v>
      </c>
      <c r="B99" s="100">
        <v>1</v>
      </c>
      <c r="C99" s="101">
        <v>150</v>
      </c>
      <c r="D99">
        <v>20</v>
      </c>
      <c r="E99">
        <v>15</v>
      </c>
    </row>
    <row r="100" spans="1:5" ht="12.75">
      <c r="A100" s="100" t="s">
        <v>27</v>
      </c>
      <c r="B100" s="100">
        <v>1</v>
      </c>
      <c r="C100" s="101">
        <v>270</v>
      </c>
      <c r="D100">
        <v>20</v>
      </c>
      <c r="E100">
        <v>15</v>
      </c>
    </row>
    <row r="101" spans="1:5" ht="12.75">
      <c r="A101" s="100" t="s">
        <v>27</v>
      </c>
      <c r="B101" s="100">
        <v>1</v>
      </c>
      <c r="C101" s="101">
        <v>30</v>
      </c>
      <c r="D101">
        <v>20</v>
      </c>
      <c r="E101">
        <v>15</v>
      </c>
    </row>
    <row r="102" spans="1:5" ht="12.75">
      <c r="A102" s="100" t="s">
        <v>27</v>
      </c>
      <c r="B102" s="100">
        <v>2</v>
      </c>
      <c r="C102" s="101">
        <v>210</v>
      </c>
      <c r="D102">
        <v>20</v>
      </c>
      <c r="E102">
        <v>15</v>
      </c>
    </row>
    <row r="103" spans="1:5" ht="12.75">
      <c r="A103" s="100" t="s">
        <v>27</v>
      </c>
      <c r="B103" s="100">
        <v>2</v>
      </c>
      <c r="C103" s="101">
        <v>330</v>
      </c>
      <c r="D103">
        <v>20</v>
      </c>
      <c r="E103">
        <v>15</v>
      </c>
    </row>
    <row r="104" spans="1:5" ht="12.75">
      <c r="A104" s="100" t="s">
        <v>27</v>
      </c>
      <c r="B104" s="100">
        <v>2</v>
      </c>
      <c r="C104" s="101">
        <v>90</v>
      </c>
      <c r="D104">
        <v>20</v>
      </c>
      <c r="E104">
        <v>15</v>
      </c>
    </row>
    <row r="105" spans="1:5" ht="12.75">
      <c r="A105" s="100" t="s">
        <v>27</v>
      </c>
      <c r="B105" s="100">
        <v>3</v>
      </c>
      <c r="C105" s="101">
        <v>150</v>
      </c>
      <c r="D105">
        <v>20</v>
      </c>
      <c r="E105">
        <v>15</v>
      </c>
    </row>
    <row r="106" spans="1:5" ht="12.75">
      <c r="A106" s="100" t="s">
        <v>27</v>
      </c>
      <c r="B106" s="100">
        <v>3</v>
      </c>
      <c r="C106" s="101">
        <v>270</v>
      </c>
      <c r="D106">
        <v>20</v>
      </c>
      <c r="E106">
        <v>15</v>
      </c>
    </row>
    <row r="107" spans="1:5" ht="12.75">
      <c r="A107" s="100" t="s">
        <v>27</v>
      </c>
      <c r="B107" s="100">
        <v>3</v>
      </c>
      <c r="C107" s="101">
        <v>30</v>
      </c>
      <c r="D107">
        <v>20</v>
      </c>
      <c r="E107">
        <v>15</v>
      </c>
    </row>
    <row r="108" spans="1:5" ht="12.75">
      <c r="A108" s="100" t="s">
        <v>15</v>
      </c>
      <c r="B108" s="100" t="s">
        <v>40</v>
      </c>
      <c r="C108" s="101">
        <v>75</v>
      </c>
      <c r="D108">
        <v>20</v>
      </c>
      <c r="E108">
        <v>5</v>
      </c>
    </row>
    <row r="109" spans="1:5" ht="12.75">
      <c r="A109" s="100" t="s">
        <v>15</v>
      </c>
      <c r="B109" s="100" t="s">
        <v>41</v>
      </c>
      <c r="C109" s="101">
        <v>345</v>
      </c>
      <c r="D109">
        <v>20</v>
      </c>
      <c r="E109">
        <v>5</v>
      </c>
    </row>
    <row r="110" spans="1:5" ht="12.75">
      <c r="A110" s="100" t="s">
        <v>15</v>
      </c>
      <c r="B110" s="100" t="s">
        <v>42</v>
      </c>
      <c r="C110" s="101">
        <v>255</v>
      </c>
      <c r="D110">
        <v>20</v>
      </c>
      <c r="E110">
        <v>5</v>
      </c>
    </row>
    <row r="111" spans="1:5" ht="12.75">
      <c r="A111" s="100" t="s">
        <v>15</v>
      </c>
      <c r="B111" s="100" t="s">
        <v>47</v>
      </c>
      <c r="C111" s="101">
        <v>185</v>
      </c>
      <c r="D111">
        <v>18</v>
      </c>
      <c r="E111">
        <v>5</v>
      </c>
    </row>
    <row r="112" spans="1:5" ht="12.75">
      <c r="A112" s="100" t="s">
        <v>15</v>
      </c>
      <c r="B112" s="100" t="s">
        <v>43</v>
      </c>
      <c r="C112" s="101">
        <v>125</v>
      </c>
      <c r="D112">
        <v>20</v>
      </c>
      <c r="E112">
        <v>5</v>
      </c>
    </row>
    <row r="113" spans="1:5" ht="12.75">
      <c r="A113" s="100" t="s">
        <v>15</v>
      </c>
      <c r="B113" s="100" t="s">
        <v>48</v>
      </c>
      <c r="C113" s="101">
        <v>305</v>
      </c>
      <c r="D113">
        <v>20</v>
      </c>
      <c r="E113">
        <v>5</v>
      </c>
    </row>
    <row r="114" spans="1:5" ht="12.75">
      <c r="A114" s="100" t="s">
        <v>15</v>
      </c>
      <c r="B114" s="100" t="s">
        <v>49</v>
      </c>
      <c r="C114" s="101">
        <v>125</v>
      </c>
      <c r="D114">
        <v>20</v>
      </c>
      <c r="E114">
        <v>5</v>
      </c>
    </row>
    <row r="115" spans="1:5" ht="12.75">
      <c r="A115" s="100" t="s">
        <v>15</v>
      </c>
      <c r="B115" s="100" t="s">
        <v>278</v>
      </c>
      <c r="C115" s="101">
        <v>65</v>
      </c>
      <c r="D115">
        <v>20</v>
      </c>
      <c r="E115">
        <v>5</v>
      </c>
    </row>
    <row r="116" spans="1:5" ht="12.75">
      <c r="A116" s="100" t="s">
        <v>29</v>
      </c>
      <c r="B116" s="100">
        <v>1</v>
      </c>
      <c r="C116" s="101">
        <v>120</v>
      </c>
      <c r="D116">
        <v>20</v>
      </c>
      <c r="E116">
        <v>5</v>
      </c>
    </row>
    <row r="117" spans="1:5" ht="12.75">
      <c r="A117" s="100" t="s">
        <v>29</v>
      </c>
      <c r="B117" s="100">
        <v>1</v>
      </c>
      <c r="C117" s="101">
        <v>240</v>
      </c>
      <c r="D117">
        <v>20</v>
      </c>
      <c r="E117">
        <v>5</v>
      </c>
    </row>
    <row r="118" spans="1:5" ht="12.75">
      <c r="A118" s="100" t="s">
        <v>29</v>
      </c>
      <c r="B118" s="100">
        <v>1</v>
      </c>
      <c r="C118" s="101">
        <v>360</v>
      </c>
      <c r="D118">
        <v>20</v>
      </c>
      <c r="E118">
        <v>5</v>
      </c>
    </row>
    <row r="119" spans="1:5" ht="12.75">
      <c r="A119" s="100" t="s">
        <v>29</v>
      </c>
      <c r="B119" s="100">
        <v>2</v>
      </c>
      <c r="C119" s="101">
        <v>180</v>
      </c>
      <c r="D119">
        <v>20</v>
      </c>
      <c r="E119">
        <v>5</v>
      </c>
    </row>
    <row r="120" spans="1:5" ht="12.75">
      <c r="A120" s="100" t="s">
        <v>29</v>
      </c>
      <c r="B120" s="100">
        <v>2</v>
      </c>
      <c r="C120" s="101">
        <v>300</v>
      </c>
      <c r="D120">
        <v>20</v>
      </c>
      <c r="E120">
        <v>5</v>
      </c>
    </row>
    <row r="121" spans="1:5" ht="12.75">
      <c r="A121" s="100" t="s">
        <v>29</v>
      </c>
      <c r="B121" s="100">
        <v>2</v>
      </c>
      <c r="C121" s="101">
        <v>60</v>
      </c>
      <c r="D121">
        <v>20</v>
      </c>
      <c r="E121">
        <v>5</v>
      </c>
    </row>
    <row r="122" spans="1:5" ht="12.75">
      <c r="A122" s="100" t="s">
        <v>29</v>
      </c>
      <c r="B122" s="100">
        <v>3</v>
      </c>
      <c r="C122" s="101">
        <v>180</v>
      </c>
      <c r="D122">
        <v>20</v>
      </c>
      <c r="E122">
        <v>5</v>
      </c>
    </row>
    <row r="123" spans="1:5" ht="12.75">
      <c r="A123" s="100" t="s">
        <v>29</v>
      </c>
      <c r="B123" s="100">
        <v>3</v>
      </c>
      <c r="C123" s="101">
        <v>300</v>
      </c>
      <c r="D123">
        <v>20</v>
      </c>
      <c r="E123">
        <v>5</v>
      </c>
    </row>
    <row r="124" spans="1:5" ht="12.75">
      <c r="A124" s="100" t="s">
        <v>29</v>
      </c>
      <c r="B124" s="100">
        <v>3</v>
      </c>
      <c r="C124" s="101">
        <v>60</v>
      </c>
      <c r="D124">
        <v>20</v>
      </c>
      <c r="E124"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10.421875" style="22" customWidth="1"/>
    <col min="2" max="2" width="10.421875" style="23" customWidth="1"/>
    <col min="3" max="3" width="11.00390625" style="22" customWidth="1"/>
    <col min="4" max="4" width="10.421875" style="22" customWidth="1"/>
    <col min="5" max="5" width="10.421875" style="24" customWidth="1"/>
    <col min="6" max="6" width="10.421875" style="22" customWidth="1"/>
  </cols>
  <sheetData>
    <row r="1" spans="1:6" ht="15">
      <c r="A1" s="102" t="s">
        <v>255</v>
      </c>
      <c r="B1" s="102"/>
      <c r="C1" s="102"/>
      <c r="D1" s="102"/>
      <c r="E1" s="102"/>
      <c r="F1" s="102"/>
    </row>
    <row r="2" spans="1:6" ht="30">
      <c r="A2" s="12" t="s">
        <v>2</v>
      </c>
      <c r="B2" s="13" t="s">
        <v>34</v>
      </c>
      <c r="C2" s="12" t="s">
        <v>320</v>
      </c>
      <c r="D2" s="12" t="s">
        <v>5</v>
      </c>
      <c r="E2" s="14" t="s">
        <v>254</v>
      </c>
      <c r="F2" s="12" t="s">
        <v>37</v>
      </c>
    </row>
    <row r="3" spans="1:6" ht="15">
      <c r="A3" s="15" t="s">
        <v>9</v>
      </c>
      <c r="B3" s="16">
        <v>2</v>
      </c>
      <c r="C3" s="15">
        <v>360</v>
      </c>
      <c r="D3" s="15">
        <v>4</v>
      </c>
      <c r="E3" s="17">
        <v>3</v>
      </c>
      <c r="F3" s="15" t="s">
        <v>30</v>
      </c>
    </row>
    <row r="4" spans="1:6" ht="15">
      <c r="A4" s="15" t="s">
        <v>9</v>
      </c>
      <c r="B4" s="16">
        <v>2</v>
      </c>
      <c r="C4" s="15">
        <v>120</v>
      </c>
      <c r="D4" s="15">
        <v>3</v>
      </c>
      <c r="E4" s="17">
        <v>4</v>
      </c>
      <c r="F4" s="15" t="s">
        <v>10</v>
      </c>
    </row>
    <row r="5" spans="1:6" ht="15">
      <c r="A5" s="15" t="s">
        <v>9</v>
      </c>
      <c r="B5" s="16">
        <v>3</v>
      </c>
      <c r="C5" s="15">
        <v>180</v>
      </c>
      <c r="D5" s="15">
        <v>2</v>
      </c>
      <c r="E5" s="17">
        <v>6</v>
      </c>
      <c r="F5" s="15" t="s">
        <v>10</v>
      </c>
    </row>
    <row r="6" spans="1:6" ht="15">
      <c r="A6" s="15" t="s">
        <v>9</v>
      </c>
      <c r="B6" s="16">
        <v>3</v>
      </c>
      <c r="C6" s="15">
        <v>180</v>
      </c>
      <c r="D6" s="15">
        <v>2</v>
      </c>
      <c r="E6" s="17" t="s">
        <v>38</v>
      </c>
      <c r="F6" s="15" t="s">
        <v>10</v>
      </c>
    </row>
    <row r="7" spans="1:6" ht="15">
      <c r="A7" s="15" t="s">
        <v>9</v>
      </c>
      <c r="B7" s="16">
        <v>3</v>
      </c>
      <c r="C7" s="15">
        <v>180</v>
      </c>
      <c r="D7" s="15">
        <v>4</v>
      </c>
      <c r="E7" s="17">
        <v>8</v>
      </c>
      <c r="F7" s="15" t="s">
        <v>10</v>
      </c>
    </row>
    <row r="8" spans="1:6" ht="15">
      <c r="A8" s="15" t="s">
        <v>9</v>
      </c>
      <c r="B8" s="16">
        <v>3</v>
      </c>
      <c r="C8" s="15">
        <v>60</v>
      </c>
      <c r="D8" s="15">
        <v>5</v>
      </c>
      <c r="E8" s="17">
        <v>9</v>
      </c>
      <c r="F8" s="15" t="s">
        <v>31</v>
      </c>
    </row>
    <row r="9" spans="1:6" ht="15">
      <c r="A9" s="15" t="s">
        <v>9</v>
      </c>
      <c r="B9" s="16">
        <v>3</v>
      </c>
      <c r="C9" s="15">
        <v>300</v>
      </c>
      <c r="D9" s="15">
        <v>3</v>
      </c>
      <c r="E9" s="17">
        <v>12</v>
      </c>
      <c r="F9" s="15" t="s">
        <v>31</v>
      </c>
    </row>
    <row r="10" spans="1:6" ht="15">
      <c r="A10" s="15" t="s">
        <v>16</v>
      </c>
      <c r="B10" s="16">
        <v>3</v>
      </c>
      <c r="C10" s="15">
        <v>360</v>
      </c>
      <c r="D10" s="15">
        <v>3</v>
      </c>
      <c r="E10" s="17">
        <v>13</v>
      </c>
      <c r="F10" s="15" t="s">
        <v>17</v>
      </c>
    </row>
    <row r="11" spans="1:6" ht="15">
      <c r="A11" s="15" t="s">
        <v>16</v>
      </c>
      <c r="B11" s="16">
        <v>3</v>
      </c>
      <c r="C11" s="15">
        <v>120</v>
      </c>
      <c r="D11" s="15">
        <v>2</v>
      </c>
      <c r="E11" s="17">
        <v>15</v>
      </c>
      <c r="F11" s="15" t="s">
        <v>33</v>
      </c>
    </row>
    <row r="12" spans="1:6" ht="15">
      <c r="A12" s="15" t="s">
        <v>16</v>
      </c>
      <c r="B12" s="16">
        <v>3</v>
      </c>
      <c r="C12" s="15">
        <v>240</v>
      </c>
      <c r="D12" s="15">
        <v>2</v>
      </c>
      <c r="E12" s="17">
        <v>17</v>
      </c>
      <c r="F12" s="15" t="s">
        <v>32</v>
      </c>
    </row>
    <row r="13" spans="1:6" ht="15">
      <c r="A13" s="15" t="s">
        <v>16</v>
      </c>
      <c r="B13" s="16">
        <v>2</v>
      </c>
      <c r="C13" s="15">
        <v>180</v>
      </c>
      <c r="D13" s="15">
        <v>3</v>
      </c>
      <c r="E13" s="17">
        <v>20</v>
      </c>
      <c r="F13" s="15" t="s">
        <v>32</v>
      </c>
    </row>
    <row r="14" spans="1:6" ht="15">
      <c r="A14" s="15" t="s">
        <v>16</v>
      </c>
      <c r="B14" s="16">
        <v>2</v>
      </c>
      <c r="C14" s="15">
        <v>180</v>
      </c>
      <c r="D14" s="15">
        <v>3</v>
      </c>
      <c r="E14" s="17">
        <v>22</v>
      </c>
      <c r="F14" s="15" t="s">
        <v>31</v>
      </c>
    </row>
    <row r="15" spans="1:6" ht="15">
      <c r="A15" s="15" t="s">
        <v>16</v>
      </c>
      <c r="B15" s="16">
        <v>2</v>
      </c>
      <c r="C15" s="15">
        <v>60</v>
      </c>
      <c r="D15" s="15">
        <v>4</v>
      </c>
      <c r="E15" s="17">
        <v>23</v>
      </c>
      <c r="F15" s="15" t="s">
        <v>17</v>
      </c>
    </row>
    <row r="16" spans="1:6" ht="15">
      <c r="A16" s="15" t="s">
        <v>39</v>
      </c>
      <c r="B16" s="16">
        <v>2</v>
      </c>
      <c r="C16" s="15">
        <v>210</v>
      </c>
      <c r="D16" s="15">
        <v>4</v>
      </c>
      <c r="E16" s="17">
        <v>27</v>
      </c>
      <c r="F16" s="15" t="s">
        <v>32</v>
      </c>
    </row>
    <row r="17" spans="1:6" ht="15">
      <c r="A17" s="15" t="s">
        <v>11</v>
      </c>
      <c r="B17" s="16">
        <v>1</v>
      </c>
      <c r="C17" s="15">
        <v>90</v>
      </c>
      <c r="D17" s="15">
        <v>3</v>
      </c>
      <c r="E17" s="17">
        <v>29</v>
      </c>
      <c r="F17" s="15" t="s">
        <v>32</v>
      </c>
    </row>
    <row r="18" spans="1:6" ht="15">
      <c r="A18" s="15" t="s">
        <v>11</v>
      </c>
      <c r="B18" s="16">
        <v>1</v>
      </c>
      <c r="C18" s="15">
        <v>90</v>
      </c>
      <c r="D18" s="15">
        <v>3</v>
      </c>
      <c r="E18" s="17">
        <v>30</v>
      </c>
      <c r="F18" s="15" t="s">
        <v>30</v>
      </c>
    </row>
    <row r="19" spans="1:6" ht="15">
      <c r="A19" s="15" t="s">
        <v>11</v>
      </c>
      <c r="B19" s="16">
        <v>1</v>
      </c>
      <c r="C19" s="15">
        <v>210</v>
      </c>
      <c r="D19" s="15">
        <v>2</v>
      </c>
      <c r="E19" s="17">
        <v>31</v>
      </c>
      <c r="F19" s="15" t="s">
        <v>32</v>
      </c>
    </row>
    <row r="20" spans="1:6" ht="15">
      <c r="A20" s="15" t="s">
        <v>11</v>
      </c>
      <c r="B20" s="16">
        <v>1</v>
      </c>
      <c r="C20" s="15">
        <v>210</v>
      </c>
      <c r="D20" s="15">
        <v>3</v>
      </c>
      <c r="E20" s="17">
        <v>32</v>
      </c>
      <c r="F20" s="15" t="s">
        <v>32</v>
      </c>
    </row>
    <row r="21" spans="1:6" ht="15">
      <c r="A21" s="15" t="s">
        <v>11</v>
      </c>
      <c r="B21" s="16">
        <v>1</v>
      </c>
      <c r="C21" s="15">
        <v>210</v>
      </c>
      <c r="D21" s="15">
        <v>4</v>
      </c>
      <c r="E21" s="17">
        <v>33</v>
      </c>
      <c r="F21" s="15" t="s">
        <v>12</v>
      </c>
    </row>
    <row r="22" spans="1:6" ht="15">
      <c r="A22" s="15" t="s">
        <v>11</v>
      </c>
      <c r="B22" s="16">
        <v>1</v>
      </c>
      <c r="C22" s="15">
        <v>210</v>
      </c>
      <c r="D22" s="15">
        <v>3</v>
      </c>
      <c r="E22" s="17">
        <v>34</v>
      </c>
      <c r="F22" s="15" t="s">
        <v>17</v>
      </c>
    </row>
    <row r="23" spans="1:6" ht="15">
      <c r="A23" s="15" t="s">
        <v>11</v>
      </c>
      <c r="B23" s="16">
        <v>2</v>
      </c>
      <c r="C23" s="15">
        <v>270</v>
      </c>
      <c r="D23" s="15">
        <v>3</v>
      </c>
      <c r="E23" s="17">
        <v>35</v>
      </c>
      <c r="F23" s="15" t="s">
        <v>32</v>
      </c>
    </row>
    <row r="24" spans="1:6" ht="15">
      <c r="A24" s="15" t="s">
        <v>11</v>
      </c>
      <c r="B24" s="16">
        <v>3</v>
      </c>
      <c r="C24" s="15">
        <v>300</v>
      </c>
      <c r="D24" s="15">
        <v>4</v>
      </c>
      <c r="E24" s="17">
        <v>37</v>
      </c>
      <c r="F24" s="15" t="s">
        <v>32</v>
      </c>
    </row>
    <row r="25" spans="1:6" ht="15">
      <c r="A25" s="15" t="s">
        <v>11</v>
      </c>
      <c r="B25" s="16">
        <v>3</v>
      </c>
      <c r="C25" s="15">
        <v>300</v>
      </c>
      <c r="D25" s="15">
        <v>3</v>
      </c>
      <c r="E25" s="17">
        <v>38</v>
      </c>
      <c r="F25" s="15" t="s">
        <v>12</v>
      </c>
    </row>
    <row r="26" spans="1:6" ht="15">
      <c r="A26" s="15" t="s">
        <v>11</v>
      </c>
      <c r="B26" s="16">
        <v>3</v>
      </c>
      <c r="C26" s="15">
        <v>300</v>
      </c>
      <c r="D26" s="15">
        <v>3</v>
      </c>
      <c r="E26" s="17">
        <v>39</v>
      </c>
      <c r="F26" s="15" t="s">
        <v>33</v>
      </c>
    </row>
    <row r="27" spans="1:6" ht="15">
      <c r="A27" s="15" t="s">
        <v>11</v>
      </c>
      <c r="B27" s="16">
        <v>3</v>
      </c>
      <c r="C27" s="15">
        <v>360</v>
      </c>
      <c r="D27" s="15">
        <v>3</v>
      </c>
      <c r="E27" s="17">
        <v>41</v>
      </c>
      <c r="F27" s="15" t="s">
        <v>17</v>
      </c>
    </row>
    <row r="28" spans="1:6" ht="15">
      <c r="A28" s="15" t="s">
        <v>28</v>
      </c>
      <c r="B28" s="16">
        <v>1</v>
      </c>
      <c r="C28" s="15">
        <v>260</v>
      </c>
      <c r="D28" s="15">
        <v>2</v>
      </c>
      <c r="E28" s="17">
        <v>42</v>
      </c>
      <c r="F28" s="15" t="s">
        <v>26</v>
      </c>
    </row>
    <row r="29" spans="1:6" ht="15">
      <c r="A29" s="15" t="s">
        <v>28</v>
      </c>
      <c r="B29" s="16">
        <v>2</v>
      </c>
      <c r="C29" s="15">
        <v>80</v>
      </c>
      <c r="D29" s="15">
        <v>2</v>
      </c>
      <c r="E29" s="17">
        <v>42</v>
      </c>
      <c r="F29" s="15" t="s">
        <v>26</v>
      </c>
    </row>
    <row r="30" spans="1:6" ht="15">
      <c r="A30" s="15" t="s">
        <v>28</v>
      </c>
      <c r="B30" s="16">
        <v>2</v>
      </c>
      <c r="C30" s="15">
        <v>200</v>
      </c>
      <c r="D30" s="15">
        <v>2</v>
      </c>
      <c r="E30" s="17">
        <v>45</v>
      </c>
      <c r="F30" s="15" t="s">
        <v>32</v>
      </c>
    </row>
    <row r="31" spans="1:6" ht="15">
      <c r="A31" s="15" t="s">
        <v>28</v>
      </c>
      <c r="B31" s="16">
        <v>2</v>
      </c>
      <c r="C31" s="15">
        <v>200</v>
      </c>
      <c r="D31" s="15">
        <v>3</v>
      </c>
      <c r="E31" s="17">
        <v>46</v>
      </c>
      <c r="F31" s="15" t="s">
        <v>26</v>
      </c>
    </row>
    <row r="32" spans="1:6" ht="15">
      <c r="A32" s="15" t="s">
        <v>28</v>
      </c>
      <c r="B32" s="16">
        <v>3</v>
      </c>
      <c r="C32" s="15">
        <v>260</v>
      </c>
      <c r="D32" s="15">
        <v>3</v>
      </c>
      <c r="E32" s="17">
        <v>54</v>
      </c>
      <c r="F32" s="15" t="s">
        <v>26</v>
      </c>
    </row>
    <row r="33" spans="1:6" ht="15">
      <c r="A33" s="15" t="s">
        <v>28</v>
      </c>
      <c r="B33" s="16">
        <v>3</v>
      </c>
      <c r="C33" s="15">
        <v>20</v>
      </c>
      <c r="D33" s="15">
        <v>1</v>
      </c>
      <c r="E33" s="17">
        <v>56</v>
      </c>
      <c r="F33" s="15" t="s">
        <v>26</v>
      </c>
    </row>
    <row r="34" spans="1:6" ht="15">
      <c r="A34" s="15" t="s">
        <v>13</v>
      </c>
      <c r="B34" s="16" t="s">
        <v>40</v>
      </c>
      <c r="C34" s="15">
        <v>360</v>
      </c>
      <c r="D34" s="15">
        <v>3</v>
      </c>
      <c r="E34" s="17">
        <v>62</v>
      </c>
      <c r="F34" s="15" t="s">
        <v>12</v>
      </c>
    </row>
    <row r="35" spans="1:6" ht="15">
      <c r="A35" s="15" t="s">
        <v>13</v>
      </c>
      <c r="B35" s="16" t="s">
        <v>40</v>
      </c>
      <c r="C35" s="15">
        <v>360</v>
      </c>
      <c r="D35" s="15">
        <v>3</v>
      </c>
      <c r="E35" s="17">
        <v>63</v>
      </c>
      <c r="F35" s="15" t="s">
        <v>32</v>
      </c>
    </row>
    <row r="36" spans="1:6" ht="15">
      <c r="A36" s="15" t="s">
        <v>13</v>
      </c>
      <c r="B36" s="16" t="s">
        <v>41</v>
      </c>
      <c r="C36" s="15">
        <v>270</v>
      </c>
      <c r="D36" s="15">
        <v>3</v>
      </c>
      <c r="E36" s="17">
        <v>64</v>
      </c>
      <c r="F36" s="15" t="s">
        <v>31</v>
      </c>
    </row>
    <row r="37" spans="1:6" ht="15">
      <c r="A37" s="15" t="s">
        <v>13</v>
      </c>
      <c r="B37" s="16" t="s">
        <v>41</v>
      </c>
      <c r="C37" s="15">
        <v>270</v>
      </c>
      <c r="D37" s="15">
        <v>1</v>
      </c>
      <c r="E37" s="17">
        <v>65</v>
      </c>
      <c r="F37" s="15" t="s">
        <v>31</v>
      </c>
    </row>
    <row r="38" spans="1:6" ht="15">
      <c r="A38" s="15" t="s">
        <v>13</v>
      </c>
      <c r="B38" s="16" t="s">
        <v>42</v>
      </c>
      <c r="C38" s="15">
        <v>180</v>
      </c>
      <c r="D38" s="15">
        <v>1</v>
      </c>
      <c r="E38" s="17">
        <v>66</v>
      </c>
      <c r="F38" s="15" t="s">
        <v>31</v>
      </c>
    </row>
    <row r="39" spans="1:6" ht="15">
      <c r="A39" s="15" t="s">
        <v>13</v>
      </c>
      <c r="B39" s="16" t="s">
        <v>42</v>
      </c>
      <c r="C39" s="15">
        <v>180</v>
      </c>
      <c r="D39" s="15">
        <v>3</v>
      </c>
      <c r="E39" s="17">
        <v>67</v>
      </c>
      <c r="F39" s="15" t="s">
        <v>31</v>
      </c>
    </row>
    <row r="40" spans="1:6" ht="15">
      <c r="A40" s="15" t="s">
        <v>13</v>
      </c>
      <c r="B40" s="16" t="s">
        <v>42</v>
      </c>
      <c r="C40" s="15">
        <v>180</v>
      </c>
      <c r="D40" s="15">
        <v>3</v>
      </c>
      <c r="E40" s="17">
        <v>68</v>
      </c>
      <c r="F40" s="15" t="s">
        <v>31</v>
      </c>
    </row>
    <row r="41" spans="1:6" ht="15">
      <c r="A41" s="15" t="s">
        <v>13</v>
      </c>
      <c r="B41" s="16" t="s">
        <v>43</v>
      </c>
      <c r="C41" s="15">
        <v>90</v>
      </c>
      <c r="D41" s="15">
        <v>2</v>
      </c>
      <c r="E41" s="17">
        <v>70</v>
      </c>
      <c r="F41" s="15" t="s">
        <v>31</v>
      </c>
    </row>
    <row r="42" spans="1:6" ht="15">
      <c r="A42" s="15" t="s">
        <v>13</v>
      </c>
      <c r="B42" s="16" t="s">
        <v>43</v>
      </c>
      <c r="C42" s="15">
        <v>90</v>
      </c>
      <c r="D42" s="15">
        <v>3</v>
      </c>
      <c r="E42" s="17">
        <v>71</v>
      </c>
      <c r="F42" s="15" t="s">
        <v>32</v>
      </c>
    </row>
    <row r="43" spans="1:6" ht="15">
      <c r="A43" s="15" t="s">
        <v>23</v>
      </c>
      <c r="B43" s="16" t="s">
        <v>40</v>
      </c>
      <c r="C43" s="15">
        <v>360</v>
      </c>
      <c r="D43" s="15">
        <v>3</v>
      </c>
      <c r="E43" s="17">
        <v>76</v>
      </c>
      <c r="F43" s="15" t="s">
        <v>32</v>
      </c>
    </row>
    <row r="44" spans="1:6" ht="15">
      <c r="A44" s="15" t="s">
        <v>23</v>
      </c>
      <c r="B44" s="16" t="s">
        <v>42</v>
      </c>
      <c r="C44" s="15">
        <v>180</v>
      </c>
      <c r="D44" s="15">
        <v>5</v>
      </c>
      <c r="E44" s="17">
        <v>79</v>
      </c>
      <c r="F44" s="15" t="s">
        <v>44</v>
      </c>
    </row>
    <row r="45" spans="1:6" ht="15">
      <c r="A45" s="15" t="s">
        <v>23</v>
      </c>
      <c r="B45" s="16" t="s">
        <v>42</v>
      </c>
      <c r="C45" s="15">
        <v>180</v>
      </c>
      <c r="D45" s="15">
        <v>4</v>
      </c>
      <c r="E45" s="17">
        <v>81</v>
      </c>
      <c r="F45" s="15" t="s">
        <v>44</v>
      </c>
    </row>
    <row r="46" spans="1:6" ht="15">
      <c r="A46" s="15" t="s">
        <v>23</v>
      </c>
      <c r="B46" s="16" t="s">
        <v>45</v>
      </c>
      <c r="C46" s="15">
        <v>45</v>
      </c>
      <c r="D46" s="15">
        <v>3</v>
      </c>
      <c r="E46" s="17">
        <v>82</v>
      </c>
      <c r="F46" s="15" t="s">
        <v>46</v>
      </c>
    </row>
    <row r="47" spans="1:6" ht="15">
      <c r="A47" s="15" t="s">
        <v>23</v>
      </c>
      <c r="B47" s="16" t="s">
        <v>45</v>
      </c>
      <c r="C47" s="15">
        <v>45</v>
      </c>
      <c r="D47" s="15">
        <v>4</v>
      </c>
      <c r="E47" s="17">
        <v>83</v>
      </c>
      <c r="F47" s="15" t="s">
        <v>44</v>
      </c>
    </row>
    <row r="48" spans="1:6" ht="15">
      <c r="A48" s="15" t="s">
        <v>15</v>
      </c>
      <c r="B48" s="16" t="s">
        <v>40</v>
      </c>
      <c r="C48" s="15">
        <v>75</v>
      </c>
      <c r="D48" s="15">
        <v>5</v>
      </c>
      <c r="E48" s="17">
        <v>85</v>
      </c>
      <c r="F48" s="15" t="s">
        <v>44</v>
      </c>
    </row>
    <row r="49" spans="1:6" ht="15">
      <c r="A49" s="15" t="s">
        <v>15</v>
      </c>
      <c r="B49" s="16" t="s">
        <v>40</v>
      </c>
      <c r="C49" s="15">
        <v>75</v>
      </c>
      <c r="D49" s="15">
        <v>1</v>
      </c>
      <c r="E49" s="17">
        <v>86</v>
      </c>
      <c r="F49" s="15" t="s">
        <v>46</v>
      </c>
    </row>
    <row r="50" spans="1:6" ht="15">
      <c r="A50" s="15" t="s">
        <v>15</v>
      </c>
      <c r="B50" s="16" t="s">
        <v>47</v>
      </c>
      <c r="C50" s="15">
        <v>185</v>
      </c>
      <c r="D50" s="15">
        <v>2</v>
      </c>
      <c r="E50" s="17">
        <v>88</v>
      </c>
      <c r="F50" s="15" t="s">
        <v>12</v>
      </c>
    </row>
    <row r="51" spans="1:6" ht="15">
      <c r="A51" s="15" t="s">
        <v>15</v>
      </c>
      <c r="B51" s="16" t="s">
        <v>47</v>
      </c>
      <c r="C51" s="15">
        <v>185</v>
      </c>
      <c r="D51" s="15">
        <v>4</v>
      </c>
      <c r="E51" s="17">
        <v>89</v>
      </c>
      <c r="F51" s="15" t="s">
        <v>33</v>
      </c>
    </row>
    <row r="52" spans="1:6" ht="15">
      <c r="A52" s="15" t="s">
        <v>15</v>
      </c>
      <c r="B52" s="16" t="s">
        <v>47</v>
      </c>
      <c r="C52" s="15">
        <v>185</v>
      </c>
      <c r="D52" s="15">
        <v>4</v>
      </c>
      <c r="E52" s="17">
        <v>90</v>
      </c>
      <c r="F52" s="15" t="s">
        <v>12</v>
      </c>
    </row>
    <row r="53" spans="1:6" ht="15">
      <c r="A53" s="15" t="s">
        <v>15</v>
      </c>
      <c r="B53" s="16" t="s">
        <v>48</v>
      </c>
      <c r="C53" s="15">
        <v>305</v>
      </c>
      <c r="D53" s="15">
        <v>3</v>
      </c>
      <c r="E53" s="17">
        <v>91</v>
      </c>
      <c r="F53" s="15" t="s">
        <v>12</v>
      </c>
    </row>
    <row r="54" spans="1:6" ht="15">
      <c r="A54" s="15" t="s">
        <v>15</v>
      </c>
      <c r="B54" s="16" t="s">
        <v>48</v>
      </c>
      <c r="C54" s="15">
        <v>305</v>
      </c>
      <c r="D54" s="15">
        <v>1</v>
      </c>
      <c r="E54" s="17">
        <v>94</v>
      </c>
      <c r="F54" s="15" t="s">
        <v>12</v>
      </c>
    </row>
    <row r="55" spans="1:6" ht="15">
      <c r="A55" s="15" t="s">
        <v>15</v>
      </c>
      <c r="B55" s="16" t="s">
        <v>49</v>
      </c>
      <c r="C55" s="15">
        <v>125</v>
      </c>
      <c r="D55" s="15">
        <v>3</v>
      </c>
      <c r="E55" s="17">
        <v>95</v>
      </c>
      <c r="F55" s="15" t="s">
        <v>44</v>
      </c>
    </row>
    <row r="56" spans="1:6" ht="15">
      <c r="A56" s="15" t="s">
        <v>15</v>
      </c>
      <c r="B56" s="16" t="s">
        <v>49</v>
      </c>
      <c r="C56" s="15">
        <v>125</v>
      </c>
      <c r="D56" s="15">
        <v>2</v>
      </c>
      <c r="E56" s="17">
        <v>96</v>
      </c>
      <c r="F56" s="15" t="s">
        <v>44</v>
      </c>
    </row>
    <row r="57" spans="1:6" ht="15">
      <c r="A57" s="15" t="s">
        <v>14</v>
      </c>
      <c r="B57" s="16">
        <v>1</v>
      </c>
      <c r="C57" s="15">
        <v>180</v>
      </c>
      <c r="D57" s="15">
        <v>4</v>
      </c>
      <c r="E57" s="17">
        <v>101</v>
      </c>
      <c r="F57" s="15" t="s">
        <v>46</v>
      </c>
    </row>
    <row r="58" spans="1:6" ht="15">
      <c r="A58" s="15" t="s">
        <v>14</v>
      </c>
      <c r="B58" s="16">
        <v>1</v>
      </c>
      <c r="C58" s="15">
        <v>180</v>
      </c>
      <c r="D58" s="15">
        <v>3</v>
      </c>
      <c r="E58" s="17">
        <v>103</v>
      </c>
      <c r="F58" s="15" t="s">
        <v>26</v>
      </c>
    </row>
    <row r="59" spans="1:6" ht="15">
      <c r="A59" s="15" t="s">
        <v>14</v>
      </c>
      <c r="B59" s="16">
        <v>1</v>
      </c>
      <c r="C59" s="15">
        <v>180</v>
      </c>
      <c r="D59" s="15">
        <v>1</v>
      </c>
      <c r="E59" s="17">
        <v>104</v>
      </c>
      <c r="F59" s="15" t="s">
        <v>31</v>
      </c>
    </row>
    <row r="60" spans="1:6" ht="15">
      <c r="A60" s="15" t="s">
        <v>14</v>
      </c>
      <c r="B60" s="16">
        <v>1</v>
      </c>
      <c r="C60" s="15">
        <v>180</v>
      </c>
      <c r="D60" s="15">
        <v>2</v>
      </c>
      <c r="E60" s="17">
        <v>106</v>
      </c>
      <c r="F60" s="15" t="s">
        <v>12</v>
      </c>
    </row>
    <row r="61" spans="1:6" ht="15">
      <c r="A61" s="15" t="s">
        <v>14</v>
      </c>
      <c r="B61" s="16">
        <v>1</v>
      </c>
      <c r="C61" s="15">
        <v>180</v>
      </c>
      <c r="D61" s="15">
        <v>2</v>
      </c>
      <c r="E61" s="17">
        <v>108</v>
      </c>
      <c r="F61" s="15" t="s">
        <v>32</v>
      </c>
    </row>
    <row r="62" spans="1:6" ht="15">
      <c r="A62" s="15" t="s">
        <v>14</v>
      </c>
      <c r="B62" s="16">
        <v>1</v>
      </c>
      <c r="C62" s="15">
        <v>180</v>
      </c>
      <c r="D62" s="15">
        <v>1</v>
      </c>
      <c r="E62" s="17">
        <v>109</v>
      </c>
      <c r="F62" s="15" t="s">
        <v>32</v>
      </c>
    </row>
    <row r="63" spans="1:6" ht="15">
      <c r="A63" s="15" t="s">
        <v>14</v>
      </c>
      <c r="B63" s="16">
        <v>1</v>
      </c>
      <c r="C63" s="15">
        <v>180</v>
      </c>
      <c r="D63" s="15">
        <v>1</v>
      </c>
      <c r="E63" s="17">
        <v>110</v>
      </c>
      <c r="F63" s="15" t="s">
        <v>30</v>
      </c>
    </row>
    <row r="64" spans="1:6" ht="15">
      <c r="A64" s="15" t="s">
        <v>14</v>
      </c>
      <c r="B64" s="16">
        <v>1</v>
      </c>
      <c r="C64" s="15">
        <v>180</v>
      </c>
      <c r="D64" s="15">
        <v>3</v>
      </c>
      <c r="E64" s="17">
        <v>114</v>
      </c>
      <c r="F64" s="15" t="s">
        <v>12</v>
      </c>
    </row>
    <row r="65" spans="1:6" ht="15">
      <c r="A65" s="15" t="s">
        <v>14</v>
      </c>
      <c r="B65" s="16">
        <v>1</v>
      </c>
      <c r="C65" s="15">
        <v>180</v>
      </c>
      <c r="D65" s="15">
        <v>2</v>
      </c>
      <c r="E65" s="17">
        <v>115</v>
      </c>
      <c r="F65" s="15" t="s">
        <v>12</v>
      </c>
    </row>
    <row r="66" spans="1:6" ht="15">
      <c r="A66" s="15" t="s">
        <v>14</v>
      </c>
      <c r="B66" s="16">
        <v>1</v>
      </c>
      <c r="C66" s="15">
        <v>60</v>
      </c>
      <c r="D66" s="15">
        <v>3</v>
      </c>
      <c r="E66" s="17">
        <v>116</v>
      </c>
      <c r="F66" s="15" t="s">
        <v>26</v>
      </c>
    </row>
    <row r="67" spans="1:6" ht="15">
      <c r="A67" s="15" t="s">
        <v>14</v>
      </c>
      <c r="B67" s="16">
        <v>1</v>
      </c>
      <c r="C67" s="15">
        <v>300</v>
      </c>
      <c r="D67" s="15">
        <v>3</v>
      </c>
      <c r="E67" s="17">
        <v>117</v>
      </c>
      <c r="F67" s="15" t="s">
        <v>44</v>
      </c>
    </row>
    <row r="68" spans="1:6" ht="15">
      <c r="A68" s="15" t="s">
        <v>14</v>
      </c>
      <c r="B68" s="16">
        <v>1</v>
      </c>
      <c r="C68" s="15">
        <v>300</v>
      </c>
      <c r="D68" s="15">
        <v>3</v>
      </c>
      <c r="E68" s="17">
        <v>118</v>
      </c>
      <c r="F68" s="15" t="s">
        <v>50</v>
      </c>
    </row>
    <row r="69" spans="1:6" ht="15">
      <c r="A69" s="15" t="s">
        <v>14</v>
      </c>
      <c r="B69" s="16">
        <v>2</v>
      </c>
      <c r="C69" s="15">
        <v>360</v>
      </c>
      <c r="D69" s="15">
        <v>3</v>
      </c>
      <c r="E69" s="17">
        <v>119</v>
      </c>
      <c r="F69" s="15" t="s">
        <v>32</v>
      </c>
    </row>
    <row r="70" spans="1:6" ht="15">
      <c r="A70" s="15" t="s">
        <v>14</v>
      </c>
      <c r="B70" s="16">
        <v>2</v>
      </c>
      <c r="C70" s="15">
        <v>360</v>
      </c>
      <c r="D70" s="15">
        <v>2</v>
      </c>
      <c r="E70" s="17">
        <v>121</v>
      </c>
      <c r="F70" s="15" t="s">
        <v>51</v>
      </c>
    </row>
    <row r="71" spans="1:6" ht="15">
      <c r="A71" s="15" t="s">
        <v>14</v>
      </c>
      <c r="B71" s="16">
        <v>2</v>
      </c>
      <c r="C71" s="15">
        <v>360</v>
      </c>
      <c r="D71" s="15">
        <v>3</v>
      </c>
      <c r="E71" s="17">
        <v>122</v>
      </c>
      <c r="F71" s="15" t="s">
        <v>17</v>
      </c>
    </row>
    <row r="72" spans="1:6" ht="15">
      <c r="A72" s="15" t="s">
        <v>14</v>
      </c>
      <c r="B72" s="16">
        <v>2</v>
      </c>
      <c r="C72" s="15">
        <v>120</v>
      </c>
      <c r="D72" s="15">
        <v>2</v>
      </c>
      <c r="E72" s="17">
        <v>124</v>
      </c>
      <c r="F72" s="15" t="s">
        <v>32</v>
      </c>
    </row>
    <row r="73" spans="1:6" ht="15">
      <c r="A73" s="15" t="s">
        <v>14</v>
      </c>
      <c r="B73" s="16">
        <v>3</v>
      </c>
      <c r="C73" s="15">
        <v>60</v>
      </c>
      <c r="D73" s="15">
        <v>1</v>
      </c>
      <c r="E73" s="17">
        <v>135</v>
      </c>
      <c r="F73" s="15" t="s">
        <v>50</v>
      </c>
    </row>
    <row r="74" spans="1:6" ht="15">
      <c r="A74" s="15" t="s">
        <v>14</v>
      </c>
      <c r="B74" s="16">
        <v>3</v>
      </c>
      <c r="C74" s="15">
        <v>180</v>
      </c>
      <c r="D74" s="15">
        <v>2</v>
      </c>
      <c r="E74" s="17">
        <v>136</v>
      </c>
      <c r="F74" s="15" t="s">
        <v>51</v>
      </c>
    </row>
    <row r="75" spans="1:6" ht="15">
      <c r="A75" s="15" t="s">
        <v>14</v>
      </c>
      <c r="B75" s="16">
        <v>3</v>
      </c>
      <c r="C75" s="15">
        <v>180</v>
      </c>
      <c r="D75" s="15">
        <v>3</v>
      </c>
      <c r="E75" s="17">
        <v>138</v>
      </c>
      <c r="F75" s="15" t="s">
        <v>10</v>
      </c>
    </row>
    <row r="76" spans="1:6" ht="15">
      <c r="A76" s="15" t="s">
        <v>14</v>
      </c>
      <c r="B76" s="16">
        <v>3</v>
      </c>
      <c r="C76" s="15">
        <v>300</v>
      </c>
      <c r="D76" s="15">
        <v>3</v>
      </c>
      <c r="E76" s="17">
        <v>139</v>
      </c>
      <c r="F76" s="15" t="s">
        <v>32</v>
      </c>
    </row>
    <row r="77" spans="1:6" ht="15">
      <c r="A77" s="15" t="s">
        <v>29</v>
      </c>
      <c r="B77" s="16">
        <v>1</v>
      </c>
      <c r="C77" s="15">
        <v>360</v>
      </c>
      <c r="D77" s="15">
        <v>3</v>
      </c>
      <c r="E77" s="17">
        <v>141</v>
      </c>
      <c r="F77" s="15" t="s">
        <v>30</v>
      </c>
    </row>
    <row r="78" spans="1:6" ht="15">
      <c r="A78" s="15" t="s">
        <v>29</v>
      </c>
      <c r="B78" s="16">
        <v>1</v>
      </c>
      <c r="C78" s="15">
        <v>360</v>
      </c>
      <c r="D78" s="15">
        <v>3</v>
      </c>
      <c r="E78" s="17">
        <v>144</v>
      </c>
      <c r="F78" s="15" t="s">
        <v>26</v>
      </c>
    </row>
    <row r="79" spans="1:6" ht="15">
      <c r="A79" s="15" t="s">
        <v>29</v>
      </c>
      <c r="B79" s="16">
        <v>1</v>
      </c>
      <c r="C79" s="15">
        <v>120</v>
      </c>
      <c r="D79" s="15">
        <v>2</v>
      </c>
      <c r="E79" s="17">
        <v>146</v>
      </c>
      <c r="F79" s="15" t="s">
        <v>17</v>
      </c>
    </row>
    <row r="80" spans="1:6" ht="15">
      <c r="A80" s="15" t="s">
        <v>29</v>
      </c>
      <c r="B80" s="16">
        <v>1</v>
      </c>
      <c r="C80" s="15">
        <v>240</v>
      </c>
      <c r="D80" s="15">
        <v>3</v>
      </c>
      <c r="E80" s="17">
        <v>148</v>
      </c>
      <c r="F80" s="15" t="s">
        <v>33</v>
      </c>
    </row>
    <row r="81" spans="1:6" ht="15">
      <c r="A81" s="15" t="s">
        <v>29</v>
      </c>
      <c r="B81" s="16">
        <v>1</v>
      </c>
      <c r="C81" s="15">
        <v>240</v>
      </c>
      <c r="D81" s="15">
        <v>2</v>
      </c>
      <c r="E81" s="17">
        <v>149</v>
      </c>
      <c r="F81" s="15" t="s">
        <v>31</v>
      </c>
    </row>
    <row r="82" spans="1:6" ht="15">
      <c r="A82" s="15" t="s">
        <v>29</v>
      </c>
      <c r="B82" s="16">
        <v>1</v>
      </c>
      <c r="C82" s="15">
        <v>240</v>
      </c>
      <c r="D82" s="15">
        <v>4</v>
      </c>
      <c r="E82" s="17">
        <v>150</v>
      </c>
      <c r="F82" s="15" t="s">
        <v>33</v>
      </c>
    </row>
    <row r="83" spans="1:6" ht="15">
      <c r="A83" s="15" t="s">
        <v>29</v>
      </c>
      <c r="B83" s="16">
        <v>2</v>
      </c>
      <c r="C83" s="15">
        <v>60</v>
      </c>
      <c r="D83" s="15">
        <v>3</v>
      </c>
      <c r="E83" s="17">
        <v>152</v>
      </c>
      <c r="F83" s="15" t="s">
        <v>26</v>
      </c>
    </row>
    <row r="84" spans="1:6" ht="15">
      <c r="A84" s="15" t="s">
        <v>29</v>
      </c>
      <c r="B84" s="16">
        <v>2</v>
      </c>
      <c r="C84" s="15">
        <v>180</v>
      </c>
      <c r="D84" s="15">
        <v>3</v>
      </c>
      <c r="E84" s="17">
        <v>153</v>
      </c>
      <c r="F84" s="15" t="s">
        <v>32</v>
      </c>
    </row>
    <row r="85" spans="1:6" ht="15">
      <c r="A85" s="15" t="s">
        <v>29</v>
      </c>
      <c r="B85" s="16">
        <v>2</v>
      </c>
      <c r="C85" s="15">
        <v>180</v>
      </c>
      <c r="D85" s="15">
        <v>3</v>
      </c>
      <c r="E85" s="17">
        <v>154</v>
      </c>
      <c r="F85" s="15" t="s">
        <v>31</v>
      </c>
    </row>
    <row r="86" spans="1:6" ht="15">
      <c r="A86" s="15" t="s">
        <v>29</v>
      </c>
      <c r="B86" s="16">
        <v>2</v>
      </c>
      <c r="C86" s="15">
        <v>300</v>
      </c>
      <c r="D86" s="15">
        <v>3</v>
      </c>
      <c r="E86" s="18">
        <v>155</v>
      </c>
      <c r="F86" s="19" t="s">
        <v>33</v>
      </c>
    </row>
    <row r="87" spans="1:6" ht="15">
      <c r="A87" s="15" t="s">
        <v>29</v>
      </c>
      <c r="B87" s="16">
        <v>2</v>
      </c>
      <c r="C87" s="15">
        <v>300</v>
      </c>
      <c r="D87" s="15">
        <v>3</v>
      </c>
      <c r="E87" s="18">
        <v>157</v>
      </c>
      <c r="F87" s="19" t="s">
        <v>33</v>
      </c>
    </row>
    <row r="88" spans="1:6" ht="15">
      <c r="A88" s="15" t="s">
        <v>29</v>
      </c>
      <c r="B88" s="16">
        <v>2</v>
      </c>
      <c r="C88" s="15">
        <v>300</v>
      </c>
      <c r="D88" s="15">
        <v>3</v>
      </c>
      <c r="E88" s="17">
        <v>158</v>
      </c>
      <c r="F88" s="15" t="s">
        <v>33</v>
      </c>
    </row>
    <row r="89" spans="1:6" ht="15">
      <c r="A89" s="15" t="s">
        <v>29</v>
      </c>
      <c r="B89" s="16">
        <v>3</v>
      </c>
      <c r="C89" s="15">
        <v>180</v>
      </c>
      <c r="D89" s="15">
        <v>3</v>
      </c>
      <c r="E89" s="17">
        <v>159</v>
      </c>
      <c r="F89" s="15" t="s">
        <v>31</v>
      </c>
    </row>
    <row r="90" spans="1:6" ht="15">
      <c r="A90" s="15" t="s">
        <v>29</v>
      </c>
      <c r="B90" s="16">
        <v>3</v>
      </c>
      <c r="C90" s="15">
        <v>300</v>
      </c>
      <c r="D90" s="15">
        <v>3</v>
      </c>
      <c r="E90" s="17">
        <v>160</v>
      </c>
      <c r="F90" s="15" t="s">
        <v>33</v>
      </c>
    </row>
    <row r="91" spans="1:6" ht="15">
      <c r="A91" s="15" t="s">
        <v>29</v>
      </c>
      <c r="B91" s="16">
        <v>3</v>
      </c>
      <c r="C91" s="15">
        <v>300</v>
      </c>
      <c r="D91" s="15">
        <v>4</v>
      </c>
      <c r="E91" s="17">
        <v>161</v>
      </c>
      <c r="F91" s="15" t="s">
        <v>31</v>
      </c>
    </row>
    <row r="92" spans="1:6" ht="15">
      <c r="A92" s="15" t="s">
        <v>27</v>
      </c>
      <c r="B92" s="16">
        <v>2</v>
      </c>
      <c r="C92" s="15">
        <v>90</v>
      </c>
      <c r="D92" s="15">
        <v>5</v>
      </c>
      <c r="E92" s="17">
        <v>162</v>
      </c>
      <c r="F92" s="15" t="s">
        <v>52</v>
      </c>
    </row>
    <row r="93" spans="1:6" ht="15">
      <c r="A93" s="15" t="s">
        <v>27</v>
      </c>
      <c r="B93" s="16">
        <v>1</v>
      </c>
      <c r="C93" s="15">
        <v>270</v>
      </c>
      <c r="D93" s="15">
        <v>3</v>
      </c>
      <c r="E93" s="17">
        <v>164</v>
      </c>
      <c r="F93" s="15" t="s">
        <v>33</v>
      </c>
    </row>
    <row r="94" spans="1:6" ht="15">
      <c r="A94" s="20">
        <v>101</v>
      </c>
      <c r="B94" s="16">
        <v>1</v>
      </c>
      <c r="C94" s="15">
        <v>240</v>
      </c>
      <c r="D94" s="15">
        <v>3</v>
      </c>
      <c r="E94" s="17">
        <v>166</v>
      </c>
      <c r="F94" s="15" t="s">
        <v>31</v>
      </c>
    </row>
    <row r="95" spans="1:6" ht="15">
      <c r="A95" s="15">
        <v>101</v>
      </c>
      <c r="B95" s="16">
        <v>1</v>
      </c>
      <c r="C95" s="15">
        <v>240</v>
      </c>
      <c r="D95" s="15">
        <v>3</v>
      </c>
      <c r="E95" s="17">
        <v>167</v>
      </c>
      <c r="F95" s="15" t="s">
        <v>33</v>
      </c>
    </row>
    <row r="96" spans="1:6" ht="15">
      <c r="A96" s="15">
        <v>101</v>
      </c>
      <c r="B96" s="16">
        <v>1</v>
      </c>
      <c r="C96" s="15">
        <v>120</v>
      </c>
      <c r="D96" s="15">
        <v>5</v>
      </c>
      <c r="E96" s="17">
        <v>171</v>
      </c>
      <c r="F96" s="15" t="s">
        <v>33</v>
      </c>
    </row>
    <row r="97" spans="1:6" ht="15">
      <c r="A97" s="15">
        <v>101</v>
      </c>
      <c r="B97" s="16">
        <v>2</v>
      </c>
      <c r="C97" s="15">
        <v>240</v>
      </c>
      <c r="D97" s="15">
        <v>1</v>
      </c>
      <c r="E97" s="17">
        <v>172</v>
      </c>
      <c r="F97" s="15" t="s">
        <v>26</v>
      </c>
    </row>
    <row r="98" spans="1:6" ht="15">
      <c r="A98" s="15">
        <v>101</v>
      </c>
      <c r="B98" s="16">
        <v>2</v>
      </c>
      <c r="C98" s="15">
        <v>240</v>
      </c>
      <c r="D98" s="15">
        <v>3</v>
      </c>
      <c r="E98" s="17">
        <v>174</v>
      </c>
      <c r="F98" s="15" t="s">
        <v>26</v>
      </c>
    </row>
    <row r="99" spans="1:6" ht="15">
      <c r="A99" s="15">
        <v>101</v>
      </c>
      <c r="B99" s="16">
        <v>2</v>
      </c>
      <c r="C99" s="15">
        <v>120</v>
      </c>
      <c r="D99" s="15">
        <v>2</v>
      </c>
      <c r="E99" s="17">
        <v>177</v>
      </c>
      <c r="F99" s="15" t="s">
        <v>26</v>
      </c>
    </row>
    <row r="100" spans="1:6" ht="15">
      <c r="A100" s="15">
        <v>101</v>
      </c>
      <c r="B100" s="16">
        <v>2</v>
      </c>
      <c r="C100" s="15">
        <v>360</v>
      </c>
      <c r="D100" s="15">
        <v>4</v>
      </c>
      <c r="E100" s="17">
        <v>179</v>
      </c>
      <c r="F100" s="15" t="s">
        <v>33</v>
      </c>
    </row>
    <row r="101" spans="1:6" ht="15">
      <c r="A101" s="15">
        <v>101</v>
      </c>
      <c r="B101" s="16">
        <v>3</v>
      </c>
      <c r="C101" s="15">
        <v>120</v>
      </c>
      <c r="D101" s="15">
        <v>3</v>
      </c>
      <c r="E101" s="17">
        <v>181</v>
      </c>
      <c r="F101" s="15" t="s">
        <v>26</v>
      </c>
    </row>
    <row r="102" spans="1:6" ht="15">
      <c r="A102" s="15">
        <v>101</v>
      </c>
      <c r="B102" s="16">
        <v>3</v>
      </c>
      <c r="C102" s="15">
        <v>120</v>
      </c>
      <c r="D102" s="15">
        <v>2</v>
      </c>
      <c r="E102" s="17">
        <v>182</v>
      </c>
      <c r="F102" s="15" t="s">
        <v>26</v>
      </c>
    </row>
    <row r="103" spans="1:6" ht="15">
      <c r="A103" s="15">
        <v>101</v>
      </c>
      <c r="B103" s="16">
        <v>3</v>
      </c>
      <c r="C103" s="15">
        <v>240</v>
      </c>
      <c r="D103" s="15">
        <v>2</v>
      </c>
      <c r="E103" s="17">
        <v>184</v>
      </c>
      <c r="F103" s="15" t="s">
        <v>26</v>
      </c>
    </row>
    <row r="104" spans="1:6" ht="15">
      <c r="A104" s="15">
        <v>101</v>
      </c>
      <c r="B104" s="16">
        <v>3</v>
      </c>
      <c r="C104" s="15">
        <v>240</v>
      </c>
      <c r="D104" s="15">
        <v>2</v>
      </c>
      <c r="E104" s="17">
        <v>187</v>
      </c>
      <c r="F104" s="15" t="s">
        <v>26</v>
      </c>
    </row>
    <row r="105" spans="1:6" ht="15">
      <c r="A105" s="15">
        <v>101</v>
      </c>
      <c r="B105" s="16">
        <v>3</v>
      </c>
      <c r="C105" s="15">
        <v>360</v>
      </c>
      <c r="D105" s="15">
        <v>3</v>
      </c>
      <c r="E105" s="17">
        <v>189</v>
      </c>
      <c r="F105" s="15" t="s">
        <v>26</v>
      </c>
    </row>
    <row r="106" spans="1:6" ht="15">
      <c r="A106" s="15">
        <v>101</v>
      </c>
      <c r="B106" s="16">
        <v>3</v>
      </c>
      <c r="C106" s="15">
        <v>360</v>
      </c>
      <c r="D106" s="15">
        <v>1</v>
      </c>
      <c r="E106" s="17">
        <v>190</v>
      </c>
      <c r="F106" s="15" t="s">
        <v>26</v>
      </c>
    </row>
    <row r="107" spans="1:6" ht="15">
      <c r="A107" s="15" t="s">
        <v>21</v>
      </c>
      <c r="B107" s="16">
        <v>3</v>
      </c>
      <c r="C107" s="15">
        <v>180</v>
      </c>
      <c r="D107" s="15">
        <v>3</v>
      </c>
      <c r="E107" s="17">
        <v>194</v>
      </c>
      <c r="F107" s="15" t="s">
        <v>17</v>
      </c>
    </row>
    <row r="108" spans="1:6" ht="15">
      <c r="A108" s="15" t="s">
        <v>21</v>
      </c>
      <c r="B108" s="16">
        <v>3</v>
      </c>
      <c r="C108" s="15">
        <v>60</v>
      </c>
      <c r="D108" s="15">
        <v>1</v>
      </c>
      <c r="E108" s="17">
        <v>195</v>
      </c>
      <c r="F108" s="15" t="s">
        <v>50</v>
      </c>
    </row>
    <row r="109" spans="1:6" ht="15">
      <c r="A109" s="15" t="s">
        <v>21</v>
      </c>
      <c r="B109" s="16">
        <v>3</v>
      </c>
      <c r="C109" s="15">
        <v>60</v>
      </c>
      <c r="D109" s="15">
        <v>3</v>
      </c>
      <c r="E109" s="17">
        <v>196</v>
      </c>
      <c r="F109" s="15" t="s">
        <v>46</v>
      </c>
    </row>
    <row r="110" spans="1:6" ht="15">
      <c r="A110" s="15" t="s">
        <v>21</v>
      </c>
      <c r="B110" s="16">
        <v>3</v>
      </c>
      <c r="C110" s="15">
        <v>60</v>
      </c>
      <c r="D110" s="15">
        <v>2</v>
      </c>
      <c r="E110" s="17">
        <v>197</v>
      </c>
      <c r="F110" s="15" t="s">
        <v>46</v>
      </c>
    </row>
    <row r="111" spans="1:6" ht="15">
      <c r="A111" s="15" t="s">
        <v>21</v>
      </c>
      <c r="B111" s="16">
        <v>3</v>
      </c>
      <c r="C111" s="15">
        <v>300</v>
      </c>
      <c r="D111" s="15">
        <v>3</v>
      </c>
      <c r="E111" s="17">
        <v>198</v>
      </c>
      <c r="F111" s="15" t="s">
        <v>17</v>
      </c>
    </row>
    <row r="112" spans="1:6" ht="15">
      <c r="A112" s="15" t="s">
        <v>21</v>
      </c>
      <c r="B112" s="16">
        <v>3</v>
      </c>
      <c r="C112" s="15">
        <v>300</v>
      </c>
      <c r="D112" s="15">
        <v>3</v>
      </c>
      <c r="E112" s="17">
        <v>199</v>
      </c>
      <c r="F112" s="15" t="s">
        <v>17</v>
      </c>
    </row>
    <row r="113" spans="1:6" ht="15">
      <c r="A113" s="15" t="s">
        <v>21</v>
      </c>
      <c r="B113" s="16">
        <v>3</v>
      </c>
      <c r="C113" s="15">
        <v>300</v>
      </c>
      <c r="D113" s="15">
        <v>5</v>
      </c>
      <c r="E113" s="17">
        <v>200</v>
      </c>
      <c r="F113" s="15" t="s">
        <v>32</v>
      </c>
    </row>
    <row r="114" spans="1:6" ht="15">
      <c r="A114" s="15" t="s">
        <v>21</v>
      </c>
      <c r="B114" s="16">
        <v>3</v>
      </c>
      <c r="C114" s="15">
        <v>300</v>
      </c>
      <c r="D114" s="15">
        <v>4</v>
      </c>
      <c r="E114" s="17">
        <v>201</v>
      </c>
      <c r="F114" s="15" t="s">
        <v>32</v>
      </c>
    </row>
    <row r="115" spans="1:6" ht="15">
      <c r="A115" s="15" t="s">
        <v>21</v>
      </c>
      <c r="B115" s="16">
        <v>2</v>
      </c>
      <c r="C115" s="15">
        <v>120</v>
      </c>
      <c r="D115" s="15">
        <v>5</v>
      </c>
      <c r="E115" s="17">
        <v>205</v>
      </c>
      <c r="F115" s="15" t="s">
        <v>30</v>
      </c>
    </row>
    <row r="116" spans="1:6" ht="15">
      <c r="A116" s="15" t="s">
        <v>21</v>
      </c>
      <c r="B116" s="16">
        <v>2</v>
      </c>
      <c r="C116" s="15">
        <v>240</v>
      </c>
      <c r="D116" s="15">
        <v>4</v>
      </c>
      <c r="E116" s="17">
        <v>206</v>
      </c>
      <c r="F116" s="15" t="s">
        <v>31</v>
      </c>
    </row>
    <row r="117" spans="1:6" ht="15">
      <c r="A117" s="15" t="s">
        <v>21</v>
      </c>
      <c r="B117" s="16">
        <v>2</v>
      </c>
      <c r="C117" s="15">
        <v>240</v>
      </c>
      <c r="D117" s="15">
        <v>4</v>
      </c>
      <c r="E117" s="17">
        <v>212</v>
      </c>
      <c r="F117" s="15" t="s">
        <v>17</v>
      </c>
    </row>
    <row r="118" spans="1:6" ht="15">
      <c r="A118" s="15" t="s">
        <v>21</v>
      </c>
      <c r="B118" s="16">
        <v>2</v>
      </c>
      <c r="C118" s="15">
        <v>360</v>
      </c>
      <c r="D118" s="15">
        <v>4</v>
      </c>
      <c r="E118" s="17">
        <v>213</v>
      </c>
      <c r="F118" s="15" t="s">
        <v>33</v>
      </c>
    </row>
    <row r="119" spans="1:6" ht="15">
      <c r="A119" s="15" t="s">
        <v>21</v>
      </c>
      <c r="B119" s="16">
        <v>2</v>
      </c>
      <c r="C119" s="15">
        <v>360</v>
      </c>
      <c r="D119" s="15">
        <v>3</v>
      </c>
      <c r="E119" s="17">
        <v>216</v>
      </c>
      <c r="F119" s="15" t="s">
        <v>33</v>
      </c>
    </row>
    <row r="120" spans="1:6" ht="15">
      <c r="A120" s="15" t="s">
        <v>21</v>
      </c>
      <c r="B120" s="16">
        <v>1</v>
      </c>
      <c r="C120" s="15">
        <v>240</v>
      </c>
      <c r="D120" s="15">
        <v>3</v>
      </c>
      <c r="E120" s="17">
        <v>218</v>
      </c>
      <c r="F120" s="15" t="s">
        <v>46</v>
      </c>
    </row>
    <row r="121" spans="1:6" ht="15">
      <c r="A121" s="15" t="s">
        <v>21</v>
      </c>
      <c r="B121" s="16">
        <v>1</v>
      </c>
      <c r="C121" s="15">
        <v>240</v>
      </c>
      <c r="D121" s="15">
        <v>3</v>
      </c>
      <c r="E121" s="17" t="s">
        <v>22</v>
      </c>
      <c r="F121" s="15" t="s">
        <v>46</v>
      </c>
    </row>
    <row r="122" spans="1:6" ht="15">
      <c r="A122" s="15" t="s">
        <v>21</v>
      </c>
      <c r="B122" s="16">
        <v>1</v>
      </c>
      <c r="C122" s="15">
        <v>240</v>
      </c>
      <c r="D122" s="15">
        <v>4</v>
      </c>
      <c r="E122" s="17">
        <v>219</v>
      </c>
      <c r="F122" s="15" t="s">
        <v>44</v>
      </c>
    </row>
    <row r="123" spans="1:6" ht="15">
      <c r="A123" s="15" t="s">
        <v>19</v>
      </c>
      <c r="B123" s="16">
        <v>1</v>
      </c>
      <c r="C123" s="15">
        <v>60</v>
      </c>
      <c r="D123" s="15">
        <v>5</v>
      </c>
      <c r="E123" s="18">
        <v>221</v>
      </c>
      <c r="F123" s="19" t="s">
        <v>17</v>
      </c>
    </row>
    <row r="124" spans="1:6" ht="15">
      <c r="A124" s="15" t="s">
        <v>19</v>
      </c>
      <c r="B124" s="16">
        <v>1</v>
      </c>
      <c r="C124" s="15">
        <v>60</v>
      </c>
      <c r="D124" s="15">
        <v>3</v>
      </c>
      <c r="E124" s="17">
        <v>222</v>
      </c>
      <c r="F124" s="15" t="s">
        <v>50</v>
      </c>
    </row>
    <row r="125" spans="1:6" ht="15">
      <c r="A125" s="15" t="s">
        <v>19</v>
      </c>
      <c r="B125" s="16">
        <v>1</v>
      </c>
      <c r="C125" s="15">
        <v>60</v>
      </c>
      <c r="D125" s="15">
        <v>4</v>
      </c>
      <c r="E125" s="17">
        <v>223</v>
      </c>
      <c r="F125" s="15" t="s">
        <v>44</v>
      </c>
    </row>
    <row r="126" spans="1:6" ht="15">
      <c r="A126" s="15" t="s">
        <v>19</v>
      </c>
      <c r="B126" s="16">
        <v>1</v>
      </c>
      <c r="C126" s="15">
        <v>180</v>
      </c>
      <c r="D126" s="15">
        <v>2</v>
      </c>
      <c r="E126" s="17">
        <v>224</v>
      </c>
      <c r="F126" s="15" t="s">
        <v>50</v>
      </c>
    </row>
    <row r="127" spans="1:6" ht="15">
      <c r="A127" s="15" t="s">
        <v>19</v>
      </c>
      <c r="B127" s="16">
        <v>1</v>
      </c>
      <c r="C127" s="15">
        <v>180</v>
      </c>
      <c r="D127" s="15">
        <v>4</v>
      </c>
      <c r="E127" s="17">
        <v>226</v>
      </c>
      <c r="F127" s="15" t="s">
        <v>32</v>
      </c>
    </row>
    <row r="128" spans="1:6" ht="15">
      <c r="A128" s="15" t="s">
        <v>19</v>
      </c>
      <c r="B128" s="16">
        <v>1</v>
      </c>
      <c r="C128" s="15">
        <v>300</v>
      </c>
      <c r="D128" s="15">
        <v>3</v>
      </c>
      <c r="E128" s="17">
        <v>227</v>
      </c>
      <c r="F128" s="15" t="s">
        <v>17</v>
      </c>
    </row>
    <row r="129" spans="1:6" ht="15">
      <c r="A129" s="15" t="s">
        <v>19</v>
      </c>
      <c r="B129" s="16">
        <v>1</v>
      </c>
      <c r="C129" s="15">
        <v>300</v>
      </c>
      <c r="D129" s="15">
        <v>3</v>
      </c>
      <c r="E129" s="17">
        <v>229</v>
      </c>
      <c r="F129" s="15" t="s">
        <v>32</v>
      </c>
    </row>
    <row r="130" spans="1:6" ht="15">
      <c r="A130" s="15" t="s">
        <v>19</v>
      </c>
      <c r="B130" s="16">
        <v>3</v>
      </c>
      <c r="C130" s="15">
        <v>60</v>
      </c>
      <c r="D130" s="15">
        <v>3</v>
      </c>
      <c r="E130" s="17">
        <v>230</v>
      </c>
      <c r="F130" s="15" t="s">
        <v>33</v>
      </c>
    </row>
    <row r="131" spans="1:6" ht="15">
      <c r="A131" s="15" t="s">
        <v>19</v>
      </c>
      <c r="B131" s="16">
        <v>3</v>
      </c>
      <c r="C131" s="15">
        <v>180</v>
      </c>
      <c r="D131" s="15">
        <v>3</v>
      </c>
      <c r="E131" s="17">
        <v>231</v>
      </c>
      <c r="F131" s="15" t="s">
        <v>30</v>
      </c>
    </row>
    <row r="132" spans="1:6" ht="15">
      <c r="A132" s="15" t="s">
        <v>19</v>
      </c>
      <c r="B132" s="16">
        <v>3</v>
      </c>
      <c r="C132" s="15">
        <v>180</v>
      </c>
      <c r="D132" s="15">
        <v>3</v>
      </c>
      <c r="E132" s="17">
        <v>232</v>
      </c>
      <c r="F132" s="15" t="s">
        <v>46</v>
      </c>
    </row>
    <row r="133" spans="1:6" ht="15">
      <c r="A133" s="15" t="s">
        <v>19</v>
      </c>
      <c r="B133" s="16">
        <v>3</v>
      </c>
      <c r="C133" s="15">
        <v>300</v>
      </c>
      <c r="D133" s="15">
        <v>3</v>
      </c>
      <c r="E133" s="17">
        <v>233</v>
      </c>
      <c r="F133" s="15" t="s">
        <v>50</v>
      </c>
    </row>
    <row r="134" spans="1:6" ht="15">
      <c r="A134" s="15" t="s">
        <v>19</v>
      </c>
      <c r="B134" s="16">
        <v>3</v>
      </c>
      <c r="C134" s="15">
        <v>300</v>
      </c>
      <c r="D134" s="15">
        <v>3</v>
      </c>
      <c r="E134" s="17">
        <v>234</v>
      </c>
      <c r="F134" s="15" t="s">
        <v>46</v>
      </c>
    </row>
    <row r="135" spans="1:6" ht="15">
      <c r="A135" s="15" t="s">
        <v>19</v>
      </c>
      <c r="B135" s="16">
        <v>2</v>
      </c>
      <c r="C135" s="15">
        <v>60</v>
      </c>
      <c r="D135" s="15">
        <v>4</v>
      </c>
      <c r="E135" s="17">
        <v>236</v>
      </c>
      <c r="F135" s="15" t="s">
        <v>44</v>
      </c>
    </row>
    <row r="136" spans="1:6" ht="15">
      <c r="A136" s="15" t="s">
        <v>19</v>
      </c>
      <c r="B136" s="16">
        <v>2</v>
      </c>
      <c r="C136" s="15">
        <v>60</v>
      </c>
      <c r="D136" s="15">
        <v>3</v>
      </c>
      <c r="E136" s="17">
        <v>237</v>
      </c>
      <c r="F136" s="15" t="s">
        <v>51</v>
      </c>
    </row>
    <row r="137" spans="1:6" ht="15">
      <c r="A137" s="15" t="s">
        <v>19</v>
      </c>
      <c r="B137" s="16">
        <v>2</v>
      </c>
      <c r="C137" s="15">
        <v>60</v>
      </c>
      <c r="D137" s="15">
        <v>3</v>
      </c>
      <c r="E137" s="17">
        <v>238</v>
      </c>
      <c r="F137" s="15" t="s">
        <v>17</v>
      </c>
    </row>
    <row r="138" spans="1:6" ht="15">
      <c r="A138" s="15" t="s">
        <v>19</v>
      </c>
      <c r="B138" s="16">
        <v>2</v>
      </c>
      <c r="C138" s="15">
        <v>180</v>
      </c>
      <c r="D138" s="15">
        <v>3</v>
      </c>
      <c r="E138" s="17">
        <v>239</v>
      </c>
      <c r="F138" s="15" t="s">
        <v>17</v>
      </c>
    </row>
    <row r="139" spans="1:6" ht="15">
      <c r="A139" s="15" t="s">
        <v>19</v>
      </c>
      <c r="B139" s="16">
        <v>2</v>
      </c>
      <c r="C139" s="15">
        <v>300</v>
      </c>
      <c r="D139" s="15">
        <v>3</v>
      </c>
      <c r="E139" s="17">
        <v>240</v>
      </c>
      <c r="F139" s="15" t="s">
        <v>46</v>
      </c>
    </row>
    <row r="140" spans="1:6" ht="15">
      <c r="A140" s="15" t="s">
        <v>18</v>
      </c>
      <c r="B140" s="16">
        <v>1</v>
      </c>
      <c r="C140" s="15">
        <v>360</v>
      </c>
      <c r="D140" s="15">
        <v>4</v>
      </c>
      <c r="E140" s="17">
        <v>401</v>
      </c>
      <c r="F140" s="15" t="s">
        <v>33</v>
      </c>
    </row>
    <row r="141" spans="1:6" ht="15">
      <c r="A141" s="15" t="s">
        <v>18</v>
      </c>
      <c r="B141" s="16">
        <v>2</v>
      </c>
      <c r="C141" s="15">
        <v>120</v>
      </c>
      <c r="D141" s="15">
        <v>2</v>
      </c>
      <c r="E141" s="17">
        <v>402</v>
      </c>
      <c r="F141" s="15" t="s">
        <v>26</v>
      </c>
    </row>
    <row r="142" spans="1:6" ht="15">
      <c r="A142" s="15" t="s">
        <v>18</v>
      </c>
      <c r="B142" s="16">
        <v>2</v>
      </c>
      <c r="C142" s="15">
        <v>240</v>
      </c>
      <c r="D142" s="15">
        <v>4</v>
      </c>
      <c r="E142" s="17">
        <v>403</v>
      </c>
      <c r="F142" s="15" t="s">
        <v>31</v>
      </c>
    </row>
    <row r="143" spans="1:6" ht="15">
      <c r="A143" s="15" t="s">
        <v>18</v>
      </c>
      <c r="B143" s="16">
        <v>2</v>
      </c>
      <c r="C143" s="15">
        <v>240</v>
      </c>
      <c r="D143" s="15">
        <v>3</v>
      </c>
      <c r="E143" s="17">
        <v>406</v>
      </c>
      <c r="F143" s="15" t="s">
        <v>44</v>
      </c>
    </row>
    <row r="144" spans="1:6" ht="15">
      <c r="A144" s="15" t="s">
        <v>18</v>
      </c>
      <c r="B144" s="16">
        <v>2</v>
      </c>
      <c r="C144" s="15">
        <v>240</v>
      </c>
      <c r="D144" s="15">
        <v>3</v>
      </c>
      <c r="E144" s="17">
        <v>407</v>
      </c>
      <c r="F144" s="15" t="s">
        <v>53</v>
      </c>
    </row>
    <row r="145" spans="1:6" ht="15">
      <c r="A145" s="15" t="s">
        <v>18</v>
      </c>
      <c r="B145" s="16">
        <v>3</v>
      </c>
      <c r="C145" s="15">
        <v>60</v>
      </c>
      <c r="D145" s="15">
        <v>2</v>
      </c>
      <c r="E145" s="17">
        <v>408</v>
      </c>
      <c r="F145" s="15" t="s">
        <v>26</v>
      </c>
    </row>
    <row r="146" spans="1:6" ht="15">
      <c r="A146" s="15" t="s">
        <v>18</v>
      </c>
      <c r="B146" s="16">
        <v>3</v>
      </c>
      <c r="C146" s="15">
        <v>300</v>
      </c>
      <c r="D146" s="15">
        <v>3</v>
      </c>
      <c r="E146" s="17">
        <v>410</v>
      </c>
      <c r="F146" s="15" t="s">
        <v>33</v>
      </c>
    </row>
    <row r="147" spans="1:6" ht="15">
      <c r="A147" s="15" t="s">
        <v>18</v>
      </c>
      <c r="B147" s="16">
        <v>3</v>
      </c>
      <c r="C147" s="15">
        <v>300</v>
      </c>
      <c r="D147" s="15">
        <v>4</v>
      </c>
      <c r="E147" s="17">
        <v>411</v>
      </c>
      <c r="F147" s="15" t="s">
        <v>17</v>
      </c>
    </row>
    <row r="148" spans="1:6" ht="15">
      <c r="A148" s="15" t="s">
        <v>18</v>
      </c>
      <c r="B148" s="16">
        <v>3</v>
      </c>
      <c r="C148" s="15">
        <v>300</v>
      </c>
      <c r="D148" s="15">
        <v>4</v>
      </c>
      <c r="E148" s="17">
        <v>412</v>
      </c>
      <c r="F148" s="15" t="s">
        <v>17</v>
      </c>
    </row>
    <row r="149" spans="1:6" ht="15">
      <c r="A149" t="s">
        <v>27</v>
      </c>
      <c r="B149" s="21">
        <v>1</v>
      </c>
      <c r="D149">
        <v>3</v>
      </c>
      <c r="E149" s="21">
        <v>4501</v>
      </c>
      <c r="F149" t="s">
        <v>26</v>
      </c>
    </row>
    <row r="150" spans="1:6" ht="15">
      <c r="A150" t="s">
        <v>27</v>
      </c>
      <c r="B150" s="21">
        <v>2</v>
      </c>
      <c r="D150">
        <v>2</v>
      </c>
      <c r="E150" s="21">
        <v>4502</v>
      </c>
      <c r="F150" t="s">
        <v>26</v>
      </c>
    </row>
    <row r="151" spans="1:6" ht="12.75">
      <c r="A151" t="s">
        <v>27</v>
      </c>
      <c r="B151" s="21">
        <v>2</v>
      </c>
      <c r="C151"/>
      <c r="D151">
        <v>3</v>
      </c>
      <c r="E151" s="21">
        <v>4503</v>
      </c>
      <c r="F151" t="s">
        <v>26</v>
      </c>
    </row>
    <row r="152" spans="1:6" ht="15">
      <c r="A152" t="s">
        <v>27</v>
      </c>
      <c r="B152" s="21">
        <v>3</v>
      </c>
      <c r="D152">
        <v>1</v>
      </c>
      <c r="E152" s="21">
        <v>4504</v>
      </c>
      <c r="F152" t="s">
        <v>26</v>
      </c>
    </row>
    <row r="153" spans="1:6" ht="15">
      <c r="A153" t="s">
        <v>27</v>
      </c>
      <c r="B153" s="21">
        <v>3</v>
      </c>
      <c r="D153">
        <v>2</v>
      </c>
      <c r="E153" s="21">
        <v>4505</v>
      </c>
      <c r="F153" t="s">
        <v>32</v>
      </c>
    </row>
    <row r="154" spans="1:6" ht="15">
      <c r="A154" t="s">
        <v>27</v>
      </c>
      <c r="B154" s="21">
        <v>3</v>
      </c>
      <c r="D154">
        <v>2</v>
      </c>
      <c r="E154" s="21">
        <v>4506</v>
      </c>
      <c r="F154" t="s">
        <v>26</v>
      </c>
    </row>
    <row r="155" spans="1:6" ht="15">
      <c r="A155" t="s">
        <v>27</v>
      </c>
      <c r="B155" s="21">
        <v>3</v>
      </c>
      <c r="D155">
        <v>2</v>
      </c>
      <c r="E155" s="21">
        <v>4507</v>
      </c>
      <c r="F155" t="s">
        <v>33</v>
      </c>
    </row>
    <row r="156" spans="1:6" ht="15">
      <c r="A156" t="s">
        <v>27</v>
      </c>
      <c r="B156" s="21">
        <v>3</v>
      </c>
      <c r="D156">
        <v>3</v>
      </c>
      <c r="E156" s="21">
        <v>4508</v>
      </c>
      <c r="F156" t="s">
        <v>33</v>
      </c>
    </row>
    <row r="164" ht="15">
      <c r="G164" s="22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08"/>
  <sheetViews>
    <sheetView zoomScalePageLayoutView="0" workbookViewId="0" topLeftCell="A1">
      <selection activeCell="M6" sqref="M6"/>
    </sheetView>
  </sheetViews>
  <sheetFormatPr defaultColWidth="9.140625" defaultRowHeight="12.75"/>
  <cols>
    <col min="3" max="11" width="0" style="0" hidden="1" customWidth="1"/>
  </cols>
  <sheetData>
    <row r="1" spans="12:17" ht="13.5" thickBot="1">
      <c r="L1" s="103" t="s">
        <v>253</v>
      </c>
      <c r="M1" s="103"/>
      <c r="N1" s="103"/>
      <c r="O1" s="103"/>
      <c r="P1" s="103"/>
      <c r="Q1" s="103"/>
    </row>
    <row r="2" spans="1:17" ht="12.75">
      <c r="A2" s="72" t="s">
        <v>83</v>
      </c>
      <c r="B2" s="2" t="s">
        <v>84</v>
      </c>
      <c r="C2" s="2" t="s">
        <v>85</v>
      </c>
      <c r="D2" s="2" t="s">
        <v>86</v>
      </c>
      <c r="E2" s="2" t="s">
        <v>87</v>
      </c>
      <c r="F2" s="2" t="s">
        <v>88</v>
      </c>
      <c r="G2" s="2" t="s">
        <v>89</v>
      </c>
      <c r="H2" s="2" t="s">
        <v>90</v>
      </c>
      <c r="I2" s="2" t="s">
        <v>91</v>
      </c>
      <c r="J2" s="2" t="s">
        <v>92</v>
      </c>
      <c r="K2" s="73" t="s">
        <v>93</v>
      </c>
      <c r="L2" s="74" t="s">
        <v>94</v>
      </c>
      <c r="M2" s="75" t="s">
        <v>95</v>
      </c>
      <c r="N2" s="76" t="s">
        <v>96</v>
      </c>
      <c r="O2" s="77" t="s">
        <v>97</v>
      </c>
      <c r="P2" s="78" t="s">
        <v>98</v>
      </c>
      <c r="Q2" s="79" t="s">
        <v>99</v>
      </c>
    </row>
    <row r="3" spans="1:17" ht="12.75">
      <c r="A3" s="80" t="s">
        <v>100</v>
      </c>
      <c r="B3" s="7" t="s">
        <v>101</v>
      </c>
      <c r="C3" s="6">
        <v>129</v>
      </c>
      <c r="D3" s="6">
        <v>17.605</v>
      </c>
      <c r="E3" s="6">
        <v>0.4911</v>
      </c>
      <c r="F3" s="6">
        <v>17.6088</v>
      </c>
      <c r="G3" s="6">
        <f>F3-D3</f>
        <v>0.0037999999999982492</v>
      </c>
      <c r="H3" s="6">
        <v>0.78</v>
      </c>
      <c r="I3" s="6">
        <v>0.13</v>
      </c>
      <c r="J3" s="6">
        <v>1.16</v>
      </c>
      <c r="K3" s="81">
        <v>3</v>
      </c>
      <c r="L3" s="82">
        <f>(H3)/(10*E3)</f>
        <v>0.1588271227855834</v>
      </c>
      <c r="M3" s="32">
        <f>(I3)/(10*E3)</f>
        <v>0.02647118713093057</v>
      </c>
      <c r="N3" s="33">
        <f>(J3)/(10*E3)</f>
        <v>0.23620443901445734</v>
      </c>
      <c r="O3" s="30">
        <f>(1000*H3)/(E3)</f>
        <v>1588.271227855834</v>
      </c>
      <c r="P3" s="38">
        <f>(1000*I3)/E3</f>
        <v>264.71187130930565</v>
      </c>
      <c r="Q3" s="83">
        <f>(1000*J3)/E3</f>
        <v>2362.0443901445733</v>
      </c>
    </row>
    <row r="4" spans="1:17" ht="12.75">
      <c r="A4" s="80" t="s">
        <v>102</v>
      </c>
      <c r="B4" s="7" t="s">
        <v>101</v>
      </c>
      <c r="C4" s="6">
        <v>129</v>
      </c>
      <c r="D4" s="6">
        <v>17.605</v>
      </c>
      <c r="E4" s="6">
        <v>0.526</v>
      </c>
      <c r="F4" s="6">
        <v>17.6089</v>
      </c>
      <c r="G4" s="6">
        <f aca="true" t="shared" si="0" ref="G4:G67">F4-D4</f>
        <v>0.003899999999998016</v>
      </c>
      <c r="H4" s="6">
        <v>1.58</v>
      </c>
      <c r="I4" s="6">
        <v>0.05</v>
      </c>
      <c r="J4" s="6">
        <v>0.72</v>
      </c>
      <c r="K4" s="81">
        <v>5</v>
      </c>
      <c r="L4" s="82">
        <f aca="true" t="shared" si="1" ref="L4:L67">(H4)/(10*E4)</f>
        <v>0.30038022813688214</v>
      </c>
      <c r="M4" s="32">
        <f aca="true" t="shared" si="2" ref="M4:M67">(I4)/(10*E4)</f>
        <v>0.009505703422053233</v>
      </c>
      <c r="N4" s="33">
        <f aca="true" t="shared" si="3" ref="N4:N67">(J4)/(10*E4)</f>
        <v>0.13688212927756654</v>
      </c>
      <c r="O4" s="30">
        <f aca="true" t="shared" si="4" ref="O4:O67">(1000*H4)/(E4)</f>
        <v>3003.8022813688212</v>
      </c>
      <c r="P4" s="38">
        <f aca="true" t="shared" si="5" ref="P4:P67">(1000*I4)/E4</f>
        <v>95.05703422053232</v>
      </c>
      <c r="Q4" s="83">
        <f aca="true" t="shared" si="6" ref="Q4:Q67">(1000*J4)/E4</f>
        <v>1368.8212927756654</v>
      </c>
    </row>
    <row r="5" spans="1:17" ht="12.75">
      <c r="A5" s="80" t="s">
        <v>103</v>
      </c>
      <c r="B5" s="7" t="s">
        <v>101</v>
      </c>
      <c r="C5" s="6">
        <v>129</v>
      </c>
      <c r="D5" s="6">
        <v>17.605</v>
      </c>
      <c r="E5" s="6">
        <v>0.529</v>
      </c>
      <c r="F5" s="6">
        <v>17.6061</v>
      </c>
      <c r="G5" s="6">
        <f t="shared" si="0"/>
        <v>0.001100000000000989</v>
      </c>
      <c r="H5" s="6">
        <v>2.56</v>
      </c>
      <c r="I5" s="6">
        <v>0.15</v>
      </c>
      <c r="J5" s="6">
        <v>0.64</v>
      </c>
      <c r="K5" s="81">
        <v>1</v>
      </c>
      <c r="L5" s="82">
        <f t="shared" si="1"/>
        <v>0.4839319470699433</v>
      </c>
      <c r="M5" s="32">
        <f t="shared" si="2"/>
        <v>0.02835538752362949</v>
      </c>
      <c r="N5" s="33">
        <f t="shared" si="3"/>
        <v>0.12098298676748583</v>
      </c>
      <c r="O5" s="30">
        <f t="shared" si="4"/>
        <v>4839.319470699433</v>
      </c>
      <c r="P5" s="38">
        <f t="shared" si="5"/>
        <v>283.55387523629486</v>
      </c>
      <c r="Q5" s="83">
        <f t="shared" si="6"/>
        <v>1209.8298676748582</v>
      </c>
    </row>
    <row r="6" spans="1:17" ht="12.75">
      <c r="A6" s="80" t="s">
        <v>104</v>
      </c>
      <c r="B6" s="7" t="s">
        <v>101</v>
      </c>
      <c r="C6" s="6">
        <v>129</v>
      </c>
      <c r="D6" s="6">
        <v>17.605</v>
      </c>
      <c r="E6" s="6" t="s">
        <v>101</v>
      </c>
      <c r="F6" s="6" t="s">
        <v>101</v>
      </c>
      <c r="G6" s="6"/>
      <c r="H6" s="6">
        <v>0.02</v>
      </c>
      <c r="I6" s="6">
        <v>0</v>
      </c>
      <c r="J6" s="6">
        <v>0</v>
      </c>
      <c r="K6" s="81">
        <v>5</v>
      </c>
      <c r="L6" s="82"/>
      <c r="M6" s="32"/>
      <c r="N6" s="33"/>
      <c r="O6" s="30"/>
      <c r="P6" s="38"/>
      <c r="Q6" s="83"/>
    </row>
    <row r="7" spans="1:17" ht="12.75">
      <c r="A7" s="80" t="s">
        <v>105</v>
      </c>
      <c r="B7" s="7" t="s">
        <v>101</v>
      </c>
      <c r="C7" s="6">
        <v>128</v>
      </c>
      <c r="D7" s="6">
        <v>16.747</v>
      </c>
      <c r="E7" s="6">
        <v>0.4708</v>
      </c>
      <c r="F7" s="6">
        <v>16.7516</v>
      </c>
      <c r="G7" s="6">
        <f t="shared" si="0"/>
        <v>0.0045999999999999375</v>
      </c>
      <c r="H7" s="6">
        <v>1.73</v>
      </c>
      <c r="I7" s="6">
        <v>0.12</v>
      </c>
      <c r="J7" s="6">
        <v>0.56</v>
      </c>
      <c r="K7" s="81">
        <v>5</v>
      </c>
      <c r="L7" s="82">
        <f t="shared" si="1"/>
        <v>0.3674596431605777</v>
      </c>
      <c r="M7" s="32">
        <f t="shared" si="2"/>
        <v>0.025488530161427356</v>
      </c>
      <c r="N7" s="33">
        <f t="shared" si="3"/>
        <v>0.11894647408666101</v>
      </c>
      <c r="O7" s="30">
        <f t="shared" si="4"/>
        <v>3674.5964316057775</v>
      </c>
      <c r="P7" s="38">
        <f t="shared" si="5"/>
        <v>254.88530161427357</v>
      </c>
      <c r="Q7" s="83">
        <f t="shared" si="6"/>
        <v>1189.46474086661</v>
      </c>
    </row>
    <row r="8" spans="1:17" ht="12.75">
      <c r="A8" s="80" t="s">
        <v>106</v>
      </c>
      <c r="B8" s="7" t="s">
        <v>101</v>
      </c>
      <c r="C8" s="6">
        <v>128</v>
      </c>
      <c r="D8" s="6">
        <v>16.747</v>
      </c>
      <c r="E8" s="6">
        <v>0.5239</v>
      </c>
      <c r="F8" s="6">
        <v>16.7489</v>
      </c>
      <c r="G8" s="6">
        <f t="shared" si="0"/>
        <v>0.0018999999999991246</v>
      </c>
      <c r="H8" s="6">
        <v>1.9</v>
      </c>
      <c r="I8" s="6">
        <v>0.08</v>
      </c>
      <c r="J8" s="6">
        <v>0.89</v>
      </c>
      <c r="K8" s="81">
        <v>1</v>
      </c>
      <c r="L8" s="82">
        <f t="shared" si="1"/>
        <v>0.362664630654705</v>
      </c>
      <c r="M8" s="32">
        <f t="shared" si="2"/>
        <v>0.015270089711777055</v>
      </c>
      <c r="N8" s="33">
        <f t="shared" si="3"/>
        <v>0.16987974804351974</v>
      </c>
      <c r="O8" s="30">
        <f t="shared" si="4"/>
        <v>3626.6463065470507</v>
      </c>
      <c r="P8" s="38">
        <f t="shared" si="5"/>
        <v>152.70089711777055</v>
      </c>
      <c r="Q8" s="83">
        <f t="shared" si="6"/>
        <v>1698.7974804351975</v>
      </c>
    </row>
    <row r="9" spans="1:17" ht="12.75">
      <c r="A9" s="80" t="s">
        <v>25</v>
      </c>
      <c r="B9" s="7" t="s">
        <v>101</v>
      </c>
      <c r="C9" s="6">
        <v>111</v>
      </c>
      <c r="D9" s="6">
        <v>16.819</v>
      </c>
      <c r="E9" s="6">
        <v>0.469</v>
      </c>
      <c r="F9" s="6">
        <v>16.8235</v>
      </c>
      <c r="G9" s="6">
        <f t="shared" si="0"/>
        <v>0.0045000000000001705</v>
      </c>
      <c r="H9" s="6">
        <v>1.55</v>
      </c>
      <c r="I9" s="6">
        <v>0.12</v>
      </c>
      <c r="J9" s="6">
        <v>0.66</v>
      </c>
      <c r="K9" s="81">
        <v>5</v>
      </c>
      <c r="L9" s="82">
        <f t="shared" si="1"/>
        <v>0.33049040511727085</v>
      </c>
      <c r="M9" s="32">
        <f t="shared" si="2"/>
        <v>0.025586353944562903</v>
      </c>
      <c r="N9" s="33">
        <f t="shared" si="3"/>
        <v>0.14072494669509597</v>
      </c>
      <c r="O9" s="30">
        <f t="shared" si="4"/>
        <v>3304.904051172708</v>
      </c>
      <c r="P9" s="38">
        <f t="shared" si="5"/>
        <v>255.86353944562902</v>
      </c>
      <c r="Q9" s="83">
        <f t="shared" si="6"/>
        <v>1407.2494669509595</v>
      </c>
    </row>
    <row r="10" spans="1:17" ht="12.75">
      <c r="A10" s="80" t="s">
        <v>107</v>
      </c>
      <c r="B10" s="7" t="s">
        <v>101</v>
      </c>
      <c r="C10" s="6">
        <v>111</v>
      </c>
      <c r="D10" s="6">
        <v>16.819</v>
      </c>
      <c r="E10" s="6">
        <v>0.4961</v>
      </c>
      <c r="F10" s="6">
        <v>16.822</v>
      </c>
      <c r="G10" s="6">
        <f t="shared" si="0"/>
        <v>0.0030000000000001137</v>
      </c>
      <c r="H10" s="6">
        <v>2.75</v>
      </c>
      <c r="I10" s="6">
        <v>0</v>
      </c>
      <c r="J10" s="6">
        <v>0.96</v>
      </c>
      <c r="K10" s="81">
        <v>3</v>
      </c>
      <c r="L10" s="82">
        <f t="shared" si="1"/>
        <v>0.5543237250554324</v>
      </c>
      <c r="M10" s="32">
        <f t="shared" si="2"/>
        <v>0</v>
      </c>
      <c r="N10" s="33">
        <f t="shared" si="3"/>
        <v>0.19350937311026</v>
      </c>
      <c r="O10" s="30">
        <f t="shared" si="4"/>
        <v>5543.2372505543235</v>
      </c>
      <c r="P10" s="38">
        <f t="shared" si="5"/>
        <v>0</v>
      </c>
      <c r="Q10" s="83">
        <f t="shared" si="6"/>
        <v>1935.0937311026003</v>
      </c>
    </row>
    <row r="11" spans="1:17" ht="12.75">
      <c r="A11" s="80" t="s">
        <v>108</v>
      </c>
      <c r="B11" s="7" t="s">
        <v>101</v>
      </c>
      <c r="C11" s="6">
        <v>111</v>
      </c>
      <c r="D11" s="6">
        <v>16.819</v>
      </c>
      <c r="E11" s="6">
        <v>0.49112</v>
      </c>
      <c r="F11" s="6">
        <v>16.823</v>
      </c>
      <c r="G11" s="6">
        <f t="shared" si="0"/>
        <v>0.004000000000001336</v>
      </c>
      <c r="H11" s="6">
        <v>0.53</v>
      </c>
      <c r="I11" s="6">
        <v>0.03</v>
      </c>
      <c r="J11" s="6">
        <v>0.52</v>
      </c>
      <c r="K11" s="81">
        <v>1</v>
      </c>
      <c r="L11" s="82">
        <f t="shared" si="1"/>
        <v>0.10791659879459196</v>
      </c>
      <c r="M11" s="32">
        <f t="shared" si="2"/>
        <v>0.0061084867242221855</v>
      </c>
      <c r="N11" s="33">
        <f t="shared" si="3"/>
        <v>0.10588043655318456</v>
      </c>
      <c r="O11" s="30">
        <f t="shared" si="4"/>
        <v>1079.1659879459196</v>
      </c>
      <c r="P11" s="38">
        <f t="shared" si="5"/>
        <v>61.08486724222186</v>
      </c>
      <c r="Q11" s="83">
        <f t="shared" si="6"/>
        <v>1058.8043655318456</v>
      </c>
    </row>
    <row r="12" spans="1:17" ht="12.75">
      <c r="A12" s="80" t="s">
        <v>109</v>
      </c>
      <c r="B12" s="7" t="s">
        <v>101</v>
      </c>
      <c r="C12" s="6">
        <v>117</v>
      </c>
      <c r="D12" s="6">
        <v>17.474</v>
      </c>
      <c r="E12" s="6">
        <v>0.4642</v>
      </c>
      <c r="F12" s="6">
        <v>17.4758</v>
      </c>
      <c r="G12" s="6">
        <f t="shared" si="0"/>
        <v>0.0017999999999993577</v>
      </c>
      <c r="H12" s="6">
        <v>1</v>
      </c>
      <c r="I12" s="6">
        <v>0.09</v>
      </c>
      <c r="J12" s="6">
        <v>0.62</v>
      </c>
      <c r="K12" s="81">
        <v>5</v>
      </c>
      <c r="L12" s="82">
        <f t="shared" si="1"/>
        <v>0.21542438604049977</v>
      </c>
      <c r="M12" s="32">
        <f t="shared" si="2"/>
        <v>0.01938819474364498</v>
      </c>
      <c r="N12" s="33">
        <f t="shared" si="3"/>
        <v>0.13356311934510987</v>
      </c>
      <c r="O12" s="30">
        <f t="shared" si="4"/>
        <v>2154.243860404998</v>
      </c>
      <c r="P12" s="38">
        <f t="shared" si="5"/>
        <v>193.8819474364498</v>
      </c>
      <c r="Q12" s="83">
        <f t="shared" si="6"/>
        <v>1335.6311934510986</v>
      </c>
    </row>
    <row r="13" spans="1:17" ht="12.75">
      <c r="A13" s="80" t="s">
        <v>110</v>
      </c>
      <c r="B13" s="7" t="s">
        <v>101</v>
      </c>
      <c r="C13" s="6">
        <v>117</v>
      </c>
      <c r="D13" s="6">
        <v>17.474</v>
      </c>
      <c r="E13" s="6">
        <v>0.4777</v>
      </c>
      <c r="F13" s="6">
        <v>17.4752</v>
      </c>
      <c r="G13" s="6">
        <f t="shared" si="0"/>
        <v>0.001200000000000756</v>
      </c>
      <c r="H13" s="6">
        <v>2.73</v>
      </c>
      <c r="I13" s="6">
        <v>0.36</v>
      </c>
      <c r="J13" s="6">
        <v>1.17</v>
      </c>
      <c r="K13" s="81">
        <v>3</v>
      </c>
      <c r="L13" s="82">
        <f t="shared" si="1"/>
        <v>0.5714883818296002</v>
      </c>
      <c r="M13" s="32">
        <f t="shared" si="2"/>
        <v>0.07536110529621101</v>
      </c>
      <c r="N13" s="33">
        <f t="shared" si="3"/>
        <v>0.24492359221268575</v>
      </c>
      <c r="O13" s="30">
        <f t="shared" si="4"/>
        <v>5714.883818296002</v>
      </c>
      <c r="P13" s="38">
        <f t="shared" si="5"/>
        <v>753.6110529621101</v>
      </c>
      <c r="Q13" s="83">
        <f t="shared" si="6"/>
        <v>2449.235922126858</v>
      </c>
    </row>
    <row r="14" spans="1:17" ht="12.75">
      <c r="A14" s="80" t="s">
        <v>111</v>
      </c>
      <c r="B14" s="7" t="s">
        <v>101</v>
      </c>
      <c r="C14" s="6">
        <v>117</v>
      </c>
      <c r="D14" s="6">
        <v>17.474</v>
      </c>
      <c r="E14" s="6">
        <v>0.4629</v>
      </c>
      <c r="F14" s="6">
        <v>17.4759</v>
      </c>
      <c r="G14" s="6">
        <f t="shared" si="0"/>
        <v>0.0018999999999991246</v>
      </c>
      <c r="H14" s="6">
        <v>1.74</v>
      </c>
      <c r="I14" s="6">
        <v>0.16</v>
      </c>
      <c r="J14" s="6">
        <v>0.6</v>
      </c>
      <c r="K14" s="81">
        <v>1</v>
      </c>
      <c r="L14" s="82">
        <f t="shared" si="1"/>
        <v>0.3758911211924822</v>
      </c>
      <c r="M14" s="32">
        <f t="shared" si="2"/>
        <v>0.03456470079930871</v>
      </c>
      <c r="N14" s="33">
        <f t="shared" si="3"/>
        <v>0.12961762799740764</v>
      </c>
      <c r="O14" s="30">
        <f t="shared" si="4"/>
        <v>3758.911211924822</v>
      </c>
      <c r="P14" s="38">
        <f t="shared" si="5"/>
        <v>345.6470079930871</v>
      </c>
      <c r="Q14" s="83">
        <f t="shared" si="6"/>
        <v>1296.1762799740766</v>
      </c>
    </row>
    <row r="15" spans="1:17" ht="12.75">
      <c r="A15" s="80" t="s">
        <v>112</v>
      </c>
      <c r="B15" s="7" t="s">
        <v>101</v>
      </c>
      <c r="C15" s="6">
        <v>101</v>
      </c>
      <c r="D15" s="6">
        <v>17.885</v>
      </c>
      <c r="E15" s="6">
        <v>0.5013</v>
      </c>
      <c r="F15" s="6">
        <v>17.893</v>
      </c>
      <c r="G15" s="6">
        <f t="shared" si="0"/>
        <v>0.007999999999999119</v>
      </c>
      <c r="H15" s="6">
        <v>2.24</v>
      </c>
      <c r="I15" s="6">
        <v>0.12</v>
      </c>
      <c r="J15" s="6">
        <v>0.64</v>
      </c>
      <c r="K15" s="81">
        <v>5</v>
      </c>
      <c r="L15" s="82">
        <f t="shared" si="1"/>
        <v>0.44683822062637146</v>
      </c>
      <c r="M15" s="32">
        <f t="shared" si="2"/>
        <v>0.023937761819269897</v>
      </c>
      <c r="N15" s="33">
        <f t="shared" si="3"/>
        <v>0.12766806303610612</v>
      </c>
      <c r="O15" s="30">
        <f t="shared" si="4"/>
        <v>4468.382206263715</v>
      </c>
      <c r="P15" s="38">
        <f t="shared" si="5"/>
        <v>239.377618192699</v>
      </c>
      <c r="Q15" s="83">
        <f t="shared" si="6"/>
        <v>1276.6806303610613</v>
      </c>
    </row>
    <row r="16" spans="1:17" ht="12.75">
      <c r="A16" s="80" t="s">
        <v>112</v>
      </c>
      <c r="B16" s="7" t="s">
        <v>113</v>
      </c>
      <c r="C16" s="6">
        <v>101</v>
      </c>
      <c r="D16" s="6">
        <v>17.885</v>
      </c>
      <c r="E16" s="6">
        <v>0.5013</v>
      </c>
      <c r="F16" s="6" t="s">
        <v>101</v>
      </c>
      <c r="G16" s="6"/>
      <c r="H16" s="6">
        <v>2.22</v>
      </c>
      <c r="I16" s="6">
        <v>0.14</v>
      </c>
      <c r="J16" s="6">
        <v>0.68</v>
      </c>
      <c r="K16" s="81">
        <v>5</v>
      </c>
      <c r="L16" s="82">
        <f t="shared" si="1"/>
        <v>0.44284859365649315</v>
      </c>
      <c r="M16" s="32">
        <f t="shared" si="2"/>
        <v>0.027927388789148216</v>
      </c>
      <c r="N16" s="33">
        <f t="shared" si="3"/>
        <v>0.13564731697586277</v>
      </c>
      <c r="O16" s="30">
        <f t="shared" si="4"/>
        <v>4428.485936564932</v>
      </c>
      <c r="P16" s="38">
        <f t="shared" si="5"/>
        <v>279.27388789148216</v>
      </c>
      <c r="Q16" s="83">
        <f t="shared" si="6"/>
        <v>1356.4731697586276</v>
      </c>
    </row>
    <row r="17" spans="1:17" ht="12.75">
      <c r="A17" s="80" t="s">
        <v>114</v>
      </c>
      <c r="B17" s="7" t="s">
        <v>101</v>
      </c>
      <c r="C17" s="6">
        <v>101</v>
      </c>
      <c r="D17" s="6">
        <v>17.885</v>
      </c>
      <c r="E17" s="6">
        <v>0.25</v>
      </c>
      <c r="F17" s="6">
        <v>17.9043</v>
      </c>
      <c r="G17" s="6">
        <f t="shared" si="0"/>
        <v>0.019299999999997652</v>
      </c>
      <c r="H17" s="6">
        <v>3.67</v>
      </c>
      <c r="I17" s="6">
        <v>0.66</v>
      </c>
      <c r="J17" s="6">
        <v>3.98</v>
      </c>
      <c r="K17" s="81">
        <v>3</v>
      </c>
      <c r="L17" s="82">
        <f t="shared" si="1"/>
        <v>1.468</v>
      </c>
      <c r="M17" s="32">
        <f t="shared" si="2"/>
        <v>0.264</v>
      </c>
      <c r="N17" s="33">
        <f t="shared" si="3"/>
        <v>1.592</v>
      </c>
      <c r="O17" s="30">
        <f t="shared" si="4"/>
        <v>14680</v>
      </c>
      <c r="P17" s="38">
        <f t="shared" si="5"/>
        <v>2640</v>
      </c>
      <c r="Q17" s="83">
        <f t="shared" si="6"/>
        <v>15920</v>
      </c>
    </row>
    <row r="18" spans="1:17" ht="12.75">
      <c r="A18" s="80" t="s">
        <v>114</v>
      </c>
      <c r="B18" s="7" t="s">
        <v>101</v>
      </c>
      <c r="C18" s="6">
        <v>101</v>
      </c>
      <c r="D18" s="6">
        <v>17.885</v>
      </c>
      <c r="E18" s="6">
        <v>0.2561</v>
      </c>
      <c r="F18" s="6">
        <v>17.9049</v>
      </c>
      <c r="G18" s="6">
        <f t="shared" si="0"/>
        <v>0.019899999999999807</v>
      </c>
      <c r="H18" s="6">
        <v>3.96</v>
      </c>
      <c r="I18" s="6">
        <v>0.69</v>
      </c>
      <c r="J18" s="6">
        <v>4.11</v>
      </c>
      <c r="K18" s="81">
        <v>1</v>
      </c>
      <c r="L18" s="82">
        <f t="shared" si="1"/>
        <v>1.5462709878953533</v>
      </c>
      <c r="M18" s="32">
        <f t="shared" si="2"/>
        <v>0.2694260054666146</v>
      </c>
      <c r="N18" s="33">
        <f t="shared" si="3"/>
        <v>1.6048418586489654</v>
      </c>
      <c r="O18" s="30">
        <f t="shared" si="4"/>
        <v>15462.709878953534</v>
      </c>
      <c r="P18" s="38">
        <f t="shared" si="5"/>
        <v>2694.260054666146</v>
      </c>
      <c r="Q18" s="83">
        <f t="shared" si="6"/>
        <v>16048.418586489654</v>
      </c>
    </row>
    <row r="19" spans="1:17" ht="12.75">
      <c r="A19" s="80" t="s">
        <v>115</v>
      </c>
      <c r="B19" s="7" t="s">
        <v>101</v>
      </c>
      <c r="C19" s="6">
        <v>107</v>
      </c>
      <c r="D19" s="6">
        <v>18.574</v>
      </c>
      <c r="E19" s="6">
        <v>0.5247</v>
      </c>
      <c r="F19" s="6">
        <v>18.5854</v>
      </c>
      <c r="G19" s="6">
        <f t="shared" si="0"/>
        <v>0.0113999999999983</v>
      </c>
      <c r="H19" s="6">
        <v>2.25</v>
      </c>
      <c r="I19" s="6">
        <v>0.19</v>
      </c>
      <c r="J19" s="6">
        <v>0.53</v>
      </c>
      <c r="K19" s="81">
        <v>1</v>
      </c>
      <c r="L19" s="82">
        <f t="shared" si="1"/>
        <v>0.42881646655231553</v>
      </c>
      <c r="M19" s="32">
        <f t="shared" si="2"/>
        <v>0.03621116828663998</v>
      </c>
      <c r="N19" s="33">
        <f t="shared" si="3"/>
        <v>0.101010101010101</v>
      </c>
      <c r="O19" s="30">
        <f t="shared" si="4"/>
        <v>4288.164665523155</v>
      </c>
      <c r="P19" s="38">
        <f t="shared" si="5"/>
        <v>362.1116828663998</v>
      </c>
      <c r="Q19" s="83">
        <f t="shared" si="6"/>
        <v>1010.10101010101</v>
      </c>
    </row>
    <row r="20" spans="1:17" ht="12.75">
      <c r="A20" s="80" t="s">
        <v>116</v>
      </c>
      <c r="B20" s="7" t="s">
        <v>101</v>
      </c>
      <c r="C20" s="6">
        <v>107</v>
      </c>
      <c r="D20" s="6">
        <v>18.574</v>
      </c>
      <c r="E20" s="6">
        <v>0.4727</v>
      </c>
      <c r="F20" s="6">
        <v>18.5809</v>
      </c>
      <c r="G20" s="6">
        <f t="shared" si="0"/>
        <v>0.00689999999999813</v>
      </c>
      <c r="H20" s="6">
        <v>2.3</v>
      </c>
      <c r="I20" s="6">
        <v>0.3</v>
      </c>
      <c r="J20" s="6">
        <v>0.72</v>
      </c>
      <c r="K20" s="81">
        <v>5</v>
      </c>
      <c r="L20" s="82">
        <f t="shared" si="1"/>
        <v>0.4865665326845779</v>
      </c>
      <c r="M20" s="32">
        <f t="shared" si="2"/>
        <v>0.06346519991537973</v>
      </c>
      <c r="N20" s="33">
        <f t="shared" si="3"/>
        <v>0.15231647979691135</v>
      </c>
      <c r="O20" s="30">
        <f t="shared" si="4"/>
        <v>4865.665326845779</v>
      </c>
      <c r="P20" s="38">
        <f t="shared" si="5"/>
        <v>634.6519991537973</v>
      </c>
      <c r="Q20" s="83">
        <f t="shared" si="6"/>
        <v>1523.1647979691136</v>
      </c>
    </row>
    <row r="21" spans="1:17" ht="12.75">
      <c r="A21" s="80" t="s">
        <v>116</v>
      </c>
      <c r="B21" s="7" t="s">
        <v>113</v>
      </c>
      <c r="C21" s="6">
        <v>107</v>
      </c>
      <c r="D21" s="6">
        <v>18.574</v>
      </c>
      <c r="E21" s="6">
        <v>0.4727</v>
      </c>
      <c r="F21" s="6" t="s">
        <v>101</v>
      </c>
      <c r="G21" s="6"/>
      <c r="H21" s="6">
        <v>2.32</v>
      </c>
      <c r="I21" s="6">
        <v>0.33</v>
      </c>
      <c r="J21" s="6">
        <v>0.68</v>
      </c>
      <c r="K21" s="81">
        <v>5</v>
      </c>
      <c r="L21" s="82">
        <f t="shared" si="1"/>
        <v>0.4907975460122699</v>
      </c>
      <c r="M21" s="32">
        <f t="shared" si="2"/>
        <v>0.0698117199069177</v>
      </c>
      <c r="N21" s="33">
        <f t="shared" si="3"/>
        <v>0.1438544531415274</v>
      </c>
      <c r="O21" s="30">
        <f t="shared" si="4"/>
        <v>4907.9754601227</v>
      </c>
      <c r="P21" s="38">
        <f t="shared" si="5"/>
        <v>698.1171990691771</v>
      </c>
      <c r="Q21" s="83">
        <f t="shared" si="6"/>
        <v>1438.544531415274</v>
      </c>
    </row>
    <row r="22" spans="1:17" ht="12.75">
      <c r="A22" s="80" t="s">
        <v>117</v>
      </c>
      <c r="B22" s="7" t="s">
        <v>101</v>
      </c>
      <c r="C22" s="6">
        <v>107</v>
      </c>
      <c r="D22" s="6">
        <v>18.574</v>
      </c>
      <c r="E22" s="6">
        <v>0.4951</v>
      </c>
      <c r="F22" s="6">
        <v>18.5788</v>
      </c>
      <c r="G22" s="6">
        <f t="shared" si="0"/>
        <v>0.004799999999999471</v>
      </c>
      <c r="H22" s="6">
        <v>1.33</v>
      </c>
      <c r="I22" s="6">
        <v>0.11</v>
      </c>
      <c r="J22" s="6">
        <v>1.74</v>
      </c>
      <c r="K22" s="81">
        <v>3</v>
      </c>
      <c r="L22" s="82">
        <f t="shared" si="1"/>
        <v>0.2686325994748536</v>
      </c>
      <c r="M22" s="32">
        <f t="shared" si="2"/>
        <v>0.022217733791153303</v>
      </c>
      <c r="N22" s="33">
        <f t="shared" si="3"/>
        <v>0.351444152696425</v>
      </c>
      <c r="O22" s="30">
        <f t="shared" si="4"/>
        <v>2686.325994748536</v>
      </c>
      <c r="P22" s="38">
        <f t="shared" si="5"/>
        <v>222.17733791153304</v>
      </c>
      <c r="Q22" s="83">
        <f t="shared" si="6"/>
        <v>3514.4415269642495</v>
      </c>
    </row>
    <row r="23" spans="1:17" ht="12.75">
      <c r="A23" s="80" t="s">
        <v>116</v>
      </c>
      <c r="B23" s="7" t="s">
        <v>101</v>
      </c>
      <c r="C23" s="6">
        <v>108</v>
      </c>
      <c r="D23" s="6">
        <v>17.226</v>
      </c>
      <c r="E23" s="6">
        <v>0.5086</v>
      </c>
      <c r="F23" s="6">
        <v>17.2339</v>
      </c>
      <c r="G23" s="6">
        <f t="shared" si="0"/>
        <v>0.007899999999999352</v>
      </c>
      <c r="H23" s="6">
        <v>2.41</v>
      </c>
      <c r="I23" s="6">
        <v>0.28</v>
      </c>
      <c r="J23" s="6">
        <v>0.72</v>
      </c>
      <c r="K23" s="81">
        <v>5</v>
      </c>
      <c r="L23" s="82">
        <f t="shared" si="1"/>
        <v>0.47384978372001574</v>
      </c>
      <c r="M23" s="32">
        <f t="shared" si="2"/>
        <v>0.055053086905230045</v>
      </c>
      <c r="N23" s="33">
        <f t="shared" si="3"/>
        <v>0.14156508061344866</v>
      </c>
      <c r="O23" s="30">
        <f t="shared" si="4"/>
        <v>4738.497837200157</v>
      </c>
      <c r="P23" s="38">
        <f t="shared" si="5"/>
        <v>550.5308690523004</v>
      </c>
      <c r="Q23" s="83">
        <f t="shared" si="6"/>
        <v>1415.6508061344866</v>
      </c>
    </row>
    <row r="24" spans="1:17" ht="12.75">
      <c r="A24" s="80" t="s">
        <v>118</v>
      </c>
      <c r="B24" s="7" t="s">
        <v>101</v>
      </c>
      <c r="C24" s="6">
        <v>108</v>
      </c>
      <c r="D24" s="6">
        <v>17.226</v>
      </c>
      <c r="E24" s="6">
        <v>0.5383</v>
      </c>
      <c r="F24" s="6">
        <v>17.2318</v>
      </c>
      <c r="G24" s="6">
        <f t="shared" si="0"/>
        <v>0.0058000000000006935</v>
      </c>
      <c r="H24" s="6">
        <v>3.08</v>
      </c>
      <c r="I24" s="6">
        <v>0.08</v>
      </c>
      <c r="J24" s="6">
        <v>0.41</v>
      </c>
      <c r="K24" s="81">
        <v>1</v>
      </c>
      <c r="L24" s="82">
        <f t="shared" si="1"/>
        <v>0.5721716514954487</v>
      </c>
      <c r="M24" s="32">
        <f t="shared" si="2"/>
        <v>0.014861601337544121</v>
      </c>
      <c r="N24" s="33">
        <f t="shared" si="3"/>
        <v>0.07616570685491361</v>
      </c>
      <c r="O24" s="30">
        <f t="shared" si="4"/>
        <v>5721.716514954486</v>
      </c>
      <c r="P24" s="38">
        <f t="shared" si="5"/>
        <v>148.6160133754412</v>
      </c>
      <c r="Q24" s="83">
        <f t="shared" si="6"/>
        <v>761.6570685491362</v>
      </c>
    </row>
    <row r="25" spans="1:17" ht="12.75">
      <c r="A25" s="80" t="s">
        <v>114</v>
      </c>
      <c r="B25" s="7" t="s">
        <v>101</v>
      </c>
      <c r="C25" s="6">
        <v>108</v>
      </c>
      <c r="D25" s="6">
        <v>17.226</v>
      </c>
      <c r="E25" s="6">
        <v>0.2472</v>
      </c>
      <c r="F25" s="6">
        <v>17.245</v>
      </c>
      <c r="G25" s="6">
        <f t="shared" si="0"/>
        <v>0.019000000000001904</v>
      </c>
      <c r="H25" s="6">
        <v>3.63</v>
      </c>
      <c r="I25" s="6">
        <v>0.71</v>
      </c>
      <c r="J25" s="6">
        <v>4.03</v>
      </c>
      <c r="K25" s="81">
        <v>3</v>
      </c>
      <c r="L25" s="82">
        <f t="shared" si="1"/>
        <v>1.4684466019417475</v>
      </c>
      <c r="M25" s="32">
        <f t="shared" si="2"/>
        <v>0.2872168284789644</v>
      </c>
      <c r="N25" s="33">
        <f t="shared" si="3"/>
        <v>1.6302588996763756</v>
      </c>
      <c r="O25" s="30">
        <f t="shared" si="4"/>
        <v>14684.466019417476</v>
      </c>
      <c r="P25" s="38">
        <f t="shared" si="5"/>
        <v>2872.168284789644</v>
      </c>
      <c r="Q25" s="83">
        <f t="shared" si="6"/>
        <v>16302.588996763756</v>
      </c>
    </row>
    <row r="26" spans="1:17" ht="12.75">
      <c r="A26" s="80" t="s">
        <v>119</v>
      </c>
      <c r="B26" s="7" t="s">
        <v>101</v>
      </c>
      <c r="C26" s="6">
        <v>100</v>
      </c>
      <c r="D26" s="6">
        <v>18.095</v>
      </c>
      <c r="E26" s="6">
        <v>0.5262</v>
      </c>
      <c r="F26" s="6">
        <v>18.0984</v>
      </c>
      <c r="G26" s="6">
        <f t="shared" si="0"/>
        <v>0.003400000000002734</v>
      </c>
      <c r="H26" s="6">
        <v>2.28</v>
      </c>
      <c r="I26" s="6">
        <v>0.11</v>
      </c>
      <c r="J26" s="6">
        <v>1.51</v>
      </c>
      <c r="K26" s="81">
        <v>1</v>
      </c>
      <c r="L26" s="82">
        <f t="shared" si="1"/>
        <v>0.43329532497149365</v>
      </c>
      <c r="M26" s="32">
        <f t="shared" si="2"/>
        <v>0.02090459901178259</v>
      </c>
      <c r="N26" s="33">
        <f t="shared" si="3"/>
        <v>0.28696313188901557</v>
      </c>
      <c r="O26" s="30">
        <f t="shared" si="4"/>
        <v>4332.953249714938</v>
      </c>
      <c r="P26" s="38">
        <f t="shared" si="5"/>
        <v>209.0459901178259</v>
      </c>
      <c r="Q26" s="83">
        <f t="shared" si="6"/>
        <v>2869.631318890156</v>
      </c>
    </row>
    <row r="27" spans="1:17" ht="12.75">
      <c r="A27" s="80" t="s">
        <v>120</v>
      </c>
      <c r="B27" s="7" t="s">
        <v>101</v>
      </c>
      <c r="C27" s="6">
        <v>100</v>
      </c>
      <c r="D27" s="6">
        <v>18.095</v>
      </c>
      <c r="E27" s="6">
        <v>0.5368</v>
      </c>
      <c r="F27" s="6">
        <v>18.1052</v>
      </c>
      <c r="G27" s="6">
        <f t="shared" si="0"/>
        <v>0.010200000000001097</v>
      </c>
      <c r="H27" s="6">
        <v>2.65</v>
      </c>
      <c r="I27" s="6">
        <v>0.23</v>
      </c>
      <c r="J27" s="6">
        <v>1.71</v>
      </c>
      <c r="K27" s="81">
        <v>3</v>
      </c>
      <c r="L27" s="82">
        <f t="shared" si="1"/>
        <v>0.493666169895678</v>
      </c>
      <c r="M27" s="32">
        <f t="shared" si="2"/>
        <v>0.04284649776453055</v>
      </c>
      <c r="N27" s="33">
        <f t="shared" si="3"/>
        <v>0.31855439642324884</v>
      </c>
      <c r="O27" s="30">
        <f t="shared" si="4"/>
        <v>4936.66169895678</v>
      </c>
      <c r="P27" s="38">
        <f t="shared" si="5"/>
        <v>428.46497764530545</v>
      </c>
      <c r="Q27" s="83">
        <f t="shared" si="6"/>
        <v>3185.5439642324886</v>
      </c>
    </row>
    <row r="28" spans="1:17" ht="12.75">
      <c r="A28" s="80" t="s">
        <v>114</v>
      </c>
      <c r="B28" s="7" t="s">
        <v>101</v>
      </c>
      <c r="C28" s="6">
        <v>100</v>
      </c>
      <c r="D28" s="6">
        <v>18.095</v>
      </c>
      <c r="E28" s="6">
        <v>0.2543</v>
      </c>
      <c r="F28" s="6">
        <v>18.1154</v>
      </c>
      <c r="G28" s="6">
        <f t="shared" si="0"/>
        <v>0.020400000000002194</v>
      </c>
      <c r="H28" s="6">
        <v>3.79</v>
      </c>
      <c r="I28" s="6">
        <v>0.7</v>
      </c>
      <c r="J28" s="6">
        <v>4.18</v>
      </c>
      <c r="K28" s="81">
        <v>5</v>
      </c>
      <c r="L28" s="82">
        <f t="shared" si="1"/>
        <v>1.4903657097915846</v>
      </c>
      <c r="M28" s="32">
        <f t="shared" si="2"/>
        <v>0.2752654345261502</v>
      </c>
      <c r="N28" s="33">
        <f t="shared" si="3"/>
        <v>1.643727880456154</v>
      </c>
      <c r="O28" s="30">
        <f t="shared" si="4"/>
        <v>14903.657097915846</v>
      </c>
      <c r="P28" s="38">
        <f t="shared" si="5"/>
        <v>2752.654345261502</v>
      </c>
      <c r="Q28" s="83">
        <f t="shared" si="6"/>
        <v>16437.27880456154</v>
      </c>
    </row>
    <row r="29" spans="1:17" ht="12.75">
      <c r="A29" s="80" t="s">
        <v>121</v>
      </c>
      <c r="B29" s="7" t="s">
        <v>101</v>
      </c>
      <c r="C29" s="6">
        <v>100</v>
      </c>
      <c r="D29" s="6">
        <v>18.095</v>
      </c>
      <c r="E29" s="6" t="s">
        <v>101</v>
      </c>
      <c r="F29" s="6" t="s">
        <v>101</v>
      </c>
      <c r="G29" s="6"/>
      <c r="H29" s="6">
        <v>0.01</v>
      </c>
      <c r="I29" s="6">
        <v>0</v>
      </c>
      <c r="J29" s="6">
        <v>0.03</v>
      </c>
      <c r="K29" s="81">
        <v>6</v>
      </c>
      <c r="L29" s="82"/>
      <c r="M29" s="32"/>
      <c r="N29" s="33"/>
      <c r="O29" s="30"/>
      <c r="P29" s="38"/>
      <c r="Q29" s="83"/>
    </row>
    <row r="30" spans="1:17" ht="12.75">
      <c r="A30" s="80">
        <v>199</v>
      </c>
      <c r="B30" s="7" t="s">
        <v>113</v>
      </c>
      <c r="C30" s="6">
        <v>100</v>
      </c>
      <c r="D30" s="6">
        <v>18.095</v>
      </c>
      <c r="E30" s="6">
        <v>0.5368</v>
      </c>
      <c r="F30" s="6" t="s">
        <v>101</v>
      </c>
      <c r="G30" s="6"/>
      <c r="H30" s="6">
        <v>2.7</v>
      </c>
      <c r="I30" s="6">
        <v>0.24</v>
      </c>
      <c r="J30" s="6">
        <v>1.72</v>
      </c>
      <c r="K30" s="81">
        <v>3</v>
      </c>
      <c r="L30" s="82">
        <f t="shared" si="1"/>
        <v>0.5029806259314457</v>
      </c>
      <c r="M30" s="32">
        <f t="shared" si="2"/>
        <v>0.04470938897168405</v>
      </c>
      <c r="N30" s="33">
        <f t="shared" si="3"/>
        <v>0.32041728763040234</v>
      </c>
      <c r="O30" s="30">
        <f t="shared" si="4"/>
        <v>5029.806259314456</v>
      </c>
      <c r="P30" s="38">
        <f t="shared" si="5"/>
        <v>447.09388971684047</v>
      </c>
      <c r="Q30" s="83">
        <f t="shared" si="6"/>
        <v>3204.1728763040237</v>
      </c>
    </row>
    <row r="31" spans="1:17" ht="12.75">
      <c r="A31" s="80" t="s">
        <v>122</v>
      </c>
      <c r="B31" s="7" t="s">
        <v>101</v>
      </c>
      <c r="C31" s="6">
        <v>110</v>
      </c>
      <c r="D31" s="6">
        <v>17.073</v>
      </c>
      <c r="E31" s="6">
        <v>0.484</v>
      </c>
      <c r="F31" s="6">
        <v>17.0764</v>
      </c>
      <c r="G31" s="6">
        <f t="shared" si="0"/>
        <v>0.0033999999999991815</v>
      </c>
      <c r="H31" s="6">
        <v>1.13</v>
      </c>
      <c r="I31" s="6">
        <v>0.15</v>
      </c>
      <c r="J31" s="6">
        <v>0.8</v>
      </c>
      <c r="K31" s="81">
        <v>5</v>
      </c>
      <c r="L31" s="82">
        <f t="shared" si="1"/>
        <v>0.23347107438016526</v>
      </c>
      <c r="M31" s="32">
        <f t="shared" si="2"/>
        <v>0.030991735537190084</v>
      </c>
      <c r="N31" s="33">
        <f t="shared" si="3"/>
        <v>0.1652892561983471</v>
      </c>
      <c r="O31" s="30">
        <f t="shared" si="4"/>
        <v>2334.710743801653</v>
      </c>
      <c r="P31" s="38">
        <f t="shared" si="5"/>
        <v>309.91735537190084</v>
      </c>
      <c r="Q31" s="83">
        <f t="shared" si="6"/>
        <v>1652.892561983471</v>
      </c>
    </row>
    <row r="32" spans="1:17" ht="12.75">
      <c r="A32" s="80" t="s">
        <v>123</v>
      </c>
      <c r="B32" s="7" t="s">
        <v>101</v>
      </c>
      <c r="C32" s="6">
        <v>110</v>
      </c>
      <c r="D32" s="6">
        <v>17.073</v>
      </c>
      <c r="E32" s="6">
        <v>0.4711</v>
      </c>
      <c r="F32" s="6">
        <v>17.0821</v>
      </c>
      <c r="G32" s="6">
        <f t="shared" si="0"/>
        <v>0.009100000000000108</v>
      </c>
      <c r="H32" s="6">
        <v>2.08</v>
      </c>
      <c r="I32" s="6">
        <v>0.1</v>
      </c>
      <c r="J32" s="6">
        <v>0.85</v>
      </c>
      <c r="K32" s="81">
        <v>3</v>
      </c>
      <c r="L32" s="82">
        <f t="shared" si="1"/>
        <v>0.44151984716620674</v>
      </c>
      <c r="M32" s="32">
        <f t="shared" si="2"/>
        <v>0.021226915729144556</v>
      </c>
      <c r="N32" s="33">
        <f t="shared" si="3"/>
        <v>0.18042878369772872</v>
      </c>
      <c r="O32" s="30">
        <f t="shared" si="4"/>
        <v>4415.198471662067</v>
      </c>
      <c r="P32" s="38">
        <f t="shared" si="5"/>
        <v>212.26915729144554</v>
      </c>
      <c r="Q32" s="83">
        <f t="shared" si="6"/>
        <v>1804.287836977287</v>
      </c>
    </row>
    <row r="33" spans="1:17" ht="12.75">
      <c r="A33" s="80" t="s">
        <v>124</v>
      </c>
      <c r="B33" s="7" t="s">
        <v>101</v>
      </c>
      <c r="C33" s="6">
        <v>110</v>
      </c>
      <c r="D33" s="6">
        <v>17.073</v>
      </c>
      <c r="E33" s="6">
        <v>0.5311</v>
      </c>
      <c r="F33" s="6">
        <v>17.08</v>
      </c>
      <c r="G33" s="6">
        <f t="shared" si="0"/>
        <v>0.006999999999997897</v>
      </c>
      <c r="H33" s="6">
        <v>3.25</v>
      </c>
      <c r="I33" s="6">
        <v>0.13</v>
      </c>
      <c r="J33" s="6">
        <v>0.4</v>
      </c>
      <c r="K33" s="81">
        <v>1</v>
      </c>
      <c r="L33" s="82">
        <f t="shared" si="1"/>
        <v>0.6119374882319714</v>
      </c>
      <c r="M33" s="32">
        <f t="shared" si="2"/>
        <v>0.024477499529278857</v>
      </c>
      <c r="N33" s="33">
        <f t="shared" si="3"/>
        <v>0.07531538316701186</v>
      </c>
      <c r="O33" s="30">
        <f t="shared" si="4"/>
        <v>6119.374882319714</v>
      </c>
      <c r="P33" s="38">
        <f t="shared" si="5"/>
        <v>244.77499529278853</v>
      </c>
      <c r="Q33" s="83">
        <f t="shared" si="6"/>
        <v>753.1538316701186</v>
      </c>
    </row>
    <row r="34" spans="1:17" ht="12.75">
      <c r="A34" s="80" t="s">
        <v>125</v>
      </c>
      <c r="B34" s="7" t="s">
        <v>101</v>
      </c>
      <c r="C34" s="6">
        <v>118</v>
      </c>
      <c r="D34" s="6">
        <v>17.145</v>
      </c>
      <c r="E34" s="6">
        <v>0.5369</v>
      </c>
      <c r="F34" s="6">
        <v>17.1571</v>
      </c>
      <c r="G34" s="6">
        <f t="shared" si="0"/>
        <v>0.012100000000000222</v>
      </c>
      <c r="H34" s="6">
        <v>2.7</v>
      </c>
      <c r="I34" s="6">
        <v>0</v>
      </c>
      <c r="J34" s="6">
        <v>0.88</v>
      </c>
      <c r="K34" s="81">
        <v>3</v>
      </c>
      <c r="L34" s="82">
        <f t="shared" si="1"/>
        <v>0.5028869435649096</v>
      </c>
      <c r="M34" s="32">
        <f t="shared" si="2"/>
        <v>0</v>
      </c>
      <c r="N34" s="33">
        <f t="shared" si="3"/>
        <v>0.163903892717452</v>
      </c>
      <c r="O34" s="30">
        <f t="shared" si="4"/>
        <v>5028.869435649096</v>
      </c>
      <c r="P34" s="38">
        <f t="shared" si="5"/>
        <v>0</v>
      </c>
      <c r="Q34" s="83">
        <f t="shared" si="6"/>
        <v>1639.0389271745203</v>
      </c>
    </row>
    <row r="35" spans="1:17" ht="12.75">
      <c r="A35" s="80" t="s">
        <v>126</v>
      </c>
      <c r="B35" s="7" t="s">
        <v>101</v>
      </c>
      <c r="C35" s="6">
        <v>118</v>
      </c>
      <c r="D35" s="6">
        <v>17.145</v>
      </c>
      <c r="E35" s="6">
        <v>0.508</v>
      </c>
      <c r="F35" s="6">
        <v>17.1482</v>
      </c>
      <c r="G35" s="6">
        <f t="shared" si="0"/>
        <v>0.0031999999999996476</v>
      </c>
      <c r="H35" s="6">
        <v>1.23</v>
      </c>
      <c r="I35" s="6">
        <v>0.09</v>
      </c>
      <c r="J35" s="6">
        <v>0.6</v>
      </c>
      <c r="K35" s="81">
        <v>5</v>
      </c>
      <c r="L35" s="82">
        <f t="shared" si="1"/>
        <v>0.2421259842519685</v>
      </c>
      <c r="M35" s="32">
        <f t="shared" si="2"/>
        <v>0.017716535433070866</v>
      </c>
      <c r="N35" s="33">
        <f t="shared" si="3"/>
        <v>0.11811023622047244</v>
      </c>
      <c r="O35" s="30">
        <f t="shared" si="4"/>
        <v>2421.259842519685</v>
      </c>
      <c r="P35" s="38">
        <f t="shared" si="5"/>
        <v>177.16535433070865</v>
      </c>
      <c r="Q35" s="83">
        <f t="shared" si="6"/>
        <v>1181.1023622047244</v>
      </c>
    </row>
    <row r="36" spans="1:17" ht="12.75">
      <c r="A36" s="80" t="s">
        <v>127</v>
      </c>
      <c r="B36" s="7" t="s">
        <v>101</v>
      </c>
      <c r="C36" s="6">
        <v>118</v>
      </c>
      <c r="D36" s="6">
        <v>17.145</v>
      </c>
      <c r="E36" s="6">
        <v>0.481</v>
      </c>
      <c r="F36" s="6">
        <v>17.1486</v>
      </c>
      <c r="G36" s="6">
        <f t="shared" si="0"/>
        <v>0.0035999999999987153</v>
      </c>
      <c r="H36" s="6">
        <v>2.67</v>
      </c>
      <c r="I36" s="6">
        <v>0.17</v>
      </c>
      <c r="J36" s="6">
        <v>0.34</v>
      </c>
      <c r="K36" s="81">
        <v>1</v>
      </c>
      <c r="L36" s="82">
        <f t="shared" si="1"/>
        <v>0.5550935550935551</v>
      </c>
      <c r="M36" s="32">
        <f t="shared" si="2"/>
        <v>0.035343035343035345</v>
      </c>
      <c r="N36" s="33">
        <f t="shared" si="3"/>
        <v>0.07068607068607069</v>
      </c>
      <c r="O36" s="30">
        <f t="shared" si="4"/>
        <v>5550.935550935551</v>
      </c>
      <c r="P36" s="38">
        <f t="shared" si="5"/>
        <v>353.4303534303534</v>
      </c>
      <c r="Q36" s="83">
        <f t="shared" si="6"/>
        <v>706.8607068607068</v>
      </c>
    </row>
    <row r="37" spans="1:17" ht="12.75">
      <c r="A37" s="80" t="s">
        <v>128</v>
      </c>
      <c r="B37" s="7" t="s">
        <v>101</v>
      </c>
      <c r="C37" s="6">
        <v>109</v>
      </c>
      <c r="D37" s="6">
        <v>19.522</v>
      </c>
      <c r="E37" s="6">
        <v>0.4657</v>
      </c>
      <c r="F37" s="6">
        <v>19.525</v>
      </c>
      <c r="G37" s="6">
        <f t="shared" si="0"/>
        <v>0.0030000000000001137</v>
      </c>
      <c r="H37" s="6">
        <v>1.22</v>
      </c>
      <c r="I37" s="6">
        <v>0.12</v>
      </c>
      <c r="J37" s="6">
        <v>0.62</v>
      </c>
      <c r="K37" s="81">
        <v>5</v>
      </c>
      <c r="L37" s="82">
        <f t="shared" si="1"/>
        <v>0.2619712261112304</v>
      </c>
      <c r="M37" s="32">
        <f t="shared" si="2"/>
        <v>0.025767661584711186</v>
      </c>
      <c r="N37" s="33">
        <f t="shared" si="3"/>
        <v>0.13313291818767448</v>
      </c>
      <c r="O37" s="30">
        <f t="shared" si="4"/>
        <v>2619.712261112304</v>
      </c>
      <c r="P37" s="38">
        <f t="shared" si="5"/>
        <v>257.67661584711186</v>
      </c>
      <c r="Q37" s="83">
        <f t="shared" si="6"/>
        <v>1331.3291818767448</v>
      </c>
    </row>
    <row r="38" spans="1:17" ht="12.75">
      <c r="A38" s="80" t="s">
        <v>129</v>
      </c>
      <c r="B38" s="7" t="s">
        <v>101</v>
      </c>
      <c r="C38" s="6">
        <v>109</v>
      </c>
      <c r="D38" s="6">
        <v>19.522</v>
      </c>
      <c r="E38" s="6">
        <v>0.4974</v>
      </c>
      <c r="F38" s="6">
        <v>19.524</v>
      </c>
      <c r="G38" s="6">
        <f t="shared" si="0"/>
        <v>0.0020000000000024443</v>
      </c>
      <c r="H38" s="6">
        <v>2.17</v>
      </c>
      <c r="I38" s="6">
        <v>0.15</v>
      </c>
      <c r="J38" s="6">
        <v>1.06</v>
      </c>
      <c r="K38" s="81">
        <v>1</v>
      </c>
      <c r="L38" s="82">
        <f t="shared" si="1"/>
        <v>0.43626859670285484</v>
      </c>
      <c r="M38" s="32">
        <f t="shared" si="2"/>
        <v>0.030156815440289503</v>
      </c>
      <c r="N38" s="33">
        <f t="shared" si="3"/>
        <v>0.2131081624447125</v>
      </c>
      <c r="O38" s="30">
        <f t="shared" si="4"/>
        <v>4362.6859670285485</v>
      </c>
      <c r="P38" s="38">
        <f t="shared" si="5"/>
        <v>301.56815440289506</v>
      </c>
      <c r="Q38" s="83">
        <f t="shared" si="6"/>
        <v>2131.081624447125</v>
      </c>
    </row>
    <row r="39" spans="1:17" ht="12.75">
      <c r="A39" s="80" t="s">
        <v>130</v>
      </c>
      <c r="B39" s="7" t="s">
        <v>101</v>
      </c>
      <c r="C39" s="6">
        <v>109</v>
      </c>
      <c r="D39" s="6">
        <v>19.522</v>
      </c>
      <c r="E39" s="6">
        <v>0.5275</v>
      </c>
      <c r="F39" s="6">
        <v>19.5269</v>
      </c>
      <c r="G39" s="6">
        <f t="shared" si="0"/>
        <v>0.004900000000002791</v>
      </c>
      <c r="H39" s="6">
        <v>1.95</v>
      </c>
      <c r="I39" s="6">
        <v>0.16</v>
      </c>
      <c r="J39" s="6">
        <v>0.89</v>
      </c>
      <c r="K39" s="81">
        <v>3</v>
      </c>
      <c r="L39" s="82">
        <f t="shared" si="1"/>
        <v>0.3696682464454977</v>
      </c>
      <c r="M39" s="32">
        <f t="shared" si="2"/>
        <v>0.030331753554502374</v>
      </c>
      <c r="N39" s="33">
        <f t="shared" si="3"/>
        <v>0.16872037914691945</v>
      </c>
      <c r="O39" s="30">
        <f t="shared" si="4"/>
        <v>3696.6824644549765</v>
      </c>
      <c r="P39" s="38">
        <f t="shared" si="5"/>
        <v>303.3175355450237</v>
      </c>
      <c r="Q39" s="83">
        <f t="shared" si="6"/>
        <v>1687.2037914691944</v>
      </c>
    </row>
    <row r="40" spans="1:17" ht="12.75">
      <c r="A40" s="80" t="s">
        <v>131</v>
      </c>
      <c r="B40" s="7" t="s">
        <v>101</v>
      </c>
      <c r="C40" s="6">
        <v>120</v>
      </c>
      <c r="D40" s="6">
        <v>17.135</v>
      </c>
      <c r="E40" s="6">
        <v>0.5065</v>
      </c>
      <c r="F40" s="6">
        <v>17.1397</v>
      </c>
      <c r="G40" s="6">
        <f t="shared" si="0"/>
        <v>0.004699999999999704</v>
      </c>
      <c r="H40" s="6">
        <v>1.38</v>
      </c>
      <c r="I40" s="6">
        <v>0.13</v>
      </c>
      <c r="J40" s="6">
        <v>1.14</v>
      </c>
      <c r="K40" s="81">
        <v>3</v>
      </c>
      <c r="L40" s="82">
        <f t="shared" si="1"/>
        <v>0.2724580454096742</v>
      </c>
      <c r="M40" s="32">
        <f t="shared" si="2"/>
        <v>0.025666337611056272</v>
      </c>
      <c r="N40" s="33">
        <f t="shared" si="3"/>
        <v>0.2250740375123396</v>
      </c>
      <c r="O40" s="30">
        <f t="shared" si="4"/>
        <v>2724.5804540967424</v>
      </c>
      <c r="P40" s="38">
        <f t="shared" si="5"/>
        <v>256.6633761105627</v>
      </c>
      <c r="Q40" s="83">
        <f t="shared" si="6"/>
        <v>2250.740375123396</v>
      </c>
    </row>
    <row r="41" spans="1:17" ht="12.75">
      <c r="A41" s="80" t="s">
        <v>132</v>
      </c>
      <c r="B41" s="7" t="s">
        <v>101</v>
      </c>
      <c r="C41" s="6">
        <v>120</v>
      </c>
      <c r="D41" s="6">
        <v>17.135</v>
      </c>
      <c r="E41" s="6">
        <v>0.4751</v>
      </c>
      <c r="F41" s="6">
        <v>17.1396</v>
      </c>
      <c r="G41" s="6">
        <f t="shared" si="0"/>
        <v>0.0045999999999999375</v>
      </c>
      <c r="H41" s="6">
        <v>1.33</v>
      </c>
      <c r="I41" s="6">
        <v>0.11</v>
      </c>
      <c r="J41" s="6">
        <v>0.66</v>
      </c>
      <c r="K41" s="81">
        <v>5</v>
      </c>
      <c r="L41" s="82">
        <f t="shared" si="1"/>
        <v>0.2799410650389392</v>
      </c>
      <c r="M41" s="32">
        <f t="shared" si="2"/>
        <v>0.023153020416754367</v>
      </c>
      <c r="N41" s="33">
        <f t="shared" si="3"/>
        <v>0.1389181225005262</v>
      </c>
      <c r="O41" s="30">
        <f t="shared" si="4"/>
        <v>2799.410650389392</v>
      </c>
      <c r="P41" s="38">
        <f t="shared" si="5"/>
        <v>231.53020416754367</v>
      </c>
      <c r="Q41" s="83">
        <f t="shared" si="6"/>
        <v>1389.181225005262</v>
      </c>
    </row>
    <row r="42" spans="1:17" ht="12.75">
      <c r="A42" s="80" t="s">
        <v>133</v>
      </c>
      <c r="B42" s="7" t="s">
        <v>101</v>
      </c>
      <c r="C42" s="6">
        <v>120</v>
      </c>
      <c r="D42" s="6">
        <v>17.135</v>
      </c>
      <c r="E42" s="6">
        <v>0.5051</v>
      </c>
      <c r="F42" s="6">
        <v>17.1431</v>
      </c>
      <c r="G42" s="6">
        <f t="shared" si="0"/>
        <v>0.008099999999998886</v>
      </c>
      <c r="H42" s="6">
        <v>1.4</v>
      </c>
      <c r="I42" s="6">
        <v>0</v>
      </c>
      <c r="J42" s="6">
        <v>0.42</v>
      </c>
      <c r="K42" s="81">
        <v>1</v>
      </c>
      <c r="L42" s="82">
        <f t="shared" si="1"/>
        <v>0.2771728370619679</v>
      </c>
      <c r="M42" s="32">
        <f t="shared" si="2"/>
        <v>0</v>
      </c>
      <c r="N42" s="33">
        <f t="shared" si="3"/>
        <v>0.08315185111859037</v>
      </c>
      <c r="O42" s="30">
        <f t="shared" si="4"/>
        <v>2771.7283706196795</v>
      </c>
      <c r="P42" s="38">
        <f t="shared" si="5"/>
        <v>0</v>
      </c>
      <c r="Q42" s="83">
        <f t="shared" si="6"/>
        <v>831.5185111859038</v>
      </c>
    </row>
    <row r="43" spans="1:17" ht="12.75">
      <c r="A43" s="80" t="s">
        <v>134</v>
      </c>
      <c r="B43" s="7" t="s">
        <v>101</v>
      </c>
      <c r="C43" s="6">
        <v>119</v>
      </c>
      <c r="D43" s="6">
        <v>16.465</v>
      </c>
      <c r="E43" s="6">
        <v>0.515</v>
      </c>
      <c r="F43" s="6">
        <v>16.473</v>
      </c>
      <c r="G43" s="6">
        <f t="shared" si="0"/>
        <v>0.007999999999999119</v>
      </c>
      <c r="H43" s="6">
        <v>2.15</v>
      </c>
      <c r="I43" s="6">
        <v>0.07</v>
      </c>
      <c r="J43" s="6">
        <v>0.64</v>
      </c>
      <c r="K43" s="81">
        <v>5</v>
      </c>
      <c r="L43" s="82">
        <f t="shared" si="1"/>
        <v>0.4174757281553398</v>
      </c>
      <c r="M43" s="32">
        <f t="shared" si="2"/>
        <v>0.013592233009708738</v>
      </c>
      <c r="N43" s="33">
        <f t="shared" si="3"/>
        <v>0.12427184466019417</v>
      </c>
      <c r="O43" s="30">
        <f t="shared" si="4"/>
        <v>4174.757281553398</v>
      </c>
      <c r="P43" s="38">
        <f t="shared" si="5"/>
        <v>135.92233009708738</v>
      </c>
      <c r="Q43" s="83">
        <f t="shared" si="6"/>
        <v>1242.7184466019417</v>
      </c>
    </row>
    <row r="44" spans="1:17" ht="12.75">
      <c r="A44" s="80" t="s">
        <v>135</v>
      </c>
      <c r="B44" s="7" t="s">
        <v>101</v>
      </c>
      <c r="C44" s="6">
        <v>119</v>
      </c>
      <c r="D44" s="6">
        <v>16.465</v>
      </c>
      <c r="E44" s="6">
        <v>0.519</v>
      </c>
      <c r="F44" s="6">
        <v>16.4709</v>
      </c>
      <c r="G44" s="6">
        <f t="shared" si="0"/>
        <v>0.00590000000000046</v>
      </c>
      <c r="H44" s="6">
        <v>3.64</v>
      </c>
      <c r="I44" s="6">
        <v>0.12</v>
      </c>
      <c r="J44" s="6">
        <v>0.36</v>
      </c>
      <c r="K44" s="81">
        <v>1</v>
      </c>
      <c r="L44" s="82">
        <f t="shared" si="1"/>
        <v>0.7013487475915221</v>
      </c>
      <c r="M44" s="32">
        <f t="shared" si="2"/>
        <v>0.023121387283236993</v>
      </c>
      <c r="N44" s="33">
        <f t="shared" si="3"/>
        <v>0.06936416184971098</v>
      </c>
      <c r="O44" s="30">
        <f t="shared" si="4"/>
        <v>7013.487475915222</v>
      </c>
      <c r="P44" s="38">
        <f t="shared" si="5"/>
        <v>231.21387283236993</v>
      </c>
      <c r="Q44" s="83">
        <f t="shared" si="6"/>
        <v>693.6416184971098</v>
      </c>
    </row>
    <row r="45" spans="1:17" ht="12.75">
      <c r="A45" s="80" t="s">
        <v>114</v>
      </c>
      <c r="B45" s="7" t="s">
        <v>101</v>
      </c>
      <c r="C45" s="6">
        <v>119</v>
      </c>
      <c r="D45" s="6">
        <v>16.465</v>
      </c>
      <c r="E45" s="6">
        <v>0.2572</v>
      </c>
      <c r="F45" s="6">
        <v>16.4844</v>
      </c>
      <c r="G45" s="6">
        <f t="shared" si="0"/>
        <v>0.019400000000000972</v>
      </c>
      <c r="H45" s="6">
        <v>4.2</v>
      </c>
      <c r="I45" s="6">
        <v>0.66</v>
      </c>
      <c r="J45" s="6">
        <v>4.07</v>
      </c>
      <c r="K45" s="81">
        <v>3</v>
      </c>
      <c r="L45" s="82">
        <f t="shared" si="1"/>
        <v>1.6329704510108864</v>
      </c>
      <c r="M45" s="32">
        <f t="shared" si="2"/>
        <v>0.25660964230171074</v>
      </c>
      <c r="N45" s="33">
        <f t="shared" si="3"/>
        <v>1.5824261275272162</v>
      </c>
      <c r="O45" s="30">
        <f t="shared" si="4"/>
        <v>16329.704510108866</v>
      </c>
      <c r="P45" s="38">
        <f t="shared" si="5"/>
        <v>2566.0964230171076</v>
      </c>
      <c r="Q45" s="83">
        <f t="shared" si="6"/>
        <v>15824.261275272165</v>
      </c>
    </row>
    <row r="46" spans="1:17" ht="12.75">
      <c r="A46" s="80" t="s">
        <v>136</v>
      </c>
      <c r="B46" s="7" t="s">
        <v>101</v>
      </c>
      <c r="C46" s="6">
        <v>131</v>
      </c>
      <c r="D46" s="6">
        <v>18.729</v>
      </c>
      <c r="E46" s="6">
        <v>0.4967</v>
      </c>
      <c r="F46" s="6">
        <v>18.7339</v>
      </c>
      <c r="G46" s="6">
        <f t="shared" si="0"/>
        <v>0.004899999999999238</v>
      </c>
      <c r="H46" s="6">
        <v>2.44</v>
      </c>
      <c r="I46" s="6">
        <v>0</v>
      </c>
      <c r="J46" s="6">
        <v>0.76</v>
      </c>
      <c r="K46" s="81">
        <v>3</v>
      </c>
      <c r="L46" s="82">
        <f t="shared" si="1"/>
        <v>0.49124219851016715</v>
      </c>
      <c r="M46" s="32">
        <f t="shared" si="2"/>
        <v>0</v>
      </c>
      <c r="N46" s="33">
        <f t="shared" si="3"/>
        <v>0.1530098651097242</v>
      </c>
      <c r="O46" s="30">
        <f t="shared" si="4"/>
        <v>4912.421985101671</v>
      </c>
      <c r="P46" s="38">
        <f t="shared" si="5"/>
        <v>0</v>
      </c>
      <c r="Q46" s="83">
        <f t="shared" si="6"/>
        <v>1530.0986510972418</v>
      </c>
    </row>
    <row r="47" spans="1:17" ht="12.75">
      <c r="A47" s="80" t="s">
        <v>137</v>
      </c>
      <c r="B47" s="7" t="s">
        <v>101</v>
      </c>
      <c r="C47" s="6">
        <v>131</v>
      </c>
      <c r="D47" s="6">
        <v>18.729</v>
      </c>
      <c r="E47" s="6">
        <v>0.505</v>
      </c>
      <c r="F47" s="6">
        <v>18.7412</v>
      </c>
      <c r="G47" s="6">
        <f t="shared" si="0"/>
        <v>0.012199999999999989</v>
      </c>
      <c r="H47" s="6">
        <v>4.13</v>
      </c>
      <c r="I47" s="6">
        <v>0.19</v>
      </c>
      <c r="J47" s="6">
        <v>0.37</v>
      </c>
      <c r="K47" s="81">
        <v>1</v>
      </c>
      <c r="L47" s="82">
        <f t="shared" si="1"/>
        <v>0.8178217821782179</v>
      </c>
      <c r="M47" s="32">
        <f t="shared" si="2"/>
        <v>0.03762376237623762</v>
      </c>
      <c r="N47" s="33">
        <f t="shared" si="3"/>
        <v>0.07326732673267326</v>
      </c>
      <c r="O47" s="30">
        <f t="shared" si="4"/>
        <v>8178.217821782178</v>
      </c>
      <c r="P47" s="38">
        <f t="shared" si="5"/>
        <v>376.23762376237624</v>
      </c>
      <c r="Q47" s="83">
        <f t="shared" si="6"/>
        <v>732.6732673267327</v>
      </c>
    </row>
    <row r="48" spans="1:17" ht="12.75">
      <c r="A48" s="80" t="s">
        <v>138</v>
      </c>
      <c r="B48" s="7" t="s">
        <v>101</v>
      </c>
      <c r="C48" s="6">
        <v>131</v>
      </c>
      <c r="D48" s="6">
        <v>18.729</v>
      </c>
      <c r="E48" s="6">
        <v>0.4786</v>
      </c>
      <c r="F48" s="6">
        <v>18.7335</v>
      </c>
      <c r="G48" s="6">
        <f t="shared" si="0"/>
        <v>0.0045000000000001705</v>
      </c>
      <c r="H48" s="6">
        <v>1.62</v>
      </c>
      <c r="I48" s="6">
        <v>0.08</v>
      </c>
      <c r="J48" s="6">
        <v>0.6</v>
      </c>
      <c r="K48" s="81">
        <v>5</v>
      </c>
      <c r="L48" s="82">
        <f t="shared" si="1"/>
        <v>0.33848725449226913</v>
      </c>
      <c r="M48" s="32">
        <f t="shared" si="2"/>
        <v>0.016715419974926867</v>
      </c>
      <c r="N48" s="33">
        <f t="shared" si="3"/>
        <v>0.1253656498119515</v>
      </c>
      <c r="O48" s="30">
        <f t="shared" si="4"/>
        <v>3384.872544922691</v>
      </c>
      <c r="P48" s="38">
        <f t="shared" si="5"/>
        <v>167.15419974926868</v>
      </c>
      <c r="Q48" s="83">
        <f t="shared" si="6"/>
        <v>1253.6564981195152</v>
      </c>
    </row>
    <row r="49" spans="1:17" ht="12.75">
      <c r="A49" s="80" t="s">
        <v>139</v>
      </c>
      <c r="B49" s="7" t="s">
        <v>101</v>
      </c>
      <c r="C49" s="6">
        <v>131</v>
      </c>
      <c r="D49" s="6">
        <v>18.729</v>
      </c>
      <c r="E49" s="6" t="s">
        <v>101</v>
      </c>
      <c r="F49" s="6" t="s">
        <v>101</v>
      </c>
      <c r="G49" s="6"/>
      <c r="H49" s="6">
        <v>0.03</v>
      </c>
      <c r="I49" s="6">
        <v>0</v>
      </c>
      <c r="J49" s="6">
        <v>0.03</v>
      </c>
      <c r="K49" s="81">
        <v>4</v>
      </c>
      <c r="L49" s="82"/>
      <c r="M49" s="32"/>
      <c r="N49" s="33"/>
      <c r="O49" s="30"/>
      <c r="P49" s="38"/>
      <c r="Q49" s="83"/>
    </row>
    <row r="50" spans="1:17" ht="12.75">
      <c r="A50" s="80" t="s">
        <v>140</v>
      </c>
      <c r="B50" s="7" t="s">
        <v>101</v>
      </c>
      <c r="C50" s="6">
        <v>113</v>
      </c>
      <c r="D50" s="6">
        <v>19.466</v>
      </c>
      <c r="E50" s="6">
        <v>0.48</v>
      </c>
      <c r="F50" s="6">
        <v>19.4691</v>
      </c>
      <c r="G50" s="6">
        <f t="shared" si="0"/>
        <v>0.0030999999999998806</v>
      </c>
      <c r="H50" s="6">
        <v>3.27</v>
      </c>
      <c r="I50" s="6">
        <v>0.11</v>
      </c>
      <c r="J50" s="6">
        <v>0.9</v>
      </c>
      <c r="K50" s="81">
        <v>3</v>
      </c>
      <c r="L50" s="82">
        <f t="shared" si="1"/>
        <v>0.68125</v>
      </c>
      <c r="M50" s="32">
        <f t="shared" si="2"/>
        <v>0.02291666666666667</v>
      </c>
      <c r="N50" s="33">
        <f t="shared" si="3"/>
        <v>0.1875</v>
      </c>
      <c r="O50" s="30">
        <f t="shared" si="4"/>
        <v>6812.5</v>
      </c>
      <c r="P50" s="38">
        <f t="shared" si="5"/>
        <v>229.16666666666669</v>
      </c>
      <c r="Q50" s="83">
        <f t="shared" si="6"/>
        <v>1875</v>
      </c>
    </row>
    <row r="51" spans="1:17" ht="12.75">
      <c r="A51" s="80" t="s">
        <v>141</v>
      </c>
      <c r="B51" s="7" t="s">
        <v>101</v>
      </c>
      <c r="C51" s="6">
        <v>113</v>
      </c>
      <c r="D51" s="6">
        <v>19.466</v>
      </c>
      <c r="E51" s="6">
        <v>0.4748</v>
      </c>
      <c r="F51" s="6">
        <v>19.4693</v>
      </c>
      <c r="G51" s="6">
        <f t="shared" si="0"/>
        <v>0.0032999999999994145</v>
      </c>
      <c r="H51" s="6">
        <v>1.62</v>
      </c>
      <c r="I51" s="6">
        <v>0.09</v>
      </c>
      <c r="J51" s="6">
        <v>0.56</v>
      </c>
      <c r="K51" s="81">
        <v>5</v>
      </c>
      <c r="L51" s="82">
        <f t="shared" si="1"/>
        <v>0.34119629317607414</v>
      </c>
      <c r="M51" s="32">
        <f t="shared" si="2"/>
        <v>0.018955349620893007</v>
      </c>
      <c r="N51" s="33">
        <f t="shared" si="3"/>
        <v>0.11794439764111206</v>
      </c>
      <c r="O51" s="30">
        <f t="shared" si="4"/>
        <v>3411.9629317607414</v>
      </c>
      <c r="P51" s="38">
        <f t="shared" si="5"/>
        <v>189.55349620893008</v>
      </c>
      <c r="Q51" s="83">
        <f t="shared" si="6"/>
        <v>1179.4439764111205</v>
      </c>
    </row>
    <row r="52" spans="1:17" ht="12.75">
      <c r="A52" s="80" t="s">
        <v>142</v>
      </c>
      <c r="B52" s="7" t="s">
        <v>101</v>
      </c>
      <c r="C52" s="6">
        <v>113</v>
      </c>
      <c r="D52" s="6">
        <v>19.466</v>
      </c>
      <c r="E52" s="6">
        <v>0.4721</v>
      </c>
      <c r="F52" s="6">
        <v>19.468</v>
      </c>
      <c r="G52" s="6">
        <f t="shared" si="0"/>
        <v>0.0019999999999988916</v>
      </c>
      <c r="H52" s="6">
        <v>2.21</v>
      </c>
      <c r="I52" s="6">
        <v>0.1</v>
      </c>
      <c r="J52" s="6">
        <v>0.38</v>
      </c>
      <c r="K52" s="81">
        <v>1</v>
      </c>
      <c r="L52" s="82">
        <f t="shared" si="1"/>
        <v>0.46812116077102306</v>
      </c>
      <c r="M52" s="32">
        <f t="shared" si="2"/>
        <v>0.021181952976064393</v>
      </c>
      <c r="N52" s="33">
        <f t="shared" si="3"/>
        <v>0.0804914213090447</v>
      </c>
      <c r="O52" s="30">
        <f t="shared" si="4"/>
        <v>4681.211607710231</v>
      </c>
      <c r="P52" s="38">
        <f t="shared" si="5"/>
        <v>211.81952976064392</v>
      </c>
      <c r="Q52" s="83">
        <f t="shared" si="6"/>
        <v>804.9142130904469</v>
      </c>
    </row>
    <row r="53" spans="1:17" ht="12.75">
      <c r="A53" s="80" t="s">
        <v>143</v>
      </c>
      <c r="B53" s="7" t="s">
        <v>101</v>
      </c>
      <c r="C53" s="6">
        <v>133</v>
      </c>
      <c r="D53" s="6">
        <v>17.073</v>
      </c>
      <c r="E53" s="6">
        <v>0.5232</v>
      </c>
      <c r="F53" s="6">
        <v>17.078</v>
      </c>
      <c r="G53" s="6">
        <f t="shared" si="0"/>
        <v>0.004999999999999005</v>
      </c>
      <c r="H53" s="6">
        <v>2.06</v>
      </c>
      <c r="I53" s="6">
        <v>0.09</v>
      </c>
      <c r="J53" s="6">
        <v>0.6</v>
      </c>
      <c r="K53" s="81">
        <v>5</v>
      </c>
      <c r="L53" s="82">
        <f t="shared" si="1"/>
        <v>0.3937308868501529</v>
      </c>
      <c r="M53" s="32">
        <f t="shared" si="2"/>
        <v>0.01720183486238532</v>
      </c>
      <c r="N53" s="33">
        <f t="shared" si="3"/>
        <v>0.1146788990825688</v>
      </c>
      <c r="O53" s="30">
        <f t="shared" si="4"/>
        <v>3937.308868501529</v>
      </c>
      <c r="P53" s="38">
        <f t="shared" si="5"/>
        <v>172.0183486238532</v>
      </c>
      <c r="Q53" s="83">
        <f t="shared" si="6"/>
        <v>1146.7889908256882</v>
      </c>
    </row>
    <row r="54" spans="1:17" ht="12.75">
      <c r="A54" s="80" t="s">
        <v>144</v>
      </c>
      <c r="B54" s="7" t="s">
        <v>101</v>
      </c>
      <c r="C54" s="6">
        <v>133</v>
      </c>
      <c r="D54" s="6">
        <v>17.073</v>
      </c>
      <c r="E54" s="6">
        <v>0.5021</v>
      </c>
      <c r="F54" s="6">
        <v>17.0778</v>
      </c>
      <c r="G54" s="6">
        <f t="shared" si="0"/>
        <v>0.004799999999999471</v>
      </c>
      <c r="H54" s="6">
        <v>2.98</v>
      </c>
      <c r="I54" s="6">
        <v>0</v>
      </c>
      <c r="J54" s="6">
        <v>1.05</v>
      </c>
      <c r="K54" s="81">
        <v>3</v>
      </c>
      <c r="L54" s="82">
        <f t="shared" si="1"/>
        <v>0.5935072694682334</v>
      </c>
      <c r="M54" s="32">
        <f t="shared" si="2"/>
        <v>0</v>
      </c>
      <c r="N54" s="33">
        <f t="shared" si="3"/>
        <v>0.20912168890659233</v>
      </c>
      <c r="O54" s="30">
        <f t="shared" si="4"/>
        <v>5935.072694682334</v>
      </c>
      <c r="P54" s="38">
        <f t="shared" si="5"/>
        <v>0</v>
      </c>
      <c r="Q54" s="83">
        <f t="shared" si="6"/>
        <v>2091.216889065923</v>
      </c>
    </row>
    <row r="55" spans="1:17" ht="12.75">
      <c r="A55" s="80" t="s">
        <v>145</v>
      </c>
      <c r="B55" s="7" t="s">
        <v>101</v>
      </c>
      <c r="C55" s="6">
        <v>133</v>
      </c>
      <c r="D55" s="6">
        <v>17.073</v>
      </c>
      <c r="E55" s="6">
        <v>0.5024</v>
      </c>
      <c r="F55" s="6">
        <v>17.0897</v>
      </c>
      <c r="G55" s="6">
        <f t="shared" si="0"/>
        <v>0.01670000000000016</v>
      </c>
      <c r="H55" s="6">
        <v>4.69</v>
      </c>
      <c r="I55" s="6">
        <v>0.39</v>
      </c>
      <c r="J55" s="6">
        <v>0.37</v>
      </c>
      <c r="K55" s="81">
        <v>1</v>
      </c>
      <c r="L55" s="82">
        <f t="shared" si="1"/>
        <v>0.933519108280255</v>
      </c>
      <c r="M55" s="32">
        <f t="shared" si="2"/>
        <v>0.07762738853503186</v>
      </c>
      <c r="N55" s="33">
        <f t="shared" si="3"/>
        <v>0.07364649681528664</v>
      </c>
      <c r="O55" s="30">
        <f t="shared" si="4"/>
        <v>9335.191082802548</v>
      </c>
      <c r="P55" s="38">
        <f t="shared" si="5"/>
        <v>776.2738853503186</v>
      </c>
      <c r="Q55" s="83">
        <f t="shared" si="6"/>
        <v>736.4649681528663</v>
      </c>
    </row>
    <row r="56" spans="1:17" ht="12.75">
      <c r="A56" s="80">
        <v>110</v>
      </c>
      <c r="B56" s="7" t="s">
        <v>113</v>
      </c>
      <c r="C56" s="6">
        <v>133</v>
      </c>
      <c r="D56" s="6">
        <v>17.073</v>
      </c>
      <c r="E56" s="6">
        <v>0.5021</v>
      </c>
      <c r="F56" s="6" t="s">
        <v>101</v>
      </c>
      <c r="G56" s="6"/>
      <c r="H56" s="6">
        <v>2.96</v>
      </c>
      <c r="I56" s="6">
        <v>0.08</v>
      </c>
      <c r="J56" s="6">
        <v>1.05</v>
      </c>
      <c r="K56" s="81">
        <v>3</v>
      </c>
      <c r="L56" s="82">
        <f t="shared" si="1"/>
        <v>0.589523999203346</v>
      </c>
      <c r="M56" s="32">
        <f t="shared" si="2"/>
        <v>0.01593308105954989</v>
      </c>
      <c r="N56" s="33">
        <f t="shared" si="3"/>
        <v>0.20912168890659233</v>
      </c>
      <c r="O56" s="30">
        <f t="shared" si="4"/>
        <v>5895.239992033459</v>
      </c>
      <c r="P56" s="38">
        <f t="shared" si="5"/>
        <v>159.33081059549892</v>
      </c>
      <c r="Q56" s="83">
        <f t="shared" si="6"/>
        <v>2091.216889065923</v>
      </c>
    </row>
    <row r="57" spans="1:17" ht="12.75">
      <c r="A57" s="80" t="s">
        <v>146</v>
      </c>
      <c r="B57" s="7" t="s">
        <v>101</v>
      </c>
      <c r="C57" s="6">
        <v>122</v>
      </c>
      <c r="D57" s="6">
        <v>16.486</v>
      </c>
      <c r="E57" s="6">
        <v>0.5333</v>
      </c>
      <c r="F57" s="6">
        <v>16.4882</v>
      </c>
      <c r="G57" s="6">
        <f t="shared" si="0"/>
        <v>0.0021999999999984254</v>
      </c>
      <c r="H57" s="6">
        <v>1.25</v>
      </c>
      <c r="I57" s="6">
        <v>0.06</v>
      </c>
      <c r="J57" s="6">
        <v>1.34</v>
      </c>
      <c r="K57" s="81">
        <v>3</v>
      </c>
      <c r="L57" s="82">
        <f t="shared" si="1"/>
        <v>0.23438964935308457</v>
      </c>
      <c r="M57" s="32">
        <f t="shared" si="2"/>
        <v>0.011250703168948058</v>
      </c>
      <c r="N57" s="33">
        <f t="shared" si="3"/>
        <v>0.25126570410650667</v>
      </c>
      <c r="O57" s="30">
        <f t="shared" si="4"/>
        <v>2343.896493530846</v>
      </c>
      <c r="P57" s="38">
        <f t="shared" si="5"/>
        <v>112.5070316894806</v>
      </c>
      <c r="Q57" s="83">
        <f t="shared" si="6"/>
        <v>2512.6570410650666</v>
      </c>
    </row>
    <row r="58" spans="1:17" ht="12.75">
      <c r="A58" s="80" t="s">
        <v>128</v>
      </c>
      <c r="B58" s="7" t="s">
        <v>101</v>
      </c>
      <c r="C58" s="6">
        <v>122</v>
      </c>
      <c r="D58" s="6">
        <v>16.486</v>
      </c>
      <c r="E58" s="6">
        <v>0.4579</v>
      </c>
      <c r="F58" s="6">
        <v>16.489</v>
      </c>
      <c r="G58" s="6">
        <f t="shared" si="0"/>
        <v>0.0030000000000001137</v>
      </c>
      <c r="H58" s="6">
        <v>1.1</v>
      </c>
      <c r="I58" s="6">
        <v>0.08</v>
      </c>
      <c r="J58" s="6">
        <v>0.6</v>
      </c>
      <c r="K58" s="81">
        <v>5</v>
      </c>
      <c r="L58" s="82">
        <f t="shared" si="1"/>
        <v>0.24022712382616296</v>
      </c>
      <c r="M58" s="32">
        <f t="shared" si="2"/>
        <v>0.01747106355099367</v>
      </c>
      <c r="N58" s="33">
        <f t="shared" si="3"/>
        <v>0.1310329766324525</v>
      </c>
      <c r="O58" s="30">
        <f t="shared" si="4"/>
        <v>2402.271238261629</v>
      </c>
      <c r="P58" s="38">
        <f t="shared" si="5"/>
        <v>174.71063550993668</v>
      </c>
      <c r="Q58" s="83">
        <f t="shared" si="6"/>
        <v>1310.329766324525</v>
      </c>
    </row>
    <row r="59" spans="1:17" ht="12.75">
      <c r="A59" s="80" t="s">
        <v>147</v>
      </c>
      <c r="B59" s="7" t="s">
        <v>101</v>
      </c>
      <c r="C59" s="6">
        <v>122</v>
      </c>
      <c r="D59" s="6">
        <v>16.486</v>
      </c>
      <c r="E59" s="6">
        <v>0.535</v>
      </c>
      <c r="F59" s="6">
        <v>16.4915</v>
      </c>
      <c r="G59" s="6">
        <f t="shared" si="0"/>
        <v>0.00549999999999784</v>
      </c>
      <c r="H59" s="6">
        <v>1.37</v>
      </c>
      <c r="I59" s="6">
        <v>0.34</v>
      </c>
      <c r="J59" s="6">
        <v>1</v>
      </c>
      <c r="K59" s="81">
        <v>1</v>
      </c>
      <c r="L59" s="82">
        <f t="shared" si="1"/>
        <v>0.2560747663551402</v>
      </c>
      <c r="M59" s="32">
        <f t="shared" si="2"/>
        <v>0.06355140186915888</v>
      </c>
      <c r="N59" s="33">
        <f t="shared" si="3"/>
        <v>0.18691588785046728</v>
      </c>
      <c r="O59" s="30">
        <f t="shared" si="4"/>
        <v>2560.7476635514017</v>
      </c>
      <c r="P59" s="38">
        <f t="shared" si="5"/>
        <v>635.5140186915887</v>
      </c>
      <c r="Q59" s="83">
        <f t="shared" si="6"/>
        <v>1869.1588785046729</v>
      </c>
    </row>
    <row r="60" spans="1:17" ht="12.75">
      <c r="A60" s="80" t="s">
        <v>148</v>
      </c>
      <c r="B60" s="7" t="s">
        <v>101</v>
      </c>
      <c r="C60" s="6">
        <v>123</v>
      </c>
      <c r="D60" s="6">
        <v>16.246</v>
      </c>
      <c r="E60" s="6">
        <v>0.4563</v>
      </c>
      <c r="F60" s="6">
        <v>16.2525</v>
      </c>
      <c r="G60" s="6">
        <f t="shared" si="0"/>
        <v>0.006500000000002615</v>
      </c>
      <c r="H60" s="6">
        <v>2.3</v>
      </c>
      <c r="I60" s="6">
        <v>0</v>
      </c>
      <c r="J60" s="6">
        <v>0.94</v>
      </c>
      <c r="K60" s="81">
        <v>3</v>
      </c>
      <c r="L60" s="82">
        <f t="shared" si="1"/>
        <v>0.5040543502081963</v>
      </c>
      <c r="M60" s="32">
        <f t="shared" si="2"/>
        <v>0</v>
      </c>
      <c r="N60" s="33">
        <f t="shared" si="3"/>
        <v>0.20600482138943677</v>
      </c>
      <c r="O60" s="30">
        <f t="shared" si="4"/>
        <v>5040.543502081964</v>
      </c>
      <c r="P60" s="38">
        <f t="shared" si="5"/>
        <v>0</v>
      </c>
      <c r="Q60" s="83">
        <f t="shared" si="6"/>
        <v>2060.048213894368</v>
      </c>
    </row>
    <row r="61" spans="1:17" ht="12.75">
      <c r="A61" s="80" t="s">
        <v>149</v>
      </c>
      <c r="B61" s="7" t="s">
        <v>101</v>
      </c>
      <c r="C61" s="6">
        <v>123</v>
      </c>
      <c r="D61" s="6">
        <v>16.246</v>
      </c>
      <c r="E61" s="6">
        <v>0.5132</v>
      </c>
      <c r="F61" s="6">
        <v>16.248</v>
      </c>
      <c r="G61" s="6">
        <f t="shared" si="0"/>
        <v>0.0020000000000024443</v>
      </c>
      <c r="H61" s="6">
        <v>1.93</v>
      </c>
      <c r="I61" s="6">
        <v>0.03</v>
      </c>
      <c r="J61" s="6">
        <v>0.39</v>
      </c>
      <c r="K61" s="81">
        <v>1</v>
      </c>
      <c r="L61" s="82">
        <f t="shared" si="1"/>
        <v>0.37607170693686676</v>
      </c>
      <c r="M61" s="32">
        <f t="shared" si="2"/>
        <v>0.005845674201091193</v>
      </c>
      <c r="N61" s="33">
        <f t="shared" si="3"/>
        <v>0.07599376461418551</v>
      </c>
      <c r="O61" s="30">
        <f t="shared" si="4"/>
        <v>3760.717069368667</v>
      </c>
      <c r="P61" s="38">
        <f t="shared" si="5"/>
        <v>58.456742010911924</v>
      </c>
      <c r="Q61" s="83">
        <f t="shared" si="6"/>
        <v>759.937646141855</v>
      </c>
    </row>
    <row r="62" spans="1:17" ht="12.75">
      <c r="A62" s="80" t="s">
        <v>150</v>
      </c>
      <c r="B62" s="7" t="s">
        <v>101</v>
      </c>
      <c r="C62" s="6">
        <v>123</v>
      </c>
      <c r="D62" s="6">
        <v>16.246</v>
      </c>
      <c r="E62" s="6">
        <v>0.4729</v>
      </c>
      <c r="F62" s="6">
        <v>16.2523</v>
      </c>
      <c r="G62" s="6">
        <f t="shared" si="0"/>
        <v>0.006300000000003081</v>
      </c>
      <c r="H62" s="6">
        <v>2.04</v>
      </c>
      <c r="I62" s="6">
        <v>0.05</v>
      </c>
      <c r="J62" s="6">
        <v>0.62</v>
      </c>
      <c r="K62" s="81">
        <v>5</v>
      </c>
      <c r="L62" s="82">
        <f t="shared" si="1"/>
        <v>0.43138084161556356</v>
      </c>
      <c r="M62" s="32">
        <f t="shared" si="2"/>
        <v>0.010573059843518714</v>
      </c>
      <c r="N62" s="33">
        <f t="shared" si="3"/>
        <v>0.13110594205963205</v>
      </c>
      <c r="O62" s="30">
        <f t="shared" si="4"/>
        <v>4313.808416155635</v>
      </c>
      <c r="P62" s="38">
        <f t="shared" si="5"/>
        <v>105.73059843518715</v>
      </c>
      <c r="Q62" s="83">
        <f t="shared" si="6"/>
        <v>1311.0594205963207</v>
      </c>
    </row>
    <row r="63" spans="1:17" ht="12.75">
      <c r="A63" s="80" t="s">
        <v>151</v>
      </c>
      <c r="B63" s="7" t="s">
        <v>101</v>
      </c>
      <c r="C63" s="6">
        <v>104</v>
      </c>
      <c r="D63" s="6">
        <v>16.324</v>
      </c>
      <c r="E63" s="6">
        <v>0.5345</v>
      </c>
      <c r="F63" s="6">
        <v>16.3281</v>
      </c>
      <c r="G63" s="6">
        <f t="shared" si="0"/>
        <v>0.00409999999999755</v>
      </c>
      <c r="H63" s="6">
        <v>0.78</v>
      </c>
      <c r="I63" s="6">
        <v>0.05</v>
      </c>
      <c r="J63" s="6">
        <v>2.08</v>
      </c>
      <c r="K63" s="81">
        <v>3</v>
      </c>
      <c r="L63" s="82">
        <f t="shared" si="1"/>
        <v>0.1459307764265669</v>
      </c>
      <c r="M63" s="32">
        <f t="shared" si="2"/>
        <v>0.009354536950420956</v>
      </c>
      <c r="N63" s="33">
        <f t="shared" si="3"/>
        <v>0.38914873713751175</v>
      </c>
      <c r="O63" s="30">
        <f t="shared" si="4"/>
        <v>1459.307764265669</v>
      </c>
      <c r="P63" s="38">
        <f t="shared" si="5"/>
        <v>93.54536950420955</v>
      </c>
      <c r="Q63" s="83">
        <f t="shared" si="6"/>
        <v>3891.487371375117</v>
      </c>
    </row>
    <row r="64" spans="1:17" ht="12.75">
      <c r="A64" s="80" t="s">
        <v>152</v>
      </c>
      <c r="B64" s="7" t="s">
        <v>101</v>
      </c>
      <c r="C64" s="6">
        <v>104</v>
      </c>
      <c r="D64" s="6">
        <v>16.324</v>
      </c>
      <c r="E64" s="6">
        <v>0.5185</v>
      </c>
      <c r="F64" s="6">
        <v>16.3277</v>
      </c>
      <c r="G64" s="6">
        <f t="shared" si="0"/>
        <v>0.0036999999999984823</v>
      </c>
      <c r="H64" s="6">
        <v>2.92</v>
      </c>
      <c r="I64" s="6">
        <v>0.08</v>
      </c>
      <c r="J64" s="6">
        <v>0.38</v>
      </c>
      <c r="K64" s="81">
        <v>1</v>
      </c>
      <c r="L64" s="82">
        <f t="shared" si="1"/>
        <v>0.5631629701060753</v>
      </c>
      <c r="M64" s="32">
        <f t="shared" si="2"/>
        <v>0.015429122468659597</v>
      </c>
      <c r="N64" s="33">
        <f t="shared" si="3"/>
        <v>0.07328833172613308</v>
      </c>
      <c r="O64" s="30">
        <f t="shared" si="4"/>
        <v>5631.629701060752</v>
      </c>
      <c r="P64" s="38">
        <f t="shared" si="5"/>
        <v>154.29122468659597</v>
      </c>
      <c r="Q64" s="83">
        <f t="shared" si="6"/>
        <v>732.8833172613308</v>
      </c>
    </row>
    <row r="65" spans="1:17" ht="12.75">
      <c r="A65" s="80" t="s">
        <v>152</v>
      </c>
      <c r="B65" s="7" t="s">
        <v>113</v>
      </c>
      <c r="C65" s="6">
        <v>104</v>
      </c>
      <c r="D65" s="6">
        <v>16.324</v>
      </c>
      <c r="E65" s="6">
        <v>0.5185</v>
      </c>
      <c r="F65" s="6" t="s">
        <v>101</v>
      </c>
      <c r="G65" s="6"/>
      <c r="H65" s="6">
        <v>2.95</v>
      </c>
      <c r="I65" s="6">
        <v>0.07</v>
      </c>
      <c r="J65" s="6">
        <v>0.35</v>
      </c>
      <c r="K65" s="81">
        <v>1</v>
      </c>
      <c r="L65" s="82">
        <f t="shared" si="1"/>
        <v>0.5689488910318227</v>
      </c>
      <c r="M65" s="32">
        <f t="shared" si="2"/>
        <v>0.013500482160077147</v>
      </c>
      <c r="N65" s="33">
        <f t="shared" si="3"/>
        <v>0.06750241080038573</v>
      </c>
      <c r="O65" s="30">
        <f t="shared" si="4"/>
        <v>5689.488910318226</v>
      </c>
      <c r="P65" s="38">
        <f t="shared" si="5"/>
        <v>135.00482160077146</v>
      </c>
      <c r="Q65" s="83">
        <f t="shared" si="6"/>
        <v>675.0241080038574</v>
      </c>
    </row>
    <row r="66" spans="1:17" ht="12.75">
      <c r="A66" s="80" t="s">
        <v>153</v>
      </c>
      <c r="B66" s="7" t="s">
        <v>101</v>
      </c>
      <c r="C66" s="6">
        <v>104</v>
      </c>
      <c r="D66" s="6">
        <v>16.324</v>
      </c>
      <c r="E66" s="6">
        <v>0.5001</v>
      </c>
      <c r="F66" s="6">
        <v>16.3294</v>
      </c>
      <c r="G66" s="6">
        <f t="shared" si="0"/>
        <v>0.005399999999998073</v>
      </c>
      <c r="H66" s="6">
        <v>1.87</v>
      </c>
      <c r="I66" s="6">
        <v>0.07</v>
      </c>
      <c r="J66" s="6">
        <v>0.56</v>
      </c>
      <c r="K66" s="81">
        <v>5</v>
      </c>
      <c r="L66" s="82">
        <f t="shared" si="1"/>
        <v>0.37392521495700864</v>
      </c>
      <c r="M66" s="32">
        <f t="shared" si="2"/>
        <v>0.013997200559888026</v>
      </c>
      <c r="N66" s="33">
        <f t="shared" si="3"/>
        <v>0.11197760447910421</v>
      </c>
      <c r="O66" s="30">
        <f t="shared" si="4"/>
        <v>3739.252149570086</v>
      </c>
      <c r="P66" s="38">
        <f t="shared" si="5"/>
        <v>139.97200559888023</v>
      </c>
      <c r="Q66" s="83">
        <f t="shared" si="6"/>
        <v>1119.7760447910418</v>
      </c>
    </row>
    <row r="67" spans="1:17" ht="12.75">
      <c r="A67" s="80" t="s">
        <v>154</v>
      </c>
      <c r="B67" s="7" t="s">
        <v>101</v>
      </c>
      <c r="C67" s="6">
        <v>125</v>
      </c>
      <c r="D67" s="6">
        <v>17.266</v>
      </c>
      <c r="E67" s="6">
        <v>0.5026</v>
      </c>
      <c r="F67" s="6">
        <v>17.2694</v>
      </c>
      <c r="G67" s="6">
        <f t="shared" si="0"/>
        <v>0.003400000000002734</v>
      </c>
      <c r="H67" s="6">
        <v>2.27</v>
      </c>
      <c r="I67" s="6">
        <v>0</v>
      </c>
      <c r="J67" s="6">
        <v>0.86</v>
      </c>
      <c r="K67" s="81">
        <v>3</v>
      </c>
      <c r="L67" s="82">
        <f t="shared" si="1"/>
        <v>0.4516514126541981</v>
      </c>
      <c r="M67" s="32">
        <f t="shared" si="2"/>
        <v>0</v>
      </c>
      <c r="N67" s="33">
        <f t="shared" si="3"/>
        <v>0.1711102268205332</v>
      </c>
      <c r="O67" s="30">
        <f t="shared" si="4"/>
        <v>4516.514126541982</v>
      </c>
      <c r="P67" s="38">
        <f t="shared" si="5"/>
        <v>0</v>
      </c>
      <c r="Q67" s="83">
        <f t="shared" si="6"/>
        <v>1711.1022682053322</v>
      </c>
    </row>
    <row r="68" spans="1:17" ht="12.75">
      <c r="A68" s="80" t="s">
        <v>155</v>
      </c>
      <c r="B68" s="7" t="s">
        <v>101</v>
      </c>
      <c r="C68" s="6">
        <v>125</v>
      </c>
      <c r="D68" s="6">
        <v>17.266</v>
      </c>
      <c r="E68" s="6">
        <v>0.4676</v>
      </c>
      <c r="F68" s="6">
        <v>17.2718</v>
      </c>
      <c r="G68" s="6">
        <f aca="true" t="shared" si="7" ref="G68:G131">F68-D68</f>
        <v>0.0058000000000006935</v>
      </c>
      <c r="H68" s="6">
        <v>1.98</v>
      </c>
      <c r="I68" s="6">
        <v>0.2</v>
      </c>
      <c r="J68" s="6">
        <v>0.6</v>
      </c>
      <c r="K68" s="81">
        <v>5</v>
      </c>
      <c r="L68" s="82">
        <f aca="true" t="shared" si="8" ref="L68:L131">(H68)/(10*E68)</f>
        <v>0.42343883661248927</v>
      </c>
      <c r="M68" s="32">
        <f aca="true" t="shared" si="9" ref="M68:M131">(I68)/(10*E68)</f>
        <v>0.0427715996578272</v>
      </c>
      <c r="N68" s="33">
        <f aca="true" t="shared" si="10" ref="N68:N131">(J68)/(10*E68)</f>
        <v>0.1283147989734816</v>
      </c>
      <c r="O68" s="30">
        <f aca="true" t="shared" si="11" ref="O68:O131">(1000*H68)/(E68)</f>
        <v>4234.388366124893</v>
      </c>
      <c r="P68" s="38">
        <f aca="true" t="shared" si="12" ref="P68:P131">(1000*I68)/E68</f>
        <v>427.71599657827204</v>
      </c>
      <c r="Q68" s="83">
        <f aca="true" t="shared" si="13" ref="Q68:Q131">(1000*J68)/E68</f>
        <v>1283.147989734816</v>
      </c>
    </row>
    <row r="69" spans="1:17" ht="12.75">
      <c r="A69" s="80" t="s">
        <v>111</v>
      </c>
      <c r="B69" s="7" t="s">
        <v>101</v>
      </c>
      <c r="C69" s="6">
        <v>125</v>
      </c>
      <c r="D69" s="6">
        <v>17.266</v>
      </c>
      <c r="E69" s="6">
        <v>0.4814</v>
      </c>
      <c r="F69" s="6">
        <v>17.2685</v>
      </c>
      <c r="G69" s="6">
        <f t="shared" si="7"/>
        <v>0.002500000000001279</v>
      </c>
      <c r="H69" s="6">
        <v>1.44</v>
      </c>
      <c r="I69" s="6">
        <v>0.12</v>
      </c>
      <c r="J69" s="6">
        <v>0.53</v>
      </c>
      <c r="K69" s="81">
        <v>1</v>
      </c>
      <c r="L69" s="82">
        <f t="shared" si="8"/>
        <v>0.29912754466140423</v>
      </c>
      <c r="M69" s="32">
        <f t="shared" si="9"/>
        <v>0.02492729538845035</v>
      </c>
      <c r="N69" s="33">
        <f t="shared" si="10"/>
        <v>0.1100955546323224</v>
      </c>
      <c r="O69" s="30">
        <f t="shared" si="11"/>
        <v>2991.2754466140423</v>
      </c>
      <c r="P69" s="38">
        <f t="shared" si="12"/>
        <v>249.27295388450352</v>
      </c>
      <c r="Q69" s="83">
        <f t="shared" si="13"/>
        <v>1100.9555463232239</v>
      </c>
    </row>
    <row r="70" spans="1:17" ht="12.75">
      <c r="A70" s="80" t="s">
        <v>156</v>
      </c>
      <c r="B70" s="7" t="s">
        <v>101</v>
      </c>
      <c r="C70" s="6">
        <v>126</v>
      </c>
      <c r="D70" s="6">
        <v>17.166</v>
      </c>
      <c r="E70" s="6">
        <v>0.5102</v>
      </c>
      <c r="F70" s="6">
        <v>17.1699</v>
      </c>
      <c r="G70" s="6">
        <f t="shared" si="7"/>
        <v>0.003899999999998016</v>
      </c>
      <c r="H70" s="6">
        <v>1.29</v>
      </c>
      <c r="I70" s="6">
        <v>0.08</v>
      </c>
      <c r="J70" s="6">
        <v>0.64</v>
      </c>
      <c r="K70" s="81">
        <v>5</v>
      </c>
      <c r="L70" s="82">
        <f t="shared" si="8"/>
        <v>0.2528420227361819</v>
      </c>
      <c r="M70" s="32">
        <f t="shared" si="9"/>
        <v>0.01568012544100353</v>
      </c>
      <c r="N70" s="33">
        <f t="shared" si="10"/>
        <v>0.12544100352802823</v>
      </c>
      <c r="O70" s="30">
        <f t="shared" si="11"/>
        <v>2528.420227361819</v>
      </c>
      <c r="P70" s="38">
        <f t="shared" si="12"/>
        <v>156.80125441003528</v>
      </c>
      <c r="Q70" s="83">
        <f t="shared" si="13"/>
        <v>1254.4100352802823</v>
      </c>
    </row>
    <row r="71" spans="1:17" ht="12.75">
      <c r="A71" s="80" t="s">
        <v>157</v>
      </c>
      <c r="B71" s="7" t="s">
        <v>101</v>
      </c>
      <c r="C71" s="6">
        <v>126</v>
      </c>
      <c r="D71" s="6">
        <v>17.166</v>
      </c>
      <c r="E71" s="6">
        <v>0.547</v>
      </c>
      <c r="F71" s="6">
        <v>17.17</v>
      </c>
      <c r="G71" s="6">
        <f t="shared" si="7"/>
        <v>0.004000000000001336</v>
      </c>
      <c r="H71" s="6">
        <v>1.56</v>
      </c>
      <c r="I71" s="6">
        <v>0.05</v>
      </c>
      <c r="J71" s="6">
        <v>0.9</v>
      </c>
      <c r="K71" s="81">
        <v>3</v>
      </c>
      <c r="L71" s="82">
        <f t="shared" si="8"/>
        <v>0.2851919561243144</v>
      </c>
      <c r="M71" s="32">
        <f t="shared" si="9"/>
        <v>0.009140767824497258</v>
      </c>
      <c r="N71" s="33">
        <f t="shared" si="10"/>
        <v>0.1645338208409506</v>
      </c>
      <c r="O71" s="30">
        <f t="shared" si="11"/>
        <v>2851.919561243144</v>
      </c>
      <c r="P71" s="38">
        <f t="shared" si="12"/>
        <v>91.40767824497257</v>
      </c>
      <c r="Q71" s="83">
        <f t="shared" si="13"/>
        <v>1645.3382084095063</v>
      </c>
    </row>
    <row r="72" spans="1:17" ht="12.75">
      <c r="A72" s="80" t="s">
        <v>158</v>
      </c>
      <c r="B72" s="7" t="s">
        <v>101</v>
      </c>
      <c r="C72" s="6">
        <v>126</v>
      </c>
      <c r="D72" s="6">
        <v>17.166</v>
      </c>
      <c r="E72" s="6">
        <v>0.4812</v>
      </c>
      <c r="F72" s="6">
        <v>17.1746</v>
      </c>
      <c r="G72" s="6">
        <f t="shared" si="7"/>
        <v>0.008600000000001273</v>
      </c>
      <c r="H72" s="6">
        <v>1.84</v>
      </c>
      <c r="I72" s="6">
        <v>0.12</v>
      </c>
      <c r="J72" s="6">
        <v>0.3</v>
      </c>
      <c r="K72" s="81">
        <v>1</v>
      </c>
      <c r="L72" s="82">
        <f t="shared" si="8"/>
        <v>0.38237738985868663</v>
      </c>
      <c r="M72" s="32">
        <f t="shared" si="9"/>
        <v>0.024937655860349125</v>
      </c>
      <c r="N72" s="33">
        <f t="shared" si="10"/>
        <v>0.062344139650872814</v>
      </c>
      <c r="O72" s="30">
        <f t="shared" si="11"/>
        <v>3823.773898586866</v>
      </c>
      <c r="P72" s="38">
        <f t="shared" si="12"/>
        <v>249.37655860349128</v>
      </c>
      <c r="Q72" s="83">
        <f t="shared" si="13"/>
        <v>623.4413965087282</v>
      </c>
    </row>
    <row r="73" spans="1:17" ht="12.75">
      <c r="A73" s="80" t="s">
        <v>157</v>
      </c>
      <c r="B73" s="7" t="s">
        <v>113</v>
      </c>
      <c r="C73" s="6">
        <v>126</v>
      </c>
      <c r="D73" s="6">
        <v>17.166</v>
      </c>
      <c r="E73" s="6">
        <v>0.547</v>
      </c>
      <c r="F73" s="6" t="s">
        <v>101</v>
      </c>
      <c r="G73" s="6"/>
      <c r="H73" s="6">
        <v>1.64</v>
      </c>
      <c r="I73" s="6">
        <v>0.03</v>
      </c>
      <c r="J73" s="6">
        <v>0.87</v>
      </c>
      <c r="K73" s="81">
        <v>3</v>
      </c>
      <c r="L73" s="82">
        <f t="shared" si="8"/>
        <v>0.29981718464351</v>
      </c>
      <c r="M73" s="32">
        <f t="shared" si="9"/>
        <v>0.0054844606946983536</v>
      </c>
      <c r="N73" s="33">
        <f t="shared" si="10"/>
        <v>0.15904936014625226</v>
      </c>
      <c r="O73" s="30">
        <f t="shared" si="11"/>
        <v>2998.1718464351</v>
      </c>
      <c r="P73" s="38">
        <f t="shared" si="12"/>
        <v>54.84460694698354</v>
      </c>
      <c r="Q73" s="83">
        <f t="shared" si="13"/>
        <v>1590.4936014625227</v>
      </c>
    </row>
    <row r="74" spans="1:17" ht="12.75">
      <c r="A74" s="80" t="s">
        <v>159</v>
      </c>
      <c r="B74" s="7" t="s">
        <v>101</v>
      </c>
      <c r="C74" s="6">
        <v>132</v>
      </c>
      <c r="D74" s="6">
        <v>16.864</v>
      </c>
      <c r="E74" s="6">
        <v>0.4673</v>
      </c>
      <c r="F74" s="6">
        <v>16.8685</v>
      </c>
      <c r="G74" s="6">
        <f t="shared" si="7"/>
        <v>0.0045000000000001705</v>
      </c>
      <c r="H74" s="6">
        <v>2.09</v>
      </c>
      <c r="I74" s="6">
        <v>0</v>
      </c>
      <c r="J74" s="6">
        <v>0.99</v>
      </c>
      <c r="K74" s="81">
        <v>3</v>
      </c>
      <c r="L74" s="82">
        <f t="shared" si="8"/>
        <v>0.44725016049646904</v>
      </c>
      <c r="M74" s="32">
        <f t="shared" si="9"/>
        <v>0</v>
      </c>
      <c r="N74" s="33">
        <f t="shared" si="10"/>
        <v>0.211855339182538</v>
      </c>
      <c r="O74" s="30">
        <f t="shared" si="11"/>
        <v>4472.501604964691</v>
      </c>
      <c r="P74" s="38">
        <f t="shared" si="12"/>
        <v>0</v>
      </c>
      <c r="Q74" s="83">
        <f t="shared" si="13"/>
        <v>2118.55339182538</v>
      </c>
    </row>
    <row r="75" spans="1:17" ht="12.75">
      <c r="A75" s="80" t="s">
        <v>160</v>
      </c>
      <c r="B75" s="7" t="s">
        <v>101</v>
      </c>
      <c r="C75" s="6">
        <v>132</v>
      </c>
      <c r="D75" s="6">
        <v>16.864</v>
      </c>
      <c r="E75" s="6">
        <v>0.4786</v>
      </c>
      <c r="F75" s="6">
        <v>16.868</v>
      </c>
      <c r="G75" s="6">
        <f t="shared" si="7"/>
        <v>0.003999999999997783</v>
      </c>
      <c r="H75" s="6">
        <v>2.92</v>
      </c>
      <c r="I75" s="6">
        <v>0.09</v>
      </c>
      <c r="J75" s="6">
        <v>0.43</v>
      </c>
      <c r="K75" s="81">
        <v>1</v>
      </c>
      <c r="L75" s="82">
        <f t="shared" si="8"/>
        <v>0.6101128290848307</v>
      </c>
      <c r="M75" s="32">
        <f t="shared" si="9"/>
        <v>0.018804847471792726</v>
      </c>
      <c r="N75" s="33">
        <f t="shared" si="10"/>
        <v>0.08984538236523192</v>
      </c>
      <c r="O75" s="30">
        <f t="shared" si="11"/>
        <v>6101.128290848307</v>
      </c>
      <c r="P75" s="38">
        <f t="shared" si="12"/>
        <v>188.0484747179273</v>
      </c>
      <c r="Q75" s="83">
        <f t="shared" si="13"/>
        <v>898.4538236523192</v>
      </c>
    </row>
    <row r="76" spans="1:17" ht="12.75">
      <c r="A76" s="80" t="s">
        <v>161</v>
      </c>
      <c r="B76" s="7" t="s">
        <v>101</v>
      </c>
      <c r="C76" s="6">
        <v>132</v>
      </c>
      <c r="D76" s="6">
        <v>16.864</v>
      </c>
      <c r="E76" s="6">
        <v>0.4813</v>
      </c>
      <c r="F76" s="6">
        <v>16.8673</v>
      </c>
      <c r="G76" s="6">
        <f t="shared" si="7"/>
        <v>0.0032999999999994145</v>
      </c>
      <c r="H76" s="6">
        <v>1.42</v>
      </c>
      <c r="I76" s="6">
        <v>0.08</v>
      </c>
      <c r="J76" s="6">
        <v>0.6</v>
      </c>
      <c r="K76" s="81">
        <v>5</v>
      </c>
      <c r="L76" s="82">
        <f t="shared" si="8"/>
        <v>0.29503428215250366</v>
      </c>
      <c r="M76" s="32">
        <f t="shared" si="9"/>
        <v>0.016621649698732602</v>
      </c>
      <c r="N76" s="33">
        <f t="shared" si="10"/>
        <v>0.12466237274049449</v>
      </c>
      <c r="O76" s="30">
        <f t="shared" si="11"/>
        <v>2950.3428215250365</v>
      </c>
      <c r="P76" s="38">
        <f t="shared" si="12"/>
        <v>166.216496987326</v>
      </c>
      <c r="Q76" s="83">
        <f t="shared" si="13"/>
        <v>1246.623727404945</v>
      </c>
    </row>
    <row r="77" spans="1:17" ht="12.75">
      <c r="A77" s="80" t="s">
        <v>162</v>
      </c>
      <c r="B77" s="7" t="s">
        <v>101</v>
      </c>
      <c r="C77" s="6">
        <v>103</v>
      </c>
      <c r="D77" s="6">
        <v>19.308</v>
      </c>
      <c r="E77" s="6">
        <v>0.4855</v>
      </c>
      <c r="F77" s="6">
        <v>19.3435</v>
      </c>
      <c r="G77" s="6">
        <f t="shared" si="7"/>
        <v>0.03549999999999898</v>
      </c>
      <c r="H77" s="6">
        <v>2.37</v>
      </c>
      <c r="I77" s="6">
        <v>0.06</v>
      </c>
      <c r="J77" s="6">
        <v>1</v>
      </c>
      <c r="K77" s="81">
        <v>3</v>
      </c>
      <c r="L77" s="82">
        <f t="shared" si="8"/>
        <v>0.48815653964984557</v>
      </c>
      <c r="M77" s="32">
        <f t="shared" si="9"/>
        <v>0.01235839340885685</v>
      </c>
      <c r="N77" s="33">
        <f t="shared" si="10"/>
        <v>0.2059732234809475</v>
      </c>
      <c r="O77" s="30">
        <f t="shared" si="11"/>
        <v>4881.565396498455</v>
      </c>
      <c r="P77" s="38">
        <f t="shared" si="12"/>
        <v>123.58393408856848</v>
      </c>
      <c r="Q77" s="83">
        <f t="shared" si="13"/>
        <v>2059.732234809475</v>
      </c>
    </row>
    <row r="78" spans="1:17" ht="12.75">
      <c r="A78" s="80" t="s">
        <v>163</v>
      </c>
      <c r="B78" s="7" t="s">
        <v>101</v>
      </c>
      <c r="C78" s="6">
        <v>103</v>
      </c>
      <c r="D78" s="6">
        <v>19.308</v>
      </c>
      <c r="E78" s="6">
        <v>0.4547</v>
      </c>
      <c r="F78" s="6">
        <v>19.3095</v>
      </c>
      <c r="G78" s="6">
        <f t="shared" si="7"/>
        <v>0.0015000000000000568</v>
      </c>
      <c r="H78" s="6">
        <v>1.11</v>
      </c>
      <c r="I78" s="6">
        <v>0.02</v>
      </c>
      <c r="J78" s="6">
        <v>0.56</v>
      </c>
      <c r="K78" s="81">
        <v>5</v>
      </c>
      <c r="L78" s="82">
        <f t="shared" si="8"/>
        <v>0.24411700021992527</v>
      </c>
      <c r="M78" s="32">
        <f t="shared" si="9"/>
        <v>0.004398504508467122</v>
      </c>
      <c r="N78" s="33">
        <f t="shared" si="10"/>
        <v>0.12315812623707942</v>
      </c>
      <c r="O78" s="30">
        <f t="shared" si="11"/>
        <v>2441.1700021992524</v>
      </c>
      <c r="P78" s="38">
        <f t="shared" si="12"/>
        <v>43.98504508467121</v>
      </c>
      <c r="Q78" s="83">
        <f t="shared" si="13"/>
        <v>1231.5812623707939</v>
      </c>
    </row>
    <row r="79" spans="1:17" ht="12.75">
      <c r="A79" s="80" t="s">
        <v>164</v>
      </c>
      <c r="B79" s="7" t="s">
        <v>101</v>
      </c>
      <c r="C79" s="6">
        <v>103</v>
      </c>
      <c r="D79" s="6">
        <v>19.308</v>
      </c>
      <c r="E79" s="6">
        <v>0.522</v>
      </c>
      <c r="F79" s="6">
        <v>19.3149</v>
      </c>
      <c r="G79" s="6">
        <f t="shared" si="7"/>
        <v>0.0069000000000016826</v>
      </c>
      <c r="H79" s="6">
        <v>0.85</v>
      </c>
      <c r="I79" s="6">
        <v>0.41</v>
      </c>
      <c r="J79" s="6">
        <v>0.31</v>
      </c>
      <c r="K79" s="81">
        <v>1</v>
      </c>
      <c r="L79" s="82">
        <f t="shared" si="8"/>
        <v>0.16283524904214558</v>
      </c>
      <c r="M79" s="32">
        <f t="shared" si="9"/>
        <v>0.07854406130268198</v>
      </c>
      <c r="N79" s="33">
        <f t="shared" si="10"/>
        <v>0.05938697318007662</v>
      </c>
      <c r="O79" s="30">
        <f t="shared" si="11"/>
        <v>1628.352490421456</v>
      </c>
      <c r="P79" s="38">
        <f t="shared" si="12"/>
        <v>785.4406130268198</v>
      </c>
      <c r="Q79" s="83">
        <f t="shared" si="13"/>
        <v>593.8697318007663</v>
      </c>
    </row>
    <row r="80" spans="1:17" ht="12.75">
      <c r="A80" s="80" t="s">
        <v>165</v>
      </c>
      <c r="B80" s="7" t="s">
        <v>101</v>
      </c>
      <c r="C80" s="6">
        <v>134</v>
      </c>
      <c r="D80" s="6">
        <v>16.488</v>
      </c>
      <c r="E80" s="6">
        <v>0.4703</v>
      </c>
      <c r="F80" s="6">
        <v>16.4909</v>
      </c>
      <c r="G80" s="6">
        <f t="shared" si="7"/>
        <v>0.0029000000000003467</v>
      </c>
      <c r="H80" s="6">
        <v>0.93</v>
      </c>
      <c r="I80" s="6">
        <v>0</v>
      </c>
      <c r="J80" s="6">
        <v>0.83</v>
      </c>
      <c r="K80" s="81">
        <v>3</v>
      </c>
      <c r="L80" s="82">
        <f t="shared" si="8"/>
        <v>0.19774611949819265</v>
      </c>
      <c r="M80" s="32">
        <f t="shared" si="9"/>
        <v>0</v>
      </c>
      <c r="N80" s="33">
        <f t="shared" si="10"/>
        <v>0.17648309589623642</v>
      </c>
      <c r="O80" s="30">
        <f t="shared" si="11"/>
        <v>1977.4611949819264</v>
      </c>
      <c r="P80" s="38">
        <f t="shared" si="12"/>
        <v>0</v>
      </c>
      <c r="Q80" s="83">
        <f t="shared" si="13"/>
        <v>1764.8309589623645</v>
      </c>
    </row>
    <row r="81" spans="1:17" ht="12.75">
      <c r="A81" s="80" t="s">
        <v>166</v>
      </c>
      <c r="B81" s="7" t="s">
        <v>101</v>
      </c>
      <c r="C81" s="6">
        <v>134</v>
      </c>
      <c r="D81" s="6">
        <v>16.488</v>
      </c>
      <c r="E81" s="6">
        <v>0.5118</v>
      </c>
      <c r="F81" s="6">
        <v>16.49</v>
      </c>
      <c r="G81" s="6">
        <f t="shared" si="7"/>
        <v>0.0019999999999988916</v>
      </c>
      <c r="H81" s="6">
        <v>1.1</v>
      </c>
      <c r="I81" s="6">
        <v>0.05</v>
      </c>
      <c r="J81" s="6">
        <v>0.7</v>
      </c>
      <c r="K81" s="81">
        <v>5</v>
      </c>
      <c r="L81" s="82">
        <f t="shared" si="8"/>
        <v>0.21492770613520906</v>
      </c>
      <c r="M81" s="32">
        <f t="shared" si="9"/>
        <v>0.009769441187964049</v>
      </c>
      <c r="N81" s="33">
        <f t="shared" si="10"/>
        <v>0.13677217663149666</v>
      </c>
      <c r="O81" s="30">
        <f t="shared" si="11"/>
        <v>2149.2770613520906</v>
      </c>
      <c r="P81" s="38">
        <f t="shared" si="12"/>
        <v>97.69441187964048</v>
      </c>
      <c r="Q81" s="83">
        <f t="shared" si="13"/>
        <v>1367.7217663149668</v>
      </c>
    </row>
    <row r="82" spans="1:17" ht="12.75">
      <c r="A82" s="80" t="s">
        <v>114</v>
      </c>
      <c r="B82" s="7" t="s">
        <v>101</v>
      </c>
      <c r="C82" s="6">
        <v>134</v>
      </c>
      <c r="D82" s="6">
        <v>16.488</v>
      </c>
      <c r="E82" s="6">
        <v>0.2475</v>
      </c>
      <c r="F82" s="6">
        <v>16.5071</v>
      </c>
      <c r="G82" s="6">
        <f t="shared" si="7"/>
        <v>0.01910000000000167</v>
      </c>
      <c r="H82" s="6">
        <v>3.75</v>
      </c>
      <c r="I82" s="6">
        <v>0.63</v>
      </c>
      <c r="J82" s="6">
        <v>4</v>
      </c>
      <c r="K82" s="81">
        <v>1</v>
      </c>
      <c r="L82" s="82">
        <f t="shared" si="8"/>
        <v>1.5151515151515151</v>
      </c>
      <c r="M82" s="32">
        <f t="shared" si="9"/>
        <v>0.2545454545454545</v>
      </c>
      <c r="N82" s="33">
        <f t="shared" si="10"/>
        <v>1.6161616161616161</v>
      </c>
      <c r="O82" s="30">
        <f t="shared" si="11"/>
        <v>15151.515151515152</v>
      </c>
      <c r="P82" s="38">
        <f t="shared" si="12"/>
        <v>2545.4545454545455</v>
      </c>
      <c r="Q82" s="83">
        <f t="shared" si="13"/>
        <v>16161.616161616163</v>
      </c>
    </row>
    <row r="83" spans="1:17" ht="12.75">
      <c r="A83" s="80" t="s">
        <v>167</v>
      </c>
      <c r="B83" s="7" t="s">
        <v>101</v>
      </c>
      <c r="C83" s="6">
        <v>116</v>
      </c>
      <c r="D83" s="6">
        <v>18.246</v>
      </c>
      <c r="E83" s="6">
        <v>0.4532</v>
      </c>
      <c r="F83" s="6">
        <v>18.2586</v>
      </c>
      <c r="G83" s="6">
        <f t="shared" si="7"/>
        <v>0.012600000000002609</v>
      </c>
      <c r="H83" s="6">
        <v>3.53</v>
      </c>
      <c r="I83" s="6">
        <v>0.13</v>
      </c>
      <c r="J83" s="6">
        <v>0.94</v>
      </c>
      <c r="K83" s="81">
        <v>3</v>
      </c>
      <c r="L83" s="82">
        <f t="shared" si="8"/>
        <v>0.7789055604589584</v>
      </c>
      <c r="M83" s="32">
        <f t="shared" si="9"/>
        <v>0.028684907325684024</v>
      </c>
      <c r="N83" s="33">
        <f t="shared" si="10"/>
        <v>0.20741394527802293</v>
      </c>
      <c r="O83" s="30">
        <f t="shared" si="11"/>
        <v>7789.0556045895855</v>
      </c>
      <c r="P83" s="38">
        <f t="shared" si="12"/>
        <v>286.84907325684026</v>
      </c>
      <c r="Q83" s="83">
        <f t="shared" si="13"/>
        <v>2074.1394527802295</v>
      </c>
    </row>
    <row r="84" spans="1:17" ht="12.75">
      <c r="A84" s="80" t="s">
        <v>168</v>
      </c>
      <c r="B84" s="7" t="s">
        <v>101</v>
      </c>
      <c r="C84" s="6">
        <v>116</v>
      </c>
      <c r="D84" s="6">
        <v>18.246</v>
      </c>
      <c r="E84" s="6">
        <v>0.4687</v>
      </c>
      <c r="F84" s="6">
        <v>18.2551</v>
      </c>
      <c r="G84" s="6">
        <f t="shared" si="7"/>
        <v>0.009100000000000108</v>
      </c>
      <c r="H84" s="6">
        <v>4.4</v>
      </c>
      <c r="I84" s="6">
        <v>0.53</v>
      </c>
      <c r="J84" s="6">
        <v>1.53</v>
      </c>
      <c r="K84" s="81">
        <v>1</v>
      </c>
      <c r="L84" s="82">
        <f t="shared" si="8"/>
        <v>0.9387668017921912</v>
      </c>
      <c r="M84" s="32">
        <f t="shared" si="9"/>
        <v>0.11307872839769575</v>
      </c>
      <c r="N84" s="33">
        <f t="shared" si="10"/>
        <v>0.3264348197141028</v>
      </c>
      <c r="O84" s="30">
        <f t="shared" si="11"/>
        <v>9387.668017921911</v>
      </c>
      <c r="P84" s="38">
        <f t="shared" si="12"/>
        <v>1130.7872839769575</v>
      </c>
      <c r="Q84" s="83">
        <f t="shared" si="13"/>
        <v>3264.3481971410283</v>
      </c>
    </row>
    <row r="85" spans="1:17" ht="12.75">
      <c r="A85" s="80" t="s">
        <v>169</v>
      </c>
      <c r="B85" s="7" t="s">
        <v>101</v>
      </c>
      <c r="C85" s="6">
        <v>116</v>
      </c>
      <c r="D85" s="6">
        <v>18.246</v>
      </c>
      <c r="E85" s="6">
        <v>0.5418</v>
      </c>
      <c r="F85" s="6">
        <v>18.2692</v>
      </c>
      <c r="G85" s="6">
        <f t="shared" si="7"/>
        <v>0.023200000000002774</v>
      </c>
      <c r="H85" s="6">
        <v>6.38</v>
      </c>
      <c r="I85" s="6">
        <v>0.53</v>
      </c>
      <c r="J85" s="6">
        <v>0.6</v>
      </c>
      <c r="K85" s="81">
        <v>5</v>
      </c>
      <c r="L85" s="82">
        <f t="shared" si="8"/>
        <v>1.1775562938353636</v>
      </c>
      <c r="M85" s="32">
        <f t="shared" si="9"/>
        <v>0.09782207456626063</v>
      </c>
      <c r="N85" s="33">
        <f t="shared" si="10"/>
        <v>0.1107419712070875</v>
      </c>
      <c r="O85" s="30">
        <f t="shared" si="11"/>
        <v>11775.562938353638</v>
      </c>
      <c r="P85" s="38">
        <f t="shared" si="12"/>
        <v>978.2207456626062</v>
      </c>
      <c r="Q85" s="83">
        <f t="shared" si="13"/>
        <v>1107.419712070875</v>
      </c>
    </row>
    <row r="86" spans="1:17" ht="12.75">
      <c r="A86" s="80" t="s">
        <v>122</v>
      </c>
      <c r="B86" s="7" t="s">
        <v>101</v>
      </c>
      <c r="C86" s="6">
        <v>130</v>
      </c>
      <c r="D86" s="6">
        <v>18.767</v>
      </c>
      <c r="E86" s="6">
        <v>0.4951</v>
      </c>
      <c r="F86" s="6">
        <v>18.77</v>
      </c>
      <c r="G86" s="6">
        <f t="shared" si="7"/>
        <v>0.0030000000000001137</v>
      </c>
      <c r="H86" s="6">
        <v>1.11</v>
      </c>
      <c r="I86" s="6">
        <v>0.12</v>
      </c>
      <c r="J86" s="6">
        <v>0.76</v>
      </c>
      <c r="K86" s="81">
        <v>5</v>
      </c>
      <c r="L86" s="82">
        <f t="shared" si="8"/>
        <v>0.224197131892547</v>
      </c>
      <c r="M86" s="32">
        <f t="shared" si="9"/>
        <v>0.024237527772167238</v>
      </c>
      <c r="N86" s="33">
        <f t="shared" si="10"/>
        <v>0.1535043425570592</v>
      </c>
      <c r="O86" s="30">
        <f t="shared" si="11"/>
        <v>2241.97131892547</v>
      </c>
      <c r="P86" s="38">
        <f t="shared" si="12"/>
        <v>242.3752777216724</v>
      </c>
      <c r="Q86" s="83">
        <f t="shared" si="13"/>
        <v>1535.0434255705918</v>
      </c>
    </row>
    <row r="87" spans="1:17" ht="12.75">
      <c r="A87" s="80" t="s">
        <v>170</v>
      </c>
      <c r="B87" s="7" t="s">
        <v>101</v>
      </c>
      <c r="C87" s="6">
        <v>130</v>
      </c>
      <c r="D87" s="6">
        <v>18.767</v>
      </c>
      <c r="E87" s="6">
        <v>0.4786</v>
      </c>
      <c r="F87" s="6">
        <v>18.7685</v>
      </c>
      <c r="G87" s="6">
        <f t="shared" si="7"/>
        <v>0.0015000000000000568</v>
      </c>
      <c r="H87" s="6">
        <v>2.01</v>
      </c>
      <c r="I87" s="6">
        <v>0</v>
      </c>
      <c r="J87" s="6">
        <v>0.92</v>
      </c>
      <c r="K87" s="81">
        <v>3</v>
      </c>
      <c r="L87" s="82">
        <f t="shared" si="8"/>
        <v>0.4199749268700375</v>
      </c>
      <c r="M87" s="32">
        <f t="shared" si="9"/>
        <v>0</v>
      </c>
      <c r="N87" s="33">
        <f t="shared" si="10"/>
        <v>0.19222732971165898</v>
      </c>
      <c r="O87" s="30">
        <f t="shared" si="11"/>
        <v>4199.749268700375</v>
      </c>
      <c r="P87" s="38">
        <f t="shared" si="12"/>
        <v>0</v>
      </c>
      <c r="Q87" s="83">
        <f t="shared" si="13"/>
        <v>1922.27329711659</v>
      </c>
    </row>
    <row r="88" spans="1:17" ht="12.75">
      <c r="A88" s="80" t="s">
        <v>171</v>
      </c>
      <c r="B88" s="7" t="s">
        <v>101</v>
      </c>
      <c r="C88" s="6">
        <v>130</v>
      </c>
      <c r="D88" s="6">
        <v>18.767</v>
      </c>
      <c r="E88" s="6">
        <v>0.4909</v>
      </c>
      <c r="F88" s="6">
        <v>18.7808</v>
      </c>
      <c r="G88" s="6">
        <f t="shared" si="7"/>
        <v>0.013799999999999812</v>
      </c>
      <c r="H88" s="6">
        <v>3.28</v>
      </c>
      <c r="I88" s="6">
        <v>0.25</v>
      </c>
      <c r="J88" s="6">
        <v>0.34</v>
      </c>
      <c r="K88" s="81">
        <v>1</v>
      </c>
      <c r="L88" s="82">
        <f t="shared" si="8"/>
        <v>0.6681605214911387</v>
      </c>
      <c r="M88" s="32">
        <f t="shared" si="9"/>
        <v>0.05092686901609289</v>
      </c>
      <c r="N88" s="33">
        <f t="shared" si="10"/>
        <v>0.06926054186188633</v>
      </c>
      <c r="O88" s="30">
        <f t="shared" si="11"/>
        <v>6681.6052149113875</v>
      </c>
      <c r="P88" s="38">
        <f t="shared" si="12"/>
        <v>509.2686901609289</v>
      </c>
      <c r="Q88" s="83">
        <f t="shared" si="13"/>
        <v>692.6054186188633</v>
      </c>
    </row>
    <row r="89" spans="1:17" ht="12.75">
      <c r="A89" s="80" t="s">
        <v>172</v>
      </c>
      <c r="B89" s="7" t="s">
        <v>101</v>
      </c>
      <c r="C89" s="6">
        <v>124</v>
      </c>
      <c r="D89" s="6">
        <v>16.808</v>
      </c>
      <c r="E89" s="6">
        <v>0.5023</v>
      </c>
      <c r="F89" s="6">
        <v>16.8213</v>
      </c>
      <c r="G89" s="6">
        <f t="shared" si="7"/>
        <v>0.013300000000000978</v>
      </c>
      <c r="H89" s="6">
        <v>2.39</v>
      </c>
      <c r="I89" s="6">
        <v>0.24</v>
      </c>
      <c r="J89" s="6">
        <v>0.88</v>
      </c>
      <c r="K89" s="81">
        <v>3</v>
      </c>
      <c r="L89" s="82">
        <f t="shared" si="8"/>
        <v>0.47581126816643443</v>
      </c>
      <c r="M89" s="32">
        <f t="shared" si="9"/>
        <v>0.04778021102926538</v>
      </c>
      <c r="N89" s="33">
        <f t="shared" si="10"/>
        <v>0.1751941071073064</v>
      </c>
      <c r="O89" s="30">
        <f t="shared" si="11"/>
        <v>4758.112681664345</v>
      </c>
      <c r="P89" s="38">
        <f t="shared" si="12"/>
        <v>477.8021102926538</v>
      </c>
      <c r="Q89" s="83">
        <f t="shared" si="13"/>
        <v>1751.941071073064</v>
      </c>
    </row>
    <row r="90" spans="1:17" ht="12.75">
      <c r="A90" s="80" t="s">
        <v>173</v>
      </c>
      <c r="B90" s="7" t="s">
        <v>101</v>
      </c>
      <c r="C90" s="6">
        <v>124</v>
      </c>
      <c r="D90" s="6">
        <v>16.808</v>
      </c>
      <c r="E90" s="6">
        <v>0.4927</v>
      </c>
      <c r="F90" s="6">
        <v>16.8106</v>
      </c>
      <c r="G90" s="6">
        <f t="shared" si="7"/>
        <v>0.002600000000001046</v>
      </c>
      <c r="H90" s="6">
        <v>1.09</v>
      </c>
      <c r="I90" s="6">
        <v>0.07</v>
      </c>
      <c r="J90" s="6">
        <v>0.6</v>
      </c>
      <c r="K90" s="81">
        <v>5</v>
      </c>
      <c r="L90" s="82">
        <f t="shared" si="8"/>
        <v>0.22122995737771461</v>
      </c>
      <c r="M90" s="32">
        <f t="shared" si="9"/>
        <v>0.014207428455449563</v>
      </c>
      <c r="N90" s="33">
        <f t="shared" si="10"/>
        <v>0.12177795818956767</v>
      </c>
      <c r="O90" s="30">
        <f t="shared" si="11"/>
        <v>2212.299573777146</v>
      </c>
      <c r="P90" s="38">
        <f t="shared" si="12"/>
        <v>142.07428455449562</v>
      </c>
      <c r="Q90" s="83">
        <f t="shared" si="13"/>
        <v>1217.7795818956768</v>
      </c>
    </row>
    <row r="91" spans="1:17" ht="12.75">
      <c r="A91" s="80" t="s">
        <v>174</v>
      </c>
      <c r="B91" s="7" t="s">
        <v>101</v>
      </c>
      <c r="C91" s="6">
        <v>124</v>
      </c>
      <c r="D91" s="6">
        <v>16.808</v>
      </c>
      <c r="E91" s="6">
        <v>0.5202</v>
      </c>
      <c r="F91" s="6">
        <v>16.8105</v>
      </c>
      <c r="G91" s="6">
        <f t="shared" si="7"/>
        <v>0.002500000000001279</v>
      </c>
      <c r="H91" s="6">
        <v>2.32</v>
      </c>
      <c r="I91" s="6">
        <v>0.17</v>
      </c>
      <c r="J91" s="6">
        <v>0.94</v>
      </c>
      <c r="K91" s="81">
        <v>1</v>
      </c>
      <c r="L91" s="82">
        <f t="shared" si="8"/>
        <v>0.4459823144944252</v>
      </c>
      <c r="M91" s="32">
        <f t="shared" si="9"/>
        <v>0.032679738562091505</v>
      </c>
      <c r="N91" s="33">
        <f t="shared" si="10"/>
        <v>0.18069973087274124</v>
      </c>
      <c r="O91" s="30">
        <f t="shared" si="11"/>
        <v>4459.823144944252</v>
      </c>
      <c r="P91" s="38">
        <f t="shared" si="12"/>
        <v>326.797385620915</v>
      </c>
      <c r="Q91" s="83">
        <f t="shared" si="13"/>
        <v>1806.9973087274125</v>
      </c>
    </row>
    <row r="92" spans="1:17" ht="12.75">
      <c r="A92" s="80" t="s">
        <v>175</v>
      </c>
      <c r="B92" s="7" t="s">
        <v>101</v>
      </c>
      <c r="C92" s="6">
        <v>115</v>
      </c>
      <c r="D92" s="6">
        <v>18.3233</v>
      </c>
      <c r="E92" s="6">
        <v>0.515</v>
      </c>
      <c r="F92" s="6">
        <v>18.3362</v>
      </c>
      <c r="G92" s="6">
        <f t="shared" si="7"/>
        <v>0.01290000000000191</v>
      </c>
      <c r="H92" s="6">
        <v>3.72</v>
      </c>
      <c r="I92" s="6">
        <v>0.22</v>
      </c>
      <c r="J92" s="6">
        <v>0.96</v>
      </c>
      <c r="K92" s="81">
        <v>5</v>
      </c>
      <c r="L92" s="82">
        <f t="shared" si="8"/>
        <v>0.7223300970873786</v>
      </c>
      <c r="M92" s="32">
        <f t="shared" si="9"/>
        <v>0.04271844660194175</v>
      </c>
      <c r="N92" s="33">
        <f t="shared" si="10"/>
        <v>0.18640776699029124</v>
      </c>
      <c r="O92" s="30">
        <f t="shared" si="11"/>
        <v>7223.300970873786</v>
      </c>
      <c r="P92" s="38">
        <f t="shared" si="12"/>
        <v>427.18446601941747</v>
      </c>
      <c r="Q92" s="83">
        <f t="shared" si="13"/>
        <v>1864.0776699029125</v>
      </c>
    </row>
    <row r="93" spans="1:17" ht="12.75">
      <c r="A93" s="80" t="s">
        <v>175</v>
      </c>
      <c r="B93" s="7" t="s">
        <v>113</v>
      </c>
      <c r="C93" s="6">
        <v>115</v>
      </c>
      <c r="D93" s="6">
        <v>18.3233</v>
      </c>
      <c r="E93" s="6">
        <v>0.515</v>
      </c>
      <c r="F93" s="6" t="s">
        <v>101</v>
      </c>
      <c r="G93" s="6"/>
      <c r="H93" s="6">
        <v>3.68</v>
      </c>
      <c r="I93" s="6">
        <v>0.21</v>
      </c>
      <c r="J93" s="6">
        <v>0.92</v>
      </c>
      <c r="K93" s="81">
        <v>5</v>
      </c>
      <c r="L93" s="82">
        <f t="shared" si="8"/>
        <v>0.7145631067961165</v>
      </c>
      <c r="M93" s="32">
        <f t="shared" si="9"/>
        <v>0.04077669902912621</v>
      </c>
      <c r="N93" s="33">
        <f t="shared" si="10"/>
        <v>0.1786407766990291</v>
      </c>
      <c r="O93" s="30">
        <f t="shared" si="11"/>
        <v>7145.631067961165</v>
      </c>
      <c r="P93" s="38">
        <f t="shared" si="12"/>
        <v>407.7669902912621</v>
      </c>
      <c r="Q93" s="83">
        <f t="shared" si="13"/>
        <v>1786.4077669902913</v>
      </c>
    </row>
    <row r="94" spans="1:17" ht="12.75">
      <c r="A94" s="80" t="s">
        <v>176</v>
      </c>
      <c r="B94" s="7" t="s">
        <v>101</v>
      </c>
      <c r="C94" s="6">
        <v>115</v>
      </c>
      <c r="D94" s="6">
        <v>18.3233</v>
      </c>
      <c r="E94" s="6">
        <v>0.4796</v>
      </c>
      <c r="F94" s="6">
        <v>18.3281</v>
      </c>
      <c r="G94" s="6">
        <f t="shared" si="7"/>
        <v>0.004799999999999471</v>
      </c>
      <c r="H94" s="6">
        <v>1.63</v>
      </c>
      <c r="I94" s="6">
        <v>0.05</v>
      </c>
      <c r="J94" s="6">
        <v>1.18</v>
      </c>
      <c r="K94" s="81">
        <v>3</v>
      </c>
      <c r="L94" s="82">
        <f t="shared" si="8"/>
        <v>0.3398665554628857</v>
      </c>
      <c r="M94" s="32">
        <f t="shared" si="9"/>
        <v>0.010425354462051709</v>
      </c>
      <c r="N94" s="33">
        <f t="shared" si="10"/>
        <v>0.24603836530442033</v>
      </c>
      <c r="O94" s="30">
        <f t="shared" si="11"/>
        <v>3398.665554628857</v>
      </c>
      <c r="P94" s="38">
        <f t="shared" si="12"/>
        <v>104.25354462051709</v>
      </c>
      <c r="Q94" s="83">
        <f t="shared" si="13"/>
        <v>2460.3836530442036</v>
      </c>
    </row>
    <row r="95" spans="1:17" ht="12.75">
      <c r="A95" s="80" t="s">
        <v>126</v>
      </c>
      <c r="B95" s="7" t="s">
        <v>101</v>
      </c>
      <c r="C95" s="6">
        <v>115</v>
      </c>
      <c r="D95" s="6">
        <v>18.3233</v>
      </c>
      <c r="E95" s="6">
        <v>0.5143</v>
      </c>
      <c r="F95" s="6">
        <v>18.326</v>
      </c>
      <c r="G95" s="6">
        <f t="shared" si="7"/>
        <v>0.002700000000000813</v>
      </c>
      <c r="H95" s="6">
        <v>2.53</v>
      </c>
      <c r="I95" s="6">
        <v>0.1</v>
      </c>
      <c r="J95" s="6">
        <v>0.7</v>
      </c>
      <c r="K95" s="81">
        <v>1</v>
      </c>
      <c r="L95" s="82">
        <f t="shared" si="8"/>
        <v>0.49193077970056387</v>
      </c>
      <c r="M95" s="32">
        <f t="shared" si="9"/>
        <v>0.019443904335990667</v>
      </c>
      <c r="N95" s="33">
        <f t="shared" si="10"/>
        <v>0.13610733035193467</v>
      </c>
      <c r="O95" s="30">
        <f t="shared" si="11"/>
        <v>4919.307797005639</v>
      </c>
      <c r="P95" s="38">
        <f t="shared" si="12"/>
        <v>194.4390433599067</v>
      </c>
      <c r="Q95" s="83">
        <f t="shared" si="13"/>
        <v>1361.0733035193468</v>
      </c>
    </row>
    <row r="96" spans="1:17" ht="12.75">
      <c r="A96" s="80" t="s">
        <v>177</v>
      </c>
      <c r="B96" s="7" t="s">
        <v>101</v>
      </c>
      <c r="C96" s="6">
        <v>102</v>
      </c>
      <c r="D96" s="6">
        <v>17.0067</v>
      </c>
      <c r="E96" s="6">
        <v>0.4545</v>
      </c>
      <c r="F96" s="6">
        <v>17.0076</v>
      </c>
      <c r="G96" s="6">
        <f t="shared" si="7"/>
        <v>0.0009000000000014552</v>
      </c>
      <c r="H96" s="6">
        <v>1.92</v>
      </c>
      <c r="I96" s="6">
        <v>0.04</v>
      </c>
      <c r="J96" s="6">
        <v>0.28</v>
      </c>
      <c r="K96" s="81">
        <v>1</v>
      </c>
      <c r="L96" s="82">
        <f t="shared" si="8"/>
        <v>0.42244224422442245</v>
      </c>
      <c r="M96" s="32">
        <f t="shared" si="9"/>
        <v>0.0088008800880088</v>
      </c>
      <c r="N96" s="33">
        <f t="shared" si="10"/>
        <v>0.06160616061606161</v>
      </c>
      <c r="O96" s="30">
        <f t="shared" si="11"/>
        <v>4224.422442244224</v>
      </c>
      <c r="P96" s="38">
        <f t="shared" si="12"/>
        <v>88.008800880088</v>
      </c>
      <c r="Q96" s="83">
        <f t="shared" si="13"/>
        <v>616.0616061606161</v>
      </c>
    </row>
    <row r="97" spans="1:17" ht="12.75">
      <c r="A97" s="80" t="s">
        <v>120</v>
      </c>
      <c r="B97" s="7" t="s">
        <v>101</v>
      </c>
      <c r="C97" s="6">
        <v>102</v>
      </c>
      <c r="D97" s="6">
        <v>17.0067</v>
      </c>
      <c r="E97" s="6">
        <v>0.4974</v>
      </c>
      <c r="F97" s="6">
        <v>17.0157</v>
      </c>
      <c r="G97" s="6">
        <f t="shared" si="7"/>
        <v>0.009000000000000341</v>
      </c>
      <c r="H97" s="6">
        <v>2.6</v>
      </c>
      <c r="I97" s="6">
        <v>0.19</v>
      </c>
      <c r="J97" s="6">
        <v>1.73</v>
      </c>
      <c r="K97" s="81">
        <v>3</v>
      </c>
      <c r="L97" s="82">
        <f t="shared" si="8"/>
        <v>0.5227181342983515</v>
      </c>
      <c r="M97" s="32">
        <f t="shared" si="9"/>
        <v>0.038198632891033375</v>
      </c>
      <c r="N97" s="33">
        <f t="shared" si="10"/>
        <v>0.3478086047446723</v>
      </c>
      <c r="O97" s="30">
        <f t="shared" si="11"/>
        <v>5227.181342983514</v>
      </c>
      <c r="P97" s="38">
        <f t="shared" si="12"/>
        <v>381.9863289103337</v>
      </c>
      <c r="Q97" s="83">
        <f t="shared" si="13"/>
        <v>3478.086047446723</v>
      </c>
    </row>
    <row r="98" spans="1:17" ht="12.75">
      <c r="A98" s="80" t="s">
        <v>178</v>
      </c>
      <c r="B98" s="7" t="s">
        <v>101</v>
      </c>
      <c r="C98" s="6">
        <v>102</v>
      </c>
      <c r="D98" s="6">
        <v>17.0067</v>
      </c>
      <c r="E98" s="6">
        <v>0.5293</v>
      </c>
      <c r="F98" s="6">
        <v>17.0129</v>
      </c>
      <c r="G98" s="6">
        <f t="shared" si="7"/>
        <v>0.006199999999999761</v>
      </c>
      <c r="H98" s="6">
        <v>2.06</v>
      </c>
      <c r="I98" s="6">
        <v>0.13</v>
      </c>
      <c r="J98" s="6">
        <v>0.64</v>
      </c>
      <c r="K98" s="81">
        <v>5</v>
      </c>
      <c r="L98" s="82">
        <f t="shared" si="8"/>
        <v>0.38919327413565086</v>
      </c>
      <c r="M98" s="32">
        <f t="shared" si="9"/>
        <v>0.0245607406007935</v>
      </c>
      <c r="N98" s="33">
        <f t="shared" si="10"/>
        <v>0.12091441526544493</v>
      </c>
      <c r="O98" s="30">
        <f t="shared" si="11"/>
        <v>3891.932741356509</v>
      </c>
      <c r="P98" s="38">
        <f t="shared" si="12"/>
        <v>245.60740600793503</v>
      </c>
      <c r="Q98" s="83">
        <f t="shared" si="13"/>
        <v>1209.1441526544493</v>
      </c>
    </row>
    <row r="99" spans="1:17" ht="12.75">
      <c r="A99" s="80" t="s">
        <v>178</v>
      </c>
      <c r="B99" s="7" t="s">
        <v>113</v>
      </c>
      <c r="C99" s="6">
        <v>102</v>
      </c>
      <c r="D99" s="6">
        <v>17.0067</v>
      </c>
      <c r="E99" s="6">
        <v>0.5293</v>
      </c>
      <c r="F99" s="6" t="s">
        <v>101</v>
      </c>
      <c r="G99" s="6"/>
      <c r="H99" s="6">
        <v>2.1</v>
      </c>
      <c r="I99" s="6">
        <v>0.15</v>
      </c>
      <c r="J99" s="6">
        <v>0.62</v>
      </c>
      <c r="K99" s="81">
        <v>5</v>
      </c>
      <c r="L99" s="82">
        <f t="shared" si="8"/>
        <v>0.3967504250897412</v>
      </c>
      <c r="M99" s="32">
        <f t="shared" si="9"/>
        <v>0.028339316077838652</v>
      </c>
      <c r="N99" s="33">
        <f t="shared" si="10"/>
        <v>0.11713583978839977</v>
      </c>
      <c r="O99" s="30">
        <f t="shared" si="11"/>
        <v>3967.5042508974116</v>
      </c>
      <c r="P99" s="38">
        <f t="shared" si="12"/>
        <v>283.3931607783866</v>
      </c>
      <c r="Q99" s="83">
        <f t="shared" si="13"/>
        <v>1171.3583978839977</v>
      </c>
    </row>
    <row r="100" spans="1:17" ht="12.75">
      <c r="A100" s="80" t="s">
        <v>179</v>
      </c>
      <c r="B100" s="7" t="s">
        <v>101</v>
      </c>
      <c r="C100" s="6">
        <v>106</v>
      </c>
      <c r="D100" s="6">
        <v>16.0865</v>
      </c>
      <c r="E100" s="6">
        <v>0.5232</v>
      </c>
      <c r="F100" s="6">
        <v>16.0989</v>
      </c>
      <c r="G100" s="6">
        <f t="shared" si="7"/>
        <v>0.012399999999999523</v>
      </c>
      <c r="H100" s="6">
        <v>4.11</v>
      </c>
      <c r="I100" s="6">
        <v>0.04</v>
      </c>
      <c r="J100" s="6">
        <v>0.58</v>
      </c>
      <c r="K100" s="81">
        <v>5</v>
      </c>
      <c r="L100" s="82">
        <f t="shared" si="8"/>
        <v>0.7855504587155964</v>
      </c>
      <c r="M100" s="32">
        <f t="shared" si="9"/>
        <v>0.00764525993883792</v>
      </c>
      <c r="N100" s="33">
        <f t="shared" si="10"/>
        <v>0.11085626911314983</v>
      </c>
      <c r="O100" s="30">
        <f t="shared" si="11"/>
        <v>7855.504587155963</v>
      </c>
      <c r="P100" s="38">
        <f t="shared" si="12"/>
        <v>76.4525993883792</v>
      </c>
      <c r="Q100" s="83">
        <f t="shared" si="13"/>
        <v>1108.5626911314985</v>
      </c>
    </row>
    <row r="101" spans="1:17" ht="12.75">
      <c r="A101" s="80" t="s">
        <v>180</v>
      </c>
      <c r="B101" s="7" t="s">
        <v>101</v>
      </c>
      <c r="C101" s="6">
        <v>106</v>
      </c>
      <c r="D101" s="6">
        <v>16.0865</v>
      </c>
      <c r="E101" s="6">
        <v>0.5429</v>
      </c>
      <c r="F101" s="6">
        <v>16.0972</v>
      </c>
      <c r="G101" s="6">
        <f t="shared" si="7"/>
        <v>0.010699999999999932</v>
      </c>
      <c r="H101" s="6">
        <v>1.68</v>
      </c>
      <c r="I101" s="6">
        <v>0.11</v>
      </c>
      <c r="J101" s="6">
        <v>0.98</v>
      </c>
      <c r="K101" s="81">
        <v>3</v>
      </c>
      <c r="L101" s="82">
        <f t="shared" si="8"/>
        <v>0.30944925400626266</v>
      </c>
      <c r="M101" s="32">
        <f t="shared" si="9"/>
        <v>0.0202615582980291</v>
      </c>
      <c r="N101" s="33">
        <f t="shared" si="10"/>
        <v>0.18051206483698654</v>
      </c>
      <c r="O101" s="30">
        <f t="shared" si="11"/>
        <v>3094.492540062626</v>
      </c>
      <c r="P101" s="38">
        <f t="shared" si="12"/>
        <v>202.615582980291</v>
      </c>
      <c r="Q101" s="83">
        <f t="shared" si="13"/>
        <v>1805.1206483698654</v>
      </c>
    </row>
    <row r="102" spans="1:17" ht="12.75">
      <c r="A102" s="80" t="s">
        <v>181</v>
      </c>
      <c r="B102" s="7" t="s">
        <v>101</v>
      </c>
      <c r="C102" s="6">
        <v>106</v>
      </c>
      <c r="D102" s="6">
        <v>16.0865</v>
      </c>
      <c r="E102" s="6">
        <v>0.5246</v>
      </c>
      <c r="F102" s="6">
        <v>16.0926</v>
      </c>
      <c r="G102" s="6">
        <f t="shared" si="7"/>
        <v>0.006099999999999994</v>
      </c>
      <c r="H102" s="6">
        <v>1.37</v>
      </c>
      <c r="I102" s="6">
        <v>0.16</v>
      </c>
      <c r="J102" s="6">
        <v>0.95</v>
      </c>
      <c r="K102" s="81">
        <v>1</v>
      </c>
      <c r="L102" s="82">
        <f t="shared" si="8"/>
        <v>0.2611513534121236</v>
      </c>
      <c r="M102" s="32">
        <f t="shared" si="9"/>
        <v>0.03049942813572246</v>
      </c>
      <c r="N102" s="33">
        <f t="shared" si="10"/>
        <v>0.1810903545558521</v>
      </c>
      <c r="O102" s="30">
        <f t="shared" si="11"/>
        <v>2611.5135341212354</v>
      </c>
      <c r="P102" s="38">
        <f t="shared" si="12"/>
        <v>304.99428135722457</v>
      </c>
      <c r="Q102" s="83">
        <f t="shared" si="13"/>
        <v>1810.903545558521</v>
      </c>
    </row>
    <row r="103" spans="1:17" ht="12.75">
      <c r="A103" s="80" t="s">
        <v>147</v>
      </c>
      <c r="B103" s="7" t="s">
        <v>101</v>
      </c>
      <c r="C103" s="6">
        <v>121</v>
      </c>
      <c r="D103" s="6">
        <v>8.0039</v>
      </c>
      <c r="E103" s="6">
        <v>0.4579</v>
      </c>
      <c r="F103" s="6">
        <v>18.0098</v>
      </c>
      <c r="G103" s="6">
        <f t="shared" si="7"/>
        <v>10.005899999999999</v>
      </c>
      <c r="H103" s="6">
        <v>1.24</v>
      </c>
      <c r="I103" s="6">
        <v>0.27</v>
      </c>
      <c r="J103" s="6">
        <v>0.8</v>
      </c>
      <c r="K103" s="81">
        <v>1</v>
      </c>
      <c r="L103" s="82">
        <f t="shared" si="8"/>
        <v>0.27080148504040186</v>
      </c>
      <c r="M103" s="32">
        <f t="shared" si="9"/>
        <v>0.05896483948460363</v>
      </c>
      <c r="N103" s="33">
        <f t="shared" si="10"/>
        <v>0.17471063550993668</v>
      </c>
      <c r="O103" s="30">
        <f t="shared" si="11"/>
        <v>2708.0148504040185</v>
      </c>
      <c r="P103" s="38">
        <f t="shared" si="12"/>
        <v>589.6483948460362</v>
      </c>
      <c r="Q103" s="83">
        <f t="shared" si="13"/>
        <v>1747.1063550993667</v>
      </c>
    </row>
    <row r="104" spans="1:17" ht="12.75">
      <c r="A104" s="80" t="s">
        <v>182</v>
      </c>
      <c r="B104" s="7" t="s">
        <v>101</v>
      </c>
      <c r="C104" s="6">
        <v>121</v>
      </c>
      <c r="D104" s="6">
        <v>8.0039</v>
      </c>
      <c r="E104" s="6">
        <v>0.4608</v>
      </c>
      <c r="F104" s="6">
        <v>18.009</v>
      </c>
      <c r="G104" s="6">
        <f t="shared" si="7"/>
        <v>10.0051</v>
      </c>
      <c r="H104" s="6">
        <v>1.82</v>
      </c>
      <c r="I104" s="6">
        <v>0.06</v>
      </c>
      <c r="J104" s="6">
        <v>0.6</v>
      </c>
      <c r="K104" s="81">
        <v>5</v>
      </c>
      <c r="L104" s="82">
        <f t="shared" si="8"/>
        <v>0.39496527777777785</v>
      </c>
      <c r="M104" s="32">
        <f t="shared" si="9"/>
        <v>0.013020833333333334</v>
      </c>
      <c r="N104" s="33">
        <f t="shared" si="10"/>
        <v>0.13020833333333334</v>
      </c>
      <c r="O104" s="30">
        <f t="shared" si="11"/>
        <v>3949.652777777778</v>
      </c>
      <c r="P104" s="38">
        <f t="shared" si="12"/>
        <v>130.20833333333334</v>
      </c>
      <c r="Q104" s="83">
        <f t="shared" si="13"/>
        <v>1302.0833333333333</v>
      </c>
    </row>
    <row r="105" spans="1:17" ht="12.75">
      <c r="A105" s="80" t="s">
        <v>183</v>
      </c>
      <c r="B105" s="7" t="s">
        <v>101</v>
      </c>
      <c r="C105" s="6">
        <v>121</v>
      </c>
      <c r="D105" s="6">
        <v>8.0039</v>
      </c>
      <c r="E105" s="6">
        <v>0.4769</v>
      </c>
      <c r="F105" s="6">
        <v>18.007</v>
      </c>
      <c r="G105" s="6">
        <f t="shared" si="7"/>
        <v>10.003100000000002</v>
      </c>
      <c r="H105" s="6">
        <v>2.68</v>
      </c>
      <c r="I105" s="6">
        <v>0.15</v>
      </c>
      <c r="J105" s="6">
        <v>0.87</v>
      </c>
      <c r="K105" s="81">
        <v>3</v>
      </c>
      <c r="L105" s="82">
        <f t="shared" si="8"/>
        <v>0.5619626756133361</v>
      </c>
      <c r="M105" s="32">
        <f t="shared" si="9"/>
        <v>0.03145313482910463</v>
      </c>
      <c r="N105" s="33">
        <f t="shared" si="10"/>
        <v>0.18242818200880687</v>
      </c>
      <c r="O105" s="30">
        <f t="shared" si="11"/>
        <v>5619.626756133362</v>
      </c>
      <c r="P105" s="38">
        <f t="shared" si="12"/>
        <v>314.53134829104636</v>
      </c>
      <c r="Q105" s="83">
        <f t="shared" si="13"/>
        <v>1824.2818200880688</v>
      </c>
    </row>
    <row r="106" spans="1:17" ht="12.75">
      <c r="A106" s="80" t="s">
        <v>184</v>
      </c>
      <c r="B106" s="7" t="s">
        <v>101</v>
      </c>
      <c r="C106" s="6">
        <v>105</v>
      </c>
      <c r="D106" s="6">
        <v>19.3405</v>
      </c>
      <c r="E106" s="6">
        <v>0.4602</v>
      </c>
      <c r="F106" s="6">
        <v>19.3437</v>
      </c>
      <c r="G106" s="6">
        <f t="shared" si="7"/>
        <v>0.0031999999999996476</v>
      </c>
      <c r="H106" s="6">
        <v>2.54</v>
      </c>
      <c r="I106" s="6">
        <v>0</v>
      </c>
      <c r="J106" s="6">
        <v>0.95</v>
      </c>
      <c r="K106" s="81">
        <v>3</v>
      </c>
      <c r="L106" s="82">
        <f t="shared" si="8"/>
        <v>0.5519339417644502</v>
      </c>
      <c r="M106" s="32">
        <f t="shared" si="9"/>
        <v>0</v>
      </c>
      <c r="N106" s="33">
        <f t="shared" si="10"/>
        <v>0.206431986093003</v>
      </c>
      <c r="O106" s="30">
        <f t="shared" si="11"/>
        <v>5519.339417644503</v>
      </c>
      <c r="P106" s="38">
        <f t="shared" si="12"/>
        <v>0</v>
      </c>
      <c r="Q106" s="83">
        <f t="shared" si="13"/>
        <v>2064.3198609300302</v>
      </c>
    </row>
    <row r="107" spans="1:17" ht="12.75">
      <c r="A107" s="80" t="s">
        <v>185</v>
      </c>
      <c r="B107" s="7" t="s">
        <v>101</v>
      </c>
      <c r="C107" s="6">
        <v>105</v>
      </c>
      <c r="D107" s="6">
        <v>19.3405</v>
      </c>
      <c r="E107" s="6">
        <v>0.4932</v>
      </c>
      <c r="F107" s="6">
        <v>19.344</v>
      </c>
      <c r="G107" s="6">
        <f t="shared" si="7"/>
        <v>0.003500000000002501</v>
      </c>
      <c r="H107" s="6">
        <v>2.56</v>
      </c>
      <c r="I107" s="6">
        <v>0.11</v>
      </c>
      <c r="J107" s="6">
        <v>0.37</v>
      </c>
      <c r="K107" s="81">
        <v>1</v>
      </c>
      <c r="L107" s="82">
        <f t="shared" si="8"/>
        <v>0.519059205190592</v>
      </c>
      <c r="M107" s="32">
        <f t="shared" si="9"/>
        <v>0.02230332522303325</v>
      </c>
      <c r="N107" s="33">
        <f t="shared" si="10"/>
        <v>0.07502027575020274</v>
      </c>
      <c r="O107" s="30">
        <f t="shared" si="11"/>
        <v>5190.59205190592</v>
      </c>
      <c r="P107" s="38">
        <f t="shared" si="12"/>
        <v>223.03325223033252</v>
      </c>
      <c r="Q107" s="83">
        <f t="shared" si="13"/>
        <v>750.2027575020276</v>
      </c>
    </row>
    <row r="108" spans="1:17" ht="12.75">
      <c r="A108" s="80" t="s">
        <v>114</v>
      </c>
      <c r="B108" s="7" t="s">
        <v>101</v>
      </c>
      <c r="C108" s="6">
        <v>105</v>
      </c>
      <c r="D108" s="6">
        <v>19.3405</v>
      </c>
      <c r="E108" s="6">
        <v>0.2572</v>
      </c>
      <c r="F108" s="6">
        <v>19.3601</v>
      </c>
      <c r="G108" s="6">
        <f t="shared" si="7"/>
        <v>0.019600000000000506</v>
      </c>
      <c r="H108" s="6">
        <v>3.97</v>
      </c>
      <c r="I108" s="6">
        <v>0.71</v>
      </c>
      <c r="J108" s="6">
        <v>4.08</v>
      </c>
      <c r="K108" s="81">
        <v>5</v>
      </c>
      <c r="L108" s="82">
        <f t="shared" si="8"/>
        <v>1.5435458786936236</v>
      </c>
      <c r="M108" s="32">
        <f t="shared" si="9"/>
        <v>0.27604976671850695</v>
      </c>
      <c r="N108" s="33">
        <f t="shared" si="10"/>
        <v>1.5863141524105755</v>
      </c>
      <c r="O108" s="30">
        <f t="shared" si="11"/>
        <v>15435.458786936237</v>
      </c>
      <c r="P108" s="38">
        <f t="shared" si="12"/>
        <v>2760.49766718507</v>
      </c>
      <c r="Q108" s="83">
        <f t="shared" si="13"/>
        <v>15863.141524105755</v>
      </c>
    </row>
    <row r="109" spans="1:17" ht="12.75">
      <c r="A109" s="80" t="s">
        <v>186</v>
      </c>
      <c r="B109" s="7" t="s">
        <v>101</v>
      </c>
      <c r="C109" s="6">
        <v>127</v>
      </c>
      <c r="D109" s="6">
        <v>17.8349</v>
      </c>
      <c r="E109" s="6">
        <v>0.4794</v>
      </c>
      <c r="F109" s="6">
        <v>17.8374</v>
      </c>
      <c r="G109" s="6">
        <f t="shared" si="7"/>
        <v>0.0024999999999977263</v>
      </c>
      <c r="H109" s="6">
        <v>1.02</v>
      </c>
      <c r="I109" s="6">
        <v>0.11</v>
      </c>
      <c r="J109" s="6">
        <v>0.62</v>
      </c>
      <c r="K109" s="81">
        <v>5</v>
      </c>
      <c r="L109" s="82">
        <f t="shared" si="8"/>
        <v>0.21276595744680854</v>
      </c>
      <c r="M109" s="32">
        <f t="shared" si="9"/>
        <v>0.022945348352106803</v>
      </c>
      <c r="N109" s="33">
        <f t="shared" si="10"/>
        <v>0.12932832707551106</v>
      </c>
      <c r="O109" s="30">
        <f t="shared" si="11"/>
        <v>2127.6595744680853</v>
      </c>
      <c r="P109" s="38">
        <f t="shared" si="12"/>
        <v>229.453483521068</v>
      </c>
      <c r="Q109" s="83">
        <f t="shared" si="13"/>
        <v>1293.2832707551106</v>
      </c>
    </row>
    <row r="110" spans="1:17" ht="12.75">
      <c r="A110" s="80" t="s">
        <v>151</v>
      </c>
      <c r="B110" s="7" t="s">
        <v>101</v>
      </c>
      <c r="C110" s="6">
        <v>127</v>
      </c>
      <c r="D110" s="6">
        <v>17.8349</v>
      </c>
      <c r="E110" s="6">
        <v>0.5283</v>
      </c>
      <c r="F110" s="6">
        <v>17.8385</v>
      </c>
      <c r="G110" s="6">
        <f t="shared" si="7"/>
        <v>0.0035999999999987153</v>
      </c>
      <c r="H110" s="6">
        <v>0.61</v>
      </c>
      <c r="I110" s="6">
        <v>0.03</v>
      </c>
      <c r="J110" s="6">
        <v>1.8</v>
      </c>
      <c r="K110" s="81">
        <v>3</v>
      </c>
      <c r="L110" s="82">
        <f t="shared" si="8"/>
        <v>0.11546469808820747</v>
      </c>
      <c r="M110" s="32">
        <f t="shared" si="9"/>
        <v>0.0056785917092561046</v>
      </c>
      <c r="N110" s="33">
        <f t="shared" si="10"/>
        <v>0.3407155025553663</v>
      </c>
      <c r="O110" s="30">
        <f t="shared" si="11"/>
        <v>1154.6469808820746</v>
      </c>
      <c r="P110" s="38">
        <f t="shared" si="12"/>
        <v>56.78591709256104</v>
      </c>
      <c r="Q110" s="83">
        <f t="shared" si="13"/>
        <v>3407.1550255536627</v>
      </c>
    </row>
    <row r="111" spans="1:17" ht="12.75">
      <c r="A111" s="80" t="s">
        <v>103</v>
      </c>
      <c r="B111" s="7" t="s">
        <v>101</v>
      </c>
      <c r="C111" s="6">
        <v>127</v>
      </c>
      <c r="D111" s="6">
        <v>17.8349</v>
      </c>
      <c r="E111" s="6">
        <v>0.472</v>
      </c>
      <c r="F111" s="6">
        <v>17.8362</v>
      </c>
      <c r="G111" s="6">
        <f t="shared" si="7"/>
        <v>0.001300000000000523</v>
      </c>
      <c r="H111" s="6">
        <v>2.61</v>
      </c>
      <c r="I111" s="6">
        <v>0.08</v>
      </c>
      <c r="J111" s="6">
        <v>0.69</v>
      </c>
      <c r="K111" s="81">
        <v>1</v>
      </c>
      <c r="L111" s="82">
        <f t="shared" si="8"/>
        <v>0.5529661016949152</v>
      </c>
      <c r="M111" s="32">
        <f t="shared" si="9"/>
        <v>0.01694915254237288</v>
      </c>
      <c r="N111" s="33">
        <f t="shared" si="10"/>
        <v>0.1461864406779661</v>
      </c>
      <c r="O111" s="30">
        <f t="shared" si="11"/>
        <v>5529.661016949153</v>
      </c>
      <c r="P111" s="38">
        <f t="shared" si="12"/>
        <v>169.49152542372883</v>
      </c>
      <c r="Q111" s="83">
        <f t="shared" si="13"/>
        <v>1461.864406779661</v>
      </c>
    </row>
    <row r="112" spans="1:17" ht="12.75">
      <c r="A112" s="80" t="s">
        <v>187</v>
      </c>
      <c r="B112" s="7" t="s">
        <v>101</v>
      </c>
      <c r="C112" s="6">
        <v>114</v>
      </c>
      <c r="D112" s="6">
        <v>17.4</v>
      </c>
      <c r="E112" s="6">
        <v>0.5018</v>
      </c>
      <c r="F112" s="6">
        <v>17.4116</v>
      </c>
      <c r="G112" s="6">
        <f t="shared" si="7"/>
        <v>0.011600000000001387</v>
      </c>
      <c r="H112" s="6">
        <v>2.15</v>
      </c>
      <c r="I112" s="6">
        <v>0.21</v>
      </c>
      <c r="J112" s="6">
        <v>0.56</v>
      </c>
      <c r="K112" s="81">
        <v>5</v>
      </c>
      <c r="L112" s="82">
        <f t="shared" si="8"/>
        <v>0.42845755280988435</v>
      </c>
      <c r="M112" s="32">
        <f t="shared" si="9"/>
        <v>0.041849342367477074</v>
      </c>
      <c r="N112" s="33">
        <f t="shared" si="10"/>
        <v>0.11159824631327221</v>
      </c>
      <c r="O112" s="30">
        <f t="shared" si="11"/>
        <v>4284.575528098844</v>
      </c>
      <c r="P112" s="38">
        <f t="shared" si="12"/>
        <v>418.4934236747708</v>
      </c>
      <c r="Q112" s="83">
        <f t="shared" si="13"/>
        <v>1115.9824631327222</v>
      </c>
    </row>
    <row r="113" spans="1:17" ht="12.75">
      <c r="A113" s="80" t="s">
        <v>188</v>
      </c>
      <c r="B113" s="7" t="s">
        <v>101</v>
      </c>
      <c r="C113" s="6">
        <v>114</v>
      </c>
      <c r="D113" s="6">
        <v>17.4</v>
      </c>
      <c r="E113" s="6">
        <v>0.4972</v>
      </c>
      <c r="F113" s="6">
        <v>17.4028</v>
      </c>
      <c r="G113" s="6">
        <f t="shared" si="7"/>
        <v>0.00280000000000058</v>
      </c>
      <c r="H113" s="6">
        <v>2.62</v>
      </c>
      <c r="I113" s="6">
        <v>0.08</v>
      </c>
      <c r="J113" s="6">
        <v>1.61</v>
      </c>
      <c r="K113" s="81">
        <v>1</v>
      </c>
      <c r="L113" s="82">
        <f t="shared" si="8"/>
        <v>0.5269509251810137</v>
      </c>
      <c r="M113" s="32">
        <f t="shared" si="9"/>
        <v>0.016090104585679808</v>
      </c>
      <c r="N113" s="33">
        <f t="shared" si="10"/>
        <v>0.3238133547868062</v>
      </c>
      <c r="O113" s="30">
        <f t="shared" si="11"/>
        <v>5269.509251810137</v>
      </c>
      <c r="P113" s="38">
        <f t="shared" si="12"/>
        <v>160.90104585679808</v>
      </c>
      <c r="Q113" s="83">
        <f t="shared" si="13"/>
        <v>3238.133547868061</v>
      </c>
    </row>
    <row r="114" spans="1:17" ht="12.75">
      <c r="A114" s="80" t="s">
        <v>188</v>
      </c>
      <c r="B114" s="7" t="s">
        <v>113</v>
      </c>
      <c r="C114" s="6">
        <v>114</v>
      </c>
      <c r="D114" s="6">
        <v>17.4</v>
      </c>
      <c r="E114" s="6">
        <v>0.4972</v>
      </c>
      <c r="F114" s="6" t="s">
        <v>101</v>
      </c>
      <c r="G114" s="6"/>
      <c r="H114" s="6">
        <v>2.68</v>
      </c>
      <c r="I114" s="6">
        <v>0.07</v>
      </c>
      <c r="J114" s="6">
        <v>1.58</v>
      </c>
      <c r="K114" s="81">
        <v>1</v>
      </c>
      <c r="L114" s="82">
        <f t="shared" si="8"/>
        <v>0.5390185036202736</v>
      </c>
      <c r="M114" s="32">
        <f t="shared" si="9"/>
        <v>0.014078841512469834</v>
      </c>
      <c r="N114" s="33">
        <f t="shared" si="10"/>
        <v>0.31777956556717624</v>
      </c>
      <c r="O114" s="30">
        <f t="shared" si="11"/>
        <v>5390.185036202735</v>
      </c>
      <c r="P114" s="38">
        <f t="shared" si="12"/>
        <v>140.7884151246983</v>
      </c>
      <c r="Q114" s="83">
        <f t="shared" si="13"/>
        <v>3177.7956556717622</v>
      </c>
    </row>
    <row r="115" spans="1:17" ht="12.75">
      <c r="A115" s="80" t="s">
        <v>117</v>
      </c>
      <c r="B115" s="7" t="s">
        <v>101</v>
      </c>
      <c r="C115" s="6">
        <v>114</v>
      </c>
      <c r="D115" s="6">
        <v>17.4</v>
      </c>
      <c r="E115" s="6">
        <v>0.5407</v>
      </c>
      <c r="F115" s="6">
        <v>17.4051</v>
      </c>
      <c r="G115" s="6">
        <f t="shared" si="7"/>
        <v>0.005100000000002325</v>
      </c>
      <c r="H115" s="6">
        <v>1.4</v>
      </c>
      <c r="I115" s="6">
        <v>0.13</v>
      </c>
      <c r="J115" s="6">
        <v>1.75</v>
      </c>
      <c r="K115" s="81">
        <v>3</v>
      </c>
      <c r="L115" s="82">
        <f t="shared" si="8"/>
        <v>0.2589236175328278</v>
      </c>
      <c r="M115" s="32">
        <f t="shared" si="9"/>
        <v>0.02404290734233401</v>
      </c>
      <c r="N115" s="33">
        <f t="shared" si="10"/>
        <v>0.3236545219160348</v>
      </c>
      <c r="O115" s="30">
        <f t="shared" si="11"/>
        <v>2589.2361753282785</v>
      </c>
      <c r="P115" s="38">
        <f t="shared" si="12"/>
        <v>240.42907342334013</v>
      </c>
      <c r="Q115" s="83">
        <f t="shared" si="13"/>
        <v>3236.545219160348</v>
      </c>
    </row>
    <row r="116" spans="1:17" ht="12.75">
      <c r="A116" s="80" t="s">
        <v>189</v>
      </c>
      <c r="B116" s="7" t="s">
        <v>101</v>
      </c>
      <c r="C116" s="6">
        <v>112</v>
      </c>
      <c r="D116" s="6">
        <v>19.3441</v>
      </c>
      <c r="E116" s="6">
        <v>0.4847</v>
      </c>
      <c r="F116" s="6">
        <v>19.3474</v>
      </c>
      <c r="G116" s="6">
        <f t="shared" si="7"/>
        <v>0.0032999999999994145</v>
      </c>
      <c r="H116" s="6">
        <v>1.73</v>
      </c>
      <c r="I116" s="6">
        <v>0</v>
      </c>
      <c r="J116" s="6">
        <v>0.83</v>
      </c>
      <c r="K116" s="81">
        <v>3</v>
      </c>
      <c r="L116" s="82">
        <f t="shared" si="8"/>
        <v>0.35692180730348666</v>
      </c>
      <c r="M116" s="32">
        <f t="shared" si="9"/>
        <v>0</v>
      </c>
      <c r="N116" s="33">
        <f t="shared" si="10"/>
        <v>0.17123994223230862</v>
      </c>
      <c r="O116" s="30">
        <f t="shared" si="11"/>
        <v>3569.218073034867</v>
      </c>
      <c r="P116" s="38">
        <f t="shared" si="12"/>
        <v>0</v>
      </c>
      <c r="Q116" s="83">
        <f t="shared" si="13"/>
        <v>1712.3994223230864</v>
      </c>
    </row>
    <row r="117" spans="1:17" ht="12.75">
      <c r="A117" s="80" t="s">
        <v>190</v>
      </c>
      <c r="B117" s="7" t="s">
        <v>101</v>
      </c>
      <c r="C117" s="6">
        <v>112</v>
      </c>
      <c r="D117" s="6">
        <v>19.3441</v>
      </c>
      <c r="E117" s="6">
        <v>0.4604</v>
      </c>
      <c r="F117" s="6">
        <v>19.3449</v>
      </c>
      <c r="G117" s="6">
        <f t="shared" si="7"/>
        <v>0.0007999999999981355</v>
      </c>
      <c r="H117" s="6">
        <v>1.16</v>
      </c>
      <c r="I117" s="6">
        <v>0.08</v>
      </c>
      <c r="J117" s="6">
        <v>0.6</v>
      </c>
      <c r="K117" s="81">
        <v>5</v>
      </c>
      <c r="L117" s="82">
        <f t="shared" si="8"/>
        <v>0.2519548218940052</v>
      </c>
      <c r="M117" s="32">
        <f t="shared" si="9"/>
        <v>0.01737619461337967</v>
      </c>
      <c r="N117" s="33">
        <f t="shared" si="10"/>
        <v>0.13032145960034752</v>
      </c>
      <c r="O117" s="30">
        <f t="shared" si="11"/>
        <v>2519.5482189400523</v>
      </c>
      <c r="P117" s="38">
        <f t="shared" si="12"/>
        <v>173.7619461337967</v>
      </c>
      <c r="Q117" s="83">
        <f t="shared" si="13"/>
        <v>1303.2145960034752</v>
      </c>
    </row>
    <row r="118" spans="1:17" ht="12.75">
      <c r="A118" s="80" t="s">
        <v>114</v>
      </c>
      <c r="B118" s="7" t="s">
        <v>101</v>
      </c>
      <c r="C118" s="6">
        <v>112</v>
      </c>
      <c r="D118" s="6">
        <v>19.3441</v>
      </c>
      <c r="E118" s="6">
        <v>0.2514</v>
      </c>
      <c r="F118" s="6">
        <v>19.361</v>
      </c>
      <c r="G118" s="6">
        <f t="shared" si="7"/>
        <v>0.016899999999999693</v>
      </c>
      <c r="H118" s="6">
        <v>3.82</v>
      </c>
      <c r="I118" s="6">
        <v>0.66</v>
      </c>
      <c r="J118" s="6">
        <v>4.05</v>
      </c>
      <c r="K118" s="81">
        <v>1</v>
      </c>
      <c r="L118" s="82">
        <f t="shared" si="8"/>
        <v>1.5194908512330945</v>
      </c>
      <c r="M118" s="32">
        <f t="shared" si="9"/>
        <v>0.26252983293556087</v>
      </c>
      <c r="N118" s="33">
        <f t="shared" si="10"/>
        <v>1.610978520286396</v>
      </c>
      <c r="O118" s="30">
        <f t="shared" si="11"/>
        <v>15194.908512330945</v>
      </c>
      <c r="P118" s="38">
        <f t="shared" si="12"/>
        <v>2625.2983293556085</v>
      </c>
      <c r="Q118" s="83">
        <f t="shared" si="13"/>
        <v>16109.78520286396</v>
      </c>
    </row>
    <row r="119" spans="1:17" ht="12.75">
      <c r="A119" s="80" t="s">
        <v>191</v>
      </c>
      <c r="B119" s="7" t="s">
        <v>101</v>
      </c>
      <c r="C119" s="6">
        <v>2</v>
      </c>
      <c r="D119" s="6">
        <v>28.341</v>
      </c>
      <c r="E119" s="6">
        <v>0.4968</v>
      </c>
      <c r="F119" s="6">
        <v>28.3452</v>
      </c>
      <c r="G119" s="6">
        <f t="shared" si="7"/>
        <v>0.004199999999997317</v>
      </c>
      <c r="H119" s="6">
        <v>2.69</v>
      </c>
      <c r="I119" s="6">
        <v>0.15</v>
      </c>
      <c r="J119" s="6">
        <v>4.87</v>
      </c>
      <c r="K119" s="81">
        <v>2</v>
      </c>
      <c r="L119" s="82">
        <f t="shared" si="8"/>
        <v>0.5414653784219001</v>
      </c>
      <c r="M119" s="32">
        <f t="shared" si="9"/>
        <v>0.030193236714975844</v>
      </c>
      <c r="N119" s="33">
        <f t="shared" si="10"/>
        <v>0.9802737520128825</v>
      </c>
      <c r="O119" s="30">
        <f t="shared" si="11"/>
        <v>5414.653784219001</v>
      </c>
      <c r="P119" s="38">
        <f t="shared" si="12"/>
        <v>301.9323671497584</v>
      </c>
      <c r="Q119" s="83">
        <f t="shared" si="13"/>
        <v>9802.737520128823</v>
      </c>
    </row>
    <row r="120" spans="1:17" ht="12.75">
      <c r="A120" s="80" t="s">
        <v>192</v>
      </c>
      <c r="B120" s="7" t="s">
        <v>101</v>
      </c>
      <c r="C120" s="6">
        <v>2</v>
      </c>
      <c r="D120" s="6">
        <v>28.341</v>
      </c>
      <c r="E120" s="6">
        <v>0.4782</v>
      </c>
      <c r="F120" s="6">
        <v>28.3446</v>
      </c>
      <c r="G120" s="6">
        <f t="shared" si="7"/>
        <v>0.0035999999999987153</v>
      </c>
      <c r="H120" s="6">
        <v>1.78</v>
      </c>
      <c r="I120" s="6">
        <v>0.15</v>
      </c>
      <c r="J120" s="6">
        <v>0.96</v>
      </c>
      <c r="K120" s="81">
        <v>4</v>
      </c>
      <c r="L120" s="82">
        <f t="shared" si="8"/>
        <v>0.3722291928063572</v>
      </c>
      <c r="M120" s="32">
        <f t="shared" si="9"/>
        <v>0.031367628607277286</v>
      </c>
      <c r="N120" s="33">
        <f t="shared" si="10"/>
        <v>0.20075282308657463</v>
      </c>
      <c r="O120" s="30">
        <f t="shared" si="11"/>
        <v>3722.2919280635715</v>
      </c>
      <c r="P120" s="38">
        <f t="shared" si="12"/>
        <v>313.6762860727729</v>
      </c>
      <c r="Q120" s="83">
        <f t="shared" si="13"/>
        <v>2007.5282308657465</v>
      </c>
    </row>
    <row r="121" spans="1:17" ht="12.75">
      <c r="A121" s="80" t="s">
        <v>193</v>
      </c>
      <c r="B121" s="7" t="s">
        <v>101</v>
      </c>
      <c r="C121" s="6">
        <v>2</v>
      </c>
      <c r="D121" s="6">
        <v>28.341</v>
      </c>
      <c r="E121" s="6">
        <v>0.5085</v>
      </c>
      <c r="F121" s="6">
        <v>28.3448</v>
      </c>
      <c r="G121" s="6">
        <f t="shared" si="7"/>
        <v>0.0037999999999982492</v>
      </c>
      <c r="H121" s="6">
        <v>2.34</v>
      </c>
      <c r="I121" s="6">
        <v>0.06</v>
      </c>
      <c r="J121" s="6">
        <v>0.65</v>
      </c>
      <c r="K121" s="81">
        <v>6</v>
      </c>
      <c r="L121" s="82">
        <f t="shared" si="8"/>
        <v>0.4601769911504425</v>
      </c>
      <c r="M121" s="32">
        <f t="shared" si="9"/>
        <v>0.011799410029498527</v>
      </c>
      <c r="N121" s="33">
        <f t="shared" si="10"/>
        <v>0.12782694198623404</v>
      </c>
      <c r="O121" s="30">
        <f t="shared" si="11"/>
        <v>4601.769911504425</v>
      </c>
      <c r="P121" s="38">
        <f t="shared" si="12"/>
        <v>117.99410029498526</v>
      </c>
      <c r="Q121" s="83">
        <f t="shared" si="13"/>
        <v>1278.2694198623403</v>
      </c>
    </row>
    <row r="122" spans="1:17" ht="12.75">
      <c r="A122" s="80" t="s">
        <v>194</v>
      </c>
      <c r="B122" s="7" t="s">
        <v>101</v>
      </c>
      <c r="C122" s="6">
        <v>3</v>
      </c>
      <c r="D122" s="6">
        <v>22.774</v>
      </c>
      <c r="E122" s="6">
        <v>0.5316</v>
      </c>
      <c r="F122" s="6">
        <v>22.7759</v>
      </c>
      <c r="G122" s="6">
        <f t="shared" si="7"/>
        <v>0.0018999999999991246</v>
      </c>
      <c r="H122" s="6">
        <v>1.3</v>
      </c>
      <c r="I122" s="6">
        <v>0.09</v>
      </c>
      <c r="J122" s="6">
        <v>0.63</v>
      </c>
      <c r="K122" s="81">
        <v>4</v>
      </c>
      <c r="L122" s="82">
        <f t="shared" si="8"/>
        <v>0.24454477050413848</v>
      </c>
      <c r="M122" s="32">
        <f t="shared" si="9"/>
        <v>0.016930022573363433</v>
      </c>
      <c r="N122" s="33">
        <f t="shared" si="10"/>
        <v>0.11851015801354402</v>
      </c>
      <c r="O122" s="30">
        <f t="shared" si="11"/>
        <v>2445.447705041385</v>
      </c>
      <c r="P122" s="38">
        <f t="shared" si="12"/>
        <v>169.30022573363433</v>
      </c>
      <c r="Q122" s="83">
        <f t="shared" si="13"/>
        <v>1185.1015801354404</v>
      </c>
    </row>
    <row r="123" spans="1:17" ht="12.75">
      <c r="A123" s="80" t="s">
        <v>195</v>
      </c>
      <c r="B123" s="7" t="s">
        <v>101</v>
      </c>
      <c r="C123" s="6">
        <v>3</v>
      </c>
      <c r="D123" s="6">
        <v>22.774</v>
      </c>
      <c r="E123" s="6">
        <v>0.4767</v>
      </c>
      <c r="F123" s="6">
        <v>22.774</v>
      </c>
      <c r="G123" s="6">
        <f t="shared" si="7"/>
        <v>0</v>
      </c>
      <c r="H123" s="6">
        <v>2.03</v>
      </c>
      <c r="I123" s="6">
        <v>0.06</v>
      </c>
      <c r="J123" s="6">
        <v>0.88</v>
      </c>
      <c r="K123" s="81">
        <v>2</v>
      </c>
      <c r="L123" s="82">
        <f t="shared" si="8"/>
        <v>0.4258443465491923</v>
      </c>
      <c r="M123" s="32">
        <f t="shared" si="9"/>
        <v>0.012586532410320955</v>
      </c>
      <c r="N123" s="33">
        <f t="shared" si="10"/>
        <v>0.18460247535137403</v>
      </c>
      <c r="O123" s="30">
        <f t="shared" si="11"/>
        <v>4258.443465491923</v>
      </c>
      <c r="P123" s="38">
        <f t="shared" si="12"/>
        <v>125.86532410320956</v>
      </c>
      <c r="Q123" s="83">
        <f t="shared" si="13"/>
        <v>1846.0247535137403</v>
      </c>
    </row>
    <row r="124" spans="1:17" ht="12.75">
      <c r="A124" s="80" t="s">
        <v>114</v>
      </c>
      <c r="B124" s="7" t="s">
        <v>101</v>
      </c>
      <c r="C124" s="6">
        <v>3</v>
      </c>
      <c r="D124" s="6">
        <v>22.774</v>
      </c>
      <c r="E124" s="6">
        <v>0.2504</v>
      </c>
      <c r="F124" s="6">
        <v>22.7893</v>
      </c>
      <c r="G124" s="6">
        <f t="shared" si="7"/>
        <v>0.01529999999999987</v>
      </c>
      <c r="H124" s="6">
        <v>3.97</v>
      </c>
      <c r="I124" s="6">
        <v>0.64</v>
      </c>
      <c r="J124" s="6">
        <v>4.33</v>
      </c>
      <c r="K124" s="81">
        <v>6</v>
      </c>
      <c r="L124" s="82">
        <f t="shared" si="8"/>
        <v>1.5854632587859425</v>
      </c>
      <c r="M124" s="32">
        <f t="shared" si="9"/>
        <v>0.25559105431309903</v>
      </c>
      <c r="N124" s="33">
        <f t="shared" si="10"/>
        <v>1.7292332268370607</v>
      </c>
      <c r="O124" s="30">
        <f t="shared" si="11"/>
        <v>15854.632587859423</v>
      </c>
      <c r="P124" s="38">
        <f t="shared" si="12"/>
        <v>2555.9105431309904</v>
      </c>
      <c r="Q124" s="83">
        <f t="shared" si="13"/>
        <v>17292.332268370606</v>
      </c>
    </row>
    <row r="125" spans="1:17" ht="12.75">
      <c r="A125" s="80" t="s">
        <v>114</v>
      </c>
      <c r="B125" s="7" t="s">
        <v>101</v>
      </c>
      <c r="C125" s="6">
        <v>4</v>
      </c>
      <c r="D125" s="6">
        <v>22.593</v>
      </c>
      <c r="E125" s="6">
        <v>0.2491</v>
      </c>
      <c r="F125" s="6">
        <v>22.6116</v>
      </c>
      <c r="G125" s="6">
        <f t="shared" si="7"/>
        <v>0.018599999999999284</v>
      </c>
      <c r="H125" s="6">
        <v>3.86</v>
      </c>
      <c r="I125" s="6">
        <v>0.64</v>
      </c>
      <c r="J125" s="6">
        <v>3.74</v>
      </c>
      <c r="K125" s="81">
        <v>6</v>
      </c>
      <c r="L125" s="82">
        <f t="shared" si="8"/>
        <v>1.549578482537134</v>
      </c>
      <c r="M125" s="32">
        <f t="shared" si="9"/>
        <v>0.2569249297470896</v>
      </c>
      <c r="N125" s="33">
        <f t="shared" si="10"/>
        <v>1.5014050582095546</v>
      </c>
      <c r="O125" s="30">
        <f t="shared" si="11"/>
        <v>15495.784825371338</v>
      </c>
      <c r="P125" s="38">
        <f t="shared" si="12"/>
        <v>2569.2492974708953</v>
      </c>
      <c r="Q125" s="83">
        <f t="shared" si="13"/>
        <v>15014.050582095544</v>
      </c>
    </row>
    <row r="126" spans="1:17" ht="12.75">
      <c r="A126" s="80" t="s">
        <v>114</v>
      </c>
      <c r="B126" s="7" t="s">
        <v>101</v>
      </c>
      <c r="C126" s="6">
        <v>4</v>
      </c>
      <c r="D126" s="6">
        <v>22.593</v>
      </c>
      <c r="E126" s="6">
        <v>0.2527</v>
      </c>
      <c r="F126" s="6">
        <v>22.6123</v>
      </c>
      <c r="G126" s="6">
        <f t="shared" si="7"/>
        <v>0.019300000000001205</v>
      </c>
      <c r="H126" s="6">
        <v>3.85</v>
      </c>
      <c r="I126" s="6">
        <v>0.71</v>
      </c>
      <c r="J126" s="6">
        <v>4.4</v>
      </c>
      <c r="K126" s="81">
        <v>2</v>
      </c>
      <c r="L126" s="82">
        <f t="shared" si="8"/>
        <v>1.5235457063711915</v>
      </c>
      <c r="M126" s="32">
        <f t="shared" si="9"/>
        <v>0.2809655718242976</v>
      </c>
      <c r="N126" s="33">
        <f t="shared" si="10"/>
        <v>1.7411950929956475</v>
      </c>
      <c r="O126" s="30">
        <f t="shared" si="11"/>
        <v>15235.457063711912</v>
      </c>
      <c r="P126" s="38">
        <f t="shared" si="12"/>
        <v>2809.655718242976</v>
      </c>
      <c r="Q126" s="83">
        <f t="shared" si="13"/>
        <v>17411.95092995647</v>
      </c>
    </row>
    <row r="127" spans="1:17" ht="12.75">
      <c r="A127" s="80" t="s">
        <v>196</v>
      </c>
      <c r="B127" s="7" t="s">
        <v>101</v>
      </c>
      <c r="C127" s="6">
        <v>5</v>
      </c>
      <c r="D127" s="6">
        <v>25.355</v>
      </c>
      <c r="E127" s="6">
        <v>0.4824</v>
      </c>
      <c r="F127" s="6">
        <v>25.3533</v>
      </c>
      <c r="G127" s="6">
        <f t="shared" si="7"/>
        <v>-0.0016999999999995907</v>
      </c>
      <c r="H127" s="6">
        <v>0.74</v>
      </c>
      <c r="I127" s="6">
        <v>0.26</v>
      </c>
      <c r="J127" s="6">
        <v>1.28</v>
      </c>
      <c r="K127" s="81">
        <v>2</v>
      </c>
      <c r="L127" s="82">
        <f t="shared" si="8"/>
        <v>0.15339966832504145</v>
      </c>
      <c r="M127" s="32">
        <f t="shared" si="9"/>
        <v>0.05389718076285241</v>
      </c>
      <c r="N127" s="33">
        <f t="shared" si="10"/>
        <v>0.26533996683250416</v>
      </c>
      <c r="O127" s="30">
        <f t="shared" si="11"/>
        <v>1533.9966832504147</v>
      </c>
      <c r="P127" s="38">
        <f t="shared" si="12"/>
        <v>538.9718076285241</v>
      </c>
      <c r="Q127" s="83">
        <f t="shared" si="13"/>
        <v>2653.3996683250416</v>
      </c>
    </row>
    <row r="128" spans="1:17" ht="12.75">
      <c r="A128" s="80" t="s">
        <v>196</v>
      </c>
      <c r="B128" s="7" t="s">
        <v>113</v>
      </c>
      <c r="C128" s="6">
        <v>5</v>
      </c>
      <c r="D128" s="6">
        <v>25.355</v>
      </c>
      <c r="E128" s="6">
        <v>0.4824</v>
      </c>
      <c r="F128" s="6" t="s">
        <v>101</v>
      </c>
      <c r="G128" s="6"/>
      <c r="H128" s="6">
        <v>0.71</v>
      </c>
      <c r="I128" s="6">
        <v>0.28</v>
      </c>
      <c r="J128" s="6">
        <v>1.27</v>
      </c>
      <c r="K128" s="81">
        <v>2</v>
      </c>
      <c r="L128" s="82">
        <f t="shared" si="8"/>
        <v>0.14718076285240464</v>
      </c>
      <c r="M128" s="32">
        <f t="shared" si="9"/>
        <v>0.05804311774461029</v>
      </c>
      <c r="N128" s="33">
        <f t="shared" si="10"/>
        <v>0.2632669983416252</v>
      </c>
      <c r="O128" s="30">
        <f t="shared" si="11"/>
        <v>1471.8076285240465</v>
      </c>
      <c r="P128" s="38">
        <f t="shared" si="12"/>
        <v>580.4311774461029</v>
      </c>
      <c r="Q128" s="83">
        <f t="shared" si="13"/>
        <v>2632.6699834162523</v>
      </c>
    </row>
    <row r="129" spans="1:17" ht="12.75">
      <c r="A129" s="80" t="s">
        <v>197</v>
      </c>
      <c r="B129" s="7" t="s">
        <v>101</v>
      </c>
      <c r="C129" s="6">
        <v>5</v>
      </c>
      <c r="D129" s="6">
        <v>25.355</v>
      </c>
      <c r="E129" s="6">
        <v>0.4678</v>
      </c>
      <c r="F129" s="6">
        <v>25.3519</v>
      </c>
      <c r="G129" s="6">
        <f t="shared" si="7"/>
        <v>-0.0030999999999998806</v>
      </c>
      <c r="H129" s="6">
        <v>1.26</v>
      </c>
      <c r="I129" s="6">
        <v>0.24</v>
      </c>
      <c r="J129" s="6">
        <v>0.84</v>
      </c>
      <c r="K129" s="81">
        <v>4</v>
      </c>
      <c r="L129" s="82">
        <f t="shared" si="8"/>
        <v>0.26934587430525864</v>
      </c>
      <c r="M129" s="32">
        <f t="shared" si="9"/>
        <v>0.051303976058144504</v>
      </c>
      <c r="N129" s="33">
        <f t="shared" si="10"/>
        <v>0.17956391620350576</v>
      </c>
      <c r="O129" s="30">
        <f t="shared" si="11"/>
        <v>2693.4587430525867</v>
      </c>
      <c r="P129" s="38">
        <f t="shared" si="12"/>
        <v>513.0397605814451</v>
      </c>
      <c r="Q129" s="83">
        <f t="shared" si="13"/>
        <v>1795.6391620350578</v>
      </c>
    </row>
    <row r="130" spans="1:17" ht="12.75">
      <c r="A130" s="80" t="s">
        <v>198</v>
      </c>
      <c r="B130" s="7" t="s">
        <v>101</v>
      </c>
      <c r="C130" s="6">
        <v>5</v>
      </c>
      <c r="D130" s="6">
        <v>25.355</v>
      </c>
      <c r="E130" s="6">
        <v>0.5396</v>
      </c>
      <c r="F130" s="6">
        <v>25.3507</v>
      </c>
      <c r="G130" s="6">
        <f t="shared" si="7"/>
        <v>-0.004300000000000637</v>
      </c>
      <c r="H130" s="6">
        <v>1.43</v>
      </c>
      <c r="I130" s="6">
        <v>0.07</v>
      </c>
      <c r="J130" s="6">
        <v>0.69</v>
      </c>
      <c r="K130" s="81">
        <v>6</v>
      </c>
      <c r="L130" s="82">
        <f t="shared" si="8"/>
        <v>0.2650111193476649</v>
      </c>
      <c r="M130" s="32">
        <f t="shared" si="9"/>
        <v>0.012972572275759823</v>
      </c>
      <c r="N130" s="33">
        <f t="shared" si="10"/>
        <v>0.12787249814677537</v>
      </c>
      <c r="O130" s="30">
        <f t="shared" si="11"/>
        <v>2650.1111934766495</v>
      </c>
      <c r="P130" s="38">
        <f t="shared" si="12"/>
        <v>129.72572275759822</v>
      </c>
      <c r="Q130" s="83">
        <f t="shared" si="13"/>
        <v>1278.7249814677539</v>
      </c>
    </row>
    <row r="131" spans="1:17" ht="12.75">
      <c r="A131" s="80" t="s">
        <v>199</v>
      </c>
      <c r="B131" s="7" t="s">
        <v>101</v>
      </c>
      <c r="C131" s="6">
        <v>6</v>
      </c>
      <c r="D131" s="6">
        <v>23.616</v>
      </c>
      <c r="E131" s="6">
        <v>0.508</v>
      </c>
      <c r="F131" s="6">
        <v>23.616</v>
      </c>
      <c r="G131" s="6">
        <f t="shared" si="7"/>
        <v>0</v>
      </c>
      <c r="H131" s="6">
        <v>4.6</v>
      </c>
      <c r="I131" s="6">
        <v>0.05</v>
      </c>
      <c r="J131" s="6">
        <v>2.83</v>
      </c>
      <c r="K131" s="81">
        <v>2</v>
      </c>
      <c r="L131" s="82">
        <f t="shared" si="8"/>
        <v>0.905511811023622</v>
      </c>
      <c r="M131" s="32">
        <f t="shared" si="9"/>
        <v>0.00984251968503937</v>
      </c>
      <c r="N131" s="33">
        <f t="shared" si="10"/>
        <v>0.5570866141732284</v>
      </c>
      <c r="O131" s="30">
        <f t="shared" si="11"/>
        <v>9055.11811023622</v>
      </c>
      <c r="P131" s="38">
        <f t="shared" si="12"/>
        <v>98.4251968503937</v>
      </c>
      <c r="Q131" s="83">
        <f t="shared" si="13"/>
        <v>5570.866141732284</v>
      </c>
    </row>
    <row r="132" spans="1:17" ht="12.75">
      <c r="A132" s="80" t="s">
        <v>200</v>
      </c>
      <c r="B132" s="7" t="s">
        <v>101</v>
      </c>
      <c r="C132" s="6">
        <v>6</v>
      </c>
      <c r="D132" s="6">
        <v>23.616</v>
      </c>
      <c r="E132" s="6">
        <v>0.4861</v>
      </c>
      <c r="F132" s="6">
        <v>23.6143</v>
      </c>
      <c r="G132" s="6">
        <f aca="true" t="shared" si="14" ref="G132:G195">F132-D132</f>
        <v>-0.0016999999999995907</v>
      </c>
      <c r="H132" s="6">
        <v>0.85</v>
      </c>
      <c r="I132" s="6">
        <v>0.1</v>
      </c>
      <c r="J132" s="6">
        <v>0.65</v>
      </c>
      <c r="K132" s="81">
        <v>4</v>
      </c>
      <c r="L132" s="82">
        <f aca="true" t="shared" si="15" ref="L132:L195">(H132)/(10*E132)</f>
        <v>0.17486113968319275</v>
      </c>
      <c r="M132" s="32">
        <f aca="true" t="shared" si="16" ref="M132:M195">(I132)/(10*E132)</f>
        <v>0.020571898786257974</v>
      </c>
      <c r="N132" s="33">
        <f aca="true" t="shared" si="17" ref="N132:N195">(J132)/(10*E132)</f>
        <v>0.13371734211067682</v>
      </c>
      <c r="O132" s="30">
        <f aca="true" t="shared" si="18" ref="O132:O195">(1000*H132)/(E132)</f>
        <v>1748.6113968319278</v>
      </c>
      <c r="P132" s="38">
        <f aca="true" t="shared" si="19" ref="P132:P195">(1000*I132)/E132</f>
        <v>205.71898786257972</v>
      </c>
      <c r="Q132" s="83">
        <f aca="true" t="shared" si="20" ref="Q132:Q195">(1000*J132)/E132</f>
        <v>1337.1734211067683</v>
      </c>
    </row>
    <row r="133" spans="1:17" ht="12.75">
      <c r="A133" s="80" t="s">
        <v>201</v>
      </c>
      <c r="B133" s="7" t="s">
        <v>101</v>
      </c>
      <c r="C133" s="6">
        <v>6</v>
      </c>
      <c r="D133" s="6">
        <v>23.616</v>
      </c>
      <c r="E133" s="6">
        <v>0.5047</v>
      </c>
      <c r="F133" s="6">
        <v>23.6142</v>
      </c>
      <c r="G133" s="6">
        <f t="shared" si="14"/>
        <v>-0.0017999999999993577</v>
      </c>
      <c r="H133" s="6">
        <v>2.02</v>
      </c>
      <c r="I133" s="6">
        <v>0.05</v>
      </c>
      <c r="J133" s="6">
        <v>0.54</v>
      </c>
      <c r="K133" s="81">
        <v>6</v>
      </c>
      <c r="L133" s="82">
        <f t="shared" si="15"/>
        <v>0.40023776500891617</v>
      </c>
      <c r="M133" s="32">
        <f t="shared" si="16"/>
        <v>0.009906875371507825</v>
      </c>
      <c r="N133" s="33">
        <f t="shared" si="17"/>
        <v>0.10699425401228452</v>
      </c>
      <c r="O133" s="30">
        <f t="shared" si="18"/>
        <v>4002.3776500891618</v>
      </c>
      <c r="P133" s="38">
        <f t="shared" si="19"/>
        <v>99.06875371507826</v>
      </c>
      <c r="Q133" s="83">
        <f t="shared" si="20"/>
        <v>1069.9425401228452</v>
      </c>
    </row>
    <row r="134" spans="1:17" ht="12.75">
      <c r="A134" s="80" t="s">
        <v>202</v>
      </c>
      <c r="B134" s="7" t="s">
        <v>101</v>
      </c>
      <c r="C134" s="6">
        <v>7</v>
      </c>
      <c r="D134" s="6">
        <v>25.476</v>
      </c>
      <c r="E134" s="6">
        <v>0.5472</v>
      </c>
      <c r="F134" s="6">
        <v>25.477</v>
      </c>
      <c r="G134" s="6">
        <f t="shared" si="14"/>
        <v>0.0010000000000012221</v>
      </c>
      <c r="H134" s="6">
        <v>1.55</v>
      </c>
      <c r="I134" s="6">
        <v>0.05</v>
      </c>
      <c r="J134" s="6">
        <v>1.95</v>
      </c>
      <c r="K134" s="81">
        <v>2</v>
      </c>
      <c r="L134" s="82">
        <f t="shared" si="15"/>
        <v>0.28326023391812866</v>
      </c>
      <c r="M134" s="32">
        <f t="shared" si="16"/>
        <v>0.009137426900584795</v>
      </c>
      <c r="N134" s="33">
        <f t="shared" si="17"/>
        <v>0.356359649122807</v>
      </c>
      <c r="O134" s="30">
        <f t="shared" si="18"/>
        <v>2832.6023391812864</v>
      </c>
      <c r="P134" s="38">
        <f t="shared" si="19"/>
        <v>91.37426900584795</v>
      </c>
      <c r="Q134" s="83">
        <f t="shared" si="20"/>
        <v>3563.59649122807</v>
      </c>
    </row>
    <row r="135" spans="1:17" ht="12.75">
      <c r="A135" s="80" t="s">
        <v>203</v>
      </c>
      <c r="B135" s="7" t="s">
        <v>101</v>
      </c>
      <c r="C135" s="6">
        <v>7</v>
      </c>
      <c r="D135" s="6">
        <v>25.476</v>
      </c>
      <c r="E135" s="6">
        <v>0.4824</v>
      </c>
      <c r="F135" s="6">
        <v>25.4751</v>
      </c>
      <c r="G135" s="6">
        <f t="shared" si="14"/>
        <v>-0.0008999999999979025</v>
      </c>
      <c r="H135" s="6">
        <v>1.14</v>
      </c>
      <c r="I135" s="6">
        <v>0.14</v>
      </c>
      <c r="J135" s="6">
        <v>0.79</v>
      </c>
      <c r="K135" s="81">
        <v>4</v>
      </c>
      <c r="L135" s="82">
        <f t="shared" si="15"/>
        <v>0.23631840796019898</v>
      </c>
      <c r="M135" s="32">
        <f t="shared" si="16"/>
        <v>0.029021558872305144</v>
      </c>
      <c r="N135" s="33">
        <f t="shared" si="17"/>
        <v>0.16376451077943616</v>
      </c>
      <c r="O135" s="30">
        <f t="shared" si="18"/>
        <v>2363.18407960199</v>
      </c>
      <c r="P135" s="38">
        <f t="shared" si="19"/>
        <v>290.21558872305144</v>
      </c>
      <c r="Q135" s="83">
        <f t="shared" si="20"/>
        <v>1637.6451077943616</v>
      </c>
    </row>
    <row r="136" spans="1:17" ht="12.75">
      <c r="A136" s="80" t="s">
        <v>204</v>
      </c>
      <c r="B136" s="7" t="s">
        <v>101</v>
      </c>
      <c r="C136" s="6">
        <v>7</v>
      </c>
      <c r="D136" s="6">
        <v>25.476</v>
      </c>
      <c r="E136" s="6">
        <v>0.499</v>
      </c>
      <c r="F136" s="6">
        <v>25.4747</v>
      </c>
      <c r="G136" s="6">
        <f t="shared" si="14"/>
        <v>-0.001300000000000523</v>
      </c>
      <c r="H136" s="6">
        <v>1.61</v>
      </c>
      <c r="I136" s="6">
        <v>0.05</v>
      </c>
      <c r="J136" s="6">
        <v>0.65</v>
      </c>
      <c r="K136" s="81">
        <v>6</v>
      </c>
      <c r="L136" s="82">
        <f t="shared" si="15"/>
        <v>0.3226452905811623</v>
      </c>
      <c r="M136" s="32">
        <f t="shared" si="16"/>
        <v>0.01002004008016032</v>
      </c>
      <c r="N136" s="33">
        <f t="shared" si="17"/>
        <v>0.13026052104208416</v>
      </c>
      <c r="O136" s="30">
        <f t="shared" si="18"/>
        <v>3226.452905811623</v>
      </c>
      <c r="P136" s="38">
        <f t="shared" si="19"/>
        <v>100.20040080160321</v>
      </c>
      <c r="Q136" s="83">
        <f t="shared" si="20"/>
        <v>1302.6052104208418</v>
      </c>
    </row>
    <row r="137" spans="1:17" ht="12.75">
      <c r="A137" s="80" t="s">
        <v>205</v>
      </c>
      <c r="B137" s="7" t="s">
        <v>101</v>
      </c>
      <c r="C137" s="6">
        <v>8</v>
      </c>
      <c r="D137" s="6">
        <v>22.885</v>
      </c>
      <c r="E137" s="6">
        <v>0.4653</v>
      </c>
      <c r="F137" s="6">
        <v>22.8885</v>
      </c>
      <c r="G137" s="6">
        <f t="shared" si="14"/>
        <v>0.0034999999999989484</v>
      </c>
      <c r="H137" s="6">
        <v>0.82</v>
      </c>
      <c r="I137" s="6">
        <v>0.16</v>
      </c>
      <c r="J137" s="6">
        <v>0.66</v>
      </c>
      <c r="K137" s="81">
        <v>4</v>
      </c>
      <c r="L137" s="82">
        <f t="shared" si="15"/>
        <v>0.17623038899634644</v>
      </c>
      <c r="M137" s="32">
        <f t="shared" si="16"/>
        <v>0.034386417365140774</v>
      </c>
      <c r="N137" s="33">
        <f t="shared" si="17"/>
        <v>0.14184397163120568</v>
      </c>
      <c r="O137" s="30">
        <f t="shared" si="18"/>
        <v>1762.3038899634644</v>
      </c>
      <c r="P137" s="38">
        <f t="shared" si="19"/>
        <v>343.8641736514077</v>
      </c>
      <c r="Q137" s="83">
        <f t="shared" si="20"/>
        <v>1418.4397163120568</v>
      </c>
    </row>
    <row r="138" spans="1:17" ht="12.75">
      <c r="A138" s="80" t="s">
        <v>206</v>
      </c>
      <c r="B138" s="7" t="s">
        <v>101</v>
      </c>
      <c r="C138" s="6">
        <v>8</v>
      </c>
      <c r="D138" s="6">
        <v>22.885</v>
      </c>
      <c r="E138" s="6">
        <v>0.4893</v>
      </c>
      <c r="F138" s="6">
        <v>22.8891</v>
      </c>
      <c r="G138" s="6">
        <f t="shared" si="14"/>
        <v>0.00409999999999755</v>
      </c>
      <c r="H138" s="6">
        <v>1.22</v>
      </c>
      <c r="I138" s="6">
        <v>0.06</v>
      </c>
      <c r="J138" s="6">
        <v>0.92</v>
      </c>
      <c r="K138" s="81">
        <v>2</v>
      </c>
      <c r="L138" s="82">
        <f t="shared" si="15"/>
        <v>0.2493357858164725</v>
      </c>
      <c r="M138" s="32">
        <f t="shared" si="16"/>
        <v>0.012262415695892091</v>
      </c>
      <c r="N138" s="33">
        <f t="shared" si="17"/>
        <v>0.18802370733701207</v>
      </c>
      <c r="O138" s="30">
        <f t="shared" si="18"/>
        <v>2493.3578581647253</v>
      </c>
      <c r="P138" s="38">
        <f t="shared" si="19"/>
        <v>122.6241569589209</v>
      </c>
      <c r="Q138" s="83">
        <f t="shared" si="20"/>
        <v>1880.2370733701205</v>
      </c>
    </row>
    <row r="139" spans="1:17" ht="12.75">
      <c r="A139" s="80" t="s">
        <v>207</v>
      </c>
      <c r="B139" s="7" t="s">
        <v>101</v>
      </c>
      <c r="C139" s="6">
        <v>8</v>
      </c>
      <c r="D139" s="6">
        <v>22.885</v>
      </c>
      <c r="E139" s="6">
        <v>0.5251</v>
      </c>
      <c r="F139" s="6">
        <v>22.877</v>
      </c>
      <c r="G139" s="6">
        <f t="shared" si="14"/>
        <v>-0.008000000000002672</v>
      </c>
      <c r="H139" s="6">
        <v>1.64</v>
      </c>
      <c r="I139" s="6">
        <v>0.13</v>
      </c>
      <c r="J139" s="6">
        <v>0.65</v>
      </c>
      <c r="K139" s="81">
        <v>6</v>
      </c>
      <c r="L139" s="82">
        <f t="shared" si="15"/>
        <v>0.3123214625785564</v>
      </c>
      <c r="M139" s="32">
        <f t="shared" si="16"/>
        <v>0.024757189106836792</v>
      </c>
      <c r="N139" s="33">
        <f t="shared" si="17"/>
        <v>0.12378594553418396</v>
      </c>
      <c r="O139" s="30">
        <f t="shared" si="18"/>
        <v>3123.2146257855647</v>
      </c>
      <c r="P139" s="38">
        <f t="shared" si="19"/>
        <v>247.57189106836793</v>
      </c>
      <c r="Q139" s="83">
        <f t="shared" si="20"/>
        <v>1237.8594553418395</v>
      </c>
    </row>
    <row r="140" spans="1:17" ht="12.75">
      <c r="A140" s="80" t="s">
        <v>208</v>
      </c>
      <c r="B140" s="7" t="s">
        <v>101</v>
      </c>
      <c r="C140" s="6">
        <v>9</v>
      </c>
      <c r="D140" s="6">
        <v>21.603</v>
      </c>
      <c r="E140" s="6">
        <v>0.4691</v>
      </c>
      <c r="F140" s="6">
        <v>21.6067</v>
      </c>
      <c r="G140" s="6">
        <f t="shared" si="14"/>
        <v>0.0036999999999984823</v>
      </c>
      <c r="H140" s="6">
        <v>1.86</v>
      </c>
      <c r="I140" s="6">
        <v>0.19</v>
      </c>
      <c r="J140" s="6">
        <v>0.69</v>
      </c>
      <c r="K140" s="81">
        <v>6</v>
      </c>
      <c r="L140" s="82">
        <f t="shared" si="15"/>
        <v>0.3965039437220209</v>
      </c>
      <c r="M140" s="32">
        <f t="shared" si="16"/>
        <v>0.04050309102536773</v>
      </c>
      <c r="N140" s="33">
        <f t="shared" si="17"/>
        <v>0.14709017267107227</v>
      </c>
      <c r="O140" s="30">
        <f t="shared" si="18"/>
        <v>3965.0394372202086</v>
      </c>
      <c r="P140" s="38">
        <f t="shared" si="19"/>
        <v>405.03091025367723</v>
      </c>
      <c r="Q140" s="83">
        <f t="shared" si="20"/>
        <v>1470.9017267107226</v>
      </c>
    </row>
    <row r="141" spans="1:17" ht="12.75">
      <c r="A141" s="80" t="s">
        <v>208</v>
      </c>
      <c r="B141" s="7" t="s">
        <v>84</v>
      </c>
      <c r="C141" s="6">
        <v>9</v>
      </c>
      <c r="D141" s="6">
        <v>21.603</v>
      </c>
      <c r="E141" s="6">
        <v>0.4691</v>
      </c>
      <c r="F141" s="6" t="s">
        <v>101</v>
      </c>
      <c r="G141" s="6"/>
      <c r="H141" s="6">
        <v>1.87</v>
      </c>
      <c r="I141" s="6">
        <v>0.21</v>
      </c>
      <c r="J141" s="6">
        <v>0.71</v>
      </c>
      <c r="K141" s="81">
        <v>6</v>
      </c>
      <c r="L141" s="82">
        <f t="shared" si="15"/>
        <v>0.39863568535493504</v>
      </c>
      <c r="M141" s="32">
        <f t="shared" si="16"/>
        <v>0.044766574291195904</v>
      </c>
      <c r="N141" s="33">
        <f t="shared" si="17"/>
        <v>0.15135365593690045</v>
      </c>
      <c r="O141" s="30">
        <f t="shared" si="18"/>
        <v>3986.3568535493496</v>
      </c>
      <c r="P141" s="38">
        <f t="shared" si="19"/>
        <v>447.66574291195906</v>
      </c>
      <c r="Q141" s="83">
        <f t="shared" si="20"/>
        <v>1513.5365593690044</v>
      </c>
    </row>
    <row r="142" spans="1:17" ht="12.75">
      <c r="A142" s="80" t="s">
        <v>114</v>
      </c>
      <c r="B142" s="7" t="s">
        <v>101</v>
      </c>
      <c r="C142" s="6">
        <v>9</v>
      </c>
      <c r="D142" s="6">
        <v>21.603</v>
      </c>
      <c r="E142" s="6">
        <v>0.2593</v>
      </c>
      <c r="F142" s="6">
        <v>21.6236</v>
      </c>
      <c r="G142" s="6">
        <f t="shared" si="14"/>
        <v>0.020599999999998175</v>
      </c>
      <c r="H142" s="6">
        <v>4.11</v>
      </c>
      <c r="I142" s="6">
        <v>0.67</v>
      </c>
      <c r="J142" s="6">
        <v>4.55</v>
      </c>
      <c r="K142" s="81">
        <v>4</v>
      </c>
      <c r="L142" s="82">
        <f t="shared" si="15"/>
        <v>1.5850366370998845</v>
      </c>
      <c r="M142" s="32">
        <f t="shared" si="16"/>
        <v>0.25838796760509064</v>
      </c>
      <c r="N142" s="33">
        <f t="shared" si="17"/>
        <v>1.7547242576166602</v>
      </c>
      <c r="O142" s="30">
        <f t="shared" si="18"/>
        <v>15850.366370998845</v>
      </c>
      <c r="P142" s="38">
        <f t="shared" si="19"/>
        <v>2583.8796760509067</v>
      </c>
      <c r="Q142" s="83">
        <f t="shared" si="20"/>
        <v>17547.242576166605</v>
      </c>
    </row>
    <row r="143" spans="1:17" ht="12.75">
      <c r="A143" s="80" t="s">
        <v>114</v>
      </c>
      <c r="B143" s="7" t="s">
        <v>101</v>
      </c>
      <c r="C143" s="6">
        <v>9</v>
      </c>
      <c r="D143" s="6">
        <v>21.603</v>
      </c>
      <c r="E143" s="6">
        <v>0.2509</v>
      </c>
      <c r="F143" s="6">
        <v>21.6218</v>
      </c>
      <c r="G143" s="6">
        <f t="shared" si="14"/>
        <v>0.018799999999998818</v>
      </c>
      <c r="H143" s="6">
        <v>3.93</v>
      </c>
      <c r="I143" s="6">
        <v>0.7</v>
      </c>
      <c r="J143" s="6">
        <v>3.81</v>
      </c>
      <c r="K143" s="81">
        <v>2</v>
      </c>
      <c r="L143" s="82">
        <f t="shared" si="15"/>
        <v>1.5663611000398563</v>
      </c>
      <c r="M143" s="32">
        <f t="shared" si="16"/>
        <v>0.2789956157831805</v>
      </c>
      <c r="N143" s="33">
        <f t="shared" si="17"/>
        <v>1.5185332801913112</v>
      </c>
      <c r="O143" s="30">
        <f t="shared" si="18"/>
        <v>15663.611000398565</v>
      </c>
      <c r="P143" s="38">
        <f t="shared" si="19"/>
        <v>2789.9561578318053</v>
      </c>
      <c r="Q143" s="83">
        <f t="shared" si="20"/>
        <v>15185.332801913111</v>
      </c>
    </row>
    <row r="144" spans="1:17" ht="12.75">
      <c r="A144" s="80" t="s">
        <v>209</v>
      </c>
      <c r="B144" s="7" t="s">
        <v>101</v>
      </c>
      <c r="C144" s="6">
        <v>11</v>
      </c>
      <c r="D144" s="6">
        <v>22.518</v>
      </c>
      <c r="E144" s="6">
        <v>0.4815</v>
      </c>
      <c r="F144" s="6">
        <v>22.5195</v>
      </c>
      <c r="G144" s="6">
        <f t="shared" si="14"/>
        <v>0.0015000000000000568</v>
      </c>
      <c r="H144" s="6">
        <v>0.58</v>
      </c>
      <c r="I144" s="6">
        <v>0.05</v>
      </c>
      <c r="J144" s="6">
        <v>0.55</v>
      </c>
      <c r="K144" s="81">
        <v>4</v>
      </c>
      <c r="L144" s="82">
        <f t="shared" si="15"/>
        <v>0.12045690550363448</v>
      </c>
      <c r="M144" s="32">
        <f t="shared" si="16"/>
        <v>0.01038421599169263</v>
      </c>
      <c r="N144" s="33">
        <f t="shared" si="17"/>
        <v>0.11422637590861892</v>
      </c>
      <c r="O144" s="30">
        <f t="shared" si="18"/>
        <v>1204.5690550363447</v>
      </c>
      <c r="P144" s="38">
        <f t="shared" si="19"/>
        <v>103.84215991692628</v>
      </c>
      <c r="Q144" s="83">
        <f t="shared" si="20"/>
        <v>1142.263759086189</v>
      </c>
    </row>
    <row r="145" spans="1:17" ht="12.75">
      <c r="A145" s="80" t="s">
        <v>210</v>
      </c>
      <c r="B145" s="7" t="s">
        <v>101</v>
      </c>
      <c r="C145" s="6">
        <v>11</v>
      </c>
      <c r="D145" s="6">
        <v>22.518</v>
      </c>
      <c r="E145" s="6">
        <v>0.485</v>
      </c>
      <c r="F145" s="6">
        <v>22.5237</v>
      </c>
      <c r="G145" s="6">
        <f t="shared" si="14"/>
        <v>0.0057000000000009265</v>
      </c>
      <c r="H145" s="6">
        <v>2.64</v>
      </c>
      <c r="I145" s="6">
        <v>0.05</v>
      </c>
      <c r="J145" s="6">
        <v>0.63</v>
      </c>
      <c r="K145" s="81">
        <v>6</v>
      </c>
      <c r="L145" s="82">
        <f t="shared" si="15"/>
        <v>0.5443298969072166</v>
      </c>
      <c r="M145" s="32">
        <f t="shared" si="16"/>
        <v>0.010309278350515465</v>
      </c>
      <c r="N145" s="33">
        <f t="shared" si="17"/>
        <v>0.12989690721649486</v>
      </c>
      <c r="O145" s="30">
        <f t="shared" si="18"/>
        <v>5443.298969072165</v>
      </c>
      <c r="P145" s="38">
        <f t="shared" si="19"/>
        <v>103.09278350515464</v>
      </c>
      <c r="Q145" s="83">
        <f t="shared" si="20"/>
        <v>1298.9690721649486</v>
      </c>
    </row>
    <row r="146" spans="1:17" ht="12.75">
      <c r="A146" s="80" t="s">
        <v>195</v>
      </c>
      <c r="B146" s="7" t="s">
        <v>101</v>
      </c>
      <c r="C146" s="6">
        <v>11</v>
      </c>
      <c r="D146" s="6">
        <v>22.518</v>
      </c>
      <c r="E146" s="6">
        <v>0.4736</v>
      </c>
      <c r="F146" s="6">
        <v>22.521</v>
      </c>
      <c r="G146" s="6">
        <f t="shared" si="14"/>
        <v>0.0030000000000001137</v>
      </c>
      <c r="H146" s="6">
        <v>2.36</v>
      </c>
      <c r="I146" s="6">
        <v>0.06</v>
      </c>
      <c r="J146" s="6">
        <v>0.88</v>
      </c>
      <c r="K146" s="81">
        <v>2</v>
      </c>
      <c r="L146" s="82">
        <f t="shared" si="15"/>
        <v>0.4983108108108107</v>
      </c>
      <c r="M146" s="32">
        <f t="shared" si="16"/>
        <v>0.012668918918918916</v>
      </c>
      <c r="N146" s="33">
        <f t="shared" si="17"/>
        <v>0.18581081081081077</v>
      </c>
      <c r="O146" s="30">
        <f t="shared" si="18"/>
        <v>4983.108108108107</v>
      </c>
      <c r="P146" s="38">
        <f t="shared" si="19"/>
        <v>126.68918918918918</v>
      </c>
      <c r="Q146" s="83">
        <f t="shared" si="20"/>
        <v>1858.1081081081081</v>
      </c>
    </row>
    <row r="147" spans="1:17" ht="12.75">
      <c r="A147" s="80" t="s">
        <v>211</v>
      </c>
      <c r="B147" s="7" t="s">
        <v>101</v>
      </c>
      <c r="C147" s="6">
        <v>12</v>
      </c>
      <c r="D147" s="6">
        <v>21.122</v>
      </c>
      <c r="E147" s="6">
        <v>0.5267</v>
      </c>
      <c r="F147" s="6">
        <v>21.1242</v>
      </c>
      <c r="G147" s="6">
        <f t="shared" si="14"/>
        <v>0.0021999999999984254</v>
      </c>
      <c r="H147" s="6">
        <v>1.7</v>
      </c>
      <c r="I147" s="6">
        <v>0.14</v>
      </c>
      <c r="J147" s="6">
        <v>0.81</v>
      </c>
      <c r="K147" s="81">
        <v>4</v>
      </c>
      <c r="L147" s="82">
        <f t="shared" si="15"/>
        <v>0.3227643820011392</v>
      </c>
      <c r="M147" s="32">
        <f t="shared" si="16"/>
        <v>0.026580596164799703</v>
      </c>
      <c r="N147" s="33">
        <f t="shared" si="17"/>
        <v>0.153787734953484</v>
      </c>
      <c r="O147" s="30">
        <f t="shared" si="18"/>
        <v>3227.643820011392</v>
      </c>
      <c r="P147" s="38">
        <f t="shared" si="19"/>
        <v>265.805961647997</v>
      </c>
      <c r="Q147" s="83">
        <f t="shared" si="20"/>
        <v>1537.8773495348398</v>
      </c>
    </row>
    <row r="148" spans="1:17" ht="12.75">
      <c r="A148" s="80" t="s">
        <v>114</v>
      </c>
      <c r="B148" s="7" t="s">
        <v>101</v>
      </c>
      <c r="C148" s="6">
        <v>12</v>
      </c>
      <c r="D148" s="6">
        <v>21.122</v>
      </c>
      <c r="E148" s="6">
        <v>0.252</v>
      </c>
      <c r="F148" s="6">
        <v>21.138</v>
      </c>
      <c r="G148" s="6">
        <f t="shared" si="14"/>
        <v>0.01600000000000179</v>
      </c>
      <c r="H148" s="6">
        <v>3.65</v>
      </c>
      <c r="I148" s="6">
        <v>0.73</v>
      </c>
      <c r="J148" s="6">
        <v>4.05</v>
      </c>
      <c r="K148" s="81">
        <v>6</v>
      </c>
      <c r="L148" s="82">
        <f t="shared" si="15"/>
        <v>1.4484126984126984</v>
      </c>
      <c r="M148" s="32">
        <f t="shared" si="16"/>
        <v>0.28968253968253965</v>
      </c>
      <c r="N148" s="33">
        <f t="shared" si="17"/>
        <v>1.607142857142857</v>
      </c>
      <c r="O148" s="30">
        <f t="shared" si="18"/>
        <v>14484.126984126984</v>
      </c>
      <c r="P148" s="38">
        <f t="shared" si="19"/>
        <v>2896.8253968253966</v>
      </c>
      <c r="Q148" s="83">
        <f t="shared" si="20"/>
        <v>16071.42857142857</v>
      </c>
    </row>
    <row r="149" spans="1:17" ht="12.75">
      <c r="A149" s="80" t="s">
        <v>114</v>
      </c>
      <c r="B149" s="7" t="s">
        <v>101</v>
      </c>
      <c r="C149" s="6">
        <v>12</v>
      </c>
      <c r="D149" s="6">
        <v>21.122</v>
      </c>
      <c r="E149" s="6">
        <v>0.2451</v>
      </c>
      <c r="F149" s="6">
        <v>21.1377</v>
      </c>
      <c r="G149" s="6">
        <f t="shared" si="14"/>
        <v>0.015699999999998937</v>
      </c>
      <c r="H149" s="6">
        <v>3.76</v>
      </c>
      <c r="I149" s="6">
        <v>0.65</v>
      </c>
      <c r="J149" s="6">
        <v>3.9</v>
      </c>
      <c r="K149" s="81">
        <v>2</v>
      </c>
      <c r="L149" s="82">
        <f t="shared" si="15"/>
        <v>1.5340677274581802</v>
      </c>
      <c r="M149" s="32">
        <f t="shared" si="16"/>
        <v>0.2651978784169727</v>
      </c>
      <c r="N149" s="33">
        <f t="shared" si="17"/>
        <v>1.591187270501836</v>
      </c>
      <c r="O149" s="30">
        <f t="shared" si="18"/>
        <v>15340.677274581803</v>
      </c>
      <c r="P149" s="38">
        <f t="shared" si="19"/>
        <v>2651.9787841697266</v>
      </c>
      <c r="Q149" s="83">
        <f t="shared" si="20"/>
        <v>15911.872705018359</v>
      </c>
    </row>
    <row r="150" spans="1:17" ht="12.75">
      <c r="A150" s="80" t="s">
        <v>212</v>
      </c>
      <c r="B150" s="7" t="s">
        <v>101</v>
      </c>
      <c r="C150" s="6">
        <v>14</v>
      </c>
      <c r="D150" s="6">
        <v>31.57</v>
      </c>
      <c r="E150" s="6">
        <v>0.4733</v>
      </c>
      <c r="F150" s="6">
        <v>31.5773</v>
      </c>
      <c r="G150" s="6">
        <f t="shared" si="14"/>
        <v>0.00730000000000075</v>
      </c>
      <c r="H150" s="6">
        <v>3.4</v>
      </c>
      <c r="I150" s="6">
        <v>0.03</v>
      </c>
      <c r="J150" s="6">
        <v>6.69</v>
      </c>
      <c r="K150" s="81">
        <v>2</v>
      </c>
      <c r="L150" s="82">
        <f t="shared" si="15"/>
        <v>0.7183604479188676</v>
      </c>
      <c r="M150" s="32">
        <f t="shared" si="16"/>
        <v>0.006338474540460596</v>
      </c>
      <c r="N150" s="33">
        <f t="shared" si="17"/>
        <v>1.413479822522713</v>
      </c>
      <c r="O150" s="30">
        <f t="shared" si="18"/>
        <v>7183.604479188675</v>
      </c>
      <c r="P150" s="38">
        <f t="shared" si="19"/>
        <v>63.38474540460596</v>
      </c>
      <c r="Q150" s="83">
        <f t="shared" si="20"/>
        <v>14134.798225227129</v>
      </c>
    </row>
    <row r="151" spans="1:17" ht="12.75">
      <c r="A151" s="80" t="s">
        <v>212</v>
      </c>
      <c r="B151" s="7" t="s">
        <v>113</v>
      </c>
      <c r="C151" s="6">
        <v>14</v>
      </c>
      <c r="D151" s="6">
        <v>31.57</v>
      </c>
      <c r="E151" s="6">
        <v>0.4733</v>
      </c>
      <c r="F151" s="6" t="s">
        <v>101</v>
      </c>
      <c r="G151" s="6"/>
      <c r="H151" s="6">
        <v>3.3</v>
      </c>
      <c r="I151" s="6">
        <v>0.03</v>
      </c>
      <c r="J151" s="6">
        <v>6.66</v>
      </c>
      <c r="K151" s="81">
        <v>2</v>
      </c>
      <c r="L151" s="82">
        <f t="shared" si="15"/>
        <v>0.6972321994506655</v>
      </c>
      <c r="M151" s="32">
        <f t="shared" si="16"/>
        <v>0.006338474540460596</v>
      </c>
      <c r="N151" s="33">
        <f t="shared" si="17"/>
        <v>1.4071413479822523</v>
      </c>
      <c r="O151" s="30">
        <f t="shared" si="18"/>
        <v>6972.321994506656</v>
      </c>
      <c r="P151" s="38">
        <f t="shared" si="19"/>
        <v>63.38474540460596</v>
      </c>
      <c r="Q151" s="83">
        <f t="shared" si="20"/>
        <v>14071.413479822522</v>
      </c>
    </row>
    <row r="152" spans="1:17" ht="12.75">
      <c r="A152" s="80" t="s">
        <v>213</v>
      </c>
      <c r="B152" s="7" t="s">
        <v>101</v>
      </c>
      <c r="C152" s="6">
        <v>14</v>
      </c>
      <c r="D152" s="6">
        <v>31.57</v>
      </c>
      <c r="E152" s="6">
        <v>0.5328</v>
      </c>
      <c r="F152" s="6">
        <v>31.5721</v>
      </c>
      <c r="G152" s="6">
        <f t="shared" si="14"/>
        <v>0.0020999999999986585</v>
      </c>
      <c r="H152" s="6">
        <v>1.1</v>
      </c>
      <c r="I152" s="6">
        <v>0.14</v>
      </c>
      <c r="J152" s="6">
        <v>1.01</v>
      </c>
      <c r="K152" s="81">
        <v>4</v>
      </c>
      <c r="L152" s="82">
        <f t="shared" si="15"/>
        <v>0.20645645645645647</v>
      </c>
      <c r="M152" s="32">
        <f t="shared" si="16"/>
        <v>0.026276276276276277</v>
      </c>
      <c r="N152" s="33">
        <f t="shared" si="17"/>
        <v>0.18956456456456455</v>
      </c>
      <c r="O152" s="30">
        <f t="shared" si="18"/>
        <v>2064.5645645645645</v>
      </c>
      <c r="P152" s="38">
        <f t="shared" si="19"/>
        <v>262.76276276276275</v>
      </c>
      <c r="Q152" s="83">
        <f t="shared" si="20"/>
        <v>1895.6456456456456</v>
      </c>
    </row>
    <row r="153" spans="1:17" ht="12.75">
      <c r="A153" s="80" t="s">
        <v>210</v>
      </c>
      <c r="B153" s="7" t="s">
        <v>101</v>
      </c>
      <c r="C153" s="6">
        <v>14</v>
      </c>
      <c r="D153" s="6">
        <v>31.57</v>
      </c>
      <c r="E153" s="6">
        <v>0.524</v>
      </c>
      <c r="F153" s="6">
        <v>31.5757</v>
      </c>
      <c r="G153" s="6">
        <f t="shared" si="14"/>
        <v>0.0057000000000009265</v>
      </c>
      <c r="H153" s="6">
        <v>2.91</v>
      </c>
      <c r="I153" s="6">
        <v>0.07</v>
      </c>
      <c r="J153" s="6">
        <v>0.63</v>
      </c>
      <c r="K153" s="81">
        <v>6</v>
      </c>
      <c r="L153" s="82">
        <f t="shared" si="15"/>
        <v>0.5553435114503816</v>
      </c>
      <c r="M153" s="32">
        <f t="shared" si="16"/>
        <v>0.0133587786259542</v>
      </c>
      <c r="N153" s="33">
        <f t="shared" si="17"/>
        <v>0.12022900763358778</v>
      </c>
      <c r="O153" s="30">
        <f t="shared" si="18"/>
        <v>5553.435114503816</v>
      </c>
      <c r="P153" s="38">
        <f t="shared" si="19"/>
        <v>133.58778625954199</v>
      </c>
      <c r="Q153" s="83">
        <f t="shared" si="20"/>
        <v>1202.2900763358778</v>
      </c>
    </row>
    <row r="154" spans="1:17" ht="12.75">
      <c r="A154" s="80" t="s">
        <v>210</v>
      </c>
      <c r="B154" s="7" t="s">
        <v>84</v>
      </c>
      <c r="C154" s="6">
        <v>14</v>
      </c>
      <c r="D154" s="6">
        <v>31.57</v>
      </c>
      <c r="E154" s="6">
        <v>0.524</v>
      </c>
      <c r="F154" s="6" t="s">
        <v>101</v>
      </c>
      <c r="G154" s="6"/>
      <c r="H154" s="6">
        <v>2.86</v>
      </c>
      <c r="I154" s="6">
        <v>0.08</v>
      </c>
      <c r="J154" s="6">
        <v>0.63</v>
      </c>
      <c r="K154" s="81">
        <v>6</v>
      </c>
      <c r="L154" s="82">
        <f t="shared" si="15"/>
        <v>0.5458015267175572</v>
      </c>
      <c r="M154" s="32">
        <f t="shared" si="16"/>
        <v>0.015267175572519083</v>
      </c>
      <c r="N154" s="33">
        <f t="shared" si="17"/>
        <v>0.12022900763358778</v>
      </c>
      <c r="O154" s="30">
        <f t="shared" si="18"/>
        <v>5458.015267175572</v>
      </c>
      <c r="P154" s="38">
        <f t="shared" si="19"/>
        <v>152.67175572519082</v>
      </c>
      <c r="Q154" s="83">
        <f t="shared" si="20"/>
        <v>1202.2900763358778</v>
      </c>
    </row>
    <row r="155" spans="1:17" ht="12.75">
      <c r="A155" s="80" t="s">
        <v>214</v>
      </c>
      <c r="B155" s="7" t="s">
        <v>101</v>
      </c>
      <c r="C155" s="6">
        <v>18</v>
      </c>
      <c r="D155" s="6">
        <v>21.751</v>
      </c>
      <c r="E155" s="6">
        <v>0.4643</v>
      </c>
      <c r="F155" s="6">
        <v>21.7497</v>
      </c>
      <c r="G155" s="6">
        <f t="shared" si="14"/>
        <v>-0.001300000000000523</v>
      </c>
      <c r="H155" s="6">
        <v>3.2</v>
      </c>
      <c r="I155" s="6">
        <v>0.08</v>
      </c>
      <c r="J155" s="6">
        <v>3.1</v>
      </c>
      <c r="K155" s="81">
        <v>2</v>
      </c>
      <c r="L155" s="82">
        <f t="shared" si="15"/>
        <v>0.6892095627826836</v>
      </c>
      <c r="M155" s="32">
        <f t="shared" si="16"/>
        <v>0.017230239069567093</v>
      </c>
      <c r="N155" s="33">
        <f t="shared" si="17"/>
        <v>0.6676717639457248</v>
      </c>
      <c r="O155" s="30">
        <f t="shared" si="18"/>
        <v>6892.095627826836</v>
      </c>
      <c r="P155" s="38">
        <f t="shared" si="19"/>
        <v>172.3023906956709</v>
      </c>
      <c r="Q155" s="83">
        <f t="shared" si="20"/>
        <v>6676.717639457248</v>
      </c>
    </row>
    <row r="156" spans="1:17" ht="12.75">
      <c r="A156" s="80" t="s">
        <v>215</v>
      </c>
      <c r="B156" s="7" t="s">
        <v>101</v>
      </c>
      <c r="C156" s="6">
        <v>18</v>
      </c>
      <c r="D156" s="6">
        <v>21.751</v>
      </c>
      <c r="E156" s="6">
        <v>0.5448</v>
      </c>
      <c r="F156" s="6">
        <v>21.7559</v>
      </c>
      <c r="G156" s="6">
        <f t="shared" si="14"/>
        <v>0.004899999999999238</v>
      </c>
      <c r="H156" s="6">
        <v>3.11</v>
      </c>
      <c r="I156" s="6">
        <v>0.09</v>
      </c>
      <c r="J156" s="6">
        <v>0.71</v>
      </c>
      <c r="K156" s="81">
        <v>6</v>
      </c>
      <c r="L156" s="82">
        <f t="shared" si="15"/>
        <v>0.5708516886930984</v>
      </c>
      <c r="M156" s="32">
        <f t="shared" si="16"/>
        <v>0.016519823788546256</v>
      </c>
      <c r="N156" s="33">
        <f t="shared" si="17"/>
        <v>0.13032305433186492</v>
      </c>
      <c r="O156" s="30">
        <f t="shared" si="18"/>
        <v>5708.516886930985</v>
      </c>
      <c r="P156" s="38">
        <f t="shared" si="19"/>
        <v>165.19823788546256</v>
      </c>
      <c r="Q156" s="83">
        <f t="shared" si="20"/>
        <v>1303.230543318649</v>
      </c>
    </row>
    <row r="157" spans="1:17" ht="12.75">
      <c r="A157" s="80" t="s">
        <v>216</v>
      </c>
      <c r="B157" s="7" t="s">
        <v>101</v>
      </c>
      <c r="C157" s="6">
        <v>21</v>
      </c>
      <c r="D157" s="6">
        <v>26.003</v>
      </c>
      <c r="E157" s="6">
        <v>0.5202</v>
      </c>
      <c r="F157" s="6">
        <v>26.0061</v>
      </c>
      <c r="G157" s="6">
        <f t="shared" si="14"/>
        <v>0.0030999999999998806</v>
      </c>
      <c r="H157" s="6">
        <v>2.29</v>
      </c>
      <c r="I157" s="6">
        <v>0.13</v>
      </c>
      <c r="J157" s="6">
        <v>3.6</v>
      </c>
      <c r="K157" s="81">
        <v>2</v>
      </c>
      <c r="L157" s="82">
        <f t="shared" si="15"/>
        <v>0.4402153018069973</v>
      </c>
      <c r="M157" s="32">
        <f t="shared" si="16"/>
        <v>0.024990388312187622</v>
      </c>
      <c r="N157" s="33">
        <f t="shared" si="17"/>
        <v>0.6920415224913495</v>
      </c>
      <c r="O157" s="30">
        <f t="shared" si="18"/>
        <v>4402.153018069973</v>
      </c>
      <c r="P157" s="38">
        <f t="shared" si="19"/>
        <v>249.9038831218762</v>
      </c>
      <c r="Q157" s="83">
        <f t="shared" si="20"/>
        <v>6920.415224913495</v>
      </c>
    </row>
    <row r="158" spans="1:17" ht="12.75">
      <c r="A158" s="80" t="s">
        <v>217</v>
      </c>
      <c r="B158" s="7" t="s">
        <v>101</v>
      </c>
      <c r="C158" s="6">
        <v>21</v>
      </c>
      <c r="D158" s="6">
        <v>26.003</v>
      </c>
      <c r="E158" s="6">
        <v>0.4659</v>
      </c>
      <c r="F158" s="6">
        <v>26.0102</v>
      </c>
      <c r="G158" s="6">
        <f t="shared" si="14"/>
        <v>0.007200000000000983</v>
      </c>
      <c r="H158" s="6">
        <v>2.67</v>
      </c>
      <c r="I158" s="6">
        <v>0.33</v>
      </c>
      <c r="J158" s="6">
        <v>1.14</v>
      </c>
      <c r="K158" s="81">
        <v>4</v>
      </c>
      <c r="L158" s="82">
        <f t="shared" si="15"/>
        <v>0.5730843528654218</v>
      </c>
      <c r="M158" s="32">
        <f t="shared" si="16"/>
        <v>0.07083065035415326</v>
      </c>
      <c r="N158" s="33">
        <f t="shared" si="17"/>
        <v>0.2446877012234385</v>
      </c>
      <c r="O158" s="30">
        <f t="shared" si="18"/>
        <v>5730.843528654218</v>
      </c>
      <c r="P158" s="38">
        <f t="shared" si="19"/>
        <v>708.3065035415325</v>
      </c>
      <c r="Q158" s="83">
        <f t="shared" si="20"/>
        <v>2446.8770122343853</v>
      </c>
    </row>
    <row r="159" spans="1:17" ht="12.75">
      <c r="A159" s="80" t="s">
        <v>218</v>
      </c>
      <c r="B159" s="7" t="s">
        <v>101</v>
      </c>
      <c r="C159" s="6">
        <v>21</v>
      </c>
      <c r="D159" s="6">
        <v>26.003</v>
      </c>
      <c r="E159" s="6">
        <v>0.4956</v>
      </c>
      <c r="F159" s="6">
        <v>26.0094</v>
      </c>
      <c r="G159" s="6">
        <f t="shared" si="14"/>
        <v>0.006399999999999295</v>
      </c>
      <c r="H159" s="6">
        <v>3.08</v>
      </c>
      <c r="I159" s="6">
        <v>0.2</v>
      </c>
      <c r="J159" s="6">
        <v>1.07</v>
      </c>
      <c r="K159" s="81">
        <v>6</v>
      </c>
      <c r="L159" s="82">
        <f t="shared" si="15"/>
        <v>0.6214689265536724</v>
      </c>
      <c r="M159" s="32">
        <f t="shared" si="16"/>
        <v>0.04035512510088782</v>
      </c>
      <c r="N159" s="33">
        <f t="shared" si="17"/>
        <v>0.21589991928974983</v>
      </c>
      <c r="O159" s="30">
        <f t="shared" si="18"/>
        <v>6214.689265536724</v>
      </c>
      <c r="P159" s="38">
        <f t="shared" si="19"/>
        <v>403.5512510088781</v>
      </c>
      <c r="Q159" s="83">
        <f t="shared" si="20"/>
        <v>2158.9991928974982</v>
      </c>
    </row>
    <row r="160" spans="1:17" ht="12.75">
      <c r="A160" s="80" t="s">
        <v>219</v>
      </c>
      <c r="B160" s="7" t="s">
        <v>101</v>
      </c>
      <c r="C160" s="6">
        <v>22</v>
      </c>
      <c r="D160" s="6">
        <v>22.265</v>
      </c>
      <c r="E160" s="6">
        <v>0.5304</v>
      </c>
      <c r="F160" s="6">
        <v>22.2701</v>
      </c>
      <c r="G160" s="6">
        <f t="shared" si="14"/>
        <v>0.005099999999998772</v>
      </c>
      <c r="H160" s="6">
        <v>8.41</v>
      </c>
      <c r="I160" s="6">
        <v>0.11</v>
      </c>
      <c r="J160" s="6">
        <v>9.42</v>
      </c>
      <c r="K160" s="81">
        <v>2</v>
      </c>
      <c r="L160" s="82">
        <f t="shared" si="15"/>
        <v>1.5855957767722473</v>
      </c>
      <c r="M160" s="32">
        <f t="shared" si="16"/>
        <v>0.020739064856711915</v>
      </c>
      <c r="N160" s="33">
        <f t="shared" si="17"/>
        <v>1.7760180995475112</v>
      </c>
      <c r="O160" s="30">
        <f t="shared" si="18"/>
        <v>15855.957767722473</v>
      </c>
      <c r="P160" s="38">
        <f t="shared" si="19"/>
        <v>207.39064856711917</v>
      </c>
      <c r="Q160" s="83">
        <f t="shared" si="20"/>
        <v>17760.180995475115</v>
      </c>
    </row>
    <row r="161" spans="1:17" ht="12.75">
      <c r="A161" s="80" t="s">
        <v>192</v>
      </c>
      <c r="B161" s="7" t="s">
        <v>101</v>
      </c>
      <c r="C161" s="6">
        <v>22</v>
      </c>
      <c r="D161" s="6">
        <v>22.265</v>
      </c>
      <c r="E161" s="6">
        <v>0.4913</v>
      </c>
      <c r="F161" s="6">
        <v>22.2714</v>
      </c>
      <c r="G161" s="6">
        <f t="shared" si="14"/>
        <v>0.006399999999999295</v>
      </c>
      <c r="H161" s="6">
        <v>1.92</v>
      </c>
      <c r="I161" s="6">
        <v>0.18</v>
      </c>
      <c r="J161" s="6">
        <v>1.04</v>
      </c>
      <c r="K161" s="81">
        <v>4</v>
      </c>
      <c r="L161" s="82">
        <f t="shared" si="15"/>
        <v>0.3907999185833503</v>
      </c>
      <c r="M161" s="32">
        <f t="shared" si="16"/>
        <v>0.036637492367189085</v>
      </c>
      <c r="N161" s="33">
        <f t="shared" si="17"/>
        <v>0.21168328923264806</v>
      </c>
      <c r="O161" s="30">
        <f t="shared" si="18"/>
        <v>3907.999185833503</v>
      </c>
      <c r="P161" s="38">
        <f t="shared" si="19"/>
        <v>366.3749236718909</v>
      </c>
      <c r="Q161" s="83">
        <f t="shared" si="20"/>
        <v>2116.8328923264808</v>
      </c>
    </row>
    <row r="162" spans="1:17" ht="12.75">
      <c r="A162" s="80" t="s">
        <v>220</v>
      </c>
      <c r="B162" s="7" t="s">
        <v>101</v>
      </c>
      <c r="C162" s="6">
        <v>22</v>
      </c>
      <c r="D162" s="6">
        <v>22.265</v>
      </c>
      <c r="E162" s="6">
        <v>0.4894</v>
      </c>
      <c r="F162" s="6">
        <v>22.2666</v>
      </c>
      <c r="G162" s="6">
        <f t="shared" si="14"/>
        <v>0.0015999999999998238</v>
      </c>
      <c r="H162" s="6">
        <v>1.41</v>
      </c>
      <c r="I162" s="6">
        <v>0</v>
      </c>
      <c r="J162" s="6">
        <v>0.63</v>
      </c>
      <c r="K162" s="81">
        <v>6</v>
      </c>
      <c r="L162" s="82">
        <f t="shared" si="15"/>
        <v>0.28810788720882713</v>
      </c>
      <c r="M162" s="32">
        <f t="shared" si="16"/>
        <v>0</v>
      </c>
      <c r="N162" s="33">
        <f t="shared" si="17"/>
        <v>0.12872905598692275</v>
      </c>
      <c r="O162" s="30">
        <f t="shared" si="18"/>
        <v>2881.0788720882715</v>
      </c>
      <c r="P162" s="38">
        <f t="shared" si="19"/>
        <v>0</v>
      </c>
      <c r="Q162" s="83">
        <f t="shared" si="20"/>
        <v>1287.2905598692275</v>
      </c>
    </row>
    <row r="163" spans="1:17" ht="12.75">
      <c r="A163" s="80" t="s">
        <v>221</v>
      </c>
      <c r="B163" s="7" t="s">
        <v>101</v>
      </c>
      <c r="C163" s="6">
        <v>24</v>
      </c>
      <c r="D163" s="6">
        <v>22.773</v>
      </c>
      <c r="E163" s="6">
        <v>0.5095</v>
      </c>
      <c r="F163" s="6">
        <v>22.772</v>
      </c>
      <c r="G163" s="6">
        <f t="shared" si="14"/>
        <v>-0.0010000000000012221</v>
      </c>
      <c r="H163" s="6">
        <v>5.33</v>
      </c>
      <c r="I163" s="6">
        <v>0.05</v>
      </c>
      <c r="J163" s="6">
        <v>5.74</v>
      </c>
      <c r="K163" s="81">
        <v>2</v>
      </c>
      <c r="L163" s="82">
        <f t="shared" si="15"/>
        <v>1.0461236506378804</v>
      </c>
      <c r="M163" s="32">
        <f t="shared" si="16"/>
        <v>0.009813542688910697</v>
      </c>
      <c r="N163" s="33">
        <f t="shared" si="17"/>
        <v>1.1265947006869481</v>
      </c>
      <c r="O163" s="30">
        <f t="shared" si="18"/>
        <v>10461.236506378804</v>
      </c>
      <c r="P163" s="38">
        <f t="shared" si="19"/>
        <v>98.13542688910698</v>
      </c>
      <c r="Q163" s="83">
        <f t="shared" si="20"/>
        <v>11265.94700686948</v>
      </c>
    </row>
    <row r="164" spans="1:17" ht="12.75">
      <c r="A164" s="80" t="s">
        <v>22</v>
      </c>
      <c r="B164" s="7" t="s">
        <v>101</v>
      </c>
      <c r="C164" s="6">
        <v>24</v>
      </c>
      <c r="D164" s="6">
        <v>22.773</v>
      </c>
      <c r="E164" s="6">
        <v>0.5036</v>
      </c>
      <c r="F164" s="6">
        <v>22.7827</v>
      </c>
      <c r="G164" s="6">
        <f t="shared" si="14"/>
        <v>0.00969999999999871</v>
      </c>
      <c r="H164" s="6">
        <v>3.99</v>
      </c>
      <c r="I164" s="6">
        <v>0.39</v>
      </c>
      <c r="J164" s="6">
        <v>1.57</v>
      </c>
      <c r="K164" s="81">
        <v>6</v>
      </c>
      <c r="L164" s="82">
        <f t="shared" si="15"/>
        <v>0.7922954725972994</v>
      </c>
      <c r="M164" s="32">
        <f t="shared" si="16"/>
        <v>0.07744241461477362</v>
      </c>
      <c r="N164" s="33">
        <f t="shared" si="17"/>
        <v>0.31175536139793486</v>
      </c>
      <c r="O164" s="30">
        <f t="shared" si="18"/>
        <v>7922.954725972993</v>
      </c>
      <c r="P164" s="38">
        <f t="shared" si="19"/>
        <v>774.4241461477362</v>
      </c>
      <c r="Q164" s="83">
        <f t="shared" si="20"/>
        <v>3117.5536139793485</v>
      </c>
    </row>
    <row r="165" spans="1:17" ht="12.75">
      <c r="A165" s="80" t="s">
        <v>114</v>
      </c>
      <c r="B165" s="7" t="s">
        <v>101</v>
      </c>
      <c r="C165" s="6">
        <v>24</v>
      </c>
      <c r="D165" s="6">
        <v>22.773</v>
      </c>
      <c r="E165" s="6">
        <v>0.255</v>
      </c>
      <c r="F165" s="6">
        <v>22.7889</v>
      </c>
      <c r="G165" s="6">
        <f t="shared" si="14"/>
        <v>0.015900000000002024</v>
      </c>
      <c r="H165" s="6">
        <v>3.73</v>
      </c>
      <c r="I165" s="6">
        <v>0.64</v>
      </c>
      <c r="J165" s="6">
        <v>3.95</v>
      </c>
      <c r="K165" s="81">
        <v>4</v>
      </c>
      <c r="L165" s="82">
        <f t="shared" si="15"/>
        <v>1.4627450980392158</v>
      </c>
      <c r="M165" s="32">
        <f t="shared" si="16"/>
        <v>0.25098039215686274</v>
      </c>
      <c r="N165" s="33">
        <f t="shared" si="17"/>
        <v>1.5490196078431375</v>
      </c>
      <c r="O165" s="30">
        <f t="shared" si="18"/>
        <v>14627.450980392157</v>
      </c>
      <c r="P165" s="38">
        <f t="shared" si="19"/>
        <v>2509.8039215686276</v>
      </c>
      <c r="Q165" s="83">
        <f t="shared" si="20"/>
        <v>15490.196078431372</v>
      </c>
    </row>
    <row r="166" spans="1:17" ht="12.75">
      <c r="A166" s="80" t="s">
        <v>213</v>
      </c>
      <c r="B166" s="7" t="s">
        <v>101</v>
      </c>
      <c r="C166" s="6">
        <v>25</v>
      </c>
      <c r="D166" s="6">
        <v>25.32</v>
      </c>
      <c r="E166" s="6">
        <v>0.5404</v>
      </c>
      <c r="F166" s="6">
        <v>25.3232</v>
      </c>
      <c r="G166" s="6">
        <f t="shared" si="14"/>
        <v>0.0031999999999996476</v>
      </c>
      <c r="H166" s="6">
        <v>0.96</v>
      </c>
      <c r="I166" s="6">
        <v>0.12</v>
      </c>
      <c r="J166" s="6">
        <v>0.95</v>
      </c>
      <c r="K166" s="81">
        <v>4</v>
      </c>
      <c r="L166" s="82">
        <f t="shared" si="15"/>
        <v>0.1776461880088823</v>
      </c>
      <c r="M166" s="32">
        <f t="shared" si="16"/>
        <v>0.022205773501110287</v>
      </c>
      <c r="N166" s="33">
        <f t="shared" si="17"/>
        <v>0.1757957068837898</v>
      </c>
      <c r="O166" s="30">
        <f t="shared" si="18"/>
        <v>1776.4618800888231</v>
      </c>
      <c r="P166" s="38">
        <f t="shared" si="19"/>
        <v>222.0577350111029</v>
      </c>
      <c r="Q166" s="83">
        <f t="shared" si="20"/>
        <v>1757.9570688378979</v>
      </c>
    </row>
    <row r="167" spans="1:17" ht="12.75">
      <c r="A167" s="80" t="s">
        <v>222</v>
      </c>
      <c r="B167" s="7" t="s">
        <v>101</v>
      </c>
      <c r="C167" s="6">
        <v>25</v>
      </c>
      <c r="D167" s="6">
        <v>25.32</v>
      </c>
      <c r="E167" s="6">
        <v>0.5192</v>
      </c>
      <c r="F167" s="6">
        <v>25.3228</v>
      </c>
      <c r="G167" s="6">
        <f t="shared" si="14"/>
        <v>0.00280000000000058</v>
      </c>
      <c r="H167" s="6">
        <v>1.58</v>
      </c>
      <c r="I167" s="6">
        <v>0.05</v>
      </c>
      <c r="J167" s="6">
        <v>0.71</v>
      </c>
      <c r="K167" s="81">
        <v>6</v>
      </c>
      <c r="L167" s="82">
        <f t="shared" si="15"/>
        <v>0.30431432973805855</v>
      </c>
      <c r="M167" s="32">
        <f t="shared" si="16"/>
        <v>0.00963020030816641</v>
      </c>
      <c r="N167" s="33">
        <f t="shared" si="17"/>
        <v>0.13674884437596302</v>
      </c>
      <c r="O167" s="30">
        <f t="shared" si="18"/>
        <v>3043.1432973805854</v>
      </c>
      <c r="P167" s="38">
        <f t="shared" si="19"/>
        <v>96.3020030816641</v>
      </c>
      <c r="Q167" s="83">
        <f t="shared" si="20"/>
        <v>1367.4884437596302</v>
      </c>
    </row>
    <row r="168" spans="1:17" ht="12.75">
      <c r="A168" s="80">
        <v>135</v>
      </c>
      <c r="B168" s="7" t="s">
        <v>113</v>
      </c>
      <c r="C168" s="6">
        <v>25</v>
      </c>
      <c r="D168" s="6">
        <v>25.32</v>
      </c>
      <c r="E168" s="6">
        <v>0.5404</v>
      </c>
      <c r="F168" s="6" t="s">
        <v>101</v>
      </c>
      <c r="G168" s="6"/>
      <c r="H168" s="6">
        <v>0.99</v>
      </c>
      <c r="I168" s="6">
        <v>0.11</v>
      </c>
      <c r="J168" s="6">
        <v>1.01</v>
      </c>
      <c r="K168" s="81">
        <v>4</v>
      </c>
      <c r="L168" s="82">
        <f t="shared" si="15"/>
        <v>0.18319763138415987</v>
      </c>
      <c r="M168" s="32">
        <f t="shared" si="16"/>
        <v>0.020355292376017766</v>
      </c>
      <c r="N168" s="33">
        <f t="shared" si="17"/>
        <v>0.18689859363434494</v>
      </c>
      <c r="O168" s="30">
        <f t="shared" si="18"/>
        <v>1831.9763138415988</v>
      </c>
      <c r="P168" s="38">
        <f t="shared" si="19"/>
        <v>203.55292376017766</v>
      </c>
      <c r="Q168" s="83">
        <f t="shared" si="20"/>
        <v>1868.9859363434493</v>
      </c>
    </row>
    <row r="169" spans="1:17" ht="12.75">
      <c r="A169" s="80" t="s">
        <v>223</v>
      </c>
      <c r="B169" s="7" t="s">
        <v>101</v>
      </c>
      <c r="C169" s="6">
        <v>26</v>
      </c>
      <c r="D169" s="6">
        <v>28.174</v>
      </c>
      <c r="E169" s="6">
        <v>0.4961</v>
      </c>
      <c r="F169" s="6">
        <v>28.1756</v>
      </c>
      <c r="G169" s="6">
        <f t="shared" si="14"/>
        <v>0.0015999999999998238</v>
      </c>
      <c r="H169" s="6">
        <v>1.28</v>
      </c>
      <c r="I169" s="6">
        <v>0.19</v>
      </c>
      <c r="J169" s="6">
        <v>1</v>
      </c>
      <c r="K169" s="81">
        <v>4</v>
      </c>
      <c r="L169" s="82">
        <f t="shared" si="15"/>
        <v>0.2580124974803467</v>
      </c>
      <c r="M169" s="32">
        <f t="shared" si="16"/>
        <v>0.03829873009473896</v>
      </c>
      <c r="N169" s="33">
        <f t="shared" si="17"/>
        <v>0.20157226365652084</v>
      </c>
      <c r="O169" s="30">
        <f t="shared" si="18"/>
        <v>2580.124974803467</v>
      </c>
      <c r="P169" s="38">
        <f t="shared" si="19"/>
        <v>382.98730094738966</v>
      </c>
      <c r="Q169" s="83">
        <f t="shared" si="20"/>
        <v>2015.7226365652086</v>
      </c>
    </row>
    <row r="170" spans="1:17" ht="12.75">
      <c r="A170" s="80" t="s">
        <v>224</v>
      </c>
      <c r="B170" s="7" t="s">
        <v>101</v>
      </c>
      <c r="C170" s="6">
        <v>26</v>
      </c>
      <c r="D170" s="6">
        <v>28.174</v>
      </c>
      <c r="E170" s="6">
        <v>0.5114</v>
      </c>
      <c r="F170" s="6">
        <v>28.1738</v>
      </c>
      <c r="G170" s="6">
        <f t="shared" si="14"/>
        <v>-0.00019999999999953388</v>
      </c>
      <c r="H170" s="6">
        <v>2.06</v>
      </c>
      <c r="I170" s="6">
        <v>0.06</v>
      </c>
      <c r="J170" s="6">
        <v>0.63</v>
      </c>
      <c r="K170" s="81">
        <v>6</v>
      </c>
      <c r="L170" s="82">
        <f t="shared" si="15"/>
        <v>0.40281579976535004</v>
      </c>
      <c r="M170" s="32">
        <f t="shared" si="16"/>
        <v>0.011732499022291749</v>
      </c>
      <c r="N170" s="33">
        <f t="shared" si="17"/>
        <v>0.12319123973406336</v>
      </c>
      <c r="O170" s="30">
        <f t="shared" si="18"/>
        <v>4028.1579976535004</v>
      </c>
      <c r="P170" s="38">
        <f t="shared" si="19"/>
        <v>117.32499022291749</v>
      </c>
      <c r="Q170" s="83">
        <f t="shared" si="20"/>
        <v>1231.9123973406336</v>
      </c>
    </row>
    <row r="171" spans="1:17" ht="12.75">
      <c r="A171" s="80" t="s">
        <v>38</v>
      </c>
      <c r="B171" s="7" t="s">
        <v>101</v>
      </c>
      <c r="C171" s="6">
        <v>26</v>
      </c>
      <c r="D171" s="6">
        <v>28.174</v>
      </c>
      <c r="E171" s="6">
        <v>0.4771</v>
      </c>
      <c r="F171" s="6">
        <v>28.1757</v>
      </c>
      <c r="G171" s="6">
        <f t="shared" si="14"/>
        <v>0.0016999999999995907</v>
      </c>
      <c r="H171" s="6">
        <v>1.17</v>
      </c>
      <c r="I171" s="6">
        <v>0.1</v>
      </c>
      <c r="J171" s="6">
        <v>0.88</v>
      </c>
      <c r="K171" s="81">
        <v>2</v>
      </c>
      <c r="L171" s="82">
        <f t="shared" si="15"/>
        <v>0.24523160762942778</v>
      </c>
      <c r="M171" s="32">
        <f t="shared" si="16"/>
        <v>0.02095996646405366</v>
      </c>
      <c r="N171" s="33">
        <f t="shared" si="17"/>
        <v>0.18444770488367218</v>
      </c>
      <c r="O171" s="30">
        <f t="shared" si="18"/>
        <v>2452.316076294278</v>
      </c>
      <c r="P171" s="38">
        <f t="shared" si="19"/>
        <v>209.59966464053656</v>
      </c>
      <c r="Q171" s="83">
        <f t="shared" si="20"/>
        <v>1844.4770488367217</v>
      </c>
    </row>
    <row r="172" spans="1:17" ht="12.75">
      <c r="A172" s="80" t="s">
        <v>225</v>
      </c>
      <c r="B172" s="7" t="s">
        <v>101</v>
      </c>
      <c r="C172" s="6">
        <v>28</v>
      </c>
      <c r="D172" s="6">
        <v>32.085</v>
      </c>
      <c r="E172" s="6">
        <v>0.4618</v>
      </c>
      <c r="F172" s="6">
        <v>32.0856</v>
      </c>
      <c r="G172" s="6">
        <f t="shared" si="14"/>
        <v>0.0005999999999986017</v>
      </c>
      <c r="H172" s="6">
        <v>5.41</v>
      </c>
      <c r="I172" s="6">
        <v>0.1</v>
      </c>
      <c r="J172" s="6">
        <v>3.31</v>
      </c>
      <c r="K172" s="81">
        <v>2</v>
      </c>
      <c r="L172" s="82">
        <f t="shared" si="15"/>
        <v>1.1715028150714595</v>
      </c>
      <c r="M172" s="32">
        <f t="shared" si="16"/>
        <v>0.021654395842355997</v>
      </c>
      <c r="N172" s="33">
        <f t="shared" si="17"/>
        <v>0.7167605023819835</v>
      </c>
      <c r="O172" s="30">
        <f t="shared" si="18"/>
        <v>11715.028150714596</v>
      </c>
      <c r="P172" s="38">
        <f t="shared" si="19"/>
        <v>216.54395842355999</v>
      </c>
      <c r="Q172" s="83">
        <f t="shared" si="20"/>
        <v>7167.605023819836</v>
      </c>
    </row>
    <row r="173" spans="1:17" ht="12.75">
      <c r="A173" s="80" t="s">
        <v>226</v>
      </c>
      <c r="B173" s="7" t="s">
        <v>101</v>
      </c>
      <c r="C173" s="6">
        <v>28</v>
      </c>
      <c r="D173" s="6">
        <v>32.085</v>
      </c>
      <c r="E173" s="6">
        <v>0.4909</v>
      </c>
      <c r="F173" s="6">
        <v>32.0801</v>
      </c>
      <c r="G173" s="6">
        <f t="shared" si="14"/>
        <v>-0.004899999999999238</v>
      </c>
      <c r="H173" s="6">
        <v>1.79</v>
      </c>
      <c r="I173" s="6">
        <v>0.05</v>
      </c>
      <c r="J173" s="6">
        <v>0.56</v>
      </c>
      <c r="K173" s="81">
        <v>6</v>
      </c>
      <c r="L173" s="82">
        <f t="shared" si="15"/>
        <v>0.3646363821552251</v>
      </c>
      <c r="M173" s="32">
        <f t="shared" si="16"/>
        <v>0.01018537380321858</v>
      </c>
      <c r="N173" s="33">
        <f t="shared" si="17"/>
        <v>0.1140761865960481</v>
      </c>
      <c r="O173" s="30">
        <f t="shared" si="18"/>
        <v>3646.363821552251</v>
      </c>
      <c r="P173" s="38">
        <f t="shared" si="19"/>
        <v>101.85373803218577</v>
      </c>
      <c r="Q173" s="83">
        <f t="shared" si="20"/>
        <v>1140.7618659604807</v>
      </c>
    </row>
    <row r="174" spans="1:17" ht="12.75">
      <c r="A174" s="80" t="s">
        <v>223</v>
      </c>
      <c r="B174" s="7" t="s">
        <v>101</v>
      </c>
      <c r="C174" s="6">
        <v>28</v>
      </c>
      <c r="D174" s="6">
        <v>32.085</v>
      </c>
      <c r="E174" s="6">
        <v>0.5365</v>
      </c>
      <c r="F174" s="6">
        <v>32.0836</v>
      </c>
      <c r="G174" s="6">
        <f t="shared" si="14"/>
        <v>-0.0014000000000038426</v>
      </c>
      <c r="H174" s="6">
        <v>1.41</v>
      </c>
      <c r="I174" s="6">
        <v>0.2</v>
      </c>
      <c r="J174" s="6">
        <v>1.01</v>
      </c>
      <c r="K174" s="81">
        <v>4</v>
      </c>
      <c r="L174" s="82">
        <f t="shared" si="15"/>
        <v>0.2628145386766076</v>
      </c>
      <c r="M174" s="32">
        <f t="shared" si="16"/>
        <v>0.037278657968313145</v>
      </c>
      <c r="N174" s="33">
        <f t="shared" si="17"/>
        <v>0.18825722273998136</v>
      </c>
      <c r="O174" s="30">
        <f t="shared" si="18"/>
        <v>2628.1453867660766</v>
      </c>
      <c r="P174" s="38">
        <f t="shared" si="19"/>
        <v>372.78657968313144</v>
      </c>
      <c r="Q174" s="83">
        <f t="shared" si="20"/>
        <v>1882.5722273998138</v>
      </c>
    </row>
    <row r="175" spans="1:17" ht="12.75">
      <c r="A175" s="80" t="s">
        <v>227</v>
      </c>
      <c r="B175" s="7" t="s">
        <v>101</v>
      </c>
      <c r="C175" s="6">
        <v>28</v>
      </c>
      <c r="D175" s="6">
        <v>32.085</v>
      </c>
      <c r="E175" s="6" t="s">
        <v>101</v>
      </c>
      <c r="F175" s="6" t="s">
        <v>101</v>
      </c>
      <c r="G175" s="6"/>
      <c r="H175" s="6">
        <v>0.01</v>
      </c>
      <c r="I175" s="6">
        <v>0</v>
      </c>
      <c r="J175" s="6">
        <v>0.01</v>
      </c>
      <c r="K175" s="81">
        <v>3</v>
      </c>
      <c r="L175" s="82"/>
      <c r="M175" s="32"/>
      <c r="N175" s="33"/>
      <c r="O175" s="30"/>
      <c r="P175" s="38"/>
      <c r="Q175" s="83"/>
    </row>
    <row r="176" spans="1:17" ht="12.75">
      <c r="A176" s="80" t="s">
        <v>228</v>
      </c>
      <c r="B176" s="7" t="s">
        <v>101</v>
      </c>
      <c r="C176" s="6">
        <v>29</v>
      </c>
      <c r="D176" s="6">
        <v>28.703</v>
      </c>
      <c r="E176" s="6">
        <v>0.4972</v>
      </c>
      <c r="F176" s="6">
        <v>28.7033</v>
      </c>
      <c r="G176" s="6">
        <f t="shared" si="14"/>
        <v>0.0002999999999993008</v>
      </c>
      <c r="H176" s="6">
        <v>0.77</v>
      </c>
      <c r="I176" s="6">
        <v>0.14</v>
      </c>
      <c r="J176" s="6">
        <v>0.85</v>
      </c>
      <c r="K176" s="81">
        <v>4</v>
      </c>
      <c r="L176" s="82">
        <f t="shared" si="15"/>
        <v>0.15486725663716816</v>
      </c>
      <c r="M176" s="32">
        <f t="shared" si="16"/>
        <v>0.028157683024939668</v>
      </c>
      <c r="N176" s="33">
        <f t="shared" si="17"/>
        <v>0.17095736122284796</v>
      </c>
      <c r="O176" s="30">
        <f t="shared" si="18"/>
        <v>1548.6725663716816</v>
      </c>
      <c r="P176" s="38">
        <f t="shared" si="19"/>
        <v>281.5768302493966</v>
      </c>
      <c r="Q176" s="83">
        <f t="shared" si="20"/>
        <v>1709.5736122284795</v>
      </c>
    </row>
    <row r="177" spans="1:17" ht="12.75">
      <c r="A177" s="80" t="s">
        <v>229</v>
      </c>
      <c r="B177" s="7" t="s">
        <v>101</v>
      </c>
      <c r="C177" s="6">
        <v>29</v>
      </c>
      <c r="D177" s="6">
        <v>28.703</v>
      </c>
      <c r="E177" s="6">
        <v>0.4718</v>
      </c>
      <c r="F177" s="6">
        <v>28.704</v>
      </c>
      <c r="G177" s="6">
        <f t="shared" si="14"/>
        <v>0.0010000000000012221</v>
      </c>
      <c r="H177" s="6">
        <v>2.04</v>
      </c>
      <c r="I177" s="6">
        <v>0.08</v>
      </c>
      <c r="J177" s="6">
        <v>0.71</v>
      </c>
      <c r="K177" s="81">
        <v>6</v>
      </c>
      <c r="L177" s="82">
        <f t="shared" si="15"/>
        <v>0.4323866044934294</v>
      </c>
      <c r="M177" s="32">
        <f t="shared" si="16"/>
        <v>0.01695633743111488</v>
      </c>
      <c r="N177" s="33">
        <f t="shared" si="17"/>
        <v>0.15048749470114456</v>
      </c>
      <c r="O177" s="30">
        <f t="shared" si="18"/>
        <v>4323.866044934294</v>
      </c>
      <c r="P177" s="38">
        <f t="shared" si="19"/>
        <v>169.5633743111488</v>
      </c>
      <c r="Q177" s="83">
        <f t="shared" si="20"/>
        <v>1504.8749470114456</v>
      </c>
    </row>
    <row r="178" spans="1:17" ht="12.75">
      <c r="A178" s="80" t="s">
        <v>229</v>
      </c>
      <c r="B178" s="7" t="s">
        <v>84</v>
      </c>
      <c r="C178" s="6">
        <v>29</v>
      </c>
      <c r="D178" s="6">
        <v>28.703</v>
      </c>
      <c r="E178" s="6">
        <v>0.4718</v>
      </c>
      <c r="F178" s="6" t="s">
        <v>101</v>
      </c>
      <c r="G178" s="6"/>
      <c r="H178" s="6">
        <v>2.09</v>
      </c>
      <c r="I178" s="6">
        <v>0.06</v>
      </c>
      <c r="J178" s="6">
        <v>0.69</v>
      </c>
      <c r="K178" s="81">
        <v>6</v>
      </c>
      <c r="L178" s="82">
        <f t="shared" si="15"/>
        <v>0.4429843153878762</v>
      </c>
      <c r="M178" s="32">
        <f t="shared" si="16"/>
        <v>0.01271725307333616</v>
      </c>
      <c r="N178" s="33">
        <f t="shared" si="17"/>
        <v>0.14624841034336583</v>
      </c>
      <c r="O178" s="30">
        <f t="shared" si="18"/>
        <v>4429.843153878762</v>
      </c>
      <c r="P178" s="38">
        <f t="shared" si="19"/>
        <v>127.1725307333616</v>
      </c>
      <c r="Q178" s="83">
        <f t="shared" si="20"/>
        <v>1462.4841034336584</v>
      </c>
    </row>
    <row r="179" spans="1:17" ht="12.75">
      <c r="A179" s="80" t="s">
        <v>230</v>
      </c>
      <c r="B179" s="7" t="s">
        <v>101</v>
      </c>
      <c r="C179" s="6">
        <v>29</v>
      </c>
      <c r="D179" s="6">
        <v>28.703</v>
      </c>
      <c r="E179" s="6" t="s">
        <v>101</v>
      </c>
      <c r="F179" s="6" t="s">
        <v>101</v>
      </c>
      <c r="G179" s="6"/>
      <c r="H179" s="6">
        <v>0.01</v>
      </c>
      <c r="I179" s="6">
        <v>0</v>
      </c>
      <c r="J179" s="6">
        <v>0.07</v>
      </c>
      <c r="K179" s="81">
        <v>1</v>
      </c>
      <c r="L179" s="82"/>
      <c r="M179" s="32"/>
      <c r="N179" s="33"/>
      <c r="O179" s="30"/>
      <c r="P179" s="38"/>
      <c r="Q179" s="83"/>
    </row>
    <row r="180" spans="1:17" ht="12.75">
      <c r="A180" s="80" t="s">
        <v>230</v>
      </c>
      <c r="B180" s="7" t="s">
        <v>113</v>
      </c>
      <c r="C180" s="6">
        <v>29</v>
      </c>
      <c r="D180" s="6">
        <v>28.703</v>
      </c>
      <c r="E180" s="6" t="s">
        <v>101</v>
      </c>
      <c r="F180" s="6" t="s">
        <v>101</v>
      </c>
      <c r="G180" s="6"/>
      <c r="H180" s="6">
        <v>0.02</v>
      </c>
      <c r="I180" s="6">
        <v>0</v>
      </c>
      <c r="J180" s="6">
        <v>0.04</v>
      </c>
      <c r="K180" s="81">
        <v>1</v>
      </c>
      <c r="L180" s="82"/>
      <c r="M180" s="32"/>
      <c r="N180" s="33"/>
      <c r="O180" s="30"/>
      <c r="P180" s="38"/>
      <c r="Q180" s="83"/>
    </row>
    <row r="181" spans="1:17" ht="12.75">
      <c r="A181" s="80" t="s">
        <v>231</v>
      </c>
      <c r="B181" s="7" t="s">
        <v>101</v>
      </c>
      <c r="C181" s="6">
        <v>32</v>
      </c>
      <c r="D181" s="6">
        <v>21.631</v>
      </c>
      <c r="E181" s="6">
        <v>0.5076</v>
      </c>
      <c r="F181" s="6">
        <v>21.6414</v>
      </c>
      <c r="G181" s="6">
        <f t="shared" si="14"/>
        <v>0.010400000000000631</v>
      </c>
      <c r="H181" s="6">
        <v>1.02</v>
      </c>
      <c r="I181" s="6">
        <v>0.16</v>
      </c>
      <c r="J181" s="6">
        <v>0.98</v>
      </c>
      <c r="K181" s="81">
        <v>2</v>
      </c>
      <c r="L181" s="82">
        <f t="shared" si="15"/>
        <v>0.20094562647754136</v>
      </c>
      <c r="M181" s="32">
        <f t="shared" si="16"/>
        <v>0.03152088258471237</v>
      </c>
      <c r="N181" s="33">
        <f t="shared" si="17"/>
        <v>0.19306540583136325</v>
      </c>
      <c r="O181" s="30">
        <f t="shared" si="18"/>
        <v>2009.4562647754135</v>
      </c>
      <c r="P181" s="38">
        <f t="shared" si="19"/>
        <v>315.2088258471237</v>
      </c>
      <c r="Q181" s="83">
        <f t="shared" si="20"/>
        <v>1930.6540583136325</v>
      </c>
    </row>
    <row r="182" spans="1:17" ht="12.75">
      <c r="A182" s="80" t="s">
        <v>215</v>
      </c>
      <c r="B182" s="7" t="s">
        <v>101</v>
      </c>
      <c r="C182" s="6">
        <v>32</v>
      </c>
      <c r="D182" s="6">
        <v>21.631</v>
      </c>
      <c r="E182" s="6">
        <v>0.5174</v>
      </c>
      <c r="F182" s="6">
        <v>21.6408</v>
      </c>
      <c r="G182" s="6">
        <f t="shared" si="14"/>
        <v>0.009799999999998477</v>
      </c>
      <c r="H182" s="6">
        <v>3.09</v>
      </c>
      <c r="I182" s="6">
        <v>0.07</v>
      </c>
      <c r="J182" s="6">
        <v>0.69</v>
      </c>
      <c r="K182" s="81">
        <v>6</v>
      </c>
      <c r="L182" s="82">
        <f t="shared" si="15"/>
        <v>0.5972168534982606</v>
      </c>
      <c r="M182" s="32">
        <f t="shared" si="16"/>
        <v>0.013529184383455743</v>
      </c>
      <c r="N182" s="33">
        <f t="shared" si="17"/>
        <v>0.13335910320834946</v>
      </c>
      <c r="O182" s="30">
        <f t="shared" si="18"/>
        <v>5972.168534982606</v>
      </c>
      <c r="P182" s="38">
        <f t="shared" si="19"/>
        <v>135.2918438345574</v>
      </c>
      <c r="Q182" s="83">
        <f t="shared" si="20"/>
        <v>1333.5910320834944</v>
      </c>
    </row>
    <row r="183" spans="1:17" ht="12.75">
      <c r="A183" s="80" t="s">
        <v>114</v>
      </c>
      <c r="B183" s="7" t="s">
        <v>101</v>
      </c>
      <c r="C183" s="6">
        <v>32</v>
      </c>
      <c r="D183" s="6">
        <v>21.631</v>
      </c>
      <c r="E183" s="6">
        <v>0.2503</v>
      </c>
      <c r="F183" s="6">
        <v>21.6493</v>
      </c>
      <c r="G183" s="6">
        <f t="shared" si="14"/>
        <v>0.018299999999999983</v>
      </c>
      <c r="H183" s="6">
        <v>3.84</v>
      </c>
      <c r="I183" s="6">
        <v>0.62</v>
      </c>
      <c r="J183" s="6">
        <v>3.81</v>
      </c>
      <c r="K183" s="81">
        <v>4</v>
      </c>
      <c r="L183" s="82">
        <f t="shared" si="15"/>
        <v>1.5341590091889732</v>
      </c>
      <c r="M183" s="32">
        <f t="shared" si="16"/>
        <v>0.24770275669196962</v>
      </c>
      <c r="N183" s="33">
        <f t="shared" si="17"/>
        <v>1.5221733919296843</v>
      </c>
      <c r="O183" s="30">
        <f t="shared" si="18"/>
        <v>15341.590091889731</v>
      </c>
      <c r="P183" s="38">
        <f t="shared" si="19"/>
        <v>2477.0275669196963</v>
      </c>
      <c r="Q183" s="83">
        <f t="shared" si="20"/>
        <v>15221.733919296843</v>
      </c>
    </row>
    <row r="184" spans="1:17" ht="12.75">
      <c r="A184" s="80" t="s">
        <v>232</v>
      </c>
      <c r="B184" s="7" t="s">
        <v>101</v>
      </c>
      <c r="C184" s="6">
        <v>33</v>
      </c>
      <c r="D184" s="6">
        <v>28.28</v>
      </c>
      <c r="E184" s="6">
        <v>0.4933</v>
      </c>
      <c r="F184" s="6">
        <v>28.2807</v>
      </c>
      <c r="G184" s="6">
        <f t="shared" si="14"/>
        <v>0.0006999999999983686</v>
      </c>
      <c r="H184" s="6">
        <v>0.74</v>
      </c>
      <c r="I184" s="6">
        <v>0.06</v>
      </c>
      <c r="J184" s="6">
        <v>0.62</v>
      </c>
      <c r="K184" s="81">
        <v>4</v>
      </c>
      <c r="L184" s="82">
        <f t="shared" si="15"/>
        <v>0.15001013581998784</v>
      </c>
      <c r="M184" s="32">
        <f t="shared" si="16"/>
        <v>0.01216298398540442</v>
      </c>
      <c r="N184" s="33">
        <f t="shared" si="17"/>
        <v>0.125684167849179</v>
      </c>
      <c r="O184" s="30">
        <f t="shared" si="18"/>
        <v>1500.1013581998784</v>
      </c>
      <c r="P184" s="38">
        <f t="shared" si="19"/>
        <v>121.62983985404419</v>
      </c>
      <c r="Q184" s="83">
        <f t="shared" si="20"/>
        <v>1256.84167849179</v>
      </c>
    </row>
    <row r="185" spans="1:17" ht="12.75">
      <c r="A185" s="80" t="s">
        <v>233</v>
      </c>
      <c r="B185" s="7" t="s">
        <v>101</v>
      </c>
      <c r="C185" s="6">
        <v>33</v>
      </c>
      <c r="D185" s="6">
        <v>28.28</v>
      </c>
      <c r="E185" s="6">
        <v>0.4922</v>
      </c>
      <c r="F185" s="6">
        <v>28.2812</v>
      </c>
      <c r="G185" s="6">
        <f t="shared" si="14"/>
        <v>0.0011999999999972033</v>
      </c>
      <c r="H185" s="6">
        <v>1.73</v>
      </c>
      <c r="I185" s="6">
        <v>0.03</v>
      </c>
      <c r="J185" s="6">
        <v>2.96</v>
      </c>
      <c r="K185" s="81">
        <v>2</v>
      </c>
      <c r="L185" s="82">
        <f t="shared" si="15"/>
        <v>0.35148313693620475</v>
      </c>
      <c r="M185" s="32">
        <f t="shared" si="16"/>
        <v>0.006095083299471758</v>
      </c>
      <c r="N185" s="33">
        <f t="shared" si="17"/>
        <v>0.6013815522145468</v>
      </c>
      <c r="O185" s="30">
        <f t="shared" si="18"/>
        <v>3514.8313693620476</v>
      </c>
      <c r="P185" s="38">
        <f t="shared" si="19"/>
        <v>60.950832994717594</v>
      </c>
      <c r="Q185" s="83">
        <f t="shared" si="20"/>
        <v>6013.815522145469</v>
      </c>
    </row>
    <row r="186" spans="1:17" ht="12.75">
      <c r="A186" s="80" t="s">
        <v>234</v>
      </c>
      <c r="B186" s="7" t="s">
        <v>101</v>
      </c>
      <c r="C186" s="6">
        <v>33</v>
      </c>
      <c r="D186" s="6">
        <v>28.28</v>
      </c>
      <c r="E186" s="6">
        <v>0.4878</v>
      </c>
      <c r="F186" s="6">
        <v>28.2841</v>
      </c>
      <c r="G186" s="6">
        <f t="shared" si="14"/>
        <v>0.00409999999999755</v>
      </c>
      <c r="H186" s="6">
        <v>2.87</v>
      </c>
      <c r="I186" s="6">
        <v>0.07</v>
      </c>
      <c r="J186" s="6">
        <v>0.65</v>
      </c>
      <c r="K186" s="81">
        <v>6</v>
      </c>
      <c r="L186" s="82">
        <f t="shared" si="15"/>
        <v>0.5883558835588356</v>
      </c>
      <c r="M186" s="32">
        <f t="shared" si="16"/>
        <v>0.014350143501435016</v>
      </c>
      <c r="N186" s="33">
        <f t="shared" si="17"/>
        <v>0.13325133251332513</v>
      </c>
      <c r="O186" s="30">
        <f t="shared" si="18"/>
        <v>5883.558835588356</v>
      </c>
      <c r="P186" s="38">
        <f t="shared" si="19"/>
        <v>143.50143501435014</v>
      </c>
      <c r="Q186" s="83">
        <f t="shared" si="20"/>
        <v>1332.5133251332513</v>
      </c>
    </row>
    <row r="187" spans="1:17" ht="12.75">
      <c r="A187" s="80" t="s">
        <v>235</v>
      </c>
      <c r="B187" s="7" t="s">
        <v>101</v>
      </c>
      <c r="C187" s="6">
        <v>34</v>
      </c>
      <c r="D187" s="6">
        <v>27.136</v>
      </c>
      <c r="E187" s="6">
        <v>0.4768</v>
      </c>
      <c r="F187" s="6">
        <v>27.1368</v>
      </c>
      <c r="G187" s="6">
        <f t="shared" si="14"/>
        <v>0.0008000000000016882</v>
      </c>
      <c r="H187" s="6">
        <v>1.5</v>
      </c>
      <c r="I187" s="6">
        <v>0.11</v>
      </c>
      <c r="J187" s="6">
        <v>0.85</v>
      </c>
      <c r="K187" s="81">
        <v>2</v>
      </c>
      <c r="L187" s="82">
        <f t="shared" si="15"/>
        <v>0.31459731543624164</v>
      </c>
      <c r="M187" s="32">
        <f t="shared" si="16"/>
        <v>0.02307046979865772</v>
      </c>
      <c r="N187" s="33">
        <f t="shared" si="17"/>
        <v>0.1782718120805369</v>
      </c>
      <c r="O187" s="30">
        <f t="shared" si="18"/>
        <v>3145.973154362416</v>
      </c>
      <c r="P187" s="38">
        <f t="shared" si="19"/>
        <v>230.70469798657717</v>
      </c>
      <c r="Q187" s="83">
        <f t="shared" si="20"/>
        <v>1782.7181208053692</v>
      </c>
    </row>
    <row r="188" spans="1:17" ht="12.75">
      <c r="A188" s="80" t="s">
        <v>236</v>
      </c>
      <c r="B188" s="7" t="s">
        <v>101</v>
      </c>
      <c r="C188" s="6">
        <v>34</v>
      </c>
      <c r="D188" s="6">
        <v>27.136</v>
      </c>
      <c r="E188" s="6">
        <v>0.4906</v>
      </c>
      <c r="F188" s="6">
        <v>27.1384</v>
      </c>
      <c r="G188" s="6">
        <f t="shared" si="14"/>
        <v>0.002400000000001512</v>
      </c>
      <c r="H188" s="6">
        <v>0.66</v>
      </c>
      <c r="I188" s="6">
        <v>0.1</v>
      </c>
      <c r="J188" s="6">
        <v>0.79</v>
      </c>
      <c r="K188" s="81">
        <v>4</v>
      </c>
      <c r="L188" s="82">
        <f t="shared" si="15"/>
        <v>0.1345291479820628</v>
      </c>
      <c r="M188" s="32">
        <f t="shared" si="16"/>
        <v>0.020383204239706486</v>
      </c>
      <c r="N188" s="33">
        <f t="shared" si="17"/>
        <v>0.1610273134936812</v>
      </c>
      <c r="O188" s="30">
        <f t="shared" si="18"/>
        <v>1345.291479820628</v>
      </c>
      <c r="P188" s="38">
        <f t="shared" si="19"/>
        <v>203.83204239706484</v>
      </c>
      <c r="Q188" s="83">
        <f t="shared" si="20"/>
        <v>1610.273134936812</v>
      </c>
    </row>
    <row r="189" spans="1:17" ht="12.75">
      <c r="A189" s="80" t="s">
        <v>237</v>
      </c>
      <c r="B189" s="7" t="s">
        <v>101</v>
      </c>
      <c r="C189" s="6">
        <v>34</v>
      </c>
      <c r="D189" s="6">
        <v>27.136</v>
      </c>
      <c r="E189" s="6">
        <v>0.522</v>
      </c>
      <c r="F189" s="6">
        <v>27.1374</v>
      </c>
      <c r="G189" s="6">
        <f t="shared" si="14"/>
        <v>0.00140000000000029</v>
      </c>
      <c r="H189" s="6">
        <v>1.45</v>
      </c>
      <c r="I189" s="6">
        <v>0.08</v>
      </c>
      <c r="J189" s="6">
        <v>0.67</v>
      </c>
      <c r="K189" s="81">
        <v>6</v>
      </c>
      <c r="L189" s="82">
        <f t="shared" si="15"/>
        <v>0.27777777777777773</v>
      </c>
      <c r="M189" s="32">
        <f t="shared" si="16"/>
        <v>0.01532567049808429</v>
      </c>
      <c r="N189" s="33">
        <f t="shared" si="17"/>
        <v>0.12835249042145594</v>
      </c>
      <c r="O189" s="30">
        <f t="shared" si="18"/>
        <v>2777.777777777778</v>
      </c>
      <c r="P189" s="38">
        <f t="shared" si="19"/>
        <v>153.2567049808429</v>
      </c>
      <c r="Q189" s="83">
        <f t="shared" si="20"/>
        <v>1283.5249042145592</v>
      </c>
    </row>
    <row r="190" spans="1:17" ht="12.75">
      <c r="A190" s="80" t="s">
        <v>238</v>
      </c>
      <c r="B190" s="7" t="s">
        <v>101</v>
      </c>
      <c r="C190" s="6">
        <v>34</v>
      </c>
      <c r="D190" s="6">
        <v>27.136</v>
      </c>
      <c r="E190" s="6" t="s">
        <v>101</v>
      </c>
      <c r="F190" s="6" t="s">
        <v>101</v>
      </c>
      <c r="G190" s="6"/>
      <c r="H190" s="6">
        <v>0</v>
      </c>
      <c r="I190" s="6">
        <v>0</v>
      </c>
      <c r="J190" s="6">
        <v>0.03</v>
      </c>
      <c r="K190" s="81">
        <v>2</v>
      </c>
      <c r="L190" s="82"/>
      <c r="M190" s="32"/>
      <c r="N190" s="33"/>
      <c r="O190" s="30"/>
      <c r="P190" s="38"/>
      <c r="Q190" s="83"/>
    </row>
    <row r="191" spans="1:17" ht="12.75">
      <c r="A191" s="80" t="s">
        <v>235</v>
      </c>
      <c r="B191" s="7" t="s">
        <v>101</v>
      </c>
      <c r="C191" s="6">
        <v>35</v>
      </c>
      <c r="D191" s="6">
        <v>27.577</v>
      </c>
      <c r="E191" s="6">
        <v>0.4842</v>
      </c>
      <c r="F191" s="6">
        <v>25.6773</v>
      </c>
      <c r="G191" s="6">
        <f t="shared" si="14"/>
        <v>-1.8997000000000028</v>
      </c>
      <c r="H191" s="6">
        <v>1.24</v>
      </c>
      <c r="I191" s="6">
        <v>0.06</v>
      </c>
      <c r="J191" s="6">
        <v>0.82</v>
      </c>
      <c r="K191" s="81">
        <v>2</v>
      </c>
      <c r="L191" s="82">
        <f t="shared" si="15"/>
        <v>0.2560925237505163</v>
      </c>
      <c r="M191" s="32">
        <f t="shared" si="16"/>
        <v>0.012391573729863692</v>
      </c>
      <c r="N191" s="33">
        <f t="shared" si="17"/>
        <v>0.16935150764147044</v>
      </c>
      <c r="O191" s="30">
        <f t="shared" si="18"/>
        <v>2560.925237505163</v>
      </c>
      <c r="P191" s="38">
        <f t="shared" si="19"/>
        <v>123.91573729863693</v>
      </c>
      <c r="Q191" s="83">
        <f t="shared" si="20"/>
        <v>1693.5150764147047</v>
      </c>
    </row>
    <row r="192" spans="1:17" ht="12.75">
      <c r="A192" s="80" t="s">
        <v>239</v>
      </c>
      <c r="B192" s="7" t="s">
        <v>101</v>
      </c>
      <c r="C192" s="6">
        <v>35</v>
      </c>
      <c r="D192" s="6">
        <v>27.577</v>
      </c>
      <c r="E192" s="6">
        <v>0.5306</v>
      </c>
      <c r="F192" s="6">
        <v>27.5824</v>
      </c>
      <c r="G192" s="6">
        <f t="shared" si="14"/>
        <v>0.005399999999998073</v>
      </c>
      <c r="H192" s="6">
        <v>3.1</v>
      </c>
      <c r="I192" s="6">
        <v>0.03</v>
      </c>
      <c r="J192" s="6">
        <v>3.28</v>
      </c>
      <c r="K192" s="81">
        <v>2</v>
      </c>
      <c r="L192" s="82">
        <f t="shared" si="15"/>
        <v>0.584244251790426</v>
      </c>
      <c r="M192" s="32">
        <f t="shared" si="16"/>
        <v>0.005653976630229929</v>
      </c>
      <c r="N192" s="33">
        <f t="shared" si="17"/>
        <v>0.6181681115718055</v>
      </c>
      <c r="O192" s="30">
        <f t="shared" si="18"/>
        <v>5842.44251790426</v>
      </c>
      <c r="P192" s="38">
        <f t="shared" si="19"/>
        <v>56.53976630229929</v>
      </c>
      <c r="Q192" s="83">
        <f t="shared" si="20"/>
        <v>6181.6811157180555</v>
      </c>
    </row>
    <row r="193" spans="1:17" ht="12.75">
      <c r="A193" s="80" t="s">
        <v>240</v>
      </c>
      <c r="B193" s="7" t="s">
        <v>101</v>
      </c>
      <c r="C193" s="6">
        <v>35</v>
      </c>
      <c r="D193" s="6">
        <v>27.577</v>
      </c>
      <c r="E193" s="6">
        <v>0.52</v>
      </c>
      <c r="F193" s="6">
        <v>25.6779</v>
      </c>
      <c r="G193" s="6">
        <f t="shared" si="14"/>
        <v>-1.8991000000000007</v>
      </c>
      <c r="H193" s="6">
        <v>0.93</v>
      </c>
      <c r="I193" s="6">
        <v>0.14</v>
      </c>
      <c r="J193" s="6">
        <v>0.79</v>
      </c>
      <c r="K193" s="81">
        <v>4</v>
      </c>
      <c r="L193" s="82">
        <f t="shared" si="15"/>
        <v>0.17884615384615385</v>
      </c>
      <c r="M193" s="32">
        <f t="shared" si="16"/>
        <v>0.026923076923076925</v>
      </c>
      <c r="N193" s="33">
        <f t="shared" si="17"/>
        <v>0.15192307692307694</v>
      </c>
      <c r="O193" s="30">
        <f t="shared" si="18"/>
        <v>1788.4615384615383</v>
      </c>
      <c r="P193" s="38">
        <f t="shared" si="19"/>
        <v>269.2307692307692</v>
      </c>
      <c r="Q193" s="83">
        <f t="shared" si="20"/>
        <v>1519.2307692307693</v>
      </c>
    </row>
    <row r="194" spans="1:17" ht="12.75">
      <c r="A194" s="80" t="s">
        <v>241</v>
      </c>
      <c r="B194" s="7" t="s">
        <v>101</v>
      </c>
      <c r="C194" s="6">
        <v>35</v>
      </c>
      <c r="D194" s="6">
        <v>27.577</v>
      </c>
      <c r="E194" s="6">
        <v>0.4863</v>
      </c>
      <c r="F194" s="6">
        <v>27.5797</v>
      </c>
      <c r="G194" s="6">
        <f t="shared" si="14"/>
        <v>0.00269999999999726</v>
      </c>
      <c r="H194" s="6">
        <v>1.47</v>
      </c>
      <c r="I194" s="6">
        <v>0.07</v>
      </c>
      <c r="J194" s="6">
        <v>0.67</v>
      </c>
      <c r="K194" s="81">
        <v>6</v>
      </c>
      <c r="L194" s="82">
        <f t="shared" si="15"/>
        <v>0.30228254164096235</v>
      </c>
      <c r="M194" s="32">
        <f t="shared" si="16"/>
        <v>0.014394406744807731</v>
      </c>
      <c r="N194" s="33">
        <f t="shared" si="17"/>
        <v>0.13777503598601687</v>
      </c>
      <c r="O194" s="30">
        <f t="shared" si="18"/>
        <v>3022.825416409624</v>
      </c>
      <c r="P194" s="38">
        <f t="shared" si="19"/>
        <v>143.9440674480773</v>
      </c>
      <c r="Q194" s="83">
        <f t="shared" si="20"/>
        <v>1377.7503598601686</v>
      </c>
    </row>
    <row r="195" spans="1:17" ht="12.75">
      <c r="A195" s="80" t="s">
        <v>242</v>
      </c>
      <c r="B195" s="7" t="s">
        <v>101</v>
      </c>
      <c r="C195" s="6">
        <v>36</v>
      </c>
      <c r="D195" s="6">
        <v>26.389</v>
      </c>
      <c r="E195" s="6">
        <v>0.5147</v>
      </c>
      <c r="F195" s="6">
        <v>26.3986</v>
      </c>
      <c r="G195" s="6">
        <f t="shared" si="14"/>
        <v>0.009599999999998943</v>
      </c>
      <c r="H195" s="6">
        <v>2.9</v>
      </c>
      <c r="I195" s="6">
        <v>0.13</v>
      </c>
      <c r="J195" s="6">
        <v>0.67</v>
      </c>
      <c r="K195" s="81">
        <v>6</v>
      </c>
      <c r="L195" s="82">
        <f t="shared" si="15"/>
        <v>0.5634350106858363</v>
      </c>
      <c r="M195" s="32">
        <f t="shared" si="16"/>
        <v>0.02525743151350301</v>
      </c>
      <c r="N195" s="33">
        <f t="shared" si="17"/>
        <v>0.13017291626190014</v>
      </c>
      <c r="O195" s="30">
        <f t="shared" si="18"/>
        <v>5634.350106858364</v>
      </c>
      <c r="P195" s="38">
        <f t="shared" si="19"/>
        <v>252.5743151350301</v>
      </c>
      <c r="Q195" s="83">
        <f t="shared" si="20"/>
        <v>1301.7291626190013</v>
      </c>
    </row>
    <row r="196" spans="1:17" ht="12.75">
      <c r="A196" s="80" t="s">
        <v>38</v>
      </c>
      <c r="B196" s="7" t="s">
        <v>101</v>
      </c>
      <c r="C196" s="6">
        <v>36</v>
      </c>
      <c r="D196" s="6">
        <v>26.389</v>
      </c>
      <c r="E196" s="6">
        <v>0.4789</v>
      </c>
      <c r="F196" s="6">
        <v>26.3946</v>
      </c>
      <c r="G196" s="6">
        <f aca="true" t="shared" si="21" ref="G196:G208">F196-D196</f>
        <v>0.00560000000000116</v>
      </c>
      <c r="H196" s="6">
        <v>1.22</v>
      </c>
      <c r="I196" s="6">
        <v>0.08</v>
      </c>
      <c r="J196" s="6">
        <v>1.04</v>
      </c>
      <c r="K196" s="81">
        <v>2</v>
      </c>
      <c r="L196" s="82">
        <f aca="true" t="shared" si="22" ref="L196:L208">(H196)/(10*E196)</f>
        <v>0.25475046982668614</v>
      </c>
      <c r="M196" s="32">
        <f aca="true" t="shared" si="23" ref="M196:M208">(I196)/(10*E196)</f>
        <v>0.016704948841094174</v>
      </c>
      <c r="N196" s="33">
        <f aca="true" t="shared" si="24" ref="N196:N208">(J196)/(10*E196)</f>
        <v>0.2171643349342243</v>
      </c>
      <c r="O196" s="30">
        <f aca="true" t="shared" si="25" ref="O196:O208">(1000*H196)/(E196)</f>
        <v>2547.5046982668614</v>
      </c>
      <c r="P196" s="38">
        <f aca="true" t="shared" si="26" ref="P196:P208">(1000*I196)/E196</f>
        <v>167.04948841094173</v>
      </c>
      <c r="Q196" s="83">
        <f aca="true" t="shared" si="27" ref="Q196:Q208">(1000*J196)/E196</f>
        <v>2171.643349342243</v>
      </c>
    </row>
    <row r="197" spans="1:17" ht="12.75">
      <c r="A197" s="80" t="s">
        <v>243</v>
      </c>
      <c r="B197" s="7" t="s">
        <v>101</v>
      </c>
      <c r="C197" s="6">
        <v>39</v>
      </c>
      <c r="D197" s="6">
        <v>28.335</v>
      </c>
      <c r="E197" s="6">
        <v>0.5186</v>
      </c>
      <c r="F197" s="6">
        <v>28.338</v>
      </c>
      <c r="G197" s="6">
        <f t="shared" si="21"/>
        <v>0.0030000000000001137</v>
      </c>
      <c r="H197" s="6">
        <v>0.78</v>
      </c>
      <c r="I197" s="6">
        <v>0.19</v>
      </c>
      <c r="J197" s="6">
        <v>0.76</v>
      </c>
      <c r="K197" s="81">
        <v>4</v>
      </c>
      <c r="L197" s="82">
        <f t="shared" si="22"/>
        <v>0.1504049363671423</v>
      </c>
      <c r="M197" s="32">
        <f t="shared" si="23"/>
        <v>0.03663709988430389</v>
      </c>
      <c r="N197" s="33">
        <f t="shared" si="24"/>
        <v>0.14654839953721557</v>
      </c>
      <c r="O197" s="30">
        <f t="shared" si="25"/>
        <v>1504.0493636714232</v>
      </c>
      <c r="P197" s="38">
        <f t="shared" si="26"/>
        <v>366.370998843039</v>
      </c>
      <c r="Q197" s="83">
        <f t="shared" si="27"/>
        <v>1465.483995372156</v>
      </c>
    </row>
    <row r="198" spans="1:17" ht="12.75">
      <c r="A198" s="80" t="s">
        <v>244</v>
      </c>
      <c r="B198" s="7" t="s">
        <v>101</v>
      </c>
      <c r="C198" s="6">
        <v>39</v>
      </c>
      <c r="D198" s="6">
        <v>28.335</v>
      </c>
      <c r="E198" s="6">
        <v>0.4851</v>
      </c>
      <c r="F198" s="6">
        <v>28.3393</v>
      </c>
      <c r="G198" s="6">
        <f t="shared" si="21"/>
        <v>0.004300000000000637</v>
      </c>
      <c r="H198" s="6">
        <v>3.2</v>
      </c>
      <c r="I198" s="6">
        <v>0.05</v>
      </c>
      <c r="J198" s="6">
        <v>5.51</v>
      </c>
      <c r="K198" s="81">
        <v>2</v>
      </c>
      <c r="L198" s="82">
        <f t="shared" si="22"/>
        <v>0.6596578025149454</v>
      </c>
      <c r="M198" s="32">
        <f t="shared" si="23"/>
        <v>0.010307153164296022</v>
      </c>
      <c r="N198" s="33">
        <f t="shared" si="24"/>
        <v>1.1358482787054216</v>
      </c>
      <c r="O198" s="30">
        <f t="shared" si="25"/>
        <v>6596.578025149454</v>
      </c>
      <c r="P198" s="38">
        <f t="shared" si="26"/>
        <v>103.07153164296022</v>
      </c>
      <c r="Q198" s="83">
        <f t="shared" si="27"/>
        <v>11358.482787054216</v>
      </c>
    </row>
    <row r="199" spans="1:17" ht="12.75">
      <c r="A199" s="80" t="s">
        <v>245</v>
      </c>
      <c r="B199" s="7" t="s">
        <v>101</v>
      </c>
      <c r="C199" s="6">
        <v>39</v>
      </c>
      <c r="D199" s="6">
        <v>28.335</v>
      </c>
      <c r="E199" s="6">
        <v>0.4743</v>
      </c>
      <c r="F199" s="6">
        <v>28.3369</v>
      </c>
      <c r="G199" s="6">
        <f t="shared" si="21"/>
        <v>0.0018999999999991246</v>
      </c>
      <c r="H199" s="6">
        <v>1.85</v>
      </c>
      <c r="I199" s="6">
        <v>0.06</v>
      </c>
      <c r="J199" s="6">
        <v>0.56</v>
      </c>
      <c r="K199" s="81">
        <v>6</v>
      </c>
      <c r="L199" s="82">
        <f t="shared" si="22"/>
        <v>0.39004849251528567</v>
      </c>
      <c r="M199" s="32">
        <f t="shared" si="23"/>
        <v>0.01265022137887413</v>
      </c>
      <c r="N199" s="33">
        <f t="shared" si="24"/>
        <v>0.11806873286949189</v>
      </c>
      <c r="O199" s="30">
        <f t="shared" si="25"/>
        <v>3900.4849251528567</v>
      </c>
      <c r="P199" s="38">
        <f t="shared" si="26"/>
        <v>126.5022137887413</v>
      </c>
      <c r="Q199" s="83">
        <f t="shared" si="27"/>
        <v>1180.6873286949187</v>
      </c>
    </row>
    <row r="200" spans="1:17" ht="12.75">
      <c r="A200" s="80" t="s">
        <v>246</v>
      </c>
      <c r="B200" s="7" t="s">
        <v>101</v>
      </c>
      <c r="C200" s="6">
        <v>41</v>
      </c>
      <c r="D200" s="6">
        <v>25.503</v>
      </c>
      <c r="E200" s="6">
        <v>0.4764</v>
      </c>
      <c r="F200" s="6">
        <v>25.5019</v>
      </c>
      <c r="G200" s="6">
        <f t="shared" si="21"/>
        <v>-0.001100000000000989</v>
      </c>
      <c r="H200" s="6">
        <v>1.81</v>
      </c>
      <c r="I200" s="6">
        <v>0.09</v>
      </c>
      <c r="J200" s="6">
        <v>0.65</v>
      </c>
      <c r="K200" s="81">
        <v>6</v>
      </c>
      <c r="L200" s="82">
        <f t="shared" si="22"/>
        <v>0.3799328295549958</v>
      </c>
      <c r="M200" s="32">
        <f t="shared" si="23"/>
        <v>0.01889168765743073</v>
      </c>
      <c r="N200" s="33">
        <f t="shared" si="24"/>
        <v>0.13643996641477749</v>
      </c>
      <c r="O200" s="30">
        <f t="shared" si="25"/>
        <v>3799.328295549958</v>
      </c>
      <c r="P200" s="38">
        <f t="shared" si="26"/>
        <v>188.9168765743073</v>
      </c>
      <c r="Q200" s="83">
        <f t="shared" si="27"/>
        <v>1364.399664147775</v>
      </c>
    </row>
    <row r="201" spans="1:17" ht="12.75">
      <c r="A201" s="80" t="s">
        <v>247</v>
      </c>
      <c r="B201" s="7" t="s">
        <v>101</v>
      </c>
      <c r="C201" s="6">
        <v>41</v>
      </c>
      <c r="D201" s="6">
        <v>25.503</v>
      </c>
      <c r="E201" s="6">
        <v>0.47</v>
      </c>
      <c r="F201" s="6">
        <v>25.5033</v>
      </c>
      <c r="G201" s="6">
        <f t="shared" si="21"/>
        <v>0.0002999999999993008</v>
      </c>
      <c r="H201" s="6">
        <v>1.12</v>
      </c>
      <c r="I201" s="6">
        <v>0.17</v>
      </c>
      <c r="J201" s="6">
        <v>0.92</v>
      </c>
      <c r="K201" s="81">
        <v>4</v>
      </c>
      <c r="L201" s="82">
        <f t="shared" si="22"/>
        <v>0.2382978723404256</v>
      </c>
      <c r="M201" s="32">
        <f t="shared" si="23"/>
        <v>0.03617021276595746</v>
      </c>
      <c r="N201" s="33">
        <f t="shared" si="24"/>
        <v>0.19574468085106386</v>
      </c>
      <c r="O201" s="30">
        <f t="shared" si="25"/>
        <v>2382.9787234042556</v>
      </c>
      <c r="P201" s="38">
        <f t="shared" si="26"/>
        <v>361.7021276595745</v>
      </c>
      <c r="Q201" s="83">
        <f t="shared" si="27"/>
        <v>1957.4468085106384</v>
      </c>
    </row>
    <row r="202" spans="1:17" ht="12.75">
      <c r="A202" s="80" t="s">
        <v>248</v>
      </c>
      <c r="B202" s="7" t="s">
        <v>101</v>
      </c>
      <c r="C202" s="6">
        <v>45</v>
      </c>
      <c r="D202" s="6">
        <v>25.148</v>
      </c>
      <c r="E202" s="6">
        <v>0.5303</v>
      </c>
      <c r="F202" s="6">
        <v>25.1563</v>
      </c>
      <c r="G202" s="6">
        <f t="shared" si="21"/>
        <v>0.008300000000001972</v>
      </c>
      <c r="H202" s="6">
        <v>2.17</v>
      </c>
      <c r="I202" s="6">
        <v>0.18</v>
      </c>
      <c r="J202" s="6">
        <v>0.95</v>
      </c>
      <c r="K202" s="81">
        <v>4</v>
      </c>
      <c r="L202" s="82">
        <f t="shared" si="22"/>
        <v>0.409202338299076</v>
      </c>
      <c r="M202" s="32">
        <f t="shared" si="23"/>
        <v>0.03394305110314916</v>
      </c>
      <c r="N202" s="33">
        <f t="shared" si="24"/>
        <v>0.1791438808221761</v>
      </c>
      <c r="O202" s="30">
        <f t="shared" si="25"/>
        <v>4092.02338299076</v>
      </c>
      <c r="P202" s="38">
        <f t="shared" si="26"/>
        <v>339.4305110314916</v>
      </c>
      <c r="Q202" s="83">
        <f t="shared" si="27"/>
        <v>1791.4388082217613</v>
      </c>
    </row>
    <row r="203" spans="1:17" ht="12.75">
      <c r="A203" s="80" t="s">
        <v>249</v>
      </c>
      <c r="B203" s="7" t="s">
        <v>101</v>
      </c>
      <c r="C203" s="6">
        <v>45</v>
      </c>
      <c r="D203" s="6">
        <v>25.148</v>
      </c>
      <c r="E203" s="6">
        <v>0.5167</v>
      </c>
      <c r="F203" s="6">
        <v>25.1571</v>
      </c>
      <c r="G203" s="6">
        <f t="shared" si="21"/>
        <v>0.009100000000000108</v>
      </c>
      <c r="H203" s="6">
        <v>4.83</v>
      </c>
      <c r="I203" s="6">
        <v>0.18</v>
      </c>
      <c r="J203" s="6">
        <v>4.89</v>
      </c>
      <c r="K203" s="81">
        <v>2</v>
      </c>
      <c r="L203" s="82">
        <f t="shared" si="22"/>
        <v>0.9347784013934584</v>
      </c>
      <c r="M203" s="32">
        <f t="shared" si="23"/>
        <v>0.03483646216373137</v>
      </c>
      <c r="N203" s="33">
        <f t="shared" si="24"/>
        <v>0.9463905554480354</v>
      </c>
      <c r="O203" s="30">
        <f t="shared" si="25"/>
        <v>9347.784013934584</v>
      </c>
      <c r="P203" s="38">
        <f t="shared" si="26"/>
        <v>348.3646216373137</v>
      </c>
      <c r="Q203" s="83">
        <f t="shared" si="27"/>
        <v>9463.905554480356</v>
      </c>
    </row>
    <row r="204" spans="1:17" ht="12.75">
      <c r="A204" s="80" t="s">
        <v>250</v>
      </c>
      <c r="B204" s="7" t="s">
        <v>101</v>
      </c>
      <c r="C204" s="6">
        <v>45</v>
      </c>
      <c r="D204" s="6">
        <v>25.148</v>
      </c>
      <c r="E204" s="6">
        <v>0.499</v>
      </c>
      <c r="F204" s="6">
        <v>25.15</v>
      </c>
      <c r="G204" s="6">
        <f t="shared" si="21"/>
        <v>0.0019999999999988916</v>
      </c>
      <c r="H204" s="6">
        <v>2.2</v>
      </c>
      <c r="I204" s="6">
        <v>0.08</v>
      </c>
      <c r="J204" s="6">
        <v>0.67</v>
      </c>
      <c r="K204" s="81">
        <v>6</v>
      </c>
      <c r="L204" s="82">
        <f t="shared" si="22"/>
        <v>0.4408817635270541</v>
      </c>
      <c r="M204" s="32">
        <f t="shared" si="23"/>
        <v>0.01603206412825651</v>
      </c>
      <c r="N204" s="33">
        <f t="shared" si="24"/>
        <v>0.1342685370741483</v>
      </c>
      <c r="O204" s="30">
        <f t="shared" si="25"/>
        <v>4408.817635270541</v>
      </c>
      <c r="P204" s="38">
        <f t="shared" si="26"/>
        <v>160.32064128256513</v>
      </c>
      <c r="Q204" s="83">
        <f t="shared" si="27"/>
        <v>1342.685370741483</v>
      </c>
    </row>
    <row r="205" spans="1:17" ht="12.75">
      <c r="A205" s="80">
        <v>66</v>
      </c>
      <c r="B205" s="7" t="s">
        <v>113</v>
      </c>
      <c r="C205" s="6">
        <v>45</v>
      </c>
      <c r="D205" s="6">
        <v>25.148</v>
      </c>
      <c r="E205" s="6">
        <v>0.5303</v>
      </c>
      <c r="F205" s="6" t="s">
        <v>101</v>
      </c>
      <c r="G205" s="6"/>
      <c r="H205" s="6">
        <v>2.22</v>
      </c>
      <c r="I205" s="6">
        <v>0.18</v>
      </c>
      <c r="J205" s="6">
        <v>0.9</v>
      </c>
      <c r="K205" s="81">
        <v>4</v>
      </c>
      <c r="L205" s="82">
        <f t="shared" si="22"/>
        <v>0.41863096360550633</v>
      </c>
      <c r="M205" s="32">
        <f t="shared" si="23"/>
        <v>0.03394305110314916</v>
      </c>
      <c r="N205" s="33">
        <f t="shared" si="24"/>
        <v>0.16971525551574582</v>
      </c>
      <c r="O205" s="30">
        <f t="shared" si="25"/>
        <v>4186.3096360550635</v>
      </c>
      <c r="P205" s="38">
        <f t="shared" si="26"/>
        <v>339.4305110314916</v>
      </c>
      <c r="Q205" s="83">
        <f t="shared" si="27"/>
        <v>1697.152555157458</v>
      </c>
    </row>
    <row r="206" spans="1:17" ht="12.75">
      <c r="A206" s="80" t="s">
        <v>251</v>
      </c>
      <c r="B206" s="7" t="s">
        <v>101</v>
      </c>
      <c r="C206" s="6">
        <v>49</v>
      </c>
      <c r="D206" s="6">
        <v>25.293</v>
      </c>
      <c r="E206" s="6">
        <v>0.532</v>
      </c>
      <c r="F206" s="6">
        <v>25.2955</v>
      </c>
      <c r="G206" s="6">
        <f t="shared" si="21"/>
        <v>0.002500000000001279</v>
      </c>
      <c r="H206" s="6">
        <v>2.77</v>
      </c>
      <c r="I206" s="6">
        <v>0.06</v>
      </c>
      <c r="J206" s="6">
        <v>2.88</v>
      </c>
      <c r="K206" s="81">
        <v>2</v>
      </c>
      <c r="L206" s="82">
        <f t="shared" si="22"/>
        <v>0.5206766917293233</v>
      </c>
      <c r="M206" s="32">
        <f t="shared" si="23"/>
        <v>0.011278195488721804</v>
      </c>
      <c r="N206" s="33">
        <f t="shared" si="24"/>
        <v>0.5413533834586466</v>
      </c>
      <c r="O206" s="30">
        <f t="shared" si="25"/>
        <v>5206.766917293233</v>
      </c>
      <c r="P206" s="38">
        <f t="shared" si="26"/>
        <v>112.78195488721803</v>
      </c>
      <c r="Q206" s="83">
        <f t="shared" si="27"/>
        <v>5413.533834586466</v>
      </c>
    </row>
    <row r="207" spans="1:17" ht="12.75">
      <c r="A207" s="80" t="s">
        <v>252</v>
      </c>
      <c r="B207" s="7" t="s">
        <v>101</v>
      </c>
      <c r="C207" s="6">
        <v>49</v>
      </c>
      <c r="D207" s="6">
        <v>25.293</v>
      </c>
      <c r="E207" s="6">
        <v>0.4943</v>
      </c>
      <c r="F207" s="6">
        <v>25.2988</v>
      </c>
      <c r="G207" s="6">
        <f t="shared" si="21"/>
        <v>0.0058000000000006935</v>
      </c>
      <c r="H207" s="6">
        <v>2.11</v>
      </c>
      <c r="I207" s="6">
        <v>0.31</v>
      </c>
      <c r="J207" s="6">
        <v>1.33</v>
      </c>
      <c r="K207" s="81">
        <v>4</v>
      </c>
      <c r="L207" s="82">
        <f t="shared" si="22"/>
        <v>0.42686627554116924</v>
      </c>
      <c r="M207" s="32">
        <f t="shared" si="23"/>
        <v>0.06271495043495852</v>
      </c>
      <c r="N207" s="33">
        <f t="shared" si="24"/>
        <v>0.26906736799514464</v>
      </c>
      <c r="O207" s="30">
        <f t="shared" si="25"/>
        <v>4268.662755411693</v>
      </c>
      <c r="P207" s="38">
        <f t="shared" si="26"/>
        <v>627.1495043495853</v>
      </c>
      <c r="Q207" s="83">
        <f t="shared" si="27"/>
        <v>2690.6736799514465</v>
      </c>
    </row>
    <row r="208" spans="1:17" ht="13.5" thickBot="1">
      <c r="A208" s="80" t="s">
        <v>201</v>
      </c>
      <c r="B208" s="7" t="s">
        <v>101</v>
      </c>
      <c r="C208" s="6">
        <v>49</v>
      </c>
      <c r="D208" s="6">
        <v>25.293</v>
      </c>
      <c r="E208" s="6">
        <v>0.5234</v>
      </c>
      <c r="F208" s="6">
        <v>25.294</v>
      </c>
      <c r="G208" s="6">
        <f t="shared" si="21"/>
        <v>0.0010000000000012221</v>
      </c>
      <c r="H208" s="6">
        <v>1.98</v>
      </c>
      <c r="I208" s="6">
        <v>0.07</v>
      </c>
      <c r="J208" s="6">
        <v>0.59</v>
      </c>
      <c r="K208" s="81">
        <v>6</v>
      </c>
      <c r="L208" s="84">
        <f t="shared" si="22"/>
        <v>0.3782957585021016</v>
      </c>
      <c r="M208" s="70">
        <f t="shared" si="23"/>
        <v>0.013374092472296524</v>
      </c>
      <c r="N208" s="71">
        <f t="shared" si="24"/>
        <v>0.11272449369507069</v>
      </c>
      <c r="O208" s="51">
        <f t="shared" si="25"/>
        <v>3782.9575850210167</v>
      </c>
      <c r="P208" s="52">
        <f t="shared" si="26"/>
        <v>133.74092472296525</v>
      </c>
      <c r="Q208" s="85">
        <f t="shared" si="27"/>
        <v>1127.244936950707</v>
      </c>
    </row>
  </sheetData>
  <sheetProtection/>
  <mergeCells count="1">
    <mergeCell ref="L1:Q1"/>
  </mergeCell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1">
      <selection activeCell="I46" sqref="I46"/>
    </sheetView>
  </sheetViews>
  <sheetFormatPr defaultColWidth="9.140625" defaultRowHeight="12.75"/>
  <cols>
    <col min="1" max="1" width="14.00390625" style="10" customWidth="1"/>
    <col min="2" max="2" width="17.57421875" style="0" bestFit="1" customWidth="1"/>
    <col min="3" max="3" width="14.00390625" style="0" customWidth="1"/>
    <col min="5" max="8" width="14.00390625" style="0" customWidth="1"/>
    <col min="9" max="9" width="14.00390625" style="11" customWidth="1"/>
  </cols>
  <sheetData>
    <row r="1" spans="1:9" ht="13.5" customHeight="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4" t="s">
        <v>8</v>
      </c>
    </row>
    <row r="2" spans="1:9" ht="13.5" customHeight="1">
      <c r="A2" s="5">
        <v>8</v>
      </c>
      <c r="B2" s="6">
        <v>129</v>
      </c>
      <c r="C2" s="7" t="s">
        <v>9</v>
      </c>
      <c r="D2">
        <v>1</v>
      </c>
      <c r="E2" s="7" t="s">
        <v>10</v>
      </c>
      <c r="F2" s="6">
        <v>4</v>
      </c>
      <c r="G2" s="6">
        <v>48.116279069767444</v>
      </c>
      <c r="H2" s="6">
        <v>0.142</v>
      </c>
      <c r="I2" s="8">
        <v>338.8470357025877</v>
      </c>
    </row>
    <row r="3" spans="1:9" ht="13.5" customHeight="1">
      <c r="A3" s="5">
        <v>6</v>
      </c>
      <c r="B3" s="6">
        <v>129</v>
      </c>
      <c r="C3" s="7" t="s">
        <v>9</v>
      </c>
      <c r="D3">
        <v>1</v>
      </c>
      <c r="E3" s="7" t="s">
        <v>10</v>
      </c>
      <c r="F3" s="6">
        <v>2</v>
      </c>
      <c r="G3" s="6">
        <v>48.3953488372093</v>
      </c>
      <c r="H3" s="6">
        <v>0.128</v>
      </c>
      <c r="I3" s="8">
        <v>378.08866279069764</v>
      </c>
    </row>
    <row r="4" spans="1:9" ht="13.5" customHeight="1">
      <c r="A4" s="5">
        <v>33</v>
      </c>
      <c r="B4" s="6">
        <v>70</v>
      </c>
      <c r="C4" s="7" t="s">
        <v>11</v>
      </c>
      <c r="D4">
        <v>2</v>
      </c>
      <c r="E4" s="7" t="s">
        <v>12</v>
      </c>
      <c r="F4" s="6">
        <v>4</v>
      </c>
      <c r="G4" s="6">
        <v>47.45930232558139</v>
      </c>
      <c r="H4" s="6">
        <v>0.093</v>
      </c>
      <c r="I4" s="8">
        <v>510.3150787696924</v>
      </c>
    </row>
    <row r="5" spans="1:9" ht="13.5" customHeight="1">
      <c r="A5" s="5">
        <v>62</v>
      </c>
      <c r="B5" s="6">
        <v>65</v>
      </c>
      <c r="C5" s="7" t="s">
        <v>13</v>
      </c>
      <c r="D5">
        <v>2</v>
      </c>
      <c r="E5" s="7" t="s">
        <v>12</v>
      </c>
      <c r="F5" s="6">
        <v>3</v>
      </c>
      <c r="G5" s="6">
        <v>47.52906976744186</v>
      </c>
      <c r="H5" s="6">
        <v>0.072</v>
      </c>
      <c r="I5" s="8">
        <v>660.1259689922481</v>
      </c>
    </row>
    <row r="6" spans="1:9" ht="13.5" customHeight="1">
      <c r="A6" s="5">
        <v>114</v>
      </c>
      <c r="B6" s="6">
        <v>54</v>
      </c>
      <c r="C6" s="7" t="s">
        <v>14</v>
      </c>
      <c r="D6">
        <v>2</v>
      </c>
      <c r="E6" s="7" t="s">
        <v>12</v>
      </c>
      <c r="F6" s="6">
        <v>3</v>
      </c>
      <c r="G6" s="6">
        <v>47.54651162790698</v>
      </c>
      <c r="H6" s="6">
        <v>0.1475</v>
      </c>
      <c r="I6" s="8">
        <v>322.34923137564056</v>
      </c>
    </row>
    <row r="7" spans="1:9" ht="13.5" customHeight="1">
      <c r="A7" s="5">
        <v>88</v>
      </c>
      <c r="B7" s="6">
        <v>46</v>
      </c>
      <c r="C7" s="7" t="s">
        <v>15</v>
      </c>
      <c r="D7">
        <v>2</v>
      </c>
      <c r="E7" s="7" t="s">
        <v>12</v>
      </c>
      <c r="F7" s="6">
        <v>2</v>
      </c>
      <c r="G7" s="6">
        <v>48.145348837209305</v>
      </c>
      <c r="H7" s="6">
        <v>0.0925</v>
      </c>
      <c r="I7" s="8">
        <v>520.4902576995601</v>
      </c>
    </row>
    <row r="8" spans="1:9" ht="13.5" customHeight="1">
      <c r="A8" s="5">
        <v>90</v>
      </c>
      <c r="B8" s="6">
        <v>46</v>
      </c>
      <c r="C8" s="7" t="s">
        <v>15</v>
      </c>
      <c r="D8">
        <v>2</v>
      </c>
      <c r="E8" s="7" t="s">
        <v>12</v>
      </c>
      <c r="F8" s="6">
        <v>4</v>
      </c>
      <c r="G8" s="6">
        <v>50.906976744186046</v>
      </c>
      <c r="H8" s="6">
        <v>0.5775</v>
      </c>
      <c r="I8" s="8">
        <v>88.15060908084163</v>
      </c>
    </row>
    <row r="9" spans="1:9" ht="13.5" customHeight="1">
      <c r="A9" s="5">
        <v>91</v>
      </c>
      <c r="B9" s="6">
        <v>46</v>
      </c>
      <c r="C9" s="7" t="s">
        <v>15</v>
      </c>
      <c r="D9">
        <v>2</v>
      </c>
      <c r="E9" s="7" t="s">
        <v>12</v>
      </c>
      <c r="F9" s="6">
        <v>3</v>
      </c>
      <c r="G9" s="6">
        <v>48.31976744186046</v>
      </c>
      <c r="H9" s="6">
        <v>0.1225</v>
      </c>
      <c r="I9" s="8">
        <v>394.4470811580446</v>
      </c>
    </row>
    <row r="10" spans="1:9" ht="13.5" customHeight="1">
      <c r="A10" s="5">
        <v>94</v>
      </c>
      <c r="B10" s="6">
        <v>46</v>
      </c>
      <c r="C10" s="7" t="s">
        <v>15</v>
      </c>
      <c r="D10">
        <v>2</v>
      </c>
      <c r="E10" s="7" t="s">
        <v>12</v>
      </c>
      <c r="F10" s="6">
        <v>1</v>
      </c>
      <c r="G10" s="6">
        <v>49.29651162790698</v>
      </c>
      <c r="H10" s="6">
        <v>0.1045</v>
      </c>
      <c r="I10" s="8">
        <v>471.7369533771003</v>
      </c>
    </row>
    <row r="11" spans="1:9" ht="13.5" customHeight="1">
      <c r="A11" s="5">
        <v>106</v>
      </c>
      <c r="B11" s="6">
        <v>54</v>
      </c>
      <c r="C11" s="7" t="s">
        <v>14</v>
      </c>
      <c r="D11">
        <v>2</v>
      </c>
      <c r="E11" s="7" t="s">
        <v>12</v>
      </c>
      <c r="F11" s="6">
        <v>2</v>
      </c>
      <c r="G11" s="6">
        <v>47.91279069767442</v>
      </c>
      <c r="H11" s="6">
        <v>0.1855</v>
      </c>
      <c r="I11" s="8">
        <v>258.2899768068702</v>
      </c>
    </row>
    <row r="12" spans="1:9" ht="13.5" customHeight="1">
      <c r="A12" s="5">
        <v>38</v>
      </c>
      <c r="B12" s="6">
        <v>70</v>
      </c>
      <c r="C12" s="7" t="s">
        <v>11</v>
      </c>
      <c r="D12">
        <v>2</v>
      </c>
      <c r="E12" s="7" t="s">
        <v>12</v>
      </c>
      <c r="F12" s="6">
        <v>3</v>
      </c>
      <c r="G12" s="6">
        <v>48.49418604651163</v>
      </c>
      <c r="H12" s="6">
        <v>0.1715</v>
      </c>
      <c r="I12" s="8">
        <v>282.76493321581125</v>
      </c>
    </row>
    <row r="13" spans="1:9" ht="13.5" customHeight="1">
      <c r="A13" s="5">
        <v>13</v>
      </c>
      <c r="B13" s="6">
        <v>129</v>
      </c>
      <c r="C13" s="7" t="s">
        <v>16</v>
      </c>
      <c r="D13">
        <v>3</v>
      </c>
      <c r="E13" s="7" t="s">
        <v>17</v>
      </c>
      <c r="F13" s="6">
        <v>3</v>
      </c>
      <c r="G13" s="6">
        <v>48.79651162790698</v>
      </c>
      <c r="H13" s="6">
        <v>0.239</v>
      </c>
      <c r="I13" s="8">
        <v>204.1695047192761</v>
      </c>
    </row>
    <row r="14" spans="1:9" ht="13.5" customHeight="1">
      <c r="A14" s="5">
        <v>411</v>
      </c>
      <c r="B14" s="6">
        <v>27</v>
      </c>
      <c r="C14" s="7" t="s">
        <v>18</v>
      </c>
      <c r="D14">
        <v>3</v>
      </c>
      <c r="E14" s="7" t="s">
        <v>17</v>
      </c>
      <c r="F14" s="6">
        <v>4</v>
      </c>
      <c r="G14" s="6">
        <v>48.99418604651163</v>
      </c>
      <c r="H14" s="6">
        <v>0.2585</v>
      </c>
      <c r="I14" s="8">
        <v>189.5326346093293</v>
      </c>
    </row>
    <row r="15" spans="1:9" ht="13.5" customHeight="1">
      <c r="A15" s="5">
        <v>238</v>
      </c>
      <c r="B15" s="6">
        <v>16</v>
      </c>
      <c r="C15" s="7" t="s">
        <v>19</v>
      </c>
      <c r="D15">
        <v>3</v>
      </c>
      <c r="E15" s="7" t="s">
        <v>17</v>
      </c>
      <c r="F15" s="6">
        <v>3</v>
      </c>
      <c r="G15" s="6">
        <v>48.622093023255815</v>
      </c>
      <c r="H15" s="6">
        <v>0.394</v>
      </c>
      <c r="I15" s="8">
        <v>123.40632747019242</v>
      </c>
    </row>
    <row r="16" spans="1:9" ht="13.5" customHeight="1">
      <c r="A16" s="5">
        <v>122</v>
      </c>
      <c r="B16" s="6">
        <v>54</v>
      </c>
      <c r="C16" s="7" t="s">
        <v>14</v>
      </c>
      <c r="D16">
        <v>3</v>
      </c>
      <c r="E16" s="7" t="s">
        <v>17</v>
      </c>
      <c r="F16" s="6">
        <v>3</v>
      </c>
      <c r="G16" s="6">
        <v>47.197674418604656</v>
      </c>
      <c r="H16" s="6">
        <v>0.2455</v>
      </c>
      <c r="I16" s="8">
        <v>192.25121962771755</v>
      </c>
    </row>
    <row r="17" spans="1:9" ht="13.5" customHeight="1">
      <c r="A17" s="5">
        <v>23</v>
      </c>
      <c r="B17" s="6">
        <v>129</v>
      </c>
      <c r="C17" s="7" t="s">
        <v>16</v>
      </c>
      <c r="D17">
        <v>3</v>
      </c>
      <c r="E17" s="7" t="s">
        <v>17</v>
      </c>
      <c r="F17" s="6">
        <v>4</v>
      </c>
      <c r="G17" s="6">
        <v>47.93023255813954</v>
      </c>
      <c r="H17" s="6">
        <v>0.219</v>
      </c>
      <c r="I17" s="8">
        <v>218.85950939789743</v>
      </c>
    </row>
    <row r="18" spans="1:9" ht="13.5" customHeight="1">
      <c r="A18" s="5">
        <v>234</v>
      </c>
      <c r="B18" s="6">
        <v>16</v>
      </c>
      <c r="C18" s="7" t="s">
        <v>19</v>
      </c>
      <c r="D18">
        <v>4</v>
      </c>
      <c r="E18" s="7" t="s">
        <v>20</v>
      </c>
      <c r="F18" s="6">
        <v>3</v>
      </c>
      <c r="G18" s="6">
        <v>50.872093023255815</v>
      </c>
      <c r="H18" s="6">
        <v>0.1095</v>
      </c>
      <c r="I18" s="8">
        <v>464.5853244132951</v>
      </c>
    </row>
    <row r="19" spans="1:9" ht="13.5" customHeight="1">
      <c r="A19" s="5">
        <v>196</v>
      </c>
      <c r="B19" s="6">
        <v>94</v>
      </c>
      <c r="C19" s="7" t="s">
        <v>21</v>
      </c>
      <c r="D19">
        <v>4</v>
      </c>
      <c r="E19" s="7" t="s">
        <v>20</v>
      </c>
      <c r="F19" s="6">
        <v>3</v>
      </c>
      <c r="G19" s="6">
        <v>49.848837209302324</v>
      </c>
      <c r="H19" s="6">
        <v>0.04</v>
      </c>
      <c r="I19" s="8">
        <v>1246.220930232558</v>
      </c>
    </row>
    <row r="20" spans="1:9" ht="13.5" customHeight="1">
      <c r="A20" s="5">
        <v>224</v>
      </c>
      <c r="B20" s="6">
        <v>16</v>
      </c>
      <c r="C20" s="7" t="s">
        <v>19</v>
      </c>
      <c r="D20">
        <v>4</v>
      </c>
      <c r="E20" s="7" t="s">
        <v>20</v>
      </c>
      <c r="F20" s="6">
        <v>2</v>
      </c>
      <c r="G20" s="6">
        <v>51.23837209302325</v>
      </c>
      <c r="H20" s="6">
        <v>0.205</v>
      </c>
      <c r="I20" s="8">
        <v>249.94327850255243</v>
      </c>
    </row>
    <row r="21" spans="1:9" ht="13.5" customHeight="1">
      <c r="A21" s="5">
        <v>118</v>
      </c>
      <c r="B21" s="6">
        <v>54</v>
      </c>
      <c r="C21" s="7" t="s">
        <v>14</v>
      </c>
      <c r="D21">
        <v>4</v>
      </c>
      <c r="E21" s="7" t="s">
        <v>20</v>
      </c>
      <c r="F21" s="6">
        <v>3</v>
      </c>
      <c r="G21" s="6">
        <v>48.970930232558146</v>
      </c>
      <c r="H21" s="6">
        <v>0.0445</v>
      </c>
      <c r="I21" s="8">
        <v>1100.4703423046774</v>
      </c>
    </row>
    <row r="22" spans="1:9" ht="13.5" customHeight="1">
      <c r="A22" s="5">
        <v>101</v>
      </c>
      <c r="B22" s="6">
        <v>54</v>
      </c>
      <c r="C22" s="7" t="s">
        <v>14</v>
      </c>
      <c r="D22">
        <v>4</v>
      </c>
      <c r="E22" s="7" t="s">
        <v>20</v>
      </c>
      <c r="F22" s="6">
        <v>4</v>
      </c>
      <c r="G22" s="6">
        <v>48.59883720930233</v>
      </c>
      <c r="H22" s="6">
        <v>0.3775</v>
      </c>
      <c r="I22" s="8">
        <v>128.73864161404592</v>
      </c>
    </row>
    <row r="23" spans="1:9" ht="13.5" customHeight="1">
      <c r="A23" s="5">
        <v>195</v>
      </c>
      <c r="B23" s="6">
        <v>94</v>
      </c>
      <c r="C23" s="7" t="s">
        <v>21</v>
      </c>
      <c r="D23">
        <v>4</v>
      </c>
      <c r="E23" s="7" t="s">
        <v>20</v>
      </c>
      <c r="F23" s="6">
        <v>1</v>
      </c>
      <c r="G23" s="6">
        <v>48.575581395348834</v>
      </c>
      <c r="H23" s="6">
        <v>0.0885</v>
      </c>
      <c r="I23" s="8">
        <v>548.876625936145</v>
      </c>
    </row>
    <row r="24" spans="1:9" ht="13.5" customHeight="1">
      <c r="A24" s="5">
        <v>135</v>
      </c>
      <c r="B24" s="6">
        <v>54</v>
      </c>
      <c r="C24" s="7" t="s">
        <v>14</v>
      </c>
      <c r="D24">
        <v>4</v>
      </c>
      <c r="E24" s="7" t="s">
        <v>20</v>
      </c>
      <c r="F24" s="6">
        <v>1</v>
      </c>
      <c r="G24" s="6">
        <v>49.66279069767442</v>
      </c>
      <c r="H24" s="6">
        <v>0.12</v>
      </c>
      <c r="I24" s="8">
        <v>413.8565891472868</v>
      </c>
    </row>
    <row r="25" spans="1:9" ht="13.5" customHeight="1">
      <c r="A25" s="5">
        <v>232</v>
      </c>
      <c r="B25" s="6">
        <v>16</v>
      </c>
      <c r="C25" s="7" t="s">
        <v>19</v>
      </c>
      <c r="D25">
        <v>4</v>
      </c>
      <c r="E25" s="7" t="s">
        <v>20</v>
      </c>
      <c r="F25" s="6">
        <v>3</v>
      </c>
      <c r="G25" s="6">
        <v>50.924418604651166</v>
      </c>
      <c r="H25" s="6">
        <v>0.028</v>
      </c>
      <c r="I25" s="8">
        <v>1818.7292358803988</v>
      </c>
    </row>
    <row r="26" spans="1:9" ht="13.5" customHeight="1">
      <c r="A26" s="9" t="s">
        <v>22</v>
      </c>
      <c r="B26" s="6">
        <v>94</v>
      </c>
      <c r="C26" s="7" t="s">
        <v>21</v>
      </c>
      <c r="D26">
        <v>4</v>
      </c>
      <c r="E26" s="7" t="s">
        <v>20</v>
      </c>
      <c r="F26" s="6">
        <v>3</v>
      </c>
      <c r="G26" s="6">
        <v>47.28488372093023</v>
      </c>
      <c r="H26" s="6">
        <v>0.091</v>
      </c>
      <c r="I26" s="8">
        <v>519.6141068234092</v>
      </c>
    </row>
    <row r="27" spans="1:9" ht="13.5" customHeight="1">
      <c r="A27" s="5">
        <v>240</v>
      </c>
      <c r="B27" s="6">
        <v>16</v>
      </c>
      <c r="C27" s="7" t="s">
        <v>19</v>
      </c>
      <c r="D27">
        <v>4</v>
      </c>
      <c r="E27" s="7" t="s">
        <v>20</v>
      </c>
      <c r="F27" s="6">
        <v>3</v>
      </c>
      <c r="G27" s="6">
        <v>54.098837209302324</v>
      </c>
      <c r="H27" s="6">
        <v>0.317</v>
      </c>
      <c r="I27" s="8">
        <v>170.65879245836695</v>
      </c>
    </row>
    <row r="28" spans="1:9" ht="13.5" customHeight="1">
      <c r="A28" s="5">
        <v>82</v>
      </c>
      <c r="B28" s="6">
        <v>15</v>
      </c>
      <c r="C28" s="7" t="s">
        <v>23</v>
      </c>
      <c r="D28">
        <v>4</v>
      </c>
      <c r="E28" s="7" t="s">
        <v>20</v>
      </c>
      <c r="F28" s="6">
        <v>3</v>
      </c>
      <c r="G28" s="6">
        <v>53.366279069767444</v>
      </c>
      <c r="H28" s="6">
        <v>0.1295</v>
      </c>
      <c r="I28" s="8">
        <v>412.0948190715633</v>
      </c>
    </row>
    <row r="29" spans="1:9" ht="13.5" customHeight="1">
      <c r="A29" s="5">
        <v>406</v>
      </c>
      <c r="B29" s="6">
        <v>27</v>
      </c>
      <c r="C29" s="7" t="s">
        <v>18</v>
      </c>
      <c r="D29">
        <v>5</v>
      </c>
      <c r="E29" s="7" t="s">
        <v>24</v>
      </c>
      <c r="F29" s="6">
        <v>3</v>
      </c>
      <c r="G29" s="6">
        <v>49.02325581395348</v>
      </c>
      <c r="H29" s="6">
        <v>0.3265</v>
      </c>
      <c r="I29" s="8">
        <v>150.14779728622813</v>
      </c>
    </row>
    <row r="30" spans="1:9" ht="13.5" customHeight="1">
      <c r="A30" s="5">
        <v>79</v>
      </c>
      <c r="B30" s="6">
        <v>15</v>
      </c>
      <c r="C30" s="7" t="s">
        <v>23</v>
      </c>
      <c r="D30">
        <v>5</v>
      </c>
      <c r="E30" s="7" t="s">
        <v>24</v>
      </c>
      <c r="F30" s="6">
        <v>5</v>
      </c>
      <c r="G30" s="6">
        <v>49.424418604651166</v>
      </c>
      <c r="H30" s="6">
        <v>0.7475</v>
      </c>
      <c r="I30" s="8">
        <v>66.1196235513728</v>
      </c>
    </row>
    <row r="31" spans="1:9" ht="13.5" customHeight="1">
      <c r="A31" s="5">
        <v>96</v>
      </c>
      <c r="B31" s="6">
        <v>46</v>
      </c>
      <c r="C31" s="7" t="s">
        <v>15</v>
      </c>
      <c r="D31">
        <v>5</v>
      </c>
      <c r="E31" s="7" t="s">
        <v>24</v>
      </c>
      <c r="F31" s="6">
        <v>2</v>
      </c>
      <c r="G31" s="6">
        <v>48.697674418604656</v>
      </c>
      <c r="H31" s="6">
        <v>0.0715</v>
      </c>
      <c r="I31" s="8">
        <v>681.0863555049602</v>
      </c>
    </row>
    <row r="32" spans="1:9" ht="13.5" customHeight="1">
      <c r="A32" s="5">
        <v>95</v>
      </c>
      <c r="B32" s="6">
        <v>46</v>
      </c>
      <c r="C32" s="7" t="s">
        <v>15</v>
      </c>
      <c r="D32">
        <v>5</v>
      </c>
      <c r="E32" s="7" t="s">
        <v>24</v>
      </c>
      <c r="F32" s="6">
        <v>3</v>
      </c>
      <c r="G32" s="6">
        <v>50.1046511627907</v>
      </c>
      <c r="H32" s="6">
        <v>0.3415</v>
      </c>
      <c r="I32" s="8">
        <v>146.71932990568286</v>
      </c>
    </row>
    <row r="33" spans="1:9" ht="13.5" customHeight="1">
      <c r="A33" s="5">
        <v>121</v>
      </c>
      <c r="B33" s="6">
        <v>54</v>
      </c>
      <c r="C33" s="7" t="s">
        <v>14</v>
      </c>
      <c r="D33">
        <v>5</v>
      </c>
      <c r="E33" s="7" t="s">
        <v>24</v>
      </c>
      <c r="F33" s="6">
        <v>2</v>
      </c>
      <c r="G33" s="6">
        <v>47.42441860465116</v>
      </c>
      <c r="H33" s="6">
        <v>0.212</v>
      </c>
      <c r="I33" s="8">
        <v>223.70008775778848</v>
      </c>
    </row>
    <row r="34" spans="1:9" ht="13.5" customHeight="1">
      <c r="A34" s="5">
        <v>136</v>
      </c>
      <c r="B34" s="6">
        <v>54</v>
      </c>
      <c r="C34" s="7" t="s">
        <v>14</v>
      </c>
      <c r="D34">
        <v>5</v>
      </c>
      <c r="E34" s="7" t="s">
        <v>24</v>
      </c>
      <c r="F34" s="6">
        <v>2</v>
      </c>
      <c r="G34" s="6">
        <v>47.8546511627907</v>
      </c>
      <c r="H34" s="6">
        <v>0.1215</v>
      </c>
      <c r="I34" s="8">
        <v>393.8654416690593</v>
      </c>
    </row>
    <row r="35" spans="1:9" ht="13.5" customHeight="1">
      <c r="A35" s="5">
        <v>219</v>
      </c>
      <c r="B35" s="6">
        <v>94</v>
      </c>
      <c r="C35" s="7" t="s">
        <v>21</v>
      </c>
      <c r="D35">
        <v>5</v>
      </c>
      <c r="E35" s="7" t="s">
        <v>24</v>
      </c>
      <c r="F35" s="6">
        <v>4</v>
      </c>
      <c r="G35" s="6">
        <v>47.73837209302326</v>
      </c>
      <c r="H35" s="6">
        <v>0.5065</v>
      </c>
      <c r="I35" s="8">
        <v>94.25147501090477</v>
      </c>
    </row>
    <row r="36" spans="1:9" ht="13.5" customHeight="1">
      <c r="A36" s="5">
        <v>237</v>
      </c>
      <c r="B36" s="6">
        <v>16</v>
      </c>
      <c r="C36" s="7" t="s">
        <v>19</v>
      </c>
      <c r="D36">
        <v>5</v>
      </c>
      <c r="E36" s="7" t="s">
        <v>24</v>
      </c>
      <c r="F36" s="6">
        <v>3</v>
      </c>
      <c r="G36" s="6">
        <v>48.31976744186046</v>
      </c>
      <c r="H36" s="6">
        <v>0.269</v>
      </c>
      <c r="I36" s="8">
        <v>179.6273882597043</v>
      </c>
    </row>
    <row r="37" spans="1:9" ht="13.5" customHeight="1">
      <c r="A37" s="5">
        <v>85</v>
      </c>
      <c r="B37" s="6">
        <v>46</v>
      </c>
      <c r="C37" s="7" t="s">
        <v>15</v>
      </c>
      <c r="D37">
        <v>5</v>
      </c>
      <c r="E37" s="7" t="s">
        <v>24</v>
      </c>
      <c r="F37" s="6">
        <v>5</v>
      </c>
      <c r="G37" s="6">
        <v>51.598837209302324</v>
      </c>
      <c r="H37" s="6">
        <v>0.804</v>
      </c>
      <c r="I37" s="8">
        <v>64.17765822052527</v>
      </c>
    </row>
    <row r="38" spans="1:9" ht="13.5" customHeight="1">
      <c r="A38" s="5">
        <v>236</v>
      </c>
      <c r="B38" s="6">
        <v>16</v>
      </c>
      <c r="C38" s="7" t="s">
        <v>19</v>
      </c>
      <c r="D38">
        <v>5</v>
      </c>
      <c r="E38" s="7" t="s">
        <v>24</v>
      </c>
      <c r="F38" s="6">
        <v>4</v>
      </c>
      <c r="G38" s="6">
        <v>48.5406976744186</v>
      </c>
      <c r="H38" s="6">
        <v>0.598</v>
      </c>
      <c r="I38" s="8">
        <v>81.17173524150269</v>
      </c>
    </row>
    <row r="39" spans="1:9" ht="13.5" customHeight="1">
      <c r="A39" s="5">
        <v>223</v>
      </c>
      <c r="B39" s="6">
        <v>16</v>
      </c>
      <c r="C39" s="7" t="s">
        <v>19</v>
      </c>
      <c r="D39">
        <v>5</v>
      </c>
      <c r="E39" s="7" t="s">
        <v>24</v>
      </c>
      <c r="F39" s="6">
        <v>4</v>
      </c>
      <c r="G39" s="6">
        <v>49.16860465116279</v>
      </c>
      <c r="H39" s="6">
        <v>0.4</v>
      </c>
      <c r="I39" s="8">
        <v>122.92151162790697</v>
      </c>
    </row>
    <row r="40" spans="1:9" ht="13.5" customHeight="1">
      <c r="A40" s="5">
        <v>117</v>
      </c>
      <c r="B40" s="6">
        <v>54</v>
      </c>
      <c r="C40" s="7" t="s">
        <v>14</v>
      </c>
      <c r="D40">
        <v>5</v>
      </c>
      <c r="E40" s="7" t="s">
        <v>24</v>
      </c>
      <c r="F40" s="6">
        <v>3</v>
      </c>
      <c r="G40" s="6">
        <v>50.87790697674419</v>
      </c>
      <c r="H40" s="6">
        <v>0.196</v>
      </c>
      <c r="I40" s="8">
        <v>259.58115804461323</v>
      </c>
    </row>
    <row r="41" spans="1:9" ht="13.5" customHeight="1">
      <c r="A41" s="5">
        <v>177</v>
      </c>
      <c r="B41" s="6">
        <v>34</v>
      </c>
      <c r="C41" s="7" t="s">
        <v>25</v>
      </c>
      <c r="D41">
        <v>6</v>
      </c>
      <c r="E41" s="7" t="s">
        <v>26</v>
      </c>
      <c r="F41" s="6">
        <v>2</v>
      </c>
      <c r="G41" s="6">
        <v>47.279069767441854</v>
      </c>
      <c r="H41" s="6">
        <v>0.1275</v>
      </c>
      <c r="I41" s="8">
        <v>370.8162334701322</v>
      </c>
    </row>
    <row r="42" spans="1:9" ht="13.5" customHeight="1">
      <c r="A42" s="5">
        <v>4506</v>
      </c>
      <c r="B42" s="6">
        <v>24</v>
      </c>
      <c r="C42" s="7" t="s">
        <v>27</v>
      </c>
      <c r="D42">
        <v>6</v>
      </c>
      <c r="E42" s="7" t="s">
        <v>26</v>
      </c>
      <c r="F42" s="6">
        <v>2</v>
      </c>
      <c r="G42" s="6">
        <v>48.645348837209305</v>
      </c>
      <c r="H42" s="6">
        <v>0.193</v>
      </c>
      <c r="I42" s="8">
        <v>252.04843957103267</v>
      </c>
    </row>
    <row r="43" spans="1:9" ht="13.5" customHeight="1">
      <c r="A43" s="5">
        <v>4504</v>
      </c>
      <c r="B43" s="6">
        <v>24</v>
      </c>
      <c r="C43" s="7" t="s">
        <v>27</v>
      </c>
      <c r="D43">
        <v>6</v>
      </c>
      <c r="E43" s="7" t="s">
        <v>26</v>
      </c>
      <c r="F43" s="6">
        <v>1</v>
      </c>
      <c r="G43" s="6">
        <v>47.68604651162791</v>
      </c>
      <c r="H43" s="6">
        <v>0.1715</v>
      </c>
      <c r="I43" s="8">
        <v>278.0527493389382</v>
      </c>
    </row>
    <row r="44" spans="1:9" ht="13.5" customHeight="1">
      <c r="A44" s="5">
        <v>174</v>
      </c>
      <c r="B44" s="6">
        <v>34</v>
      </c>
      <c r="C44" s="7" t="s">
        <v>25</v>
      </c>
      <c r="D44">
        <v>6</v>
      </c>
      <c r="E44" s="7" t="s">
        <v>26</v>
      </c>
      <c r="F44" s="6">
        <v>3</v>
      </c>
      <c r="G44" s="6">
        <v>47.78488372093023</v>
      </c>
      <c r="H44" s="6">
        <v>0.1415</v>
      </c>
      <c r="I44" s="8">
        <v>337.7023584518038</v>
      </c>
    </row>
    <row r="45" spans="1:9" ht="13.5" customHeight="1">
      <c r="A45" s="5">
        <v>42</v>
      </c>
      <c r="B45" s="6">
        <v>37</v>
      </c>
      <c r="C45" s="7" t="s">
        <v>28</v>
      </c>
      <c r="D45">
        <v>6</v>
      </c>
      <c r="E45" s="7" t="s">
        <v>26</v>
      </c>
      <c r="F45" s="6">
        <v>2</v>
      </c>
      <c r="G45" s="6">
        <v>47.72093023255814</v>
      </c>
      <c r="H45" s="6">
        <v>0.087</v>
      </c>
      <c r="I45" s="8">
        <v>548.5164394546913</v>
      </c>
    </row>
    <row r="46" spans="1:9" ht="13.5" customHeight="1">
      <c r="A46" s="5">
        <v>42</v>
      </c>
      <c r="B46" s="6">
        <v>37</v>
      </c>
      <c r="C46" s="7" t="s">
        <v>28</v>
      </c>
      <c r="D46">
        <v>6</v>
      </c>
      <c r="E46" s="7" t="s">
        <v>26</v>
      </c>
      <c r="F46" s="6">
        <v>2</v>
      </c>
      <c r="G46" s="6">
        <v>47.72093023255814</v>
      </c>
      <c r="H46" s="6">
        <v>0.087</v>
      </c>
      <c r="I46" s="8">
        <v>548.5164394546913</v>
      </c>
    </row>
    <row r="47" spans="1:9" ht="13.5" customHeight="1">
      <c r="A47" s="5">
        <v>46</v>
      </c>
      <c r="B47" s="6">
        <v>37</v>
      </c>
      <c r="C47" s="7" t="s">
        <v>28</v>
      </c>
      <c r="D47">
        <v>6</v>
      </c>
      <c r="E47" s="7" t="s">
        <v>26</v>
      </c>
      <c r="F47" s="6">
        <v>3</v>
      </c>
      <c r="G47" s="6">
        <v>51.354651162790695</v>
      </c>
      <c r="H47" s="6">
        <v>0.2535</v>
      </c>
      <c r="I47" s="8">
        <v>202.58245034631437</v>
      </c>
    </row>
    <row r="48" spans="1:9" ht="13.5" customHeight="1">
      <c r="A48" s="5">
        <v>54</v>
      </c>
      <c r="B48" s="6">
        <v>37</v>
      </c>
      <c r="C48" s="7" t="s">
        <v>28</v>
      </c>
      <c r="D48">
        <v>6</v>
      </c>
      <c r="E48" s="7" t="s">
        <v>26</v>
      </c>
      <c r="F48" s="6">
        <v>3</v>
      </c>
      <c r="G48" s="6">
        <v>53.19767441860465</v>
      </c>
      <c r="H48" s="6">
        <v>0.926</v>
      </c>
      <c r="I48" s="8">
        <v>57.448892460696165</v>
      </c>
    </row>
    <row r="49" spans="1:9" ht="13.5" customHeight="1">
      <c r="A49" s="5">
        <v>56</v>
      </c>
      <c r="B49" s="6">
        <v>37</v>
      </c>
      <c r="C49" s="7" t="s">
        <v>28</v>
      </c>
      <c r="D49">
        <v>6</v>
      </c>
      <c r="E49" s="7" t="s">
        <v>26</v>
      </c>
      <c r="F49" s="6">
        <v>1</v>
      </c>
      <c r="G49" s="6">
        <v>47.15116279069767</v>
      </c>
      <c r="H49" s="6">
        <v>0.0865</v>
      </c>
      <c r="I49" s="8">
        <v>545.1001478693372</v>
      </c>
    </row>
    <row r="50" spans="1:9" ht="13.5" customHeight="1">
      <c r="A50" s="5">
        <v>4503</v>
      </c>
      <c r="B50" s="6">
        <v>24</v>
      </c>
      <c r="C50" s="7" t="s">
        <v>27</v>
      </c>
      <c r="D50">
        <v>6</v>
      </c>
      <c r="E50" s="7" t="s">
        <v>26</v>
      </c>
      <c r="F50" s="6">
        <v>3</v>
      </c>
      <c r="G50" s="6">
        <v>48.162790697674424</v>
      </c>
      <c r="H50" s="6">
        <v>0.13</v>
      </c>
      <c r="I50" s="8">
        <v>370.48300536672633</v>
      </c>
    </row>
    <row r="51" spans="1:9" ht="13.5" customHeight="1">
      <c r="A51" s="5">
        <v>116</v>
      </c>
      <c r="B51" s="6">
        <v>54</v>
      </c>
      <c r="C51" s="7" t="s">
        <v>14</v>
      </c>
      <c r="D51">
        <v>6</v>
      </c>
      <c r="E51" s="7" t="s">
        <v>26</v>
      </c>
      <c r="F51" s="6">
        <v>3</v>
      </c>
      <c r="G51" s="6">
        <v>46.5406976744186</v>
      </c>
      <c r="H51" s="6">
        <v>0.093</v>
      </c>
      <c r="I51" s="8">
        <v>500.4376094023506</v>
      </c>
    </row>
    <row r="52" spans="1:9" ht="13.5" customHeight="1">
      <c r="A52" s="5">
        <v>103</v>
      </c>
      <c r="B52" s="6">
        <v>54</v>
      </c>
      <c r="C52" s="7" t="s">
        <v>14</v>
      </c>
      <c r="D52">
        <v>6</v>
      </c>
      <c r="E52" s="7" t="s">
        <v>26</v>
      </c>
      <c r="F52" s="6">
        <v>3</v>
      </c>
      <c r="G52" s="6">
        <v>47.06395348837209</v>
      </c>
      <c r="H52" s="6">
        <v>0.1205</v>
      </c>
      <c r="I52" s="8">
        <v>390.5722281192705</v>
      </c>
    </row>
    <row r="53" spans="1:9" ht="13.5" customHeight="1">
      <c r="A53" s="5">
        <v>144</v>
      </c>
      <c r="B53" s="6">
        <v>56</v>
      </c>
      <c r="C53" s="7" t="s">
        <v>29</v>
      </c>
      <c r="D53">
        <v>6</v>
      </c>
      <c r="E53" s="7" t="s">
        <v>26</v>
      </c>
      <c r="F53" s="6">
        <v>3</v>
      </c>
      <c r="G53" s="6">
        <v>48.74418604651163</v>
      </c>
      <c r="H53" s="6">
        <v>0.2365</v>
      </c>
      <c r="I53" s="8">
        <v>206.10649491125426</v>
      </c>
    </row>
    <row r="54" spans="1:9" ht="13.5" customHeight="1">
      <c r="A54" s="5">
        <v>30</v>
      </c>
      <c r="B54" s="6">
        <v>70</v>
      </c>
      <c r="C54" s="7" t="s">
        <v>11</v>
      </c>
      <c r="D54">
        <v>7</v>
      </c>
      <c r="E54" s="7" t="s">
        <v>30</v>
      </c>
      <c r="F54" s="6">
        <v>3</v>
      </c>
      <c r="G54" s="6">
        <v>47.74418604651163</v>
      </c>
      <c r="H54" s="6">
        <v>0.0715</v>
      </c>
      <c r="I54" s="8">
        <v>667.7508537973655</v>
      </c>
    </row>
    <row r="55" spans="1:9" ht="13.5" customHeight="1">
      <c r="A55" s="5">
        <v>110</v>
      </c>
      <c r="B55" s="6">
        <v>54</v>
      </c>
      <c r="C55" s="7" t="s">
        <v>14</v>
      </c>
      <c r="D55">
        <v>7</v>
      </c>
      <c r="E55" s="7" t="s">
        <v>30</v>
      </c>
      <c r="F55" s="6">
        <v>1</v>
      </c>
      <c r="G55" s="6">
        <v>47.34302325581396</v>
      </c>
      <c r="H55" s="6">
        <v>0.1065</v>
      </c>
      <c r="I55" s="8">
        <v>444.535429632056</v>
      </c>
    </row>
    <row r="56" spans="1:9" ht="13.5" customHeight="1">
      <c r="A56" s="5">
        <v>231</v>
      </c>
      <c r="B56" s="6">
        <v>16</v>
      </c>
      <c r="C56" s="7" t="s">
        <v>19</v>
      </c>
      <c r="D56">
        <v>7</v>
      </c>
      <c r="E56" s="7" t="s">
        <v>30</v>
      </c>
      <c r="F56" s="6">
        <v>3</v>
      </c>
      <c r="G56" s="6">
        <v>47.55813953488372</v>
      </c>
      <c r="H56" s="6">
        <v>0.2355</v>
      </c>
      <c r="I56" s="8">
        <v>201.9453908063003</v>
      </c>
    </row>
    <row r="57" spans="1:9" ht="13.5" customHeight="1">
      <c r="A57" s="5">
        <v>3</v>
      </c>
      <c r="B57" s="6">
        <v>129</v>
      </c>
      <c r="C57" s="7" t="s">
        <v>9</v>
      </c>
      <c r="D57">
        <v>7</v>
      </c>
      <c r="E57" s="7" t="s">
        <v>30</v>
      </c>
      <c r="F57" s="6">
        <v>4</v>
      </c>
      <c r="G57" s="6">
        <v>47.99418604651163</v>
      </c>
      <c r="H57" s="6">
        <v>0.377</v>
      </c>
      <c r="I57" s="8">
        <v>127.3055332798717</v>
      </c>
    </row>
    <row r="58" spans="1:9" ht="13.5" customHeight="1">
      <c r="A58" s="5">
        <v>9</v>
      </c>
      <c r="B58" s="6">
        <v>129</v>
      </c>
      <c r="C58" s="7" t="s">
        <v>9</v>
      </c>
      <c r="D58">
        <v>8</v>
      </c>
      <c r="E58" s="7" t="s">
        <v>31</v>
      </c>
      <c r="F58" s="6">
        <v>5</v>
      </c>
      <c r="G58" s="6">
        <v>48.889534883720934</v>
      </c>
      <c r="H58" s="6">
        <v>0.176</v>
      </c>
      <c r="I58" s="8">
        <v>277.7814482029599</v>
      </c>
    </row>
    <row r="59" spans="1:9" ht="13.5" customHeight="1">
      <c r="A59" s="5">
        <v>12</v>
      </c>
      <c r="B59" s="6">
        <v>129</v>
      </c>
      <c r="C59" s="7" t="s">
        <v>9</v>
      </c>
      <c r="D59">
        <v>8</v>
      </c>
      <c r="E59" s="7" t="s">
        <v>31</v>
      </c>
      <c r="F59" s="6">
        <v>3</v>
      </c>
      <c r="G59" s="6">
        <v>47.95348837209303</v>
      </c>
      <c r="H59" s="6">
        <v>0.1825</v>
      </c>
      <c r="I59" s="8">
        <v>262.7588403950303</v>
      </c>
    </row>
    <row r="60" spans="1:9" ht="13.5" customHeight="1">
      <c r="A60" s="5">
        <v>159</v>
      </c>
      <c r="B60" s="6">
        <v>56</v>
      </c>
      <c r="C60" s="7" t="s">
        <v>29</v>
      </c>
      <c r="D60">
        <v>8</v>
      </c>
      <c r="E60" s="7" t="s">
        <v>31</v>
      </c>
      <c r="F60" s="6">
        <v>3</v>
      </c>
      <c r="G60" s="6">
        <v>48.08139534883721</v>
      </c>
      <c r="H60" s="6">
        <v>0.1745</v>
      </c>
      <c r="I60" s="8">
        <v>275.5380822282935</v>
      </c>
    </row>
    <row r="61" spans="1:9" ht="13.5" customHeight="1">
      <c r="A61" s="5">
        <v>68</v>
      </c>
      <c r="B61" s="6">
        <v>65</v>
      </c>
      <c r="C61" s="7" t="s">
        <v>13</v>
      </c>
      <c r="D61">
        <v>8</v>
      </c>
      <c r="E61" s="7" t="s">
        <v>31</v>
      </c>
      <c r="F61" s="6">
        <v>3</v>
      </c>
      <c r="G61" s="6">
        <v>47.70348837209302</v>
      </c>
      <c r="H61" s="6">
        <v>0.285</v>
      </c>
      <c r="I61" s="8">
        <v>167.38066095471234</v>
      </c>
    </row>
    <row r="62" spans="1:9" ht="13.5" customHeight="1">
      <c r="A62" s="5">
        <v>70</v>
      </c>
      <c r="B62" s="6">
        <v>65</v>
      </c>
      <c r="C62" s="7" t="s">
        <v>13</v>
      </c>
      <c r="D62">
        <v>8</v>
      </c>
      <c r="E62" s="7" t="s">
        <v>31</v>
      </c>
      <c r="F62" s="6">
        <v>2</v>
      </c>
      <c r="G62" s="6">
        <v>47.71511627906976</v>
      </c>
      <c r="H62" s="6">
        <v>0.0835</v>
      </c>
      <c r="I62" s="8">
        <v>571.4385183122126</v>
      </c>
    </row>
    <row r="63" spans="1:9" ht="13.5" customHeight="1">
      <c r="A63" s="5">
        <v>154</v>
      </c>
      <c r="B63" s="6">
        <v>56</v>
      </c>
      <c r="C63" s="7" t="s">
        <v>29</v>
      </c>
      <c r="D63">
        <v>8</v>
      </c>
      <c r="E63" s="7" t="s">
        <v>31</v>
      </c>
      <c r="F63" s="6">
        <v>3</v>
      </c>
      <c r="G63" s="6">
        <v>48.145348837209305</v>
      </c>
      <c r="H63" s="6">
        <v>0.082</v>
      </c>
      <c r="I63" s="8">
        <v>587.138400453772</v>
      </c>
    </row>
    <row r="64" spans="1:9" ht="13.5" customHeight="1">
      <c r="A64" s="5">
        <v>66</v>
      </c>
      <c r="B64" s="6">
        <v>65</v>
      </c>
      <c r="C64" s="7" t="s">
        <v>13</v>
      </c>
      <c r="D64">
        <v>8</v>
      </c>
      <c r="E64" s="7" t="s">
        <v>31</v>
      </c>
      <c r="F64" s="6">
        <v>1</v>
      </c>
      <c r="G64" s="6">
        <v>47.389534883720934</v>
      </c>
      <c r="H64" s="6">
        <v>0.2185</v>
      </c>
      <c r="I64" s="8">
        <v>216.8857431749242</v>
      </c>
    </row>
    <row r="65" spans="1:9" ht="13.5" customHeight="1">
      <c r="A65" s="5">
        <v>64</v>
      </c>
      <c r="B65" s="6">
        <v>65</v>
      </c>
      <c r="C65" s="7" t="s">
        <v>13</v>
      </c>
      <c r="D65">
        <v>8</v>
      </c>
      <c r="E65" s="7" t="s">
        <v>31</v>
      </c>
      <c r="F65" s="6">
        <v>3</v>
      </c>
      <c r="G65" s="6">
        <v>47.48837209302326</v>
      </c>
      <c r="H65" s="6">
        <v>0.084</v>
      </c>
      <c r="I65" s="8">
        <v>565.3377630121817</v>
      </c>
    </row>
    <row r="66" spans="1:9" ht="13.5" customHeight="1">
      <c r="A66" s="5">
        <v>65</v>
      </c>
      <c r="B66" s="6">
        <v>65</v>
      </c>
      <c r="C66" s="7" t="s">
        <v>13</v>
      </c>
      <c r="D66">
        <v>8</v>
      </c>
      <c r="E66" s="7" t="s">
        <v>31</v>
      </c>
      <c r="F66" s="6">
        <v>1</v>
      </c>
      <c r="G66" s="6">
        <v>48.162790697674424</v>
      </c>
      <c r="H66" s="6">
        <v>0.143</v>
      </c>
      <c r="I66" s="8">
        <v>336.80273215156944</v>
      </c>
    </row>
    <row r="67" spans="1:9" ht="13.5" customHeight="1">
      <c r="A67" s="5">
        <v>201</v>
      </c>
      <c r="B67" s="6">
        <v>94</v>
      </c>
      <c r="C67" s="7" t="s">
        <v>21</v>
      </c>
      <c r="D67">
        <v>9</v>
      </c>
      <c r="E67" s="7" t="s">
        <v>32</v>
      </c>
      <c r="F67" s="6">
        <v>4</v>
      </c>
      <c r="G67" s="6">
        <v>52.9593023255814</v>
      </c>
      <c r="H67" s="6">
        <v>0.349</v>
      </c>
      <c r="I67" s="8">
        <v>151.74585193576334</v>
      </c>
    </row>
    <row r="68" spans="1:9" ht="13.5" customHeight="1">
      <c r="A68" s="5">
        <v>17</v>
      </c>
      <c r="B68" s="6">
        <v>129</v>
      </c>
      <c r="C68" s="7" t="s">
        <v>16</v>
      </c>
      <c r="D68">
        <v>9</v>
      </c>
      <c r="E68" s="7" t="s">
        <v>32</v>
      </c>
      <c r="F68" s="6">
        <v>2</v>
      </c>
      <c r="G68" s="6">
        <v>53.6046511627907</v>
      </c>
      <c r="H68" s="6">
        <v>0.2545</v>
      </c>
      <c r="I68" s="8">
        <v>210.62731301685935</v>
      </c>
    </row>
    <row r="69" spans="1:9" ht="13.5" customHeight="1">
      <c r="A69" s="5">
        <v>29</v>
      </c>
      <c r="B69" s="6">
        <v>70</v>
      </c>
      <c r="C69" s="7" t="s">
        <v>11</v>
      </c>
      <c r="D69">
        <v>9</v>
      </c>
      <c r="E69" s="7" t="s">
        <v>32</v>
      </c>
      <c r="F69" s="6">
        <v>3</v>
      </c>
      <c r="G69" s="6">
        <v>49.30232558139535</v>
      </c>
      <c r="H69" s="6">
        <v>0.2025</v>
      </c>
      <c r="I69" s="8">
        <v>243.4682744760264</v>
      </c>
    </row>
    <row r="70" spans="1:9" ht="13.5" customHeight="1">
      <c r="A70" s="5">
        <v>31</v>
      </c>
      <c r="B70" s="6">
        <v>70</v>
      </c>
      <c r="C70" s="7" t="s">
        <v>11</v>
      </c>
      <c r="D70">
        <v>9</v>
      </c>
      <c r="E70" s="7" t="s">
        <v>32</v>
      </c>
      <c r="F70" s="6">
        <v>2</v>
      </c>
      <c r="G70" s="6">
        <v>48.56395348837209</v>
      </c>
      <c r="H70" s="6">
        <v>0.0875</v>
      </c>
      <c r="I70" s="8">
        <v>555.0166112956811</v>
      </c>
    </row>
    <row r="71" spans="1:9" ht="13.5" customHeight="1">
      <c r="A71" s="5">
        <v>32</v>
      </c>
      <c r="B71" s="6">
        <v>70</v>
      </c>
      <c r="C71" s="7" t="s">
        <v>11</v>
      </c>
      <c r="D71">
        <v>9</v>
      </c>
      <c r="E71" s="7" t="s">
        <v>32</v>
      </c>
      <c r="F71" s="6">
        <v>3</v>
      </c>
      <c r="G71" s="6">
        <v>51.168604651162795</v>
      </c>
      <c r="H71" s="6">
        <v>0.1255</v>
      </c>
      <c r="I71" s="8">
        <v>407.7179653479107</v>
      </c>
    </row>
    <row r="72" spans="1:9" ht="13.5" customHeight="1">
      <c r="A72" s="5">
        <v>4505</v>
      </c>
      <c r="B72" s="6">
        <v>24</v>
      </c>
      <c r="C72" s="7" t="s">
        <v>27</v>
      </c>
      <c r="D72">
        <v>9</v>
      </c>
      <c r="E72" s="7" t="s">
        <v>32</v>
      </c>
      <c r="F72" s="6">
        <v>2</v>
      </c>
      <c r="G72" s="6">
        <v>47.94186046511628</v>
      </c>
      <c r="H72" s="6">
        <v>0.1245</v>
      </c>
      <c r="I72" s="8">
        <v>385.0751844587653</v>
      </c>
    </row>
    <row r="73" spans="1:9" ht="13.5" customHeight="1">
      <c r="A73" s="5">
        <v>45</v>
      </c>
      <c r="B73" s="6">
        <v>37</v>
      </c>
      <c r="C73" s="7" t="s">
        <v>28</v>
      </c>
      <c r="D73">
        <v>9</v>
      </c>
      <c r="E73" s="7" t="s">
        <v>32</v>
      </c>
      <c r="F73" s="6">
        <v>2</v>
      </c>
      <c r="G73" s="6">
        <v>49.55232558139535</v>
      </c>
      <c r="H73" s="6">
        <v>0.103</v>
      </c>
      <c r="I73" s="8">
        <v>481.0905396251976</v>
      </c>
    </row>
    <row r="74" spans="1:9" ht="13.5" customHeight="1">
      <c r="A74" s="5">
        <v>139</v>
      </c>
      <c r="B74" s="6">
        <v>54</v>
      </c>
      <c r="C74" s="7" t="s">
        <v>14</v>
      </c>
      <c r="D74">
        <v>9</v>
      </c>
      <c r="E74" s="7" t="s">
        <v>32</v>
      </c>
      <c r="F74" s="6">
        <v>3</v>
      </c>
      <c r="G74" s="6">
        <v>48.20348837209302</v>
      </c>
      <c r="H74" s="6">
        <v>0.1995</v>
      </c>
      <c r="I74" s="8">
        <v>241.62149559946374</v>
      </c>
    </row>
    <row r="75" spans="1:9" ht="13.5" customHeight="1">
      <c r="A75" s="5">
        <v>71</v>
      </c>
      <c r="B75" s="6">
        <v>65</v>
      </c>
      <c r="C75" s="7" t="s">
        <v>13</v>
      </c>
      <c r="D75">
        <v>9</v>
      </c>
      <c r="E75" s="7" t="s">
        <v>32</v>
      </c>
      <c r="F75" s="6">
        <v>3</v>
      </c>
      <c r="G75" s="6">
        <v>51.906976744186046</v>
      </c>
      <c r="H75" s="6">
        <v>0.1885</v>
      </c>
      <c r="I75" s="8">
        <v>275.36857689223365</v>
      </c>
    </row>
    <row r="76" spans="1:9" ht="13.5" customHeight="1">
      <c r="A76" s="5">
        <v>76</v>
      </c>
      <c r="B76" s="6">
        <v>15</v>
      </c>
      <c r="C76" s="7" t="s">
        <v>23</v>
      </c>
      <c r="D76">
        <v>9</v>
      </c>
      <c r="E76" s="7" t="s">
        <v>32</v>
      </c>
      <c r="F76" s="6">
        <v>3</v>
      </c>
      <c r="G76" s="6">
        <v>49.866279069767444</v>
      </c>
      <c r="H76" s="6">
        <v>0.2275</v>
      </c>
      <c r="I76" s="8">
        <v>219.19243547150523</v>
      </c>
    </row>
    <row r="77" spans="1:9" ht="13.5" customHeight="1">
      <c r="A77" s="5">
        <v>37</v>
      </c>
      <c r="B77" s="6">
        <v>70</v>
      </c>
      <c r="C77" s="7" t="s">
        <v>11</v>
      </c>
      <c r="D77">
        <v>9</v>
      </c>
      <c r="E77" s="7" t="s">
        <v>32</v>
      </c>
      <c r="F77" s="6">
        <v>4</v>
      </c>
      <c r="G77" s="6">
        <v>56.139534883720934</v>
      </c>
      <c r="H77" s="6">
        <v>0.2885</v>
      </c>
      <c r="I77" s="8">
        <v>194.59110878239494</v>
      </c>
    </row>
    <row r="78" spans="1:9" ht="13.5" customHeight="1">
      <c r="A78" s="5">
        <v>108</v>
      </c>
      <c r="B78" s="6">
        <v>54</v>
      </c>
      <c r="C78" s="7" t="s">
        <v>14</v>
      </c>
      <c r="D78">
        <v>9</v>
      </c>
      <c r="E78" s="7" t="s">
        <v>32</v>
      </c>
      <c r="F78" s="6">
        <v>2</v>
      </c>
      <c r="G78" s="6">
        <v>48.02906976744186</v>
      </c>
      <c r="H78" s="6">
        <v>0.123</v>
      </c>
      <c r="I78" s="8">
        <v>390.48024201172245</v>
      </c>
    </row>
    <row r="79" spans="1:9" ht="13.5" customHeight="1">
      <c r="A79" s="5">
        <v>109</v>
      </c>
      <c r="B79" s="6">
        <v>54</v>
      </c>
      <c r="C79" s="7" t="s">
        <v>14</v>
      </c>
      <c r="D79">
        <v>9</v>
      </c>
      <c r="E79" s="7" t="s">
        <v>32</v>
      </c>
      <c r="F79" s="6">
        <v>1</v>
      </c>
      <c r="G79" s="6">
        <v>50.24418604651163</v>
      </c>
      <c r="H79" s="6">
        <v>0.1645</v>
      </c>
      <c r="I79" s="8">
        <v>305.4357814377606</v>
      </c>
    </row>
    <row r="80" spans="1:9" ht="13.5" customHeight="1">
      <c r="A80" s="5">
        <v>124</v>
      </c>
      <c r="B80" s="6">
        <v>54</v>
      </c>
      <c r="C80" s="7" t="s">
        <v>14</v>
      </c>
      <c r="D80">
        <v>9</v>
      </c>
      <c r="E80" s="7" t="s">
        <v>32</v>
      </c>
      <c r="F80" s="6">
        <v>2</v>
      </c>
      <c r="G80" s="6">
        <v>48.401162790697676</v>
      </c>
      <c r="H80" s="6">
        <v>0.098</v>
      </c>
      <c r="I80" s="8">
        <v>493.8894162316089</v>
      </c>
    </row>
    <row r="81" spans="1:9" ht="13.5" customHeight="1">
      <c r="A81" s="5">
        <v>20</v>
      </c>
      <c r="B81" s="6">
        <v>129</v>
      </c>
      <c r="C81" s="7" t="s">
        <v>16</v>
      </c>
      <c r="D81">
        <v>9</v>
      </c>
      <c r="E81" s="7" t="s">
        <v>32</v>
      </c>
      <c r="F81" s="6">
        <v>3</v>
      </c>
      <c r="G81" s="6">
        <v>46.95930232558139</v>
      </c>
      <c r="H81" s="6">
        <v>0.2265</v>
      </c>
      <c r="I81" s="8">
        <v>207.32583808203702</v>
      </c>
    </row>
    <row r="82" spans="1:9" ht="13.5" customHeight="1">
      <c r="A82" s="5">
        <v>229</v>
      </c>
      <c r="B82" s="6">
        <v>16</v>
      </c>
      <c r="C82" s="7" t="s">
        <v>19</v>
      </c>
      <c r="D82">
        <v>9</v>
      </c>
      <c r="E82" s="7" t="s">
        <v>32</v>
      </c>
      <c r="F82" s="6">
        <v>3</v>
      </c>
      <c r="G82" s="6">
        <v>50.69186046511628</v>
      </c>
      <c r="H82" s="6">
        <v>0.364</v>
      </c>
      <c r="I82" s="8">
        <v>139.26335292614363</v>
      </c>
    </row>
    <row r="83" spans="1:9" ht="13.5" customHeight="1">
      <c r="A83" s="5">
        <v>226</v>
      </c>
      <c r="B83" s="6">
        <v>16</v>
      </c>
      <c r="C83" s="7" t="s">
        <v>19</v>
      </c>
      <c r="D83">
        <v>9</v>
      </c>
      <c r="E83" s="7" t="s">
        <v>32</v>
      </c>
      <c r="F83" s="6">
        <v>4</v>
      </c>
      <c r="G83" s="6">
        <v>56.343023255813954</v>
      </c>
      <c r="H83" s="6">
        <v>0.7755</v>
      </c>
      <c r="I83" s="8">
        <v>72.65380174830942</v>
      </c>
    </row>
    <row r="84" spans="1:9" ht="13.5" customHeight="1">
      <c r="A84" s="5">
        <v>15</v>
      </c>
      <c r="B84" s="6">
        <v>129</v>
      </c>
      <c r="C84" s="7" t="s">
        <v>16</v>
      </c>
      <c r="D84">
        <v>10</v>
      </c>
      <c r="E84" s="7" t="s">
        <v>33</v>
      </c>
      <c r="F84" s="6">
        <v>2</v>
      </c>
      <c r="G84" s="6">
        <v>48.09883720930233</v>
      </c>
      <c r="H84" s="6">
        <v>0.223</v>
      </c>
      <c r="I84" s="8">
        <v>215.68985295651268</v>
      </c>
    </row>
    <row r="85" spans="1:9" ht="13.5" customHeight="1">
      <c r="A85" s="5">
        <v>4508</v>
      </c>
      <c r="B85" s="6">
        <v>24</v>
      </c>
      <c r="C85" s="7" t="s">
        <v>27</v>
      </c>
      <c r="D85">
        <v>10</v>
      </c>
      <c r="E85" s="7" t="s">
        <v>33</v>
      </c>
      <c r="F85" s="6">
        <v>3</v>
      </c>
      <c r="G85" s="6">
        <v>47.79651162790697</v>
      </c>
      <c r="H85" s="6">
        <v>0.118</v>
      </c>
      <c r="I85" s="8">
        <v>405.05518328734723</v>
      </c>
    </row>
    <row r="86" spans="1:9" ht="13.5" customHeight="1">
      <c r="A86" s="5">
        <v>4507</v>
      </c>
      <c r="B86" s="6">
        <v>24</v>
      </c>
      <c r="C86" s="7" t="s">
        <v>27</v>
      </c>
      <c r="D86">
        <v>10</v>
      </c>
      <c r="E86" s="7" t="s">
        <v>33</v>
      </c>
      <c r="F86" s="6">
        <v>2</v>
      </c>
      <c r="G86" s="6">
        <v>49.883720930232556</v>
      </c>
      <c r="H86" s="6">
        <v>0.3385</v>
      </c>
      <c r="I86" s="8">
        <v>147.36697468310948</v>
      </c>
    </row>
    <row r="87" spans="1:9" ht="13.5" customHeight="1">
      <c r="A87" s="5">
        <v>179</v>
      </c>
      <c r="B87" s="6">
        <v>34</v>
      </c>
      <c r="C87" s="7" t="s">
        <v>25</v>
      </c>
      <c r="D87">
        <v>10</v>
      </c>
      <c r="E87" s="7" t="s">
        <v>33</v>
      </c>
      <c r="F87" s="6">
        <v>4</v>
      </c>
      <c r="G87" s="6">
        <v>47.34302325581396</v>
      </c>
      <c r="H87" s="6">
        <v>0.237</v>
      </c>
      <c r="I87" s="8">
        <v>199.7595917966834</v>
      </c>
    </row>
    <row r="88" spans="1:9" ht="13.5" customHeight="1">
      <c r="A88" s="5">
        <v>213</v>
      </c>
      <c r="B88" s="6">
        <v>94</v>
      </c>
      <c r="C88" s="7" t="s">
        <v>21</v>
      </c>
      <c r="D88">
        <v>10</v>
      </c>
      <c r="E88" s="7" t="s">
        <v>33</v>
      </c>
      <c r="F88" s="6">
        <v>4</v>
      </c>
      <c r="G88" s="6">
        <v>49.58139534883721</v>
      </c>
      <c r="H88" s="6">
        <v>0.2865</v>
      </c>
      <c r="I88" s="8">
        <v>173.05897154917002</v>
      </c>
    </row>
    <row r="89" spans="1:9" ht="13.5" customHeight="1">
      <c r="A89" s="5">
        <v>89</v>
      </c>
      <c r="B89" s="6">
        <v>46</v>
      </c>
      <c r="C89" s="7" t="s">
        <v>15</v>
      </c>
      <c r="D89">
        <v>10</v>
      </c>
      <c r="E89" s="7" t="s">
        <v>33</v>
      </c>
      <c r="F89" s="6">
        <v>4</v>
      </c>
      <c r="G89" s="6">
        <v>51.27325581395349</v>
      </c>
      <c r="H89" s="6">
        <v>0.649</v>
      </c>
      <c r="I89" s="8">
        <v>79.00347583043681</v>
      </c>
    </row>
    <row r="90" spans="1:9" ht="13.5" customHeight="1">
      <c r="A90" s="5">
        <v>160</v>
      </c>
      <c r="B90" s="6">
        <v>56</v>
      </c>
      <c r="C90" s="7" t="s">
        <v>29</v>
      </c>
      <c r="D90">
        <v>10</v>
      </c>
      <c r="E90" s="7" t="s">
        <v>33</v>
      </c>
      <c r="F90" s="6">
        <v>3</v>
      </c>
      <c r="G90" s="6">
        <v>48.09883720930233</v>
      </c>
      <c r="H90" s="6">
        <v>0.1795</v>
      </c>
      <c r="I90" s="8">
        <v>267.9600958735506</v>
      </c>
    </row>
    <row r="91" spans="1:9" ht="13.5" customHeight="1">
      <c r="A91" s="5">
        <v>157</v>
      </c>
      <c r="B91" s="6">
        <v>56</v>
      </c>
      <c r="C91" s="7" t="s">
        <v>29</v>
      </c>
      <c r="D91">
        <v>10</v>
      </c>
      <c r="E91" s="7" t="s">
        <v>33</v>
      </c>
      <c r="F91" s="6">
        <v>3</v>
      </c>
      <c r="G91" s="6">
        <v>47.401162790697676</v>
      </c>
      <c r="H91" s="6">
        <v>0.088</v>
      </c>
      <c r="I91" s="8">
        <v>538.6495771670191</v>
      </c>
    </row>
    <row r="92" spans="1:9" ht="13.5" customHeight="1">
      <c r="A92" s="5">
        <v>39</v>
      </c>
      <c r="B92" s="6">
        <v>70</v>
      </c>
      <c r="C92" s="7" t="s">
        <v>11</v>
      </c>
      <c r="D92">
        <v>10</v>
      </c>
      <c r="E92" s="7" t="s">
        <v>33</v>
      </c>
      <c r="F92" s="6">
        <v>3</v>
      </c>
      <c r="G92" s="6">
        <v>51.22093023255814</v>
      </c>
      <c r="H92" s="6">
        <v>0.3535</v>
      </c>
      <c r="I92" s="8">
        <v>144.89654945561003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1"/>
  <sheetViews>
    <sheetView zoomScalePageLayoutView="0" workbookViewId="0" topLeftCell="A1">
      <selection activeCell="F33" sqref="F33"/>
    </sheetView>
  </sheetViews>
  <sheetFormatPr defaultColWidth="9.140625" defaultRowHeight="12.75"/>
  <cols>
    <col min="1" max="1" width="11.421875" style="0" bestFit="1" customWidth="1"/>
    <col min="2" max="2" width="6.00390625" style="0" customWidth="1"/>
    <col min="3" max="5" width="9.140625" style="43" customWidth="1"/>
    <col min="7" max="7" width="9.421875" style="0" bestFit="1" customWidth="1"/>
    <col min="8" max="8" width="11.57421875" style="0" bestFit="1" customWidth="1"/>
    <col min="9" max="9" width="9.7109375" style="0" bestFit="1" customWidth="1"/>
    <col min="10" max="10" width="6.421875" style="0" bestFit="1" customWidth="1"/>
    <col min="11" max="11" width="10.7109375" style="0" bestFit="1" customWidth="1"/>
    <col min="12" max="12" width="11.57421875" style="0" bestFit="1" customWidth="1"/>
    <col min="13" max="13" width="9.8515625" style="0" bestFit="1" customWidth="1"/>
    <col min="14" max="14" width="11.421875" style="0" bestFit="1" customWidth="1"/>
    <col min="15" max="15" width="7.00390625" style="0" bestFit="1" customWidth="1"/>
    <col min="16" max="16" width="6.57421875" style="0" bestFit="1" customWidth="1"/>
    <col min="17" max="17" width="8.00390625" style="0" bestFit="1" customWidth="1"/>
    <col min="18" max="18" width="5.7109375" style="0" bestFit="1" customWidth="1"/>
    <col min="20" max="21" width="12.00390625" style="0" bestFit="1" customWidth="1"/>
  </cols>
  <sheetData>
    <row r="1" spans="1:5" s="29" customFormat="1" ht="39" thickBot="1">
      <c r="A1" s="25" t="s">
        <v>37</v>
      </c>
      <c r="B1" s="26" t="s">
        <v>5</v>
      </c>
      <c r="C1" s="27" t="s">
        <v>54</v>
      </c>
      <c r="D1" s="27" t="s">
        <v>55</v>
      </c>
      <c r="E1" s="28" t="s">
        <v>56</v>
      </c>
    </row>
    <row r="2" spans="1:25" ht="13.5" thickBot="1">
      <c r="A2" s="30" t="s">
        <v>57</v>
      </c>
      <c r="B2" s="31">
        <v>1</v>
      </c>
      <c r="C2" s="32">
        <v>6.678424914586445</v>
      </c>
      <c r="D2" s="32">
        <v>0.24389802064372665</v>
      </c>
      <c r="E2" s="33">
        <v>5.5358736443028365</v>
      </c>
      <c r="G2" s="34"/>
      <c r="H2" s="35" t="s">
        <v>5</v>
      </c>
      <c r="I2" s="35" t="s">
        <v>57</v>
      </c>
      <c r="J2" s="35" t="s">
        <v>58</v>
      </c>
      <c r="K2" s="35" t="s">
        <v>59</v>
      </c>
      <c r="L2" s="35" t="s">
        <v>60</v>
      </c>
      <c r="M2" s="35" t="s">
        <v>61</v>
      </c>
      <c r="N2" s="35" t="s">
        <v>62</v>
      </c>
      <c r="O2" s="35" t="s">
        <v>63</v>
      </c>
      <c r="P2" s="35" t="s">
        <v>64</v>
      </c>
      <c r="Q2" s="35" t="s">
        <v>65</v>
      </c>
      <c r="R2" s="36" t="s">
        <v>66</v>
      </c>
      <c r="S2" s="37" t="s">
        <v>67</v>
      </c>
      <c r="T2" s="37" t="s">
        <v>68</v>
      </c>
      <c r="U2" s="37" t="s">
        <v>69</v>
      </c>
      <c r="V2" s="37" t="s">
        <v>70</v>
      </c>
      <c r="W2" s="37" t="s">
        <v>71</v>
      </c>
      <c r="X2" s="37" t="s">
        <v>72</v>
      </c>
      <c r="Y2" s="37"/>
    </row>
    <row r="3" spans="1:24" ht="12.75">
      <c r="A3" s="30" t="s">
        <v>57</v>
      </c>
      <c r="B3" s="31">
        <v>2</v>
      </c>
      <c r="C3" s="32">
        <v>4.833313179555438</v>
      </c>
      <c r="D3" s="32">
        <v>0.22424640916332042</v>
      </c>
      <c r="E3" s="33">
        <v>3.104874155504053</v>
      </c>
      <c r="G3" s="30" t="s">
        <v>54</v>
      </c>
      <c r="H3" s="38">
        <v>1</v>
      </c>
      <c r="I3" s="39">
        <v>6.678424914586445</v>
      </c>
      <c r="J3" s="40">
        <v>5.09</v>
      </c>
      <c r="K3" s="41">
        <v>4.472501604964691</v>
      </c>
      <c r="L3" s="41"/>
      <c r="M3" s="41">
        <v>5.915156343357896</v>
      </c>
      <c r="N3" s="41">
        <v>4.220769402845413</v>
      </c>
      <c r="O3" s="41"/>
      <c r="P3" s="41">
        <v>3.398665554628857</v>
      </c>
      <c r="Q3" s="41">
        <v>2.5887964816208293</v>
      </c>
      <c r="R3" s="42">
        <v>4.78</v>
      </c>
      <c r="S3" s="43">
        <f aca="true" t="shared" si="0" ref="S3:S13">AVERAGE(I3:R3)</f>
        <v>4.643039287750517</v>
      </c>
      <c r="T3">
        <f>STDEV(I3:R3)</f>
        <v>1.3068710188438841</v>
      </c>
      <c r="U3" s="43">
        <f>S3-T3</f>
        <v>3.3361682689066328</v>
      </c>
      <c r="V3" s="43">
        <f>S3+T3</f>
        <v>5.949910306594401</v>
      </c>
      <c r="W3" s="43">
        <f>MIN(I3:R3)</f>
        <v>2.5887964816208293</v>
      </c>
      <c r="X3" s="43">
        <f>MAX(I3:R3)</f>
        <v>6.678424914586445</v>
      </c>
    </row>
    <row r="4" spans="1:24" ht="12.75">
      <c r="A4" s="30" t="s">
        <v>57</v>
      </c>
      <c r="B4" s="31">
        <v>3</v>
      </c>
      <c r="C4" s="32">
        <v>4.610669801902636</v>
      </c>
      <c r="D4" s="32">
        <v>0.1806638335550318</v>
      </c>
      <c r="E4" s="33">
        <v>2.6262883539822357</v>
      </c>
      <c r="G4" s="30"/>
      <c r="H4" s="38">
        <v>2</v>
      </c>
      <c r="I4" s="39">
        <v>4.833313179555438</v>
      </c>
      <c r="J4" s="41">
        <v>4.224422442244224</v>
      </c>
      <c r="K4" s="41">
        <v>3.7641835310533223</v>
      </c>
      <c r="L4" s="41">
        <v>2.7245804540967424</v>
      </c>
      <c r="M4" s="40">
        <v>4.96</v>
      </c>
      <c r="N4" s="41">
        <v>6.198244516603694</v>
      </c>
      <c r="O4" s="41">
        <v>2.49991038728057</v>
      </c>
      <c r="P4" s="41">
        <v>5.291890376318144</v>
      </c>
      <c r="Q4" s="41">
        <v>4.048214992185877</v>
      </c>
      <c r="R4" s="44">
        <v>3.9937808436637474</v>
      </c>
      <c r="S4" s="43">
        <f t="shared" si="0"/>
        <v>4.253854072300176</v>
      </c>
      <c r="T4">
        <f aca="true" t="shared" si="1" ref="T4:T17">STDEV(I4:R4)</f>
        <v>1.1283298237973847</v>
      </c>
      <c r="U4" s="43">
        <f aca="true" t="shared" si="2" ref="U4:U17">S4-T4</f>
        <v>3.125524248502791</v>
      </c>
      <c r="V4" s="43">
        <f aca="true" t="shared" si="3" ref="V4:V17">S4+T4</f>
        <v>5.382183896097561</v>
      </c>
      <c r="W4" s="43">
        <f aca="true" t="shared" si="4" ref="W4:W17">MIN(I4:R4)</f>
        <v>2.49991038728057</v>
      </c>
      <c r="X4" s="43">
        <f aca="true" t="shared" si="5" ref="X4:X17">MAX(I4:R4)</f>
        <v>6.198244516603694</v>
      </c>
    </row>
    <row r="5" spans="1:24" ht="12.75">
      <c r="A5" s="30" t="s">
        <v>57</v>
      </c>
      <c r="B5" s="31">
        <v>4</v>
      </c>
      <c r="C5" s="45">
        <v>3.31</v>
      </c>
      <c r="D5" s="45">
        <v>0.1535</v>
      </c>
      <c r="E5" s="46">
        <v>1.49769</v>
      </c>
      <c r="G5" s="30"/>
      <c r="H5" s="38">
        <v>3</v>
      </c>
      <c r="I5" s="39">
        <v>4.610669801902636</v>
      </c>
      <c r="J5" s="41">
        <v>3.639341071239134</v>
      </c>
      <c r="K5" s="41">
        <v>5.049131435047105</v>
      </c>
      <c r="L5" s="41">
        <v>4.949476945451971</v>
      </c>
      <c r="M5" s="41">
        <v>3.576096774901825</v>
      </c>
      <c r="N5" s="41">
        <v>2.812872443358811</v>
      </c>
      <c r="O5" s="41">
        <v>2.896107014597289</v>
      </c>
      <c r="P5" s="41">
        <v>6.134949854019443</v>
      </c>
      <c r="Q5" s="41">
        <v>3.627178525232151</v>
      </c>
      <c r="R5" s="44">
        <v>3.8106380851954866</v>
      </c>
      <c r="S5" s="43">
        <f t="shared" si="0"/>
        <v>4.110646195094585</v>
      </c>
      <c r="T5">
        <f t="shared" si="1"/>
        <v>1.0500349238700732</v>
      </c>
      <c r="U5" s="43">
        <f t="shared" si="2"/>
        <v>3.060611271224512</v>
      </c>
      <c r="V5" s="43">
        <f t="shared" si="3"/>
        <v>5.160681118964658</v>
      </c>
      <c r="W5" s="43">
        <f t="shared" si="4"/>
        <v>2.812872443358811</v>
      </c>
      <c r="X5" s="43">
        <f t="shared" si="5"/>
        <v>6.134949854019443</v>
      </c>
    </row>
    <row r="6" spans="1:24" ht="12.75">
      <c r="A6" s="30" t="s">
        <v>57</v>
      </c>
      <c r="B6" s="47">
        <v>5</v>
      </c>
      <c r="C6" s="48"/>
      <c r="D6" s="48"/>
      <c r="E6" s="49"/>
      <c r="G6" s="30"/>
      <c r="H6" s="38">
        <v>4</v>
      </c>
      <c r="I6" s="50">
        <v>3.31</v>
      </c>
      <c r="J6" s="41">
        <v>2.6369521058910848</v>
      </c>
      <c r="K6" s="41">
        <v>7.978159635389361</v>
      </c>
      <c r="L6" s="41">
        <v>4.906086601549974</v>
      </c>
      <c r="M6" s="41">
        <v>3.937308868501529</v>
      </c>
      <c r="N6" s="41">
        <v>6.337023390802354</v>
      </c>
      <c r="O6" s="41">
        <v>2.853449195933789</v>
      </c>
      <c r="P6" s="41">
        <v>5.1178181764711645</v>
      </c>
      <c r="Q6" s="41">
        <v>3.3049040511727084</v>
      </c>
      <c r="R6" s="44">
        <v>2.723027474185285</v>
      </c>
      <c r="S6" s="43">
        <f t="shared" si="0"/>
        <v>4.310472949989725</v>
      </c>
      <c r="T6">
        <f t="shared" si="1"/>
        <v>1.7688770445264277</v>
      </c>
      <c r="U6" s="43">
        <f t="shared" si="2"/>
        <v>2.5415959054632973</v>
      </c>
      <c r="V6" s="43">
        <f t="shared" si="3"/>
        <v>6.079349994516153</v>
      </c>
      <c r="W6" s="43">
        <f t="shared" si="4"/>
        <v>2.6369521058910848</v>
      </c>
      <c r="X6" s="43">
        <f t="shared" si="5"/>
        <v>7.978159635389361</v>
      </c>
    </row>
    <row r="7" spans="1:24" ht="13.5" thickBot="1">
      <c r="A7" s="30" t="s">
        <v>58</v>
      </c>
      <c r="B7" s="31">
        <v>1</v>
      </c>
      <c r="C7" s="45">
        <v>5.09</v>
      </c>
      <c r="D7" s="45">
        <v>0.1215</v>
      </c>
      <c r="E7" s="46">
        <v>2.5838</v>
      </c>
      <c r="G7" s="51"/>
      <c r="H7" s="52">
        <v>5</v>
      </c>
      <c r="I7" s="53"/>
      <c r="J7" s="54">
        <v>4.174757281553398</v>
      </c>
      <c r="K7" s="54">
        <v>4.313808416155635</v>
      </c>
      <c r="L7" s="54">
        <v>2.7717283706196794</v>
      </c>
      <c r="M7" s="54">
        <v>1.345291479820628</v>
      </c>
      <c r="N7" s="54">
        <v>2.0094562647754133</v>
      </c>
      <c r="O7" s="54"/>
      <c r="P7" s="54"/>
      <c r="Q7" s="54"/>
      <c r="R7" s="55">
        <v>4.3694862943297625</v>
      </c>
      <c r="S7" s="43">
        <f t="shared" si="0"/>
        <v>3.164088017875752</v>
      </c>
      <c r="T7">
        <f t="shared" si="1"/>
        <v>1.3108345268984696</v>
      </c>
      <c r="U7" s="43">
        <f t="shared" si="2"/>
        <v>1.8532534909772824</v>
      </c>
      <c r="V7" s="43">
        <f t="shared" si="3"/>
        <v>4.474922544774222</v>
      </c>
      <c r="W7" s="43">
        <f t="shared" si="4"/>
        <v>1.345291479820628</v>
      </c>
      <c r="X7" s="43">
        <f t="shared" si="5"/>
        <v>4.3694862943297625</v>
      </c>
    </row>
    <row r="8" spans="1:24" ht="12.75">
      <c r="A8" s="30" t="s">
        <v>58</v>
      </c>
      <c r="B8" s="31">
        <v>2</v>
      </c>
      <c r="C8" s="32">
        <v>4.224422442244224</v>
      </c>
      <c r="D8" s="32">
        <v>0.088008800880088</v>
      </c>
      <c r="E8" s="33">
        <v>0.6160616061606161</v>
      </c>
      <c r="G8" s="30" t="s">
        <v>73</v>
      </c>
      <c r="H8" s="38">
        <v>1</v>
      </c>
      <c r="I8" s="56">
        <v>5.5358736443028365</v>
      </c>
      <c r="J8" s="40">
        <v>2.5838</v>
      </c>
      <c r="K8" s="57">
        <v>2.11855339182538</v>
      </c>
      <c r="L8" s="57"/>
      <c r="M8" s="57">
        <v>2.0912168890659233</v>
      </c>
      <c r="N8" s="57">
        <v>1.7258122784651015</v>
      </c>
      <c r="O8" s="57"/>
      <c r="P8" s="41">
        <v>2.4603836530442034</v>
      </c>
      <c r="Q8" s="57">
        <v>1.5684675053166524</v>
      </c>
      <c r="R8" s="42">
        <v>1.8222</v>
      </c>
      <c r="S8" s="43">
        <f t="shared" si="0"/>
        <v>2.4882884202525113</v>
      </c>
      <c r="T8">
        <f t="shared" si="1"/>
        <v>1.2796852734624427</v>
      </c>
      <c r="U8" s="43">
        <f t="shared" si="2"/>
        <v>1.2086031467900686</v>
      </c>
      <c r="V8" s="43">
        <f t="shared" si="3"/>
        <v>3.767973693714954</v>
      </c>
      <c r="W8" s="43">
        <f t="shared" si="4"/>
        <v>1.5684675053166524</v>
      </c>
      <c r="X8" s="43">
        <f t="shared" si="5"/>
        <v>5.5358736443028365</v>
      </c>
    </row>
    <row r="9" spans="1:24" ht="12.75">
      <c r="A9" s="30" t="s">
        <v>58</v>
      </c>
      <c r="B9" s="31">
        <v>3</v>
      </c>
      <c r="C9" s="32">
        <v>3.639341071239134</v>
      </c>
      <c r="D9" s="32">
        <v>0.3555308463685994</v>
      </c>
      <c r="E9" s="33">
        <v>2.743863840444894</v>
      </c>
      <c r="G9" s="30"/>
      <c r="H9" s="38">
        <v>2</v>
      </c>
      <c r="I9" s="56">
        <v>3.104874155504053</v>
      </c>
      <c r="J9" s="57">
        <v>0.6160616061606161</v>
      </c>
      <c r="K9" s="57">
        <v>4.277722574718267</v>
      </c>
      <c r="L9" s="57">
        <v>2.250740375123396</v>
      </c>
      <c r="M9" s="40">
        <v>2.14622</v>
      </c>
      <c r="N9" s="57">
        <v>1.5709206703728604</v>
      </c>
      <c r="O9" s="57">
        <v>2.008060199089482</v>
      </c>
      <c r="P9" s="41">
        <v>1.9975709724984838</v>
      </c>
      <c r="Q9" s="57">
        <v>1.522709976918711</v>
      </c>
      <c r="R9" s="58">
        <v>1.8455954367257923</v>
      </c>
      <c r="S9" s="43">
        <f t="shared" si="0"/>
        <v>2.1340475967111656</v>
      </c>
      <c r="T9">
        <f t="shared" si="1"/>
        <v>0.9811808317018078</v>
      </c>
      <c r="U9" s="43">
        <f t="shared" si="2"/>
        <v>1.1528667650093578</v>
      </c>
      <c r="V9" s="43">
        <f t="shared" si="3"/>
        <v>3.1152284284129736</v>
      </c>
      <c r="W9" s="43">
        <f t="shared" si="4"/>
        <v>0.6160616061606161</v>
      </c>
      <c r="X9" s="43">
        <f t="shared" si="5"/>
        <v>4.277722574718267</v>
      </c>
    </row>
    <row r="10" spans="1:24" ht="12.75">
      <c r="A10" s="30" t="s">
        <v>58</v>
      </c>
      <c r="B10" s="31">
        <v>4</v>
      </c>
      <c r="C10" s="32">
        <v>2.6369521058910848</v>
      </c>
      <c r="D10" s="32">
        <v>0.38422921637250684</v>
      </c>
      <c r="E10" s="33">
        <v>1.2968212954519995</v>
      </c>
      <c r="G10" s="30"/>
      <c r="H10" s="38">
        <v>3</v>
      </c>
      <c r="I10" s="56">
        <v>2.6262883539822357</v>
      </c>
      <c r="J10" s="57">
        <v>2.743863840444894</v>
      </c>
      <c r="K10" s="57">
        <v>2.57931132008203</v>
      </c>
      <c r="L10" s="57">
        <v>1.5439770522755425</v>
      </c>
      <c r="M10" s="57">
        <v>3.434475086870081</v>
      </c>
      <c r="N10" s="57">
        <v>1.6757905753711186</v>
      </c>
      <c r="O10" s="57">
        <v>1.237792502736583</v>
      </c>
      <c r="P10" s="41">
        <v>3.99294008897723</v>
      </c>
      <c r="Q10" s="57">
        <v>2.4724502358101104</v>
      </c>
      <c r="R10" s="58">
        <v>1.2359706959915617</v>
      </c>
      <c r="S10" s="43">
        <f t="shared" si="0"/>
        <v>2.3542859752541387</v>
      </c>
      <c r="T10">
        <f t="shared" si="1"/>
        <v>0.9283494626349158</v>
      </c>
      <c r="U10" s="43">
        <f t="shared" si="2"/>
        <v>1.425936512619223</v>
      </c>
      <c r="V10" s="43">
        <f t="shared" si="3"/>
        <v>3.2826354378890548</v>
      </c>
      <c r="W10" s="43">
        <f t="shared" si="4"/>
        <v>1.2359706959915617</v>
      </c>
      <c r="X10" s="43">
        <f t="shared" si="5"/>
        <v>3.99294008897723</v>
      </c>
    </row>
    <row r="11" spans="1:24" ht="12.75">
      <c r="A11" s="30" t="s">
        <v>58</v>
      </c>
      <c r="B11" s="47">
        <v>5</v>
      </c>
      <c r="C11" s="48">
        <v>4.174757281553398</v>
      </c>
      <c r="D11" s="48">
        <v>0.13592233009708737</v>
      </c>
      <c r="E11" s="49">
        <v>1.2427184466019416</v>
      </c>
      <c r="G11" s="30"/>
      <c r="H11" s="38">
        <v>4</v>
      </c>
      <c r="I11" s="50">
        <v>1.49769</v>
      </c>
      <c r="J11" s="57">
        <v>1.2968212954519995</v>
      </c>
      <c r="K11" s="57">
        <v>2.2723634388388745</v>
      </c>
      <c r="L11" s="57">
        <v>1.3838054585814117</v>
      </c>
      <c r="M11" s="57">
        <v>1.146788990825688</v>
      </c>
      <c r="N11" s="57">
        <v>0.6987976655648519</v>
      </c>
      <c r="O11" s="57">
        <v>1.7381165986100369</v>
      </c>
      <c r="P11" s="41">
        <v>3.526286380880493</v>
      </c>
      <c r="Q11" s="57">
        <v>1.4072494669509594</v>
      </c>
      <c r="R11" s="58">
        <v>1.3888076171086532</v>
      </c>
      <c r="S11" s="43">
        <f t="shared" si="0"/>
        <v>1.6356726912812967</v>
      </c>
      <c r="T11">
        <f t="shared" si="1"/>
        <v>0.7758470783295701</v>
      </c>
      <c r="U11" s="43">
        <f t="shared" si="2"/>
        <v>0.8598256129517265</v>
      </c>
      <c r="V11" s="43">
        <f t="shared" si="3"/>
        <v>2.411519769610867</v>
      </c>
      <c r="W11" s="43">
        <f t="shared" si="4"/>
        <v>0.6987976655648519</v>
      </c>
      <c r="X11" s="43">
        <f t="shared" si="5"/>
        <v>3.526286380880493</v>
      </c>
    </row>
    <row r="12" spans="1:24" ht="13.5" thickBot="1">
      <c r="A12" s="30" t="s">
        <v>59</v>
      </c>
      <c r="B12" s="31">
        <v>1</v>
      </c>
      <c r="C12" s="32">
        <v>4.472501604964691</v>
      </c>
      <c r="D12" s="32">
        <v>0</v>
      </c>
      <c r="E12" s="33">
        <v>2.11855339182538</v>
      </c>
      <c r="G12" s="51"/>
      <c r="H12" s="52">
        <v>5</v>
      </c>
      <c r="I12" s="59"/>
      <c r="J12" s="60">
        <v>1.2427184466019416</v>
      </c>
      <c r="K12" s="60">
        <v>1.3110594205963206</v>
      </c>
      <c r="L12" s="60">
        <v>0.8315185111859038</v>
      </c>
      <c r="M12" s="60">
        <v>1.610273134936812</v>
      </c>
      <c r="N12" s="60">
        <v>1.9306540583136325</v>
      </c>
      <c r="O12" s="60"/>
      <c r="P12" s="54"/>
      <c r="Q12" s="60"/>
      <c r="R12" s="61">
        <v>1.2826610009796777</v>
      </c>
      <c r="S12" s="43">
        <f t="shared" si="0"/>
        <v>1.368147428769048</v>
      </c>
      <c r="T12">
        <f t="shared" si="1"/>
        <v>0.3712973365474355</v>
      </c>
      <c r="U12" s="43">
        <f t="shared" si="2"/>
        <v>0.9968500922216126</v>
      </c>
      <c r="V12" s="43">
        <f t="shared" si="3"/>
        <v>1.7394447653164835</v>
      </c>
      <c r="W12" s="43">
        <f t="shared" si="4"/>
        <v>0.8315185111859038</v>
      </c>
      <c r="X12" s="43">
        <f t="shared" si="5"/>
        <v>1.9306540583136325</v>
      </c>
    </row>
    <row r="13" spans="1:24" ht="12.75">
      <c r="A13" s="30" t="s">
        <v>59</v>
      </c>
      <c r="B13" s="31">
        <v>2</v>
      </c>
      <c r="C13" s="32">
        <v>3.7641835310533223</v>
      </c>
      <c r="D13" s="32">
        <v>0.10889638385199069</v>
      </c>
      <c r="E13" s="33">
        <v>4.277722574718267</v>
      </c>
      <c r="G13" s="30" t="s">
        <v>55</v>
      </c>
      <c r="H13" s="38">
        <v>1</v>
      </c>
      <c r="I13" s="62">
        <v>0.24389802064372665</v>
      </c>
      <c r="J13" s="63">
        <v>0.1215</v>
      </c>
      <c r="K13" s="64">
        <v>0</v>
      </c>
      <c r="L13" s="64"/>
      <c r="M13" s="64">
        <v>0.07966540529774946</v>
      </c>
      <c r="N13" s="64">
        <v>0.14482918175067466</v>
      </c>
      <c r="O13" s="64"/>
      <c r="P13" s="65">
        <v>0.10425354462051709</v>
      </c>
      <c r="Q13" s="64">
        <v>0.15626681558710614</v>
      </c>
      <c r="R13" s="66">
        <v>0.1215</v>
      </c>
      <c r="S13" s="43">
        <f t="shared" si="0"/>
        <v>0.12148912098747172</v>
      </c>
      <c r="T13">
        <f t="shared" si="1"/>
        <v>0.06922435598932834</v>
      </c>
      <c r="U13" s="43">
        <f t="shared" si="2"/>
        <v>0.05226476499814338</v>
      </c>
      <c r="V13" s="43">
        <f t="shared" si="3"/>
        <v>0.19071347697680008</v>
      </c>
      <c r="W13" s="43">
        <f t="shared" si="4"/>
        <v>0</v>
      </c>
      <c r="X13" s="43">
        <f t="shared" si="5"/>
        <v>0.24389802064372665</v>
      </c>
    </row>
    <row r="14" spans="1:24" ht="12.75">
      <c r="A14" s="30" t="s">
        <v>59</v>
      </c>
      <c r="B14" s="31">
        <v>3</v>
      </c>
      <c r="C14" s="32">
        <v>5.049131435047105</v>
      </c>
      <c r="D14" s="32">
        <v>0.1590036863178596</v>
      </c>
      <c r="E14" s="33">
        <v>2.57931132008203</v>
      </c>
      <c r="G14" s="30"/>
      <c r="H14" s="38">
        <v>2</v>
      </c>
      <c r="I14" s="56">
        <v>0.22424640916332042</v>
      </c>
      <c r="J14" s="57">
        <v>0.088008800880088</v>
      </c>
      <c r="K14" s="57">
        <v>0.10889638385199069</v>
      </c>
      <c r="L14" s="57">
        <v>0.25666337611056267</v>
      </c>
      <c r="M14" s="40">
        <v>0.1105</v>
      </c>
      <c r="N14" s="57">
        <v>0.6314398715615195</v>
      </c>
      <c r="O14" s="57">
        <v>0.18832457652573914</v>
      </c>
      <c r="P14" s="41">
        <v>0</v>
      </c>
      <c r="Q14" s="57">
        <v>0.21738919492692685</v>
      </c>
      <c r="R14" s="58">
        <v>0.3960157272963262</v>
      </c>
      <c r="S14" s="43">
        <f>AVERAGE(I14:R14)</f>
        <v>0.22214843403164736</v>
      </c>
      <c r="T14">
        <f t="shared" si="1"/>
        <v>0.18035350181075485</v>
      </c>
      <c r="U14" s="43">
        <f t="shared" si="2"/>
        <v>0.041794932220892506</v>
      </c>
      <c r="V14" s="43">
        <f t="shared" si="3"/>
        <v>0.40250193584240224</v>
      </c>
      <c r="W14" s="43">
        <f t="shared" si="4"/>
        <v>0</v>
      </c>
      <c r="X14" s="43">
        <f t="shared" si="5"/>
        <v>0.6314398715615195</v>
      </c>
    </row>
    <row r="15" spans="1:24" ht="12.75">
      <c r="A15" s="30" t="s">
        <v>59</v>
      </c>
      <c r="B15" s="31">
        <v>4</v>
      </c>
      <c r="C15" s="32">
        <v>7.978159635389361</v>
      </c>
      <c r="D15" s="32">
        <v>0.31332473567574554</v>
      </c>
      <c r="E15" s="33">
        <v>2.2723634388388745</v>
      </c>
      <c r="G15" s="30"/>
      <c r="H15" s="38">
        <v>3</v>
      </c>
      <c r="I15" s="56">
        <v>0.1806638335550318</v>
      </c>
      <c r="J15" s="57">
        <v>0.3555308463685994</v>
      </c>
      <c r="K15" s="57">
        <v>0.1590036863178596</v>
      </c>
      <c r="L15" s="57">
        <v>0.3350455352082334</v>
      </c>
      <c r="M15" s="57">
        <v>0.2687077045575774</v>
      </c>
      <c r="N15" s="57">
        <v>0.187990729616113</v>
      </c>
      <c r="O15" s="57">
        <v>0.3642413408547194</v>
      </c>
      <c r="P15" s="41">
        <v>0.16005319616311156</v>
      </c>
      <c r="Q15" s="57">
        <v>0.2259986860876962</v>
      </c>
      <c r="R15" s="58">
        <v>0.25671754372479355</v>
      </c>
      <c r="S15" s="43">
        <f>AVERAGE(I15:R15)</f>
        <v>0.24939531024537356</v>
      </c>
      <c r="T15">
        <f t="shared" si="1"/>
        <v>0.07986899478067527</v>
      </c>
      <c r="U15" s="43">
        <f t="shared" si="2"/>
        <v>0.1695263154646983</v>
      </c>
      <c r="V15" s="43">
        <f t="shared" si="3"/>
        <v>0.32926430502604886</v>
      </c>
      <c r="W15" s="43">
        <f t="shared" si="4"/>
        <v>0.1590036863178596</v>
      </c>
      <c r="X15" s="43">
        <f t="shared" si="5"/>
        <v>0.3642413408547194</v>
      </c>
    </row>
    <row r="16" spans="1:24" ht="12.75">
      <c r="A16" s="30" t="s">
        <v>59</v>
      </c>
      <c r="B16" s="47">
        <v>5</v>
      </c>
      <c r="C16" s="48">
        <v>4.313808416155635</v>
      </c>
      <c r="D16" s="48">
        <v>0.10573059843518715</v>
      </c>
      <c r="E16" s="49">
        <v>1.3110594205963206</v>
      </c>
      <c r="G16" s="30"/>
      <c r="H16" s="38">
        <v>4</v>
      </c>
      <c r="I16" s="50">
        <v>0.1535</v>
      </c>
      <c r="J16" s="57">
        <v>0.38422921637250684</v>
      </c>
      <c r="K16" s="57">
        <v>0.31332473567574554</v>
      </c>
      <c r="L16" s="57">
        <v>0.2816128406701375</v>
      </c>
      <c r="M16" s="57">
        <v>0.1720183486238532</v>
      </c>
      <c r="N16" s="57">
        <v>0.18793094798802681</v>
      </c>
      <c r="O16" s="57">
        <v>0.17731021764260707</v>
      </c>
      <c r="P16" s="41">
        <v>0.05639097744360902</v>
      </c>
      <c r="Q16" s="57">
        <v>0.25586353944562906</v>
      </c>
      <c r="R16" s="58">
        <v>0.11831762630019109</v>
      </c>
      <c r="S16" s="43">
        <f>AVERAGE(I16:R16)</f>
        <v>0.2100498450162306</v>
      </c>
      <c r="T16">
        <f t="shared" si="1"/>
        <v>0.09801109314812428</v>
      </c>
      <c r="U16" s="43">
        <f t="shared" si="2"/>
        <v>0.11203875186810633</v>
      </c>
      <c r="V16" s="43">
        <f t="shared" si="3"/>
        <v>0.30806093816435487</v>
      </c>
      <c r="W16" s="43">
        <f t="shared" si="4"/>
        <v>0.05639097744360902</v>
      </c>
      <c r="X16" s="43">
        <f t="shared" si="5"/>
        <v>0.38422921637250684</v>
      </c>
    </row>
    <row r="17" spans="1:24" ht="13.5" thickBot="1">
      <c r="A17" s="30" t="s">
        <v>60</v>
      </c>
      <c r="B17" s="31">
        <v>1</v>
      </c>
      <c r="C17" s="32"/>
      <c r="D17" s="32"/>
      <c r="E17" s="33"/>
      <c r="G17" s="51"/>
      <c r="H17" s="52">
        <v>5</v>
      </c>
      <c r="I17" s="59"/>
      <c r="J17" s="60">
        <v>0.13592233009708737</v>
      </c>
      <c r="K17" s="60">
        <v>0.10573059843518715</v>
      </c>
      <c r="L17" s="60">
        <v>0</v>
      </c>
      <c r="M17" s="60">
        <v>0.20383204239706484</v>
      </c>
      <c r="N17" s="60">
        <v>0.31520882584712373</v>
      </c>
      <c r="O17" s="60"/>
      <c r="P17" s="60"/>
      <c r="Q17" s="60"/>
      <c r="R17" s="61">
        <v>0.3542542226301837</v>
      </c>
      <c r="S17" s="43">
        <f>AVERAGE(I17:R17)</f>
        <v>0.1858246699011078</v>
      </c>
      <c r="T17">
        <f t="shared" si="1"/>
        <v>0.1333185292840776</v>
      </c>
      <c r="U17" s="43">
        <f t="shared" si="2"/>
        <v>0.052506140617030184</v>
      </c>
      <c r="V17" s="43">
        <f t="shared" si="3"/>
        <v>0.3191431991851854</v>
      </c>
      <c r="W17" s="43">
        <f t="shared" si="4"/>
        <v>0</v>
      </c>
      <c r="X17" s="43">
        <f t="shared" si="5"/>
        <v>0.3542542226301837</v>
      </c>
    </row>
    <row r="18" spans="1:19" ht="12.75">
      <c r="A18" s="30" t="s">
        <v>60</v>
      </c>
      <c r="B18" s="31">
        <v>2</v>
      </c>
      <c r="C18" s="32">
        <v>2.7245804540967424</v>
      </c>
      <c r="D18" s="32">
        <v>0.25666337611056267</v>
      </c>
      <c r="E18" s="33">
        <v>2.250740375123396</v>
      </c>
      <c r="J18">
        <f>J7/J3</f>
        <v>0.8201880710321018</v>
      </c>
      <c r="K18">
        <f aca="true" t="shared" si="6" ref="K18:R18">K7/K3</f>
        <v>0.9645180252964249</v>
      </c>
      <c r="M18">
        <f t="shared" si="6"/>
        <v>0.2274312633057028</v>
      </c>
      <c r="N18">
        <f t="shared" si="6"/>
        <v>0.47608766861813095</v>
      </c>
      <c r="R18">
        <f t="shared" si="6"/>
        <v>0.9141184716171051</v>
      </c>
      <c r="S18" s="43">
        <f>AVERAGE(J18:R18)</f>
        <v>0.6804686999738931</v>
      </c>
    </row>
    <row r="19" spans="1:19" ht="12.75">
      <c r="A19" s="30" t="s">
        <v>60</v>
      </c>
      <c r="B19" s="31">
        <v>3</v>
      </c>
      <c r="C19" s="32">
        <v>4.949476945451971</v>
      </c>
      <c r="D19" s="32">
        <v>0.3350455352082334</v>
      </c>
      <c r="E19" s="33">
        <v>1.5439770522755425</v>
      </c>
      <c r="J19">
        <f>J12/J8</f>
        <v>0.4809654178349491</v>
      </c>
      <c r="K19">
        <f aca="true" t="shared" si="7" ref="K19:R19">K12/K8</f>
        <v>0.6188465325703643</v>
      </c>
      <c r="M19">
        <f t="shared" si="7"/>
        <v>0.770017277192165</v>
      </c>
      <c r="N19">
        <f t="shared" si="7"/>
        <v>1.1186929670188188</v>
      </c>
      <c r="R19">
        <f t="shared" si="7"/>
        <v>0.703907914048775</v>
      </c>
      <c r="S19" s="43">
        <f>AVERAGE(J19:R19)</f>
        <v>0.7384860217330144</v>
      </c>
    </row>
    <row r="20" spans="1:25" ht="12.75">
      <c r="A20" s="30" t="s">
        <v>60</v>
      </c>
      <c r="B20" s="31">
        <v>4</v>
      </c>
      <c r="C20" s="32">
        <v>4.906086601549974</v>
      </c>
      <c r="D20" s="32">
        <v>0.2816128406701375</v>
      </c>
      <c r="E20" s="33">
        <v>1.3838054585814117</v>
      </c>
      <c r="J20">
        <f>J17/J13</f>
        <v>1.118702305325822</v>
      </c>
      <c r="M20">
        <f>M17/M13</f>
        <v>2.5586017121891564</v>
      </c>
      <c r="N20">
        <f>N17/N13</f>
        <v>2.1764179154844627</v>
      </c>
      <c r="R20">
        <f>R17/R13</f>
        <v>2.915672614240195</v>
      </c>
      <c r="S20" s="43">
        <f>AVERAGE(J20:R20)</f>
        <v>2.192348636809909</v>
      </c>
      <c r="V20" t="s">
        <v>5</v>
      </c>
      <c r="W20" t="s">
        <v>74</v>
      </c>
      <c r="X20" t="s">
        <v>75</v>
      </c>
      <c r="Y20" t="s">
        <v>76</v>
      </c>
    </row>
    <row r="21" spans="1:25" ht="12.75">
      <c r="A21" s="30" t="s">
        <v>60</v>
      </c>
      <c r="B21" s="47">
        <v>5</v>
      </c>
      <c r="C21" s="48">
        <v>2.7717283706196794</v>
      </c>
      <c r="D21" s="48">
        <v>0</v>
      </c>
      <c r="E21" s="49">
        <v>0.8315185111859038</v>
      </c>
      <c r="V21">
        <v>1</v>
      </c>
      <c r="W21" s="67">
        <f>STDEV(I3:R3)</f>
        <v>1.3068710188438841</v>
      </c>
      <c r="X21" s="67">
        <f>STDEV(I8:R8)</f>
        <v>1.2796852734624427</v>
      </c>
      <c r="Y21" s="67">
        <f>STDEV(I13:R13)</f>
        <v>0.06922435598932834</v>
      </c>
    </row>
    <row r="22" spans="1:25" ht="12.75">
      <c r="A22" s="30" t="s">
        <v>61</v>
      </c>
      <c r="B22" s="31">
        <v>1</v>
      </c>
      <c r="C22" s="32">
        <v>5.915156343357896</v>
      </c>
      <c r="D22" s="32">
        <v>0.07966540529774946</v>
      </c>
      <c r="E22" s="33">
        <v>2.0912168890659233</v>
      </c>
      <c r="I22" s="104" t="s">
        <v>77</v>
      </c>
      <c r="J22" s="105"/>
      <c r="K22" s="105"/>
      <c r="L22" s="105"/>
      <c r="M22" s="105"/>
      <c r="N22" s="105"/>
      <c r="O22" s="105"/>
      <c r="P22" s="105"/>
      <c r="Q22" s="105"/>
      <c r="R22" s="105"/>
      <c r="U22">
        <f>0.19/0.12</f>
        <v>1.5833333333333335</v>
      </c>
      <c r="V22">
        <v>2</v>
      </c>
      <c r="W22" s="67">
        <f>STDEV(I4:R4)</f>
        <v>1.1283298237973847</v>
      </c>
      <c r="X22" s="67">
        <f>STDEV(I9:R9)</f>
        <v>0.9811808317018078</v>
      </c>
      <c r="Y22" s="67">
        <f>STDEV(I14:R14)</f>
        <v>0.18035350181075485</v>
      </c>
    </row>
    <row r="23" spans="1:25" ht="12.75">
      <c r="A23" s="30" t="s">
        <v>61</v>
      </c>
      <c r="B23" s="31">
        <v>2</v>
      </c>
      <c r="C23" s="45">
        <v>4.96</v>
      </c>
      <c r="D23" s="45">
        <v>0.1105</v>
      </c>
      <c r="E23" s="46">
        <v>2.14622</v>
      </c>
      <c r="I23" s="106" t="s">
        <v>78</v>
      </c>
      <c r="J23" s="107"/>
      <c r="K23" s="107"/>
      <c r="L23" s="107"/>
      <c r="M23" s="107"/>
      <c r="N23" s="107"/>
      <c r="O23" s="107"/>
      <c r="P23" s="107"/>
      <c r="Q23" s="107"/>
      <c r="R23" s="107"/>
      <c r="V23">
        <v>3</v>
      </c>
      <c r="W23" s="67">
        <f>STDEV(I5:R5)</f>
        <v>1.0500349238700732</v>
      </c>
      <c r="X23" s="67">
        <f>STDEV(I10:R10)</f>
        <v>0.9283494626349158</v>
      </c>
      <c r="Y23" s="67">
        <f>STDEV(I15:R15)</f>
        <v>0.07986899478067527</v>
      </c>
    </row>
    <row r="24" spans="1:25" ht="12.75">
      <c r="A24" s="30" t="s">
        <v>61</v>
      </c>
      <c r="B24" s="31">
        <v>3</v>
      </c>
      <c r="C24" s="32">
        <v>3.576096774901825</v>
      </c>
      <c r="D24" s="32">
        <v>0.2687077045575774</v>
      </c>
      <c r="E24" s="33">
        <v>3.434475086870081</v>
      </c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V24">
        <v>4</v>
      </c>
      <c r="W24" s="67">
        <f>STDEV(I6:R6)</f>
        <v>1.7688770445264277</v>
      </c>
      <c r="X24" s="67">
        <f>STDEV(I11:R11)</f>
        <v>0.7758470783295701</v>
      </c>
      <c r="Y24" s="67">
        <f>STDEV(I16:R16)</f>
        <v>0.09801109314812428</v>
      </c>
    </row>
    <row r="25" spans="1:25" ht="12.75">
      <c r="A25" s="30" t="s">
        <v>61</v>
      </c>
      <c r="B25" s="31">
        <v>4</v>
      </c>
      <c r="C25" s="32">
        <v>3.937308868501529</v>
      </c>
      <c r="D25" s="32">
        <v>0.1720183486238532</v>
      </c>
      <c r="E25" s="33">
        <v>1.146788990825688</v>
      </c>
      <c r="I25" s="104" t="s">
        <v>79</v>
      </c>
      <c r="J25" s="105"/>
      <c r="K25" s="105"/>
      <c r="L25" s="105"/>
      <c r="M25" s="105"/>
      <c r="N25" s="105"/>
      <c r="O25" s="105"/>
      <c r="P25" s="105"/>
      <c r="Q25" s="105"/>
      <c r="R25" s="105"/>
      <c r="V25">
        <v>5</v>
      </c>
      <c r="W25" s="67">
        <f>STDEV(I7:R7)</f>
        <v>1.3108345268984696</v>
      </c>
      <c r="X25" s="67">
        <f>STDEV(I12:R12)</f>
        <v>0.3712973365474355</v>
      </c>
      <c r="Y25" s="67">
        <f>STDEV(I17:R17)</f>
        <v>0.1333185292840776</v>
      </c>
    </row>
    <row r="26" spans="1:5" ht="12.75">
      <c r="A26" s="30" t="s">
        <v>61</v>
      </c>
      <c r="B26" s="47">
        <v>5</v>
      </c>
      <c r="C26" s="48">
        <v>1.345291479820628</v>
      </c>
      <c r="D26" s="48">
        <v>0.20383204239706484</v>
      </c>
      <c r="E26" s="49">
        <v>1.610273134936812</v>
      </c>
    </row>
    <row r="27" spans="1:5" ht="12.75">
      <c r="A27" s="30" t="s">
        <v>62</v>
      </c>
      <c r="B27" s="31">
        <v>1</v>
      </c>
      <c r="C27" s="32">
        <v>4.220769402845413</v>
      </c>
      <c r="D27" s="32">
        <v>0.14482918175067466</v>
      </c>
      <c r="E27" s="33">
        <v>1.7258122784651015</v>
      </c>
    </row>
    <row r="28" spans="1:25" ht="12.75">
      <c r="A28" s="30" t="s">
        <v>62</v>
      </c>
      <c r="B28" s="31">
        <v>2</v>
      </c>
      <c r="C28" s="32">
        <v>6.198244516603694</v>
      </c>
      <c r="D28" s="32">
        <v>0.6314398715615195</v>
      </c>
      <c r="E28" s="33">
        <v>1.5709206703728604</v>
      </c>
      <c r="V28" t="s">
        <v>5</v>
      </c>
      <c r="W28" t="s">
        <v>80</v>
      </c>
      <c r="X28" t="s">
        <v>81</v>
      </c>
      <c r="Y28" t="s">
        <v>82</v>
      </c>
    </row>
    <row r="29" spans="1:25" ht="12.75">
      <c r="A29" s="30" t="s">
        <v>62</v>
      </c>
      <c r="B29" s="31">
        <v>3</v>
      </c>
      <c r="C29" s="32">
        <v>2.812872443358811</v>
      </c>
      <c r="D29" s="32">
        <v>0.187990729616113</v>
      </c>
      <c r="E29" s="33">
        <v>1.6757905753711186</v>
      </c>
      <c r="I29" s="43"/>
      <c r="J29" s="43"/>
      <c r="K29" s="43"/>
      <c r="L29" s="43"/>
      <c r="M29" s="43"/>
      <c r="N29" s="43"/>
      <c r="O29" s="43"/>
      <c r="P29" s="43"/>
      <c r="Q29" s="43"/>
      <c r="R29" s="43"/>
      <c r="V29">
        <v>1</v>
      </c>
      <c r="W29" s="43">
        <f>W21/S3</f>
        <v>0.28146886938728527</v>
      </c>
      <c r="X29" s="43">
        <f>X21/S8</f>
        <v>0.5142833375130124</v>
      </c>
      <c r="Y29" s="43">
        <f>Y21/S13</f>
        <v>0.5697988052483065</v>
      </c>
    </row>
    <row r="30" spans="1:25" ht="12.75">
      <c r="A30" s="30" t="s">
        <v>62</v>
      </c>
      <c r="B30" s="31">
        <v>4</v>
      </c>
      <c r="C30" s="32">
        <v>6.337023390802354</v>
      </c>
      <c r="D30" s="32">
        <v>0.18793094798802681</v>
      </c>
      <c r="E30" s="33">
        <v>0.6987976655648519</v>
      </c>
      <c r="I30" s="43"/>
      <c r="J30" s="43"/>
      <c r="K30" s="43"/>
      <c r="L30" s="43"/>
      <c r="M30" s="43"/>
      <c r="N30" s="43"/>
      <c r="O30" s="43"/>
      <c r="P30" s="43"/>
      <c r="Q30" s="43"/>
      <c r="R30" s="43"/>
      <c r="V30">
        <v>2</v>
      </c>
      <c r="W30" s="43">
        <f>W22/S4</f>
        <v>0.2652488319109794</v>
      </c>
      <c r="X30" s="43">
        <f>X22/S9</f>
        <v>0.4597745772933698</v>
      </c>
      <c r="Y30" s="43">
        <f>Y22/S14</f>
        <v>0.8118603338210415</v>
      </c>
    </row>
    <row r="31" spans="1:25" ht="12.75">
      <c r="A31" s="30" t="s">
        <v>62</v>
      </c>
      <c r="B31" s="47">
        <v>5</v>
      </c>
      <c r="C31" s="48">
        <v>2.0094562647754133</v>
      </c>
      <c r="D31" s="48">
        <v>0.31520882584712373</v>
      </c>
      <c r="E31" s="49">
        <v>1.9306540583136325</v>
      </c>
      <c r="V31">
        <v>3</v>
      </c>
      <c r="W31" s="43">
        <f>W23/S5</f>
        <v>0.2554427878329996</v>
      </c>
      <c r="X31" s="43">
        <f>X23/S10</f>
        <v>0.3943231503703381</v>
      </c>
      <c r="Y31" s="43">
        <f>Y23/S15</f>
        <v>0.3202505881209003</v>
      </c>
    </row>
    <row r="32" spans="1:25" ht="12.75">
      <c r="A32" s="30" t="s">
        <v>63</v>
      </c>
      <c r="B32" s="31">
        <v>1</v>
      </c>
      <c r="C32" s="32"/>
      <c r="D32" s="32"/>
      <c r="E32" s="33"/>
      <c r="V32">
        <v>4</v>
      </c>
      <c r="W32" s="43">
        <f>W24/S6</f>
        <v>0.41036727641003856</v>
      </c>
      <c r="X32" s="43">
        <f>X24/S11</f>
        <v>0.4743290527897815</v>
      </c>
      <c r="Y32" s="43">
        <f>Y24/S16</f>
        <v>0.46660873822854254</v>
      </c>
    </row>
    <row r="33" spans="1:25" ht="12.75">
      <c r="A33" s="30" t="s">
        <v>63</v>
      </c>
      <c r="B33" s="31">
        <v>2</v>
      </c>
      <c r="C33" s="32">
        <v>2.49991038728057</v>
      </c>
      <c r="D33" s="32">
        <v>0.18832457652573914</v>
      </c>
      <c r="E33" s="33">
        <v>2.008060199089482</v>
      </c>
      <c r="V33">
        <v>5</v>
      </c>
      <c r="W33" s="43">
        <f>W25/S7</f>
        <v>0.41428510189754897</v>
      </c>
      <c r="X33" s="43">
        <f>X25/S12</f>
        <v>0.2713869344340323</v>
      </c>
      <c r="Y33" s="43">
        <f>Y25/S17</f>
        <v>0.7174425729104058</v>
      </c>
    </row>
    <row r="34" spans="1:5" ht="12.75">
      <c r="A34" s="30" t="s">
        <v>63</v>
      </c>
      <c r="B34" s="31">
        <v>3</v>
      </c>
      <c r="C34" s="32">
        <v>2.896107014597289</v>
      </c>
      <c r="D34" s="32">
        <v>0.3642413408547194</v>
      </c>
      <c r="E34" s="33">
        <v>1.237792502736583</v>
      </c>
    </row>
    <row r="35" spans="1:5" ht="12.75">
      <c r="A35" s="30" t="s">
        <v>63</v>
      </c>
      <c r="B35" s="31">
        <v>4</v>
      </c>
      <c r="C35" s="32">
        <v>2.853449195933789</v>
      </c>
      <c r="D35" s="32">
        <v>0.17731021764260707</v>
      </c>
      <c r="E35" s="33">
        <v>1.7381165986100369</v>
      </c>
    </row>
    <row r="36" spans="1:5" ht="12.75">
      <c r="A36" s="30" t="s">
        <v>63</v>
      </c>
      <c r="B36" s="47">
        <v>5</v>
      </c>
      <c r="C36" s="68"/>
      <c r="D36" s="48"/>
      <c r="E36" s="49"/>
    </row>
    <row r="37" spans="1:5" ht="12.75">
      <c r="A37" s="30" t="s">
        <v>64</v>
      </c>
      <c r="B37" s="31">
        <v>1</v>
      </c>
      <c r="C37" s="32">
        <v>3.398665554628857</v>
      </c>
      <c r="D37" s="32">
        <v>0.10425354462051709</v>
      </c>
      <c r="E37" s="33">
        <v>2.4603836530442034</v>
      </c>
    </row>
    <row r="38" spans="1:5" ht="12.75">
      <c r="A38" s="30" t="s">
        <v>64</v>
      </c>
      <c r="B38" s="31">
        <v>2</v>
      </c>
      <c r="C38" s="32">
        <v>5.291890376318144</v>
      </c>
      <c r="D38" s="32">
        <v>0</v>
      </c>
      <c r="E38" s="33">
        <v>1.9975709724984838</v>
      </c>
    </row>
    <row r="39" spans="1:5" ht="12.75">
      <c r="A39" s="30" t="s">
        <v>64</v>
      </c>
      <c r="B39" s="31">
        <v>3</v>
      </c>
      <c r="C39" s="32">
        <v>6.134949854019443</v>
      </c>
      <c r="D39" s="32">
        <v>0.16005319616311156</v>
      </c>
      <c r="E39" s="33">
        <v>3.99294008897723</v>
      </c>
    </row>
    <row r="40" spans="1:5" ht="12.75">
      <c r="A40" s="30" t="s">
        <v>64</v>
      </c>
      <c r="B40" s="31">
        <v>4</v>
      </c>
      <c r="C40" s="32">
        <v>5.1178181764711645</v>
      </c>
      <c r="D40" s="32">
        <v>0.05639097744360902</v>
      </c>
      <c r="E40" s="33">
        <v>3.526286380880493</v>
      </c>
    </row>
    <row r="41" spans="1:5" ht="12.75">
      <c r="A41" s="30" t="s">
        <v>64</v>
      </c>
      <c r="B41" s="47">
        <v>5</v>
      </c>
      <c r="C41" s="68"/>
      <c r="D41" s="48"/>
      <c r="E41" s="49"/>
    </row>
    <row r="42" spans="1:5" ht="12.75">
      <c r="A42" s="30" t="s">
        <v>65</v>
      </c>
      <c r="B42" s="31">
        <v>1</v>
      </c>
      <c r="C42" s="32">
        <v>2.5887964816208293</v>
      </c>
      <c r="D42" s="32">
        <v>0.15626681558710614</v>
      </c>
      <c r="E42" s="33">
        <v>1.5684675053166524</v>
      </c>
    </row>
    <row r="43" spans="1:5" ht="12.75">
      <c r="A43" s="30" t="s">
        <v>65</v>
      </c>
      <c r="B43" s="31">
        <v>2</v>
      </c>
      <c r="C43" s="32">
        <v>4.048214992185877</v>
      </c>
      <c r="D43" s="32">
        <v>0.21738919492692685</v>
      </c>
      <c r="E43" s="33">
        <v>1.522709976918711</v>
      </c>
    </row>
    <row r="44" spans="1:5" ht="12.75">
      <c r="A44" s="30" t="s">
        <v>65</v>
      </c>
      <c r="B44" s="31">
        <v>3</v>
      </c>
      <c r="C44" s="32">
        <v>3.627178525232151</v>
      </c>
      <c r="D44" s="32">
        <v>0.2259986860876962</v>
      </c>
      <c r="E44" s="33">
        <v>2.4724502358101104</v>
      </c>
    </row>
    <row r="45" spans="1:5" ht="12.75">
      <c r="A45" s="30" t="s">
        <v>65</v>
      </c>
      <c r="B45" s="31">
        <v>4</v>
      </c>
      <c r="C45" s="32">
        <v>3.3049040511727084</v>
      </c>
      <c r="D45" s="32">
        <v>0.25586353944562906</v>
      </c>
      <c r="E45" s="33">
        <v>1.4072494669509594</v>
      </c>
    </row>
    <row r="46" spans="1:5" ht="12.75">
      <c r="A46" s="30" t="s">
        <v>65</v>
      </c>
      <c r="B46" s="47">
        <v>5</v>
      </c>
      <c r="C46" s="68"/>
      <c r="D46" s="48"/>
      <c r="E46" s="49"/>
    </row>
    <row r="47" spans="1:5" ht="12.75">
      <c r="A47" s="30" t="s">
        <v>66</v>
      </c>
      <c r="B47" s="31">
        <v>1</v>
      </c>
      <c r="C47" s="45">
        <v>4.78</v>
      </c>
      <c r="D47" s="45">
        <v>0.1215</v>
      </c>
      <c r="E47" s="46">
        <v>1.8222</v>
      </c>
    </row>
    <row r="48" spans="1:5" ht="12.75">
      <c r="A48" s="30" t="s">
        <v>66</v>
      </c>
      <c r="B48" s="31">
        <v>2</v>
      </c>
      <c r="C48" s="32">
        <v>3.9937808436637474</v>
      </c>
      <c r="D48" s="32">
        <v>0.3960157272963262</v>
      </c>
      <c r="E48" s="33">
        <v>1.8455954367257923</v>
      </c>
    </row>
    <row r="49" spans="1:5" ht="12.75">
      <c r="A49" s="30" t="s">
        <v>66</v>
      </c>
      <c r="B49" s="31">
        <v>3</v>
      </c>
      <c r="C49" s="32">
        <v>3.8106380851954866</v>
      </c>
      <c r="D49" s="32">
        <v>0.25671754372479355</v>
      </c>
      <c r="E49" s="33">
        <v>1.2359706959915617</v>
      </c>
    </row>
    <row r="50" spans="1:5" ht="12.75">
      <c r="A50" s="30" t="s">
        <v>66</v>
      </c>
      <c r="B50" s="31">
        <v>4</v>
      </c>
      <c r="C50" s="32">
        <v>2.723027474185285</v>
      </c>
      <c r="D50" s="32">
        <v>0.11831762630019109</v>
      </c>
      <c r="E50" s="33">
        <v>1.3888076171086532</v>
      </c>
    </row>
    <row r="51" spans="1:5" ht="13.5" thickBot="1">
      <c r="A51" s="30" t="s">
        <v>66</v>
      </c>
      <c r="B51" s="69">
        <v>5</v>
      </c>
      <c r="C51" s="70">
        <v>4.3694862943297625</v>
      </c>
      <c r="D51" s="70">
        <v>0.3542542226301837</v>
      </c>
      <c r="E51" s="71">
        <v>1.2826610009796777</v>
      </c>
    </row>
  </sheetData>
  <sheetProtection/>
  <mergeCells count="3">
    <mergeCell ref="I22:R22"/>
    <mergeCell ref="I23:R24"/>
    <mergeCell ref="I25:R2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Forestry</dc:creator>
  <cp:keywords/>
  <dc:description/>
  <cp:lastModifiedBy>Mary Hagemann</cp:lastModifiedBy>
  <dcterms:created xsi:type="dcterms:W3CDTF">2006-05-11T16:21:07Z</dcterms:created>
  <dcterms:modified xsi:type="dcterms:W3CDTF">2018-09-14T15:27:38Z</dcterms:modified>
  <cp:category/>
  <cp:version/>
  <cp:contentType/>
  <cp:contentStatus/>
</cp:coreProperties>
</file>