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mith52\Downloads\"/>
    </mc:Choice>
  </mc:AlternateContent>
  <xr:revisionPtr revIDLastSave="0" documentId="13_ncr:1_{709DC113-DD2B-4682-A40E-BC243977ADD1}" xr6:coauthVersionLast="47" xr6:coauthVersionMax="47" xr10:uidLastSave="{00000000-0000-0000-0000-000000000000}"/>
  <bookViews>
    <workbookView xWindow="22932" yWindow="-108" windowWidth="23256" windowHeight="12720" firstSheet="1" activeTab="1" xr2:uid="{00000000-000D-0000-FFFF-FFFF00000000}"/>
  </bookViews>
  <sheets>
    <sheet name="Sheet1" sheetId="1" r:id="rId1"/>
    <sheet name="Price and Usage" sheetId="2" r:id="rId2"/>
    <sheet name="Sheet3" sheetId="3" r:id="rId3"/>
    <sheet name="NCR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2" l="1"/>
  <c r="G75" i="2"/>
  <c r="E103" i="2"/>
  <c r="G9" i="2"/>
  <c r="E105" i="2"/>
  <c r="E106" i="2"/>
  <c r="L18" i="4"/>
  <c r="D18" i="4"/>
  <c r="K18" i="4" s="1"/>
  <c r="L17" i="4"/>
  <c r="D17" i="4"/>
  <c r="K17" i="4" s="1"/>
  <c r="B17" i="4"/>
  <c r="L16" i="4"/>
  <c r="D16" i="4"/>
  <c r="K16" i="4" s="1"/>
  <c r="L15" i="4"/>
  <c r="D15" i="4"/>
  <c r="K15" i="4" s="1"/>
  <c r="B15" i="4"/>
  <c r="L14" i="4"/>
  <c r="D14" i="4"/>
  <c r="K14" i="4" s="1"/>
  <c r="L13" i="4"/>
  <c r="D13" i="4"/>
  <c r="K13" i="4" s="1"/>
  <c r="B13" i="4"/>
  <c r="L12" i="4"/>
  <c r="D12" i="4"/>
  <c r="K12" i="4" s="1"/>
  <c r="L11" i="4"/>
  <c r="D11" i="4"/>
  <c r="K11" i="4" s="1"/>
  <c r="B11" i="4"/>
  <c r="L10" i="4"/>
  <c r="D10" i="4"/>
  <c r="K10" i="4" s="1"/>
  <c r="L9" i="4"/>
  <c r="D9" i="4"/>
  <c r="B9" i="4" s="1"/>
  <c r="L8" i="4"/>
  <c r="D8" i="4"/>
  <c r="K8" i="4" s="1"/>
  <c r="L7" i="4"/>
  <c r="K7" i="4"/>
  <c r="D7" i="4"/>
  <c r="B7" i="4"/>
  <c r="L6" i="4"/>
  <c r="D6" i="4"/>
  <c r="K6" i="4" s="1"/>
  <c r="B6" i="4"/>
  <c r="L5" i="4"/>
  <c r="K5" i="4"/>
  <c r="D5" i="4"/>
  <c r="B5" i="4"/>
  <c r="L4" i="4"/>
  <c r="D4" i="4"/>
  <c r="B4" i="4" s="1"/>
  <c r="L2" i="4"/>
  <c r="J2" i="4"/>
  <c r="I2" i="4"/>
  <c r="H2" i="4"/>
  <c r="G2" i="4"/>
  <c r="F2" i="4"/>
  <c r="E2" i="4"/>
  <c r="Q9" i="4" s="1"/>
  <c r="C2" i="4"/>
  <c r="Q8" i="4" s="1"/>
  <c r="E104" i="2" l="1"/>
  <c r="K9" i="4"/>
  <c r="B8" i="4"/>
  <c r="Q7" i="4"/>
  <c r="K4" i="4"/>
  <c r="K2" i="4" s="1"/>
  <c r="Q6" i="4"/>
  <c r="B10" i="4"/>
  <c r="B12" i="4"/>
  <c r="B14" i="4"/>
  <c r="B16" i="4"/>
  <c r="B18" i="4"/>
  <c r="D2" i="4"/>
  <c r="Q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R. Smith</author>
    <author>tc={20B1353D-9070-4BC2-80C5-E5927423FC66}</author>
    <author>tc={1EA417EE-AE61-48FD-8880-D386AAE15E35}</author>
    <author>Ruth Owens</author>
    <author>tc={69EE1733-B9AB-4E1F-9C64-779E9C042950}</author>
    <author>tc={821E699D-6B91-4560-B66F-8C51320B17F4}</author>
    <author>tc={010F762B-3E93-4A8B-9A00-B5AC6F46BEFE}</author>
    <author>tc={767B883B-5580-43D5-BF7C-BFE47B83BF92}</author>
    <author>tc={39152235-EE3E-4868-AADB-12F502D9F478}</author>
    <author>tc={8E3ABDBC-6CEE-4606-9F10-816C72426928}</author>
    <author>tc={9C24FE70-94D9-46B0-A828-66709F9B1EFA}</author>
    <author>tc={0E664E36-9099-449C-8B20-1199723583CE}</author>
    <author>tc={9608358E-46B6-4C14-87B7-B555295EF753}</author>
  </authors>
  <commentList>
    <comment ref="F1" authorId="0" shapeId="0" xr:uid="{12F3E87C-BA92-4FF8-AE7B-B8810E5E3BC6}">
      <text>
        <r>
          <rPr>
            <b/>
            <sz val="9"/>
            <color indexed="81"/>
            <rFont val="Tahoma"/>
            <charset val="1"/>
          </rPr>
          <t>Matthew R. Smith:</t>
        </r>
        <r>
          <rPr>
            <sz val="9"/>
            <color indexed="81"/>
            <rFont val="Tahoma"/>
            <charset val="1"/>
          </rPr>
          <t xml:space="preserve">
Subscribe, Unsubscribe</t>
        </r>
      </text>
    </comment>
    <comment ref="G5" authorId="1" shapeId="0" xr:uid="{20B1353D-9070-4BC2-80C5-E5927423FC66}">
      <text>
        <t>[Threaded comment]
Your version of Excel allows you to read this threaded comment; however, any edits to it will get removed if the file is opened in a newer version of Excel. Learn more: https://go.microsoft.com/fwlink/?linkid=870924
Comment:
    2022 = 0, 2021 = 5</t>
      </text>
    </comment>
    <comment ref="G9" authorId="0" shapeId="0" xr:uid="{8796AA59-F71F-430D-8DD0-E36CE6F985F8}">
      <text>
        <r>
          <rPr>
            <b/>
            <sz val="9"/>
            <color indexed="81"/>
            <rFont val="Tahoma"/>
            <charset val="1"/>
          </rPr>
          <t>Matthew R. Smith:</t>
        </r>
        <r>
          <rPr>
            <sz val="9"/>
            <color indexed="81"/>
            <rFont val="Tahoma"/>
            <charset val="1"/>
          </rPr>
          <t xml:space="preserve">
Sum of AGU excluding backfile</t>
        </r>
      </text>
    </comment>
    <comment ref="G16" authorId="2" shapeId="0" xr:uid="{1EA417EE-AE61-48FD-8880-D386AAE15E35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Print copies were stopped.  PAS is not properly setup for IP range access to the journals - some of which are OA or available in EBSCO collections (backfile).</t>
      </text>
    </comment>
    <comment ref="I16" authorId="3" shapeId="0" xr:uid="{5E76EBFD-1DE5-4FCD-BA19-9A0032328C23}">
      <text>
        <r>
          <rPr>
            <sz val="11"/>
            <color rgb="FF000000"/>
            <rFont val="Calibri"/>
            <family val="2"/>
            <scheme val="minor"/>
          </rPr>
          <t>Ruth Owens:
I'd recommend cancelling this one as it's not readily available anymore due to the IP range issue.</t>
        </r>
      </text>
    </comment>
    <comment ref="G22" authorId="4" shapeId="0" xr:uid="{69EE1733-B9AB-4E1F-9C64-779E9C042950}">
      <text>
        <t>[Threaded comment]
Your version of Excel allows you to read this threaded comment; however, any edits to it will get removed if the file is opened in a newer version of Excel. Learn more: https://go.microsoft.com/fwlink/?linkid=870924
Comment:
    2022 = 2</t>
      </text>
    </comment>
    <comment ref="G24" authorId="5" shapeId="0" xr:uid="{821E699D-6B91-4560-B66F-8C51320B17F4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Contacted Begell House to setup administrative access.  This journal was not active in discovery/Primo.</t>
      </text>
    </comment>
    <comment ref="G25" authorId="6" shapeId="0" xr:uid="{010F762B-3E93-4A8B-9A00-B5AC6F46BEFE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= database.  The print copies come irregularly and go straight to SPEC.</t>
      </text>
    </comment>
    <comment ref="I25" authorId="3" shapeId="0" xr:uid="{86375107-1239-479C-8101-06D7A51187D8}">
      <text>
        <r>
          <rPr>
            <sz val="11"/>
            <color rgb="FF000000"/>
            <rFont val="Calibri"/>
            <family val="2"/>
            <scheme val="minor"/>
          </rPr>
          <t>Ruth Owens:
I don't think we can separate print from online. I suggest cancelling this especially since the print is in special. It could be moved to the stacks though.</t>
        </r>
      </text>
    </comment>
    <comment ref="I31" authorId="3" shapeId="0" xr:uid="{52383251-869A-43B6-B83E-5530284577AB}">
      <text>
        <r>
          <rPr>
            <sz val="11"/>
            <color rgb="FF000000"/>
            <rFont val="Calibri"/>
            <family val="2"/>
            <scheme val="minor"/>
          </rPr>
          <t>Ruth Owens:
No print comes with the online site license through OLIS</t>
        </r>
      </text>
    </comment>
    <comment ref="G43" authorId="7" shapeId="0" xr:uid="{767B883B-5580-43D5-BF7C-BFE47B83BF9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a traditional journal setup.  Has a nice website where you can read the articles.  I found a new Alma CZ link which should help discoverability.  For the price, it seems okay.</t>
      </text>
    </comment>
    <comment ref="G45" authorId="8" shapeId="0" xr:uid="{39152235-EE3E-4868-AADB-12F502D9F478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works by creating a free account. You can then download articles.</t>
      </text>
    </comment>
    <comment ref="G53" authorId="9" shapeId="0" xr:uid="{8E3ABDBC-6CEE-4606-9F10-816C7242692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BioDiversity Heritage Library offers online open access up to 2019.</t>
      </text>
    </comment>
    <comment ref="G59" authorId="10" shapeId="0" xr:uid="{9C24FE70-94D9-46B0-A828-66709F9B1EFA}">
      <text>
        <t>[Threaded comment]
Your version of Excel allows you to read this threaded comment; however, any edits to it will get removed if the file is opened in a newer version of Excel. Learn more: https://go.microsoft.com/fwlink/?linkid=870924
Comment:
    ISSN indicates this is the same at Plant Cell</t>
      </text>
    </comment>
    <comment ref="G63" authorId="11" shapeId="0" xr:uid="{0E664E36-9099-449C-8B20-1199723583CE}">
      <text>
        <t>[Threaded comment]
Your version of Excel allows you to read this threaded comment; however, any edits to it will get removed if the file is opened in a newer version of Excel. Learn more: https://go.microsoft.com/fwlink/?linkid=870924
Comment:
    Usage for Planning A</t>
      </text>
    </comment>
    <comment ref="G75" authorId="0" shapeId="0" xr:uid="{5C623AE2-0C15-4CF1-A28C-6344A62104EC}">
      <text>
        <r>
          <rPr>
            <b/>
            <sz val="9"/>
            <color indexed="81"/>
            <rFont val="Tahoma"/>
            <family val="2"/>
          </rPr>
          <t>Matthew R. Smith:</t>
        </r>
        <r>
          <rPr>
            <sz val="9"/>
            <color indexed="81"/>
            <rFont val="Tahoma"/>
            <family val="2"/>
          </rPr>
          <t xml:space="preserve">
Sum likely IJRSP titles</t>
        </r>
      </text>
    </comment>
    <comment ref="I75" authorId="3" shapeId="0" xr:uid="{33D07087-72A0-45C6-BC3A-B8C94CDB3858}">
      <text>
        <r>
          <rPr>
            <sz val="11"/>
            <color rgb="FF000000"/>
            <rFont val="Calibri"/>
            <family val="2"/>
            <scheme val="minor"/>
          </rPr>
          <t>Ruth Owens:
There is only one journal - International Journal of Remote Sensing</t>
        </r>
      </text>
    </comment>
    <comment ref="G98" authorId="12" shapeId="0" xr:uid="{9608358E-46B6-4C14-87B7-B555295EF753}">
      <text>
        <t>[Threaded comment]
Your version of Excel allows you to read this threaded comment; however, any edits to it will get removed if the file is opened in a newer version of Excel. Learn more: https://go.microsoft.com/fwlink/?linkid=870924
Comment:
    Usage = 2 in 2022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R. Smith</author>
  </authors>
  <commentList>
    <comment ref="B3" authorId="0" shapeId="0" xr:uid="{005C21DE-EBFB-42A3-AEE5-2D2EBA160C0B}">
      <text>
        <r>
          <rPr>
            <b/>
            <sz val="9"/>
            <color indexed="81"/>
            <rFont val="Tahoma"/>
            <family val="2"/>
          </rPr>
          <t>Matthew R. Smith:</t>
        </r>
        <r>
          <rPr>
            <sz val="9"/>
            <color indexed="81"/>
            <rFont val="Tahoma"/>
            <family val="2"/>
          </rPr>
          <t xml:space="preserve">
Lower number = Higher Value</t>
        </r>
      </text>
    </comment>
  </commentList>
</comments>
</file>

<file path=xl/sharedStrings.xml><?xml version="1.0" encoding="utf-8"?>
<sst xmlns="http://schemas.openxmlformats.org/spreadsheetml/2006/main" count="2039" uniqueCount="578">
  <si>
    <t>Title Name</t>
  </si>
  <si>
    <t>Order Number</t>
  </si>
  <si>
    <t>Fund Code</t>
  </si>
  <si>
    <t>ILS Number</t>
  </si>
  <si>
    <t>Customer Notes</t>
  </si>
  <si>
    <t>Order Status</t>
  </si>
  <si>
    <t>Start Date</t>
  </si>
  <si>
    <t>Format</t>
  </si>
  <si>
    <t>Publisher</t>
  </si>
  <si>
    <t>Title Number</t>
  </si>
  <si>
    <t>ISSN</t>
  </si>
  <si>
    <t>Account Number</t>
  </si>
  <si>
    <t>Subscriber</t>
  </si>
  <si>
    <t>Quantity</t>
  </si>
  <si>
    <t>Cost</t>
  </si>
  <si>
    <t>Currency</t>
  </si>
  <si>
    <t>Adirondack Journal of Environmental Studies</t>
  </si>
  <si>
    <t>Q7839381</t>
  </si>
  <si>
    <t/>
  </si>
  <si>
    <t>Active</t>
  </si>
  <si>
    <t>01/01/2024</t>
  </si>
  <si>
    <t>Print</t>
  </si>
  <si>
    <t>ADIRONDACK JRNL ENVRL STUDIES</t>
  </si>
  <si>
    <t>013-081-237</t>
  </si>
  <si>
    <t>1075-0436</t>
  </si>
  <si>
    <t>TN67665-01</t>
  </si>
  <si>
    <t>AA   - SUNY ESF</t>
  </si>
  <si>
    <t>USD</t>
  </si>
  <si>
    <t>Adirondack Life</t>
  </si>
  <si>
    <t>M9834599</t>
  </si>
  <si>
    <t>ADIRONDACK LIFE INC</t>
  </si>
  <si>
    <t>013-082-003</t>
  </si>
  <si>
    <t>0001-8252</t>
  </si>
  <si>
    <t>AGU Digital Library - Journals</t>
  </si>
  <si>
    <t>Q4951137</t>
  </si>
  <si>
    <t>05/04/2022</t>
  </si>
  <si>
    <t>Online</t>
  </si>
  <si>
    <t>AMERICAN GEOPHYSICAL UNION</t>
  </si>
  <si>
    <t>025-472-394</t>
  </si>
  <si>
    <t>TN67665-68</t>
  </si>
  <si>
    <t>Applied Environmental Education and Communication</t>
  </si>
  <si>
    <t>M9854453</t>
  </si>
  <si>
    <t>TAYLOR &amp; FRANCIS GROUP</t>
  </si>
  <si>
    <t>068-158-872</t>
  </si>
  <si>
    <t>1533-0389</t>
  </si>
  <si>
    <t>Birding</t>
  </si>
  <si>
    <t>S3574131</t>
  </si>
  <si>
    <t>Membership Title</t>
  </si>
  <si>
    <t>AMERICAN BIRDING ASSN INC</t>
  </si>
  <si>
    <t>123-875-007</t>
  </si>
  <si>
    <t>0161-1836</t>
  </si>
  <si>
    <t>Building Construction Costs with RSmeans Data</t>
  </si>
  <si>
    <t>M9829369</t>
  </si>
  <si>
    <t>GORDIAN GROUP</t>
  </si>
  <si>
    <t>143-200-100</t>
  </si>
  <si>
    <t>Bulletin of the Ecological Society of America</t>
  </si>
  <si>
    <t>M9833770</t>
  </si>
  <si>
    <t>WILEY-BLACKWELL</t>
  </si>
  <si>
    <t>148-822-240</t>
  </si>
  <si>
    <t>2327-6096</t>
  </si>
  <si>
    <t>Canadian Field-Naturalist</t>
  </si>
  <si>
    <t>M9844734</t>
  </si>
  <si>
    <t>Print + Online</t>
  </si>
  <si>
    <t>OTTAWA FIELD NATURALIST CLUB</t>
  </si>
  <si>
    <t>174-718-023</t>
  </si>
  <si>
    <t>0008-3550</t>
  </si>
  <si>
    <t>CANADIAN JOURNAL OF FISHERIES AND AQUATIC SCIENCES - INCLS SUPPL - ONL SNGL SITE /EXC CAN/</t>
  </si>
  <si>
    <t>M9851105</t>
  </si>
  <si>
    <t>CANADIAN SCIENCE PUBLISHING</t>
  </si>
  <si>
    <t>176-039-550</t>
  </si>
  <si>
    <t>1205-7533</t>
  </si>
  <si>
    <t>CANADIAN JOURNAL OF FOREST RESEARCH - ONLINE - SINGLE SITE /ALL EXCEPT CANADA JAPAN/</t>
  </si>
  <si>
    <t>M9851108</t>
  </si>
  <si>
    <t>176-044-055</t>
  </si>
  <si>
    <t>1208-6037</t>
  </si>
  <si>
    <t>Canadian Journal of Remote Sensing</t>
  </si>
  <si>
    <t>M9854543</t>
  </si>
  <si>
    <t>176-442-077</t>
  </si>
  <si>
    <t>1712-7971</t>
  </si>
  <si>
    <t>Case Studies in the Environment</t>
  </si>
  <si>
    <t>M9855827</t>
  </si>
  <si>
    <t>UNIVERSITY OF CALIFORNIA PRESS</t>
  </si>
  <si>
    <t>183-932-745</t>
  </si>
  <si>
    <t>2473-9510</t>
  </si>
  <si>
    <t>Cellulose Chemistry &amp; Technology</t>
  </si>
  <si>
    <t>M9831089</t>
  </si>
  <si>
    <t>CELLULOSE CHEM &amp; TECH %DARINGA</t>
  </si>
  <si>
    <t>188-708-014</t>
  </si>
  <si>
    <t>Chronicle of Higher Education</t>
  </si>
  <si>
    <t>M9858523</t>
  </si>
  <si>
    <t>CHRONICLE OF HIGHER EDUCATION</t>
  </si>
  <si>
    <t>205-449-002</t>
  </si>
  <si>
    <t>0009-5982</t>
  </si>
  <si>
    <t>Chronicle of Higher Education Almanac</t>
  </si>
  <si>
    <t>S3578623</t>
  </si>
  <si>
    <t>205-458-011</t>
  </si>
  <si>
    <t>1043-7967</t>
  </si>
  <si>
    <t>CRC Handbook of Chemistry and Physics</t>
  </si>
  <si>
    <t>M9865837</t>
  </si>
  <si>
    <t>08/01/2023</t>
  </si>
  <si>
    <t>CRC PRESS LLC</t>
  </si>
  <si>
    <t>244-012-027</t>
  </si>
  <si>
    <t>1539-2244</t>
  </si>
  <si>
    <t>08/01/2024</t>
  </si>
  <si>
    <t>Critical Reviews in Plant Sciences</t>
  </si>
  <si>
    <t>M9854683</t>
  </si>
  <si>
    <t>245-805-080</t>
  </si>
  <si>
    <t>1549-7836</t>
  </si>
  <si>
    <t>Ecological Restoration</t>
  </si>
  <si>
    <t>M9868500</t>
  </si>
  <si>
    <t>UNIV OF WISCONSIN PRESS</t>
  </si>
  <si>
    <t>288-878-960</t>
  </si>
  <si>
    <t>1543-4079</t>
  </si>
  <si>
    <t>Entomologists Monthly Magazine</t>
  </si>
  <si>
    <t>M9861373</t>
  </si>
  <si>
    <t>PEMBERLEY BOOKS</t>
  </si>
  <si>
    <t>310-032-015</t>
  </si>
  <si>
    <t>0013-8908</t>
  </si>
  <si>
    <t>Environment &amp; Planning : Sections A B &amp; E</t>
  </si>
  <si>
    <t>M9854145</t>
  </si>
  <si>
    <t>SAGE PUBLICATIONS LTD</t>
  </si>
  <si>
    <t>310-328-971</t>
  </si>
  <si>
    <t>Environment &amp; Planning B : Urban Analytics and City Science</t>
  </si>
  <si>
    <t>S3601798</t>
  </si>
  <si>
    <t>310-328-023</t>
  </si>
  <si>
    <t>2399-8091</t>
  </si>
  <si>
    <t>Environment &amp; Planning E : Nature and Space</t>
  </si>
  <si>
    <t>S3601875</t>
  </si>
  <si>
    <t>310-329-240</t>
  </si>
  <si>
    <t>2514-8494</t>
  </si>
  <si>
    <t>Environment : Science &amp; Policy for Sustainable Development</t>
  </si>
  <si>
    <t>M9854811</t>
  </si>
  <si>
    <t>310-228-002</t>
  </si>
  <si>
    <t>0013-9157</t>
  </si>
  <si>
    <t>Environment and Planning A + E</t>
  </si>
  <si>
    <t>S3601782</t>
  </si>
  <si>
    <t>310-327-812</t>
  </si>
  <si>
    <t>Environmental Communication</t>
  </si>
  <si>
    <t>M9854812</t>
  </si>
  <si>
    <t>310-487-005</t>
  </si>
  <si>
    <t>1752-4040</t>
  </si>
  <si>
    <t>Environmental Entomology</t>
  </si>
  <si>
    <t>M9844856</t>
  </si>
  <si>
    <t>OXFORD UNIVERSITY PRESS</t>
  </si>
  <si>
    <t>310-639-026</t>
  </si>
  <si>
    <t>1938-2936</t>
  </si>
  <si>
    <t>Environmental Justice</t>
  </si>
  <si>
    <t>M9867589</t>
  </si>
  <si>
    <t>MARY ANN LIEBERT INC</t>
  </si>
  <si>
    <t>310-735-430</t>
  </si>
  <si>
    <t>1937-5174</t>
  </si>
  <si>
    <t>Environmental Politics</t>
  </si>
  <si>
    <t>M9854817</t>
  </si>
  <si>
    <t>310-815-477</t>
  </si>
  <si>
    <t>1743-8934</t>
  </si>
  <si>
    <t>ENVIRONMENTAL REVIEWS = DOSSIERS ENVIRONNEMENT - ONLINE - SINGLE SITE /ALL EXCEPT CANADA JAPAN/</t>
  </si>
  <si>
    <t>M9851125</t>
  </si>
  <si>
    <t>310-926-209</t>
  </si>
  <si>
    <t>1208-6053</t>
  </si>
  <si>
    <t>Environmental Sociology</t>
  </si>
  <si>
    <t>M9854819</t>
  </si>
  <si>
    <t>311-014-400</t>
  </si>
  <si>
    <t>2325-1042</t>
  </si>
  <si>
    <t>Environmental Values</t>
  </si>
  <si>
    <t>M9848379</t>
  </si>
  <si>
    <t>311-040-175</t>
  </si>
  <si>
    <t>1752-7015</t>
  </si>
  <si>
    <t>Eos - Backfile</t>
  </si>
  <si>
    <t>Q4951142</t>
  </si>
  <si>
    <t>311-313-008</t>
  </si>
  <si>
    <t>2324-9250</t>
  </si>
  <si>
    <t>Feminist Media Histories</t>
  </si>
  <si>
    <t>M9855856</t>
  </si>
  <si>
    <t>333-248-091</t>
  </si>
  <si>
    <t>2373-7492</t>
  </si>
  <si>
    <t>Forest Science</t>
  </si>
  <si>
    <t>M9844860</t>
  </si>
  <si>
    <t>349-028-044</t>
  </si>
  <si>
    <t>1938-3738</t>
  </si>
  <si>
    <t>Forestry Chronicle</t>
  </si>
  <si>
    <t>M9831044</t>
  </si>
  <si>
    <t>CANADIAN INSTITUTE OF FORESTRY</t>
  </si>
  <si>
    <t>349-092-981</t>
  </si>
  <si>
    <t>1499-9315</t>
  </si>
  <si>
    <t>Forestry Source</t>
  </si>
  <si>
    <t>M9860621</t>
  </si>
  <si>
    <t>SOCIETY OF AMERICAN FORESTERS</t>
  </si>
  <si>
    <t>349-131-623</t>
  </si>
  <si>
    <t>1084-5496</t>
  </si>
  <si>
    <t>Global Biogeochemical Cycles</t>
  </si>
  <si>
    <t>S4302016</t>
  </si>
  <si>
    <t>371-153-743</t>
  </si>
  <si>
    <t>1944-9224</t>
  </si>
  <si>
    <t>GIScience and Remote Sensing</t>
  </si>
  <si>
    <t>M9854894</t>
  </si>
  <si>
    <t>370-362-735</t>
  </si>
  <si>
    <t>1943-7226</t>
  </si>
  <si>
    <t>Human Dimensions of Wildlife</t>
  </si>
  <si>
    <t>M9854925</t>
  </si>
  <si>
    <t>404-354-342</t>
  </si>
  <si>
    <t>1533-158X</t>
  </si>
  <si>
    <t>Hydrobiological Journal</t>
  </si>
  <si>
    <t>M9858334</t>
  </si>
  <si>
    <t>BEGELL HOUSE PUBLISHERS</t>
  </si>
  <si>
    <t>406-482-034</t>
  </si>
  <si>
    <t>1943-5991</t>
  </si>
  <si>
    <t>IMI Description of Fungi and Bacteria</t>
  </si>
  <si>
    <t>M9865735</t>
  </si>
  <si>
    <t>CABI</t>
  </si>
  <si>
    <t>413-063-603</t>
  </si>
  <si>
    <t>0009-9716</t>
  </si>
  <si>
    <t>Industrial Biotechnology</t>
  </si>
  <si>
    <t>M9867590</t>
  </si>
  <si>
    <t>422-978-809</t>
  </si>
  <si>
    <t>1931-8421</t>
  </si>
  <si>
    <t>International Journal of Phytoremediation</t>
  </si>
  <si>
    <t>M9854996</t>
  </si>
  <si>
    <t>442-999-991</t>
  </si>
  <si>
    <t>1549-7879</t>
  </si>
  <si>
    <t>International Journal of Remote Sensing</t>
  </si>
  <si>
    <t>S3611122</t>
  </si>
  <si>
    <t>443-331-343</t>
  </si>
  <si>
    <t>1366-5901</t>
  </si>
  <si>
    <t>International Journal of Remote Sensing Pack</t>
  </si>
  <si>
    <t>M9855005</t>
  </si>
  <si>
    <t>443-331-238</t>
  </si>
  <si>
    <t>International Journal of Sustainability in Higher Education</t>
  </si>
  <si>
    <t>M9852027</t>
  </si>
  <si>
    <t>EMERALD PUBL LTD / NORTHSPRING</t>
  </si>
  <si>
    <t>443-614-300</t>
  </si>
  <si>
    <t>1467-6370</t>
  </si>
  <si>
    <t>JoLa - Journal of Landscape Architecture</t>
  </si>
  <si>
    <t>M9855027</t>
  </si>
  <si>
    <t>465-256-815</t>
  </si>
  <si>
    <t>2164-604X</t>
  </si>
  <si>
    <t>Journal of Biobased Materials and Bioenergy</t>
  </si>
  <si>
    <t>M9858107</t>
  </si>
  <si>
    <t>AMERICAN SCIENTIFIC PUBLISHERS</t>
  </si>
  <si>
    <t>471-717-967</t>
  </si>
  <si>
    <t>1556-6579</t>
  </si>
  <si>
    <t>Journal of Entomological Science</t>
  </si>
  <si>
    <t>M9859176</t>
  </si>
  <si>
    <t>GEORGIA ENTOMOLOGICAL SOCIETY</t>
  </si>
  <si>
    <t>478-366-527</t>
  </si>
  <si>
    <t>0749-8004</t>
  </si>
  <si>
    <t>Journal of Environmental Education</t>
  </si>
  <si>
    <t>M9855135</t>
  </si>
  <si>
    <t>478-451-008</t>
  </si>
  <si>
    <t>0095-8964</t>
  </si>
  <si>
    <t>Journal of Environmental Studies and Sciences</t>
  </si>
  <si>
    <t>Q7817461</t>
  </si>
  <si>
    <t>SPRINGER VERLAG GMBH</t>
  </si>
  <si>
    <t>478-549-765</t>
  </si>
  <si>
    <t>2190-6491</t>
  </si>
  <si>
    <t>Journal of Forestry</t>
  </si>
  <si>
    <t>M9867919</t>
  </si>
  <si>
    <t>479-847-023</t>
  </si>
  <si>
    <t>0022-1201</t>
  </si>
  <si>
    <t>Journal of Freshwater Ecology</t>
  </si>
  <si>
    <t>M9833253</t>
  </si>
  <si>
    <t>480-057-508</t>
  </si>
  <si>
    <t>2156-6941</t>
  </si>
  <si>
    <t>Journal of General &amp; Applied Microbiology</t>
  </si>
  <si>
    <t>M9832459</t>
  </si>
  <si>
    <t>MARUZEN-YUSHODO CO LTD</t>
  </si>
  <si>
    <t>480-208-022</t>
  </si>
  <si>
    <t>1349-8037</t>
  </si>
  <si>
    <t>Journal of Geophysical Research : Atmospheres</t>
  </si>
  <si>
    <t>S4302036</t>
  </si>
  <si>
    <t>480-590-231</t>
  </si>
  <si>
    <t>2169-8996</t>
  </si>
  <si>
    <t>Journal of Geophysical Research : Biogeosciences</t>
  </si>
  <si>
    <t>S4302023</t>
  </si>
  <si>
    <t>480-583-990</t>
  </si>
  <si>
    <t>2169-8961</t>
  </si>
  <si>
    <t>Journal of Geophysical Research : Oceans</t>
  </si>
  <si>
    <t>S4302043</t>
  </si>
  <si>
    <t>480-592-062</t>
  </si>
  <si>
    <t>2169-9291</t>
  </si>
  <si>
    <t>Journal of Hydrologic Engineering</t>
  </si>
  <si>
    <t>M9865559</t>
  </si>
  <si>
    <t>AMER SOCIETY CIVIL ENGINEERS</t>
  </si>
  <si>
    <t>482-189-032</t>
  </si>
  <si>
    <t>1943-5584</t>
  </si>
  <si>
    <t>Journal of Sustainable Forestry</t>
  </si>
  <si>
    <t>M9855332</t>
  </si>
  <si>
    <t>497-974-785</t>
  </si>
  <si>
    <t>1540-756X</t>
  </si>
  <si>
    <t>Journal of the Air &amp; Waste Management Association</t>
  </si>
  <si>
    <t>M9855041</t>
  </si>
  <si>
    <t>466-433-034</t>
  </si>
  <si>
    <t>2162-2906</t>
  </si>
  <si>
    <t>Journal of Wood Chemistry and Technology</t>
  </si>
  <si>
    <t>M9855347</t>
  </si>
  <si>
    <t>499-792-398</t>
  </si>
  <si>
    <t>1532-2319</t>
  </si>
  <si>
    <t>Laboratory of Ornithology Membership</t>
  </si>
  <si>
    <t>M9858597</t>
  </si>
  <si>
    <t>03/01/2024</t>
  </si>
  <si>
    <t>Print + Email</t>
  </si>
  <si>
    <t>CORNELL UNIV/LAB ORNITHOLOGY</t>
  </si>
  <si>
    <t>513-676-304</t>
  </si>
  <si>
    <t>Lake and Reservoir Management</t>
  </si>
  <si>
    <t>M9855366</t>
  </si>
  <si>
    <t>514-447-963</t>
  </si>
  <si>
    <t>1040-2381</t>
  </si>
  <si>
    <t>Land Economics</t>
  </si>
  <si>
    <t>M9848162</t>
  </si>
  <si>
    <t>514-943-067</t>
  </si>
  <si>
    <t>1543-8325</t>
  </si>
  <si>
    <t>Landscape Architecture Magazine- DC</t>
  </si>
  <si>
    <t>M9858154</t>
  </si>
  <si>
    <t>AMER SOC LANDSCAPE ARCHITECTS</t>
  </si>
  <si>
    <t>515-385-015</t>
  </si>
  <si>
    <t>Landscape Journal</t>
  </si>
  <si>
    <t>M9809505</t>
  </si>
  <si>
    <t>515-419-257</t>
  </si>
  <si>
    <t>1553-2704</t>
  </si>
  <si>
    <t>Landscape Research</t>
  </si>
  <si>
    <t>M9855368</t>
  </si>
  <si>
    <t>515-441-046</t>
  </si>
  <si>
    <t>0142-6397</t>
  </si>
  <si>
    <t>Leisure Sciences : an Interdisciplinary Journal</t>
  </si>
  <si>
    <t>M9855379</t>
  </si>
  <si>
    <t>522-023-225</t>
  </si>
  <si>
    <t>1521-0588</t>
  </si>
  <si>
    <t>Living Bird</t>
  </si>
  <si>
    <t>M9858598</t>
  </si>
  <si>
    <t>12/22/2023</t>
  </si>
  <si>
    <t>531-194-009</t>
  </si>
  <si>
    <t>1059-521X</t>
  </si>
  <si>
    <t>Local Environment</t>
  </si>
  <si>
    <t>M9855394</t>
  </si>
  <si>
    <t>532-171-717</t>
  </si>
  <si>
    <t>1469-6711</t>
  </si>
  <si>
    <t>Mycologia</t>
  </si>
  <si>
    <t>M9855444</t>
  </si>
  <si>
    <t>605-826-023</t>
  </si>
  <si>
    <t>0027-5514</t>
  </si>
  <si>
    <t>Native Plants Journal</t>
  </si>
  <si>
    <t>M9868518</t>
  </si>
  <si>
    <t>616-333-639</t>
  </si>
  <si>
    <t>1548-4785</t>
  </si>
  <si>
    <t>New York Forest Owners Association Individual Membership</t>
  </si>
  <si>
    <t>M9860140</t>
  </si>
  <si>
    <t>Membership</t>
  </si>
  <si>
    <t>NEW YORK FOREST OWNERS ASSN</t>
  </si>
  <si>
    <t>629-511-312</t>
  </si>
  <si>
    <t>New York Forestowner</t>
  </si>
  <si>
    <t>S3597894</t>
  </si>
  <si>
    <t>629-511-825</t>
  </si>
  <si>
    <t>0890-104X</t>
  </si>
  <si>
    <t>Newsletter to Members</t>
  </si>
  <si>
    <t>S3578771</t>
  </si>
  <si>
    <t>635-721-954</t>
  </si>
  <si>
    <t>0731-5287</t>
  </si>
  <si>
    <t>Nordic Pulp &amp; Paper Research Journal - NPPRJ</t>
  </si>
  <si>
    <t>M9838989</t>
  </si>
  <si>
    <t>DE GRUYTER</t>
  </si>
  <si>
    <t>639-431-915</t>
  </si>
  <si>
    <t>0283-2631</t>
  </si>
  <si>
    <t>North American Birds</t>
  </si>
  <si>
    <t>M9835093</t>
  </si>
  <si>
    <t>640-301-578</t>
  </si>
  <si>
    <t>1525-3708</t>
  </si>
  <si>
    <t>P3 : Paper Print Packaging - English Ed</t>
  </si>
  <si>
    <t>M9832294</t>
  </si>
  <si>
    <t>KEPPLER JUNIUS VERLAG GMBH &amp; C</t>
  </si>
  <si>
    <t>736-351-933</t>
  </si>
  <si>
    <t>2749-8484</t>
  </si>
  <si>
    <t>P3 : Paper Print Packaging - German ed</t>
  </si>
  <si>
    <t>M9864255</t>
  </si>
  <si>
    <t>736-351-935</t>
  </si>
  <si>
    <t>2749-8492</t>
  </si>
  <si>
    <t>PAS Essential Info Packets</t>
  </si>
  <si>
    <t>S3574661</t>
  </si>
  <si>
    <t>AMERICAN PLANNING ASSOCIATION</t>
  </si>
  <si>
    <t>678-956-447</t>
  </si>
  <si>
    <t>Pas Memo</t>
  </si>
  <si>
    <t>S3574663</t>
  </si>
  <si>
    <t>678-957-275</t>
  </si>
  <si>
    <t>PAS QuickNotes</t>
  </si>
  <si>
    <t>S3574665</t>
  </si>
  <si>
    <t>678-959-557</t>
  </si>
  <si>
    <t>2169-1940</t>
  </si>
  <si>
    <t>Pas Reports</t>
  </si>
  <si>
    <t>S3574667</t>
  </si>
  <si>
    <t>678-961-244</t>
  </si>
  <si>
    <t>Photogrammetric Engineering &amp; Remote Sensing</t>
  </si>
  <si>
    <t>M9865583</t>
  </si>
  <si>
    <t>AMER SOC OF PHOTOGRAMMETRY</t>
  </si>
  <si>
    <t>693-090-008</t>
  </si>
  <si>
    <t>2374-8079</t>
  </si>
  <si>
    <t>Planning Advisory Service</t>
  </si>
  <si>
    <t>M9835393</t>
  </si>
  <si>
    <t>699-576-971</t>
  </si>
  <si>
    <t>Plant Cell</t>
  </si>
  <si>
    <t>S3598343</t>
  </si>
  <si>
    <t>699-937-322</t>
  </si>
  <si>
    <t>1532-298X</t>
  </si>
  <si>
    <t>Plant Physiology</t>
  </si>
  <si>
    <t>M9867937</t>
  </si>
  <si>
    <t>700-280-068</t>
  </si>
  <si>
    <t>1532-2548</t>
  </si>
  <si>
    <t>Proceedings of the National Academy of Sciences of the United States of America</t>
  </si>
  <si>
    <t>M9867747</t>
  </si>
  <si>
    <t>NATIONAL ACADEMY OF SCIENCES</t>
  </si>
  <si>
    <t>724-474-051</t>
  </si>
  <si>
    <t>1091-6490</t>
  </si>
  <si>
    <t>Public Garden</t>
  </si>
  <si>
    <t>M9858088</t>
  </si>
  <si>
    <t>AMERICAN PUBLIC GARDEN ASSN</t>
  </si>
  <si>
    <t>736-993-395</t>
  </si>
  <si>
    <t>0885-3894</t>
  </si>
  <si>
    <t>Public Understanding of Science</t>
  </si>
  <si>
    <t>M9854205</t>
  </si>
  <si>
    <t>738-085-711</t>
  </si>
  <si>
    <t>1361-6609</t>
  </si>
  <si>
    <t>Pulp &amp; Paper Canada</t>
  </si>
  <si>
    <t>M9830699</t>
  </si>
  <si>
    <t>ANNEX BUSINESS MEDIA</t>
  </si>
  <si>
    <t>739-807-690</t>
  </si>
  <si>
    <t>Radical Philosophy Review</t>
  </si>
  <si>
    <t>M9845286</t>
  </si>
  <si>
    <t>PHILOSOPHY DOCUMENTATION CTR</t>
  </si>
  <si>
    <t>747-777-045</t>
  </si>
  <si>
    <t>1569-1659</t>
  </si>
  <si>
    <t>Remote Sensing Letters</t>
  </si>
  <si>
    <t>S3613244</t>
  </si>
  <si>
    <t>761-584-702</t>
  </si>
  <si>
    <t>2150-7058</t>
  </si>
  <si>
    <t>Reviews of Geophysics</t>
  </si>
  <si>
    <t>S4302080</t>
  </si>
  <si>
    <t>769-696-055</t>
  </si>
  <si>
    <t>1944-9208</t>
  </si>
  <si>
    <t>Review of Middle East Studies</t>
  </si>
  <si>
    <t>S4321612</t>
  </si>
  <si>
    <t>MESA BULLETIN/DEPT ANTH/UNCC</t>
  </si>
  <si>
    <t>768-943-365</t>
  </si>
  <si>
    <t>2329-3225</t>
  </si>
  <si>
    <t>Scandinavian Journal of Forest Research</t>
  </si>
  <si>
    <t>M9855582</t>
  </si>
  <si>
    <t>799-421-730</t>
  </si>
  <si>
    <t>0282-7581</t>
  </si>
  <si>
    <t>Scientist</t>
  </si>
  <si>
    <t>M9867567</t>
  </si>
  <si>
    <t>LABX MEDIA GROUP INC</t>
  </si>
  <si>
    <t>806-809-844</t>
  </si>
  <si>
    <t>0890-3670</t>
  </si>
  <si>
    <t>Society &amp; Natural Resources</t>
  </si>
  <si>
    <t>M9855630</t>
  </si>
  <si>
    <t>827-326-422</t>
  </si>
  <si>
    <t>1521-0723</t>
  </si>
  <si>
    <t>Teaching Tools in Plant Biology</t>
  </si>
  <si>
    <t>S3598392</t>
  </si>
  <si>
    <t>876-822-079</t>
  </si>
  <si>
    <t>Wildlife Research</t>
  </si>
  <si>
    <t>M9865853</t>
  </si>
  <si>
    <t>CSIRO PUBLISHING</t>
  </si>
  <si>
    <t>957-892-649</t>
  </si>
  <si>
    <t>1448-5494</t>
  </si>
  <si>
    <t>S-U</t>
  </si>
  <si>
    <t>Usage 2023</t>
  </si>
  <si>
    <t>YOP Range</t>
  </si>
  <si>
    <t>Note</t>
  </si>
  <si>
    <t>s</t>
  </si>
  <si>
    <t>u</t>
  </si>
  <si>
    <t>InGenta Connect</t>
  </si>
  <si>
    <t>2022-2006</t>
  </si>
  <si>
    <t>Wiley</t>
  </si>
  <si>
    <t>2011-1936</t>
  </si>
  <si>
    <t>note</t>
  </si>
  <si>
    <t>PAS went online unlike traditional journals</t>
  </si>
  <si>
    <t>?</t>
  </si>
  <si>
    <t>We have access on publisher website listed as Syracuse Univ Libraries.</t>
  </si>
  <si>
    <t>Online Only Savings?</t>
  </si>
  <si>
    <t>2023-1950</t>
  </si>
  <si>
    <t>Same as NRC</t>
  </si>
  <si>
    <t>2023-1996</t>
  </si>
  <si>
    <t>2023-1995</t>
  </si>
  <si>
    <t>Open access</t>
  </si>
  <si>
    <t>3000 page views, 460 visitors for online</t>
  </si>
  <si>
    <t>Cancel print unless free with e</t>
  </si>
  <si>
    <t>Why is this listed twice? We aren't paying twice are we?</t>
  </si>
  <si>
    <t>2022-1993</t>
  </si>
  <si>
    <t>2023-2000</t>
  </si>
  <si>
    <t>2021-2012</t>
  </si>
  <si>
    <t>Is this a must due to its nature?</t>
  </si>
  <si>
    <t>standing order monograph</t>
  </si>
  <si>
    <t>2023-2010</t>
  </si>
  <si>
    <t>2023-1017</t>
  </si>
  <si>
    <t xml:space="preserve">Cambridge </t>
  </si>
  <si>
    <t>2019-1920</t>
  </si>
  <si>
    <t>2023-1997</t>
  </si>
  <si>
    <t>2022-1981</t>
  </si>
  <si>
    <t>2017-1990</t>
  </si>
  <si>
    <t>Print?</t>
  </si>
  <si>
    <t>2023-2018</t>
  </si>
  <si>
    <t>Add E: Nature and Space only if possible</t>
  </si>
  <si>
    <t>2019-2001</t>
  </si>
  <si>
    <t>2023-2001</t>
  </si>
  <si>
    <t>2023-2020</t>
  </si>
  <si>
    <t>2023-2011</t>
  </si>
  <si>
    <t>package</t>
  </si>
  <si>
    <t>N/A</t>
  </si>
  <si>
    <t>2023-</t>
  </si>
  <si>
    <t>Began at faculty request.</t>
  </si>
  <si>
    <t>2023-1999</t>
  </si>
  <si>
    <t>2023-2005</t>
  </si>
  <si>
    <t>2023-2015</t>
  </si>
  <si>
    <t>2021-2008</t>
  </si>
  <si>
    <t>$74/use</t>
  </si>
  <si>
    <t>2023-2007</t>
  </si>
  <si>
    <t>2022-1997</t>
  </si>
  <si>
    <t>2023-1965</t>
  </si>
  <si>
    <t>2021-2003</t>
  </si>
  <si>
    <t>2019-2002</t>
  </si>
  <si>
    <t>2022-1998</t>
  </si>
  <si>
    <t>2022-1999</t>
  </si>
  <si>
    <t>2020-2002</t>
  </si>
  <si>
    <t>2021-2000</t>
  </si>
  <si>
    <t>2016-1997</t>
  </si>
  <si>
    <t>2022-2002</t>
  </si>
  <si>
    <t>2017-1984</t>
  </si>
  <si>
    <t>OA</t>
  </si>
  <si>
    <t>2021-2013</t>
  </si>
  <si>
    <t>2023-1990</t>
  </si>
  <si>
    <t>IJRSP</t>
  </si>
  <si>
    <t>2016-1998</t>
  </si>
  <si>
    <t>2020-2010</t>
  </si>
  <si>
    <t>2023-1983</t>
  </si>
  <si>
    <t>2019-2005</t>
  </si>
  <si>
    <t>2015-2001</t>
  </si>
  <si>
    <t>Subtotal</t>
  </si>
  <si>
    <t>Unreviewed</t>
  </si>
  <si>
    <t>Cuts</t>
  </si>
  <si>
    <t>Total</t>
  </si>
  <si>
    <t xml:space="preserve">Estimated FY25 with Inflation </t>
  </si>
  <si>
    <t>Subscription Cost</t>
  </si>
  <si>
    <t>100% Fulfillment</t>
  </si>
  <si>
    <t>Year 1 Total</t>
  </si>
  <si>
    <t>Grand Total</t>
  </si>
  <si>
    <t>Title</t>
  </si>
  <si>
    <t>Highest Value Backfile</t>
  </si>
  <si>
    <t>Grand Total all  YOP</t>
  </si>
  <si>
    <t>Current 5 YOP</t>
  </si>
  <si>
    <t>2023</t>
  </si>
  <si>
    <t>2022</t>
  </si>
  <si>
    <t>2021</t>
  </si>
  <si>
    <t>2020</t>
  </si>
  <si>
    <t>2019</t>
  </si>
  <si>
    <t>UYOP</t>
  </si>
  <si>
    <t>Fulfillment</t>
  </si>
  <si>
    <t>Year-1 FF Est</t>
  </si>
  <si>
    <t>Subscription</t>
  </si>
  <si>
    <t>Notes</t>
  </si>
  <si>
    <t>Canadian Journal of Forest Research</t>
  </si>
  <si>
    <t>% Overall Use from Current:</t>
  </si>
  <si>
    <t>Canadian Journal of Fisheries and Aquatic Sciences</t>
  </si>
  <si>
    <t>5 years</t>
  </si>
  <si>
    <t>The Forestry Chronicle</t>
  </si>
  <si>
    <t>4 Years</t>
  </si>
  <si>
    <t>Canadian Journal of Zoology</t>
  </si>
  <si>
    <t>3 Years</t>
  </si>
  <si>
    <t>Environmental Reviews</t>
  </si>
  <si>
    <t>2 Years</t>
  </si>
  <si>
    <t>Canadian Journal of Chemistry</t>
  </si>
  <si>
    <t>Current Year</t>
  </si>
  <si>
    <t>Canadian Journal of Soil Science</t>
  </si>
  <si>
    <t>All other Years</t>
  </si>
  <si>
    <t>Canadian Journal of Civil Engineering</t>
  </si>
  <si>
    <t>Drone Systems and Applications</t>
  </si>
  <si>
    <t>Botany</t>
  </si>
  <si>
    <t>Canadian Geotechnical Journal</t>
  </si>
  <si>
    <t>Canadian Journal of Earth Sciences</t>
  </si>
  <si>
    <t>Environmental Health Review</t>
  </si>
  <si>
    <t>Canadian Journal of Physics</t>
  </si>
  <si>
    <t>Genome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</si>
</sst>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18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3F3F3F"/>
      </top>
      <bottom/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1" applyNumberFormat="0" applyAlignment="0" applyProtection="0"/>
    <xf numFmtId="0" fontId="8" fillId="0" borderId="0" applyNumberFormat="0" applyFill="0" applyBorder="0" applyAlignment="0" applyProtection="0"/>
    <xf numFmtId="0" fontId="14" fillId="5" borderId="6" applyNumberFormat="0" applyAlignment="0" applyProtection="0"/>
    <xf numFmtId="0" fontId="15" fillId="0" borderId="7" applyNumberFormat="0" applyFill="0" applyAlignment="0" applyProtection="0"/>
  </cellStyleXfs>
  <cellXfs count="68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5" fillId="3" borderId="0" xfId="2"/>
    <xf numFmtId="0" fontId="4" fillId="2" borderId="0" xfId="1"/>
    <xf numFmtId="0" fontId="6" fillId="4" borderId="0" xfId="3"/>
    <xf numFmtId="164" fontId="10" fillId="0" borderId="0" xfId="5" applyNumberFormat="1" applyFont="1"/>
    <xf numFmtId="0" fontId="7" fillId="5" borderId="2" xfId="4" applyBorder="1" applyAlignment="1">
      <alignment horizontal="left"/>
    </xf>
    <xf numFmtId="0" fontId="7" fillId="5" borderId="2" xfId="4" applyBorder="1"/>
    <xf numFmtId="164" fontId="8" fillId="0" borderId="0" xfId="5" applyNumberFormat="1"/>
    <xf numFmtId="164" fontId="8" fillId="5" borderId="3" xfId="5" applyNumberFormat="1" applyFill="1" applyBorder="1"/>
    <xf numFmtId="0" fontId="9" fillId="6" borderId="4" xfId="0" applyFont="1" applyFill="1" applyBorder="1"/>
    <xf numFmtId="164" fontId="9" fillId="6" borderId="4" xfId="0" applyNumberFormat="1" applyFont="1" applyFill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6" fillId="4" borderId="0" xfId="3" applyNumberFormat="1"/>
    <xf numFmtId="0" fontId="6" fillId="0" borderId="0" xfId="3" applyFill="1"/>
    <xf numFmtId="9" fontId="6" fillId="0" borderId="0" xfId="3" applyNumberFormat="1" applyFill="1"/>
    <xf numFmtId="0" fontId="6" fillId="4" borderId="5" xfId="3" applyBorder="1"/>
    <xf numFmtId="9" fontId="6" fillId="4" borderId="5" xfId="3" applyNumberFormat="1" applyBorder="1"/>
    <xf numFmtId="164" fontId="4" fillId="2" borderId="0" xfId="1" applyNumberFormat="1"/>
    <xf numFmtId="164" fontId="3" fillId="0" borderId="0" xfId="0" applyNumberFormat="1" applyFont="1"/>
    <xf numFmtId="164" fontId="5" fillId="3" borderId="0" xfId="2" applyNumberFormat="1"/>
    <xf numFmtId="164" fontId="6" fillId="4" borderId="0" xfId="3" applyNumberFormat="1"/>
    <xf numFmtId="0" fontId="8" fillId="7" borderId="0" xfId="5" applyFill="1"/>
    <xf numFmtId="164" fontId="8" fillId="7" borderId="0" xfId="5" applyNumberFormat="1" applyFill="1"/>
    <xf numFmtId="0" fontId="3" fillId="7" borderId="0" xfId="0" applyFont="1" applyFill="1"/>
    <xf numFmtId="0" fontId="2" fillId="0" borderId="0" xfId="0" applyFont="1" applyAlignment="1">
      <alignment horizontal="center"/>
    </xf>
    <xf numFmtId="164" fontId="4" fillId="2" borderId="0" xfId="1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8" fillId="7" borderId="0" xfId="5" applyNumberFormat="1" applyFill="1" applyAlignment="1">
      <alignment horizontal="center"/>
    </xf>
    <xf numFmtId="164" fontId="5" fillId="3" borderId="0" xfId="2" applyNumberFormat="1" applyAlignment="1">
      <alignment horizontal="center"/>
    </xf>
    <xf numFmtId="164" fontId="6" fillId="4" borderId="0" xfId="3" applyNumberFormat="1" applyAlignment="1">
      <alignment horizontal="center"/>
    </xf>
    <xf numFmtId="0" fontId="0" fillId="0" borderId="0" xfId="0" applyAlignment="1">
      <alignment horizontal="center"/>
    </xf>
    <xf numFmtId="0" fontId="4" fillId="2" borderId="0" xfId="1" applyAlignment="1">
      <alignment horizontal="center"/>
    </xf>
    <xf numFmtId="0" fontId="3" fillId="0" borderId="0" xfId="0" applyFont="1" applyAlignment="1">
      <alignment horizontal="center"/>
    </xf>
    <xf numFmtId="0" fontId="8" fillId="7" borderId="0" xfId="5" applyFill="1" applyAlignment="1">
      <alignment horizontal="center"/>
    </xf>
    <xf numFmtId="0" fontId="5" fillId="3" borderId="0" xfId="2" applyAlignment="1">
      <alignment horizontal="center"/>
    </xf>
    <xf numFmtId="0" fontId="6" fillId="4" borderId="0" xfId="3" applyAlignment="1">
      <alignment horizontal="center"/>
    </xf>
    <xf numFmtId="0" fontId="5" fillId="3" borderId="1" xfId="2" applyBorder="1" applyAlignment="1">
      <alignment horizontal="center"/>
    </xf>
    <xf numFmtId="0" fontId="6" fillId="8" borderId="0" xfId="3" applyFill="1"/>
    <xf numFmtId="0" fontId="3" fillId="8" borderId="0" xfId="0" applyFont="1" applyFill="1"/>
    <xf numFmtId="164" fontId="3" fillId="8" borderId="0" xfId="0" applyNumberFormat="1" applyFont="1" applyFill="1"/>
    <xf numFmtId="164" fontId="3" fillId="8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0" fillId="8" borderId="0" xfId="0" applyFill="1"/>
    <xf numFmtId="0" fontId="5" fillId="3" borderId="0" xfId="2" applyAlignment="1">
      <alignment horizontal="left"/>
    </xf>
    <xf numFmtId="0" fontId="4" fillId="7" borderId="0" xfId="1" applyFill="1"/>
    <xf numFmtId="164" fontId="4" fillId="7" borderId="0" xfId="1" applyNumberFormat="1" applyFill="1"/>
    <xf numFmtId="164" fontId="4" fillId="7" borderId="0" xfId="1" applyNumberFormat="1" applyFill="1" applyAlignment="1">
      <alignment horizontal="center"/>
    </xf>
    <xf numFmtId="0" fontId="4" fillId="2" borderId="0" xfId="1" applyBorder="1" applyAlignment="1">
      <alignment horizontal="center"/>
    </xf>
    <xf numFmtId="0" fontId="5" fillId="3" borderId="0" xfId="2" applyBorder="1" applyAlignment="1">
      <alignment horizontal="center"/>
    </xf>
    <xf numFmtId="8" fontId="7" fillId="9" borderId="1" xfId="0" applyNumberFormat="1" applyFont="1" applyFill="1" applyBorder="1"/>
    <xf numFmtId="0" fontId="8" fillId="0" borderId="0" xfId="5" applyFill="1"/>
    <xf numFmtId="0" fontId="10" fillId="0" borderId="8" xfId="5" applyFont="1" applyBorder="1" applyAlignment="1">
      <alignment wrapText="1"/>
    </xf>
    <xf numFmtId="8" fontId="10" fillId="0" borderId="8" xfId="5" applyNumberFormat="1" applyFont="1" applyBorder="1" applyAlignment="1">
      <alignment horizontal="center" vertical="center"/>
    </xf>
    <xf numFmtId="0" fontId="4" fillId="7" borderId="1" xfId="1" applyFill="1" applyBorder="1" applyAlignment="1">
      <alignment horizontal="center"/>
    </xf>
    <xf numFmtId="8" fontId="3" fillId="0" borderId="0" xfId="0" applyNumberFormat="1" applyFont="1" applyAlignment="1">
      <alignment horizontal="center"/>
    </xf>
    <xf numFmtId="8" fontId="7" fillId="5" borderId="1" xfId="4" applyNumberFormat="1"/>
    <xf numFmtId="0" fontId="8" fillId="0" borderId="7" xfId="7" applyFont="1"/>
    <xf numFmtId="164" fontId="8" fillId="0" borderId="7" xfId="7" applyNumberFormat="1" applyFont="1" applyFill="1"/>
    <xf numFmtId="0" fontId="14" fillId="5" borderId="6" xfId="6"/>
    <xf numFmtId="164" fontId="14" fillId="5" borderId="6" xfId="6" applyNumberFormat="1"/>
    <xf numFmtId="0" fontId="11" fillId="4" borderId="0" xfId="3" applyFont="1" applyAlignment="1">
      <alignment horizontal="center" wrapText="1"/>
    </xf>
  </cellXfs>
  <cellStyles count="8">
    <cellStyle name="Bad" xfId="2" builtinId="27"/>
    <cellStyle name="Calculation" xfId="4" builtinId="22"/>
    <cellStyle name="Good" xfId="1" builtinId="26"/>
    <cellStyle name="Linked Cell" xfId="7" builtinId="24"/>
    <cellStyle name="Neutral" xfId="3" builtinId="28"/>
    <cellStyle name="Normal" xfId="0" builtinId="0"/>
    <cellStyle name="Output" xfId="6" builtinId="21"/>
    <cellStyle name="Warning Text" xfId="5" builtinId="11"/>
  </cellStyles>
  <dxfs count="38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rgb="FF7F7F7F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2" formatCode="&quot;$&quot;#,##0.00_);[Red]\(&quot;$&quot;#,##0.00\)"/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ouglas Moore" id="{EF5CBD3F-DDA8-46FE-B5CC-51E0F08478BB}" userId="S::dmoore@esf.edu::bce3e6af-44de-4f29-ba89-168311897b6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7D19EF-8C9A-4C90-81A7-33A40579F020}" name="Table1" displayName="Table1" ref="A1:I103" totalsRowCount="1" headerRowDxfId="37" dataDxfId="36">
  <autoFilter ref="A1:I102" xr:uid="{837D19EF-8C9A-4C90-81A7-33A40579F020}"/>
  <sortState xmlns:xlrd2="http://schemas.microsoft.com/office/spreadsheetml/2017/richdata2" ref="A2:I102">
    <sortCondition ref="C1:C102"/>
  </sortState>
  <tableColumns count="9">
    <tableColumn id="1" xr3:uid="{00895AC6-61B1-4502-B1E2-9C453059A6E8}" name="Title Name" dataDxfId="35" totalsRowDxfId="34"/>
    <tableColumn id="2" xr3:uid="{450813E4-A574-440E-B207-59BF6CE2C9E7}" name="Format" dataDxfId="33" totalsRowDxfId="32"/>
    <tableColumn id="3" xr3:uid="{6F6030F9-ADB9-4EAB-A003-ACCBE796BA07}" name="Publisher" dataDxfId="31" totalsRowDxfId="30"/>
    <tableColumn id="4" xr3:uid="{F4F944F7-6FD8-44BE-B7F9-AD00C20F08E6}" name="ISSN" totalsRowLabel="Subtotal" dataDxfId="29" totalsRowDxfId="28"/>
    <tableColumn id="5" xr3:uid="{FE13BA26-4EE0-4FE6-84F7-3298CE0E0F7C}" name="Cost" totalsRowFunction="custom" dataDxfId="27" totalsRowDxfId="26">
      <totalsRowFormula>SUM(E2:E102)</totalsRowFormula>
    </tableColumn>
    <tableColumn id="8" xr3:uid="{2708AFC2-8F29-4BD8-BFA9-FE97D6E7D865}" name="S-U" dataDxfId="25" totalsRowDxfId="24" dataCellStyle="Bad"/>
    <tableColumn id="6" xr3:uid="{180DC81E-194D-4D13-A941-7EA009A071A1}" name="Usage 2023" dataDxfId="23" totalsRowDxfId="22"/>
    <tableColumn id="7" xr3:uid="{1B2108C0-3217-4CB1-92B1-A3C00AEEBED2}" name="YOP Range" dataDxfId="21" totalsRowDxfId="20"/>
    <tableColumn id="9" xr3:uid="{313695DC-88A5-464D-8DCB-BEF8AC07FDD5}" name="Note" dataDxfId="19" totalsRowDxfId="1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3BF709-073D-436B-B434-DB54DC6ED925}" name="Table13" displayName="Table13" ref="A3:N18" totalsRowShown="0" headerRowDxfId="17" dataDxfId="15" headerRowBorderDxfId="16" tableBorderDxfId="14">
  <autoFilter ref="A3:N18" xr:uid="{1F3BF709-073D-436B-B434-DB54DC6ED925}"/>
  <sortState xmlns:xlrd2="http://schemas.microsoft.com/office/spreadsheetml/2017/richdata2" ref="A4:N18">
    <sortCondition descending="1" ref="K3:K18"/>
  </sortState>
  <tableColumns count="14">
    <tableColumn id="1" xr3:uid="{DE5B2962-224F-4068-A1B0-918E1CBA8DEE}" name="Title" dataDxfId="13"/>
    <tableColumn id="2" xr3:uid="{84D1606E-5D5E-4A5F-A445-E10D6319268E}" name="Highest Value Backfile" dataDxfId="12">
      <calculatedColumnFormula>(D4/C4)</calculatedColumnFormula>
    </tableColumn>
    <tableColumn id="3" xr3:uid="{8725B814-3124-4309-9020-2F93FED646DB}" name="Grand Total all  YOP" dataDxfId="11"/>
    <tableColumn id="4" xr3:uid="{61CD0C0E-3776-465B-92C7-9A9E8C78F71B}" name="Current 5 YOP" dataDxfId="10">
      <calculatedColumnFormula>SUM(E4:I4)</calculatedColumnFormula>
    </tableColumn>
    <tableColumn id="5" xr3:uid="{74902C73-A5F4-438C-9DD0-BCD934FED604}" name="2023" dataDxfId="9"/>
    <tableColumn id="6" xr3:uid="{C94026AE-DE93-4CA4-9C8A-5ABFF2EE5EAD}" name="2022" dataDxfId="8"/>
    <tableColumn id="7" xr3:uid="{CFE5FAFF-ADA1-422F-8635-D6B0D8B6B465}" name="2021" dataDxfId="7"/>
    <tableColumn id="8" xr3:uid="{765F8D43-669F-4941-8A36-561BF6351CC4}" name="2020" dataDxfId="6"/>
    <tableColumn id="9" xr3:uid="{4C63BAA0-1AC5-4372-8B90-6E340B3A0491}" name="2019" dataDxfId="5"/>
    <tableColumn id="10" xr3:uid="{A03B5AFC-F815-4CE7-9D26-07C03F150088}" name="UYOP" dataDxfId="4"/>
    <tableColumn id="11" xr3:uid="{3A8C785A-E01D-4A3E-B00E-6876827C7A49}" name="Fulfillment" dataDxfId="3">
      <calculatedColumnFormula>((D4-5)*46)</calculatedColumnFormula>
    </tableColumn>
    <tableColumn id="12" xr3:uid="{830C1EF6-D16F-448D-A2F5-31674C37752C}" name="Year-1 FF Est" dataDxfId="2">
      <calculatedColumnFormula>((E4-5)*46)</calculatedColumnFormula>
    </tableColumn>
    <tableColumn id="13" xr3:uid="{0CCD0FEC-EE18-4770-9F9F-70E923E3C920}" name="Subscription" dataDxfId="1"/>
    <tableColumn id="14" xr3:uid="{DF74C4FA-B64F-49A0-B70C-E215F1671086}" name="Note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4-06-28T19:41:48.17" personId="{EF5CBD3F-DDA8-46FE-B5CC-51E0F08478BB}" id="{20B1353D-9070-4BC2-80C5-E5927423FC66}">
    <text>2022 = 0, 2021 = 5</text>
  </threadedComment>
  <threadedComment ref="G16" dT="2024-06-28T18:41:57.80" personId="{EF5CBD3F-DDA8-46FE-B5CC-51E0F08478BB}" id="{1EA417EE-AE61-48FD-8880-D386AAE15E35}">
    <text>Print copies were stopped.  PAS is not properly setup for IP range access to the journals - some of which are OA or available in EBSCO collections (backfile).</text>
  </threadedComment>
  <threadedComment ref="G22" dT="2024-06-28T19:45:19.46" personId="{EF5CBD3F-DDA8-46FE-B5CC-51E0F08478BB}" id="{69EE1733-B9AB-4E1F-9C64-779E9C042950}">
    <text>2022 = 2</text>
  </threadedComment>
  <threadedComment ref="G24" dT="2024-06-28T19:24:51.90" personId="{EF5CBD3F-DDA8-46FE-B5CC-51E0F08478BB}" id="{821E699D-6B91-4560-B66F-8C51320B17F4}">
    <text>Contacted Begell House to setup administrative access.  This journal was not active in discovery/Primo.</text>
  </threadedComment>
  <threadedComment ref="G25" dT="2024-06-28T16:22:10.19" personId="{EF5CBD3F-DDA8-46FE-B5CC-51E0F08478BB}" id="{010F762B-3E93-4A8B-9A00-B5AC6F46BEFE}">
    <text>Online = database.  The print copies come irregularly and go straight to SPEC.</text>
  </threadedComment>
  <threadedComment ref="G43" dT="2024-06-28T16:15:59.92" personId="{EF5CBD3F-DDA8-46FE-B5CC-51E0F08478BB}" id="{767B883B-5580-43D5-BF7C-BFE47B83BF92}">
    <text>Not a traditional journal setup.  Has a nice website where you can read the articles.  I found a new Alma CZ link which should help discoverability.  For the price, it seems okay.</text>
  </threadedComment>
  <threadedComment ref="G45" dT="2024-06-28T13:45:22.64" personId="{EF5CBD3F-DDA8-46FE-B5CC-51E0F08478BB}" id="{39152235-EE3E-4868-AADB-12F502D9F478}">
    <text>Online works by creating a free account. You can then download articles.</text>
  </threadedComment>
  <threadedComment ref="G53" dT="2024-06-28T13:45:50.10" personId="{EF5CBD3F-DDA8-46FE-B5CC-51E0F08478BB}" id="{8E3ABDBC-6CEE-4606-9F10-816C72426928}">
    <text>The BioDiversity Heritage Library offers online open access up to 2019.</text>
  </threadedComment>
  <threadedComment ref="G59" dT="2024-06-28T13:46:18.05" personId="{EF5CBD3F-DDA8-46FE-B5CC-51E0F08478BB}" id="{9C24FE70-94D9-46B0-A828-66709F9B1EFA}">
    <text>ISSN indicates this is the same at Plant Cell</text>
  </threadedComment>
  <threadedComment ref="G63" dT="2024-06-28T13:47:03.69" personId="{EF5CBD3F-DDA8-46FE-B5CC-51E0F08478BB}" id="{0E664E36-9099-449C-8B20-1199723583CE}">
    <text>Usage for Planning A</text>
  </threadedComment>
  <threadedComment ref="G98" dT="2024-06-28T13:48:23.76" personId="{EF5CBD3F-DDA8-46FE-B5CC-51E0F08478BB}" id="{9608358E-46B6-4C14-87B7-B555295EF753}">
    <text>Usage = 2 in 2022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opLeftCell="D1" workbookViewId="0">
      <selection activeCell="I4" sqref="I4"/>
    </sheetView>
  </sheetViews>
  <sheetFormatPr defaultRowHeight="14.4" x14ac:dyDescent="0.3"/>
  <cols>
    <col min="1" max="1" width="36.109375" customWidth="1"/>
    <col min="7" max="7" width="11.6640625" customWidth="1"/>
    <col min="9" max="9" width="48.5546875" customWidth="1"/>
    <col min="13" max="13" width="30.109375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3">
      <c r="A2" t="s">
        <v>16</v>
      </c>
      <c r="B2" t="s">
        <v>17</v>
      </c>
      <c r="C2" t="s">
        <v>18</v>
      </c>
      <c r="D2" t="s">
        <v>18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>
        <v>1</v>
      </c>
      <c r="O2" s="2">
        <v>45</v>
      </c>
      <c r="P2" t="s">
        <v>27</v>
      </c>
    </row>
    <row r="3" spans="1:16" x14ac:dyDescent="0.3">
      <c r="A3" t="s">
        <v>28</v>
      </c>
      <c r="B3" t="s">
        <v>29</v>
      </c>
      <c r="C3" t="s">
        <v>18</v>
      </c>
      <c r="D3" t="s">
        <v>18</v>
      </c>
      <c r="E3" t="s">
        <v>18</v>
      </c>
      <c r="F3" t="s">
        <v>19</v>
      </c>
      <c r="G3" t="s">
        <v>20</v>
      </c>
      <c r="H3" t="s">
        <v>21</v>
      </c>
      <c r="I3" t="s">
        <v>30</v>
      </c>
      <c r="J3" t="s">
        <v>31</v>
      </c>
      <c r="K3" t="s">
        <v>32</v>
      </c>
      <c r="L3" t="s">
        <v>25</v>
      </c>
      <c r="M3" t="s">
        <v>26</v>
      </c>
      <c r="N3">
        <v>1</v>
      </c>
      <c r="O3" s="2">
        <v>27.95</v>
      </c>
      <c r="P3" t="s">
        <v>27</v>
      </c>
    </row>
    <row r="4" spans="1:16" x14ac:dyDescent="0.3">
      <c r="A4" t="s">
        <v>33</v>
      </c>
      <c r="B4" t="s">
        <v>34</v>
      </c>
      <c r="C4" t="s">
        <v>18</v>
      </c>
      <c r="D4" t="s">
        <v>18</v>
      </c>
      <c r="E4" t="s">
        <v>18</v>
      </c>
      <c r="F4" t="s">
        <v>19</v>
      </c>
      <c r="G4" t="s">
        <v>35</v>
      </c>
      <c r="H4" t="s">
        <v>36</v>
      </c>
      <c r="I4" t="s">
        <v>37</v>
      </c>
      <c r="J4" t="s">
        <v>38</v>
      </c>
      <c r="K4" t="s">
        <v>18</v>
      </c>
      <c r="L4" t="s">
        <v>39</v>
      </c>
      <c r="M4" t="s">
        <v>26</v>
      </c>
      <c r="N4">
        <v>1</v>
      </c>
      <c r="O4" s="2">
        <v>5020</v>
      </c>
      <c r="P4" t="s">
        <v>27</v>
      </c>
    </row>
    <row r="5" spans="1:16" x14ac:dyDescent="0.3">
      <c r="A5" t="s">
        <v>40</v>
      </c>
      <c r="B5" t="s">
        <v>41</v>
      </c>
      <c r="C5" t="s">
        <v>18</v>
      </c>
      <c r="D5" t="s">
        <v>18</v>
      </c>
      <c r="E5" t="s">
        <v>18</v>
      </c>
      <c r="F5" t="s">
        <v>19</v>
      </c>
      <c r="G5" t="s">
        <v>20</v>
      </c>
      <c r="H5" t="s">
        <v>36</v>
      </c>
      <c r="I5" t="s">
        <v>42</v>
      </c>
      <c r="J5" t="s">
        <v>43</v>
      </c>
      <c r="K5" t="s">
        <v>44</v>
      </c>
      <c r="L5" t="s">
        <v>25</v>
      </c>
      <c r="M5" t="s">
        <v>26</v>
      </c>
      <c r="N5">
        <v>1</v>
      </c>
      <c r="O5" s="2">
        <v>591</v>
      </c>
      <c r="P5" t="s">
        <v>27</v>
      </c>
    </row>
    <row r="6" spans="1:16" x14ac:dyDescent="0.3">
      <c r="A6" t="s">
        <v>45</v>
      </c>
      <c r="B6" t="s">
        <v>46</v>
      </c>
      <c r="C6" t="s">
        <v>18</v>
      </c>
      <c r="D6" t="s">
        <v>18</v>
      </c>
      <c r="E6" t="s">
        <v>18</v>
      </c>
      <c r="F6" t="s">
        <v>19</v>
      </c>
      <c r="G6" t="s">
        <v>20</v>
      </c>
      <c r="H6" t="s">
        <v>47</v>
      </c>
      <c r="I6" t="s">
        <v>48</v>
      </c>
      <c r="J6" t="s">
        <v>49</v>
      </c>
      <c r="K6" t="s">
        <v>50</v>
      </c>
      <c r="L6" t="s">
        <v>25</v>
      </c>
      <c r="M6" t="s">
        <v>26</v>
      </c>
      <c r="N6">
        <v>1</v>
      </c>
      <c r="O6" s="2">
        <v>0</v>
      </c>
      <c r="P6" t="s">
        <v>18</v>
      </c>
    </row>
    <row r="7" spans="1:16" x14ac:dyDescent="0.3">
      <c r="A7" t="s">
        <v>51</v>
      </c>
      <c r="B7" t="s">
        <v>52</v>
      </c>
      <c r="C7" t="s">
        <v>18</v>
      </c>
      <c r="D7" t="s">
        <v>18</v>
      </c>
      <c r="E7" t="s">
        <v>18</v>
      </c>
      <c r="F7" t="s">
        <v>19</v>
      </c>
      <c r="G7" t="s">
        <v>20</v>
      </c>
      <c r="H7" t="s">
        <v>21</v>
      </c>
      <c r="I7" t="s">
        <v>53</v>
      </c>
      <c r="J7" t="s">
        <v>54</v>
      </c>
      <c r="K7" t="s">
        <v>18</v>
      </c>
      <c r="L7" t="s">
        <v>25</v>
      </c>
      <c r="M7" t="s">
        <v>26</v>
      </c>
      <c r="N7">
        <v>1</v>
      </c>
      <c r="O7" s="2">
        <v>0</v>
      </c>
      <c r="P7" t="s">
        <v>18</v>
      </c>
    </row>
    <row r="8" spans="1:16" x14ac:dyDescent="0.3">
      <c r="A8" t="s">
        <v>55</v>
      </c>
      <c r="B8" t="s">
        <v>56</v>
      </c>
      <c r="C8" t="s">
        <v>18</v>
      </c>
      <c r="D8" t="s">
        <v>18</v>
      </c>
      <c r="E8" t="s">
        <v>18</v>
      </c>
      <c r="F8" t="s">
        <v>19</v>
      </c>
      <c r="G8" t="s">
        <v>20</v>
      </c>
      <c r="H8" t="s">
        <v>36</v>
      </c>
      <c r="I8" t="s">
        <v>57</v>
      </c>
      <c r="J8" t="s">
        <v>58</v>
      </c>
      <c r="K8" t="s">
        <v>59</v>
      </c>
      <c r="L8" t="s">
        <v>25</v>
      </c>
      <c r="M8" t="s">
        <v>26</v>
      </c>
      <c r="N8">
        <v>1</v>
      </c>
      <c r="O8" s="2">
        <v>0</v>
      </c>
      <c r="P8" t="s">
        <v>18</v>
      </c>
    </row>
    <row r="9" spans="1:16" x14ac:dyDescent="0.3">
      <c r="A9" t="s">
        <v>60</v>
      </c>
      <c r="B9" t="s">
        <v>61</v>
      </c>
      <c r="C9" t="s">
        <v>18</v>
      </c>
      <c r="D9" t="s">
        <v>18</v>
      </c>
      <c r="E9" t="s">
        <v>18</v>
      </c>
      <c r="F9" t="s">
        <v>19</v>
      </c>
      <c r="G9" t="s">
        <v>20</v>
      </c>
      <c r="H9" t="s">
        <v>62</v>
      </c>
      <c r="I9" t="s">
        <v>63</v>
      </c>
      <c r="J9" t="s">
        <v>64</v>
      </c>
      <c r="K9" t="s">
        <v>65</v>
      </c>
      <c r="L9" t="s">
        <v>25</v>
      </c>
      <c r="M9" t="s">
        <v>26</v>
      </c>
      <c r="N9">
        <v>1</v>
      </c>
      <c r="O9" s="2">
        <v>155.25</v>
      </c>
      <c r="P9" t="s">
        <v>27</v>
      </c>
    </row>
    <row r="10" spans="1:16" x14ac:dyDescent="0.3">
      <c r="A10" t="s">
        <v>66</v>
      </c>
      <c r="B10" t="s">
        <v>67</v>
      </c>
      <c r="C10" t="s">
        <v>18</v>
      </c>
      <c r="D10" t="s">
        <v>18</v>
      </c>
      <c r="E10" t="s">
        <v>18</v>
      </c>
      <c r="F10" t="s">
        <v>19</v>
      </c>
      <c r="G10" t="s">
        <v>20</v>
      </c>
      <c r="H10" t="s">
        <v>36</v>
      </c>
      <c r="I10" t="s">
        <v>68</v>
      </c>
      <c r="J10" t="s">
        <v>69</v>
      </c>
      <c r="K10" t="s">
        <v>70</v>
      </c>
      <c r="L10" t="s">
        <v>25</v>
      </c>
      <c r="M10" t="s">
        <v>26</v>
      </c>
      <c r="N10">
        <v>1</v>
      </c>
      <c r="O10" s="2">
        <v>1926</v>
      </c>
      <c r="P10" t="s">
        <v>27</v>
      </c>
    </row>
    <row r="11" spans="1:16" x14ac:dyDescent="0.3">
      <c r="A11" t="s">
        <v>71</v>
      </c>
      <c r="B11" t="s">
        <v>72</v>
      </c>
      <c r="C11" t="s">
        <v>18</v>
      </c>
      <c r="D11" t="s">
        <v>18</v>
      </c>
      <c r="E11" t="s">
        <v>18</v>
      </c>
      <c r="F11" t="s">
        <v>19</v>
      </c>
      <c r="G11" t="s">
        <v>20</v>
      </c>
      <c r="H11" t="s">
        <v>36</v>
      </c>
      <c r="I11" t="s">
        <v>68</v>
      </c>
      <c r="J11" t="s">
        <v>73</v>
      </c>
      <c r="K11" t="s">
        <v>74</v>
      </c>
      <c r="L11" t="s">
        <v>25</v>
      </c>
      <c r="M11" t="s">
        <v>26</v>
      </c>
      <c r="N11">
        <v>1</v>
      </c>
      <c r="O11" s="2">
        <v>1988</v>
      </c>
      <c r="P11" t="s">
        <v>27</v>
      </c>
    </row>
    <row r="12" spans="1:16" x14ac:dyDescent="0.3">
      <c r="A12" t="s">
        <v>75</v>
      </c>
      <c r="B12" t="s">
        <v>76</v>
      </c>
      <c r="C12" t="s">
        <v>18</v>
      </c>
      <c r="D12" t="s">
        <v>18</v>
      </c>
      <c r="E12" t="s">
        <v>18</v>
      </c>
      <c r="F12" t="s">
        <v>19</v>
      </c>
      <c r="G12" t="s">
        <v>20</v>
      </c>
      <c r="H12" t="s">
        <v>36</v>
      </c>
      <c r="I12" t="s">
        <v>42</v>
      </c>
      <c r="J12" t="s">
        <v>77</v>
      </c>
      <c r="K12" t="s">
        <v>78</v>
      </c>
      <c r="L12" t="s">
        <v>25</v>
      </c>
      <c r="M12" t="s">
        <v>26</v>
      </c>
      <c r="N12">
        <v>1</v>
      </c>
      <c r="O12" s="2">
        <v>0</v>
      </c>
      <c r="P12" t="s">
        <v>18</v>
      </c>
    </row>
    <row r="13" spans="1:16" x14ac:dyDescent="0.3">
      <c r="A13" t="s">
        <v>79</v>
      </c>
      <c r="B13" t="s">
        <v>80</v>
      </c>
      <c r="C13" t="s">
        <v>18</v>
      </c>
      <c r="D13" t="s">
        <v>18</v>
      </c>
      <c r="E13" t="s">
        <v>18</v>
      </c>
      <c r="F13" t="s">
        <v>19</v>
      </c>
      <c r="G13" t="s">
        <v>20</v>
      </c>
      <c r="H13" t="s">
        <v>36</v>
      </c>
      <c r="I13" t="s">
        <v>81</v>
      </c>
      <c r="J13" t="s">
        <v>82</v>
      </c>
      <c r="K13" t="s">
        <v>83</v>
      </c>
      <c r="L13" t="s">
        <v>25</v>
      </c>
      <c r="M13" t="s">
        <v>26</v>
      </c>
      <c r="N13">
        <v>1</v>
      </c>
      <c r="O13" s="2">
        <v>1950</v>
      </c>
      <c r="P13" t="s">
        <v>27</v>
      </c>
    </row>
    <row r="14" spans="1:16" x14ac:dyDescent="0.3">
      <c r="A14" t="s">
        <v>84</v>
      </c>
      <c r="B14" t="s">
        <v>85</v>
      </c>
      <c r="C14" t="s">
        <v>18</v>
      </c>
      <c r="D14" t="s">
        <v>18</v>
      </c>
      <c r="E14" t="s">
        <v>18</v>
      </c>
      <c r="F14" t="s">
        <v>19</v>
      </c>
      <c r="G14" t="s">
        <v>20</v>
      </c>
      <c r="H14" t="s">
        <v>36</v>
      </c>
      <c r="I14" t="s">
        <v>86</v>
      </c>
      <c r="J14" t="s">
        <v>87</v>
      </c>
      <c r="K14" t="s">
        <v>18</v>
      </c>
      <c r="L14" t="s">
        <v>25</v>
      </c>
      <c r="M14" t="s">
        <v>26</v>
      </c>
      <c r="N14">
        <v>1</v>
      </c>
      <c r="O14" s="2">
        <v>0</v>
      </c>
      <c r="P14" t="s">
        <v>18</v>
      </c>
    </row>
    <row r="15" spans="1:16" x14ac:dyDescent="0.3">
      <c r="A15" t="s">
        <v>88</v>
      </c>
      <c r="B15" t="s">
        <v>89</v>
      </c>
      <c r="C15" t="s">
        <v>18</v>
      </c>
      <c r="D15" t="s">
        <v>18</v>
      </c>
      <c r="E15" t="s">
        <v>18</v>
      </c>
      <c r="F15" t="s">
        <v>19</v>
      </c>
      <c r="G15" t="s">
        <v>20</v>
      </c>
      <c r="H15" t="s">
        <v>21</v>
      </c>
      <c r="I15" t="s">
        <v>90</v>
      </c>
      <c r="J15" t="s">
        <v>91</v>
      </c>
      <c r="K15" t="s">
        <v>92</v>
      </c>
      <c r="L15" t="s">
        <v>25</v>
      </c>
      <c r="M15" t="s">
        <v>26</v>
      </c>
      <c r="N15">
        <v>1</v>
      </c>
      <c r="O15" s="2">
        <v>169</v>
      </c>
      <c r="P15" t="s">
        <v>27</v>
      </c>
    </row>
    <row r="16" spans="1:16" x14ac:dyDescent="0.3">
      <c r="A16" t="s">
        <v>93</v>
      </c>
      <c r="B16" t="s">
        <v>94</v>
      </c>
      <c r="C16" t="s">
        <v>18</v>
      </c>
      <c r="D16" t="s">
        <v>18</v>
      </c>
      <c r="E16" t="s">
        <v>18</v>
      </c>
      <c r="F16" t="s">
        <v>19</v>
      </c>
      <c r="G16" t="s">
        <v>20</v>
      </c>
      <c r="H16" t="s">
        <v>21</v>
      </c>
      <c r="I16" t="s">
        <v>90</v>
      </c>
      <c r="J16" t="s">
        <v>95</v>
      </c>
      <c r="K16" t="s">
        <v>96</v>
      </c>
      <c r="L16" t="s">
        <v>25</v>
      </c>
      <c r="M16" t="s">
        <v>26</v>
      </c>
      <c r="N16">
        <v>1</v>
      </c>
      <c r="O16" s="2">
        <v>0</v>
      </c>
      <c r="P16" t="s">
        <v>18</v>
      </c>
    </row>
    <row r="17" spans="1:16" x14ac:dyDescent="0.3">
      <c r="A17" t="s">
        <v>97</v>
      </c>
      <c r="B17" t="s">
        <v>98</v>
      </c>
      <c r="C17" t="s">
        <v>18</v>
      </c>
      <c r="D17" t="s">
        <v>18</v>
      </c>
      <c r="E17" t="s">
        <v>18</v>
      </c>
      <c r="F17" t="s">
        <v>19</v>
      </c>
      <c r="G17" t="s">
        <v>99</v>
      </c>
      <c r="H17" t="s">
        <v>36</v>
      </c>
      <c r="I17" t="s">
        <v>100</v>
      </c>
      <c r="J17" t="s">
        <v>101</v>
      </c>
      <c r="K17" t="s">
        <v>102</v>
      </c>
      <c r="L17" t="s">
        <v>25</v>
      </c>
      <c r="M17" t="s">
        <v>26</v>
      </c>
      <c r="N17">
        <v>1</v>
      </c>
      <c r="O17" s="2">
        <v>2384.56</v>
      </c>
      <c r="P17" t="s">
        <v>27</v>
      </c>
    </row>
    <row r="18" spans="1:16" x14ac:dyDescent="0.3">
      <c r="A18" t="s">
        <v>97</v>
      </c>
      <c r="B18" t="s">
        <v>98</v>
      </c>
      <c r="C18" t="s">
        <v>18</v>
      </c>
      <c r="D18" t="s">
        <v>18</v>
      </c>
      <c r="E18" t="s">
        <v>18</v>
      </c>
      <c r="F18" t="s">
        <v>19</v>
      </c>
      <c r="G18" t="s">
        <v>103</v>
      </c>
      <c r="H18" t="s">
        <v>36</v>
      </c>
      <c r="I18" t="s">
        <v>100</v>
      </c>
      <c r="J18" t="s">
        <v>101</v>
      </c>
      <c r="K18" t="s">
        <v>102</v>
      </c>
      <c r="L18" t="s">
        <v>25</v>
      </c>
      <c r="M18" t="s">
        <v>26</v>
      </c>
      <c r="N18">
        <v>1</v>
      </c>
      <c r="O18" s="2">
        <v>2479.94</v>
      </c>
      <c r="P18" t="s">
        <v>27</v>
      </c>
    </row>
    <row r="19" spans="1:16" x14ac:dyDescent="0.3">
      <c r="A19" t="s">
        <v>104</v>
      </c>
      <c r="B19" t="s">
        <v>105</v>
      </c>
      <c r="C19" t="s">
        <v>18</v>
      </c>
      <c r="D19" t="s">
        <v>18</v>
      </c>
      <c r="E19" t="s">
        <v>18</v>
      </c>
      <c r="F19" t="s">
        <v>19</v>
      </c>
      <c r="G19" t="s">
        <v>20</v>
      </c>
      <c r="H19" t="s">
        <v>36</v>
      </c>
      <c r="I19" t="s">
        <v>42</v>
      </c>
      <c r="J19" t="s">
        <v>106</v>
      </c>
      <c r="K19" t="s">
        <v>107</v>
      </c>
      <c r="L19" t="s">
        <v>25</v>
      </c>
      <c r="M19" t="s">
        <v>26</v>
      </c>
      <c r="N19">
        <v>1</v>
      </c>
      <c r="O19" s="2">
        <v>2411</v>
      </c>
      <c r="P19" t="s">
        <v>27</v>
      </c>
    </row>
    <row r="20" spans="1:16" x14ac:dyDescent="0.3">
      <c r="A20" t="s">
        <v>108</v>
      </c>
      <c r="B20" t="s">
        <v>109</v>
      </c>
      <c r="C20" t="s">
        <v>18</v>
      </c>
      <c r="D20" t="s">
        <v>18</v>
      </c>
      <c r="E20" t="s">
        <v>18</v>
      </c>
      <c r="F20" t="s">
        <v>19</v>
      </c>
      <c r="G20" t="s">
        <v>20</v>
      </c>
      <c r="H20" t="s">
        <v>36</v>
      </c>
      <c r="I20" t="s">
        <v>110</v>
      </c>
      <c r="J20" t="s">
        <v>111</v>
      </c>
      <c r="K20" t="s">
        <v>112</v>
      </c>
      <c r="L20" t="s">
        <v>25</v>
      </c>
      <c r="M20" t="s">
        <v>26</v>
      </c>
      <c r="N20">
        <v>1</v>
      </c>
      <c r="O20" s="2">
        <v>322</v>
      </c>
      <c r="P20" t="s">
        <v>27</v>
      </c>
    </row>
    <row r="21" spans="1:16" x14ac:dyDescent="0.3">
      <c r="A21" t="s">
        <v>113</v>
      </c>
      <c r="B21" t="s">
        <v>114</v>
      </c>
      <c r="C21" t="s">
        <v>18</v>
      </c>
      <c r="D21" t="s">
        <v>18</v>
      </c>
      <c r="E21" t="s">
        <v>18</v>
      </c>
      <c r="F21" t="s">
        <v>19</v>
      </c>
      <c r="G21" t="s">
        <v>20</v>
      </c>
      <c r="H21" t="s">
        <v>36</v>
      </c>
      <c r="I21" t="s">
        <v>115</v>
      </c>
      <c r="J21" t="s">
        <v>116</v>
      </c>
      <c r="K21" t="s">
        <v>117</v>
      </c>
      <c r="L21" t="s">
        <v>25</v>
      </c>
      <c r="M21" t="s">
        <v>26</v>
      </c>
      <c r="N21">
        <v>1</v>
      </c>
      <c r="O21" s="2">
        <v>135.69</v>
      </c>
      <c r="P21" t="s">
        <v>27</v>
      </c>
    </row>
    <row r="22" spans="1:16" x14ac:dyDescent="0.3">
      <c r="A22" t="s">
        <v>118</v>
      </c>
      <c r="B22" t="s">
        <v>119</v>
      </c>
      <c r="C22" t="s">
        <v>18</v>
      </c>
      <c r="D22" t="s">
        <v>18</v>
      </c>
      <c r="E22" t="s">
        <v>18</v>
      </c>
      <c r="F22" t="s">
        <v>19</v>
      </c>
      <c r="G22" t="s">
        <v>20</v>
      </c>
      <c r="H22" t="s">
        <v>36</v>
      </c>
      <c r="I22" t="s">
        <v>120</v>
      </c>
      <c r="J22" t="s">
        <v>121</v>
      </c>
      <c r="K22" t="s">
        <v>18</v>
      </c>
      <c r="L22" t="s">
        <v>25</v>
      </c>
      <c r="M22" t="s">
        <v>26</v>
      </c>
      <c r="N22">
        <v>1</v>
      </c>
      <c r="O22" s="2">
        <v>5386</v>
      </c>
      <c r="P22" t="s">
        <v>27</v>
      </c>
    </row>
    <row r="23" spans="1:16" x14ac:dyDescent="0.3">
      <c r="A23" t="s">
        <v>122</v>
      </c>
      <c r="B23" t="s">
        <v>123</v>
      </c>
      <c r="C23" t="s">
        <v>18</v>
      </c>
      <c r="D23" t="s">
        <v>18</v>
      </c>
      <c r="E23" t="s">
        <v>18</v>
      </c>
      <c r="F23" t="s">
        <v>19</v>
      </c>
      <c r="G23" t="s">
        <v>20</v>
      </c>
      <c r="H23" t="s">
        <v>36</v>
      </c>
      <c r="I23" t="s">
        <v>120</v>
      </c>
      <c r="J23" t="s">
        <v>124</v>
      </c>
      <c r="K23" t="s">
        <v>125</v>
      </c>
      <c r="L23" t="s">
        <v>25</v>
      </c>
      <c r="M23" t="s">
        <v>26</v>
      </c>
      <c r="N23">
        <v>1</v>
      </c>
      <c r="O23" s="2">
        <v>0</v>
      </c>
      <c r="P23" t="s">
        <v>18</v>
      </c>
    </row>
    <row r="24" spans="1:16" x14ac:dyDescent="0.3">
      <c r="A24" t="s">
        <v>126</v>
      </c>
      <c r="B24" t="s">
        <v>127</v>
      </c>
      <c r="C24" t="s">
        <v>18</v>
      </c>
      <c r="D24" t="s">
        <v>18</v>
      </c>
      <c r="E24" t="s">
        <v>18</v>
      </c>
      <c r="F24" t="s">
        <v>19</v>
      </c>
      <c r="G24" t="s">
        <v>20</v>
      </c>
      <c r="H24" t="s">
        <v>36</v>
      </c>
      <c r="I24" t="s">
        <v>120</v>
      </c>
      <c r="J24" t="s">
        <v>128</v>
      </c>
      <c r="K24" t="s">
        <v>129</v>
      </c>
      <c r="L24" t="s">
        <v>25</v>
      </c>
      <c r="M24" t="s">
        <v>26</v>
      </c>
      <c r="N24">
        <v>1</v>
      </c>
      <c r="O24" s="2">
        <v>0</v>
      </c>
      <c r="P24" t="s">
        <v>18</v>
      </c>
    </row>
    <row r="25" spans="1:16" x14ac:dyDescent="0.3">
      <c r="A25" t="s">
        <v>130</v>
      </c>
      <c r="B25" t="s">
        <v>131</v>
      </c>
      <c r="C25" t="s">
        <v>18</v>
      </c>
      <c r="D25" t="s">
        <v>18</v>
      </c>
      <c r="E25" t="s">
        <v>18</v>
      </c>
      <c r="F25" t="s">
        <v>19</v>
      </c>
      <c r="G25" t="s">
        <v>20</v>
      </c>
      <c r="H25" t="s">
        <v>62</v>
      </c>
      <c r="I25" t="s">
        <v>42</v>
      </c>
      <c r="J25" t="s">
        <v>132</v>
      </c>
      <c r="K25" t="s">
        <v>133</v>
      </c>
      <c r="L25" t="s">
        <v>25</v>
      </c>
      <c r="M25" t="s">
        <v>26</v>
      </c>
      <c r="N25">
        <v>1</v>
      </c>
      <c r="O25" s="2">
        <v>394</v>
      </c>
      <c r="P25" t="s">
        <v>27</v>
      </c>
    </row>
    <row r="26" spans="1:16" x14ac:dyDescent="0.3">
      <c r="A26" t="s">
        <v>134</v>
      </c>
      <c r="B26" t="s">
        <v>135</v>
      </c>
      <c r="C26" t="s">
        <v>18</v>
      </c>
      <c r="D26" t="s">
        <v>18</v>
      </c>
      <c r="E26" t="s">
        <v>18</v>
      </c>
      <c r="F26" t="s">
        <v>19</v>
      </c>
      <c r="G26" t="s">
        <v>20</v>
      </c>
      <c r="H26" t="s">
        <v>36</v>
      </c>
      <c r="I26" t="s">
        <v>120</v>
      </c>
      <c r="J26" t="s">
        <v>136</v>
      </c>
      <c r="K26" t="s">
        <v>18</v>
      </c>
      <c r="L26" t="s">
        <v>25</v>
      </c>
      <c r="M26" t="s">
        <v>26</v>
      </c>
      <c r="N26">
        <v>1</v>
      </c>
      <c r="O26" s="2">
        <v>0</v>
      </c>
      <c r="P26" t="s">
        <v>18</v>
      </c>
    </row>
    <row r="27" spans="1:16" x14ac:dyDescent="0.3">
      <c r="A27" t="s">
        <v>137</v>
      </c>
      <c r="B27" t="s">
        <v>138</v>
      </c>
      <c r="C27" t="s">
        <v>18</v>
      </c>
      <c r="D27" t="s">
        <v>18</v>
      </c>
      <c r="E27" t="s">
        <v>18</v>
      </c>
      <c r="F27" t="s">
        <v>19</v>
      </c>
      <c r="G27" t="s">
        <v>20</v>
      </c>
      <c r="H27" t="s">
        <v>36</v>
      </c>
      <c r="I27" t="s">
        <v>42</v>
      </c>
      <c r="J27" t="s">
        <v>139</v>
      </c>
      <c r="K27" t="s">
        <v>140</v>
      </c>
      <c r="L27" t="s">
        <v>25</v>
      </c>
      <c r="M27" t="s">
        <v>26</v>
      </c>
      <c r="N27">
        <v>1</v>
      </c>
      <c r="O27" s="2">
        <v>1142</v>
      </c>
      <c r="P27" t="s">
        <v>27</v>
      </c>
    </row>
    <row r="28" spans="1:16" x14ac:dyDescent="0.3">
      <c r="A28" t="s">
        <v>141</v>
      </c>
      <c r="B28" t="s">
        <v>142</v>
      </c>
      <c r="C28" t="s">
        <v>18</v>
      </c>
      <c r="D28" t="s">
        <v>18</v>
      </c>
      <c r="E28" t="s">
        <v>18</v>
      </c>
      <c r="F28" t="s">
        <v>19</v>
      </c>
      <c r="G28" t="s">
        <v>20</v>
      </c>
      <c r="H28" t="s">
        <v>36</v>
      </c>
      <c r="I28" t="s">
        <v>143</v>
      </c>
      <c r="J28" t="s">
        <v>144</v>
      </c>
      <c r="K28" t="s">
        <v>145</v>
      </c>
      <c r="L28" t="s">
        <v>25</v>
      </c>
      <c r="M28" t="s">
        <v>26</v>
      </c>
      <c r="N28">
        <v>1</v>
      </c>
      <c r="O28" s="2">
        <v>667</v>
      </c>
      <c r="P28" t="s">
        <v>27</v>
      </c>
    </row>
    <row r="29" spans="1:16" x14ac:dyDescent="0.3">
      <c r="A29" t="s">
        <v>146</v>
      </c>
      <c r="B29" t="s">
        <v>147</v>
      </c>
      <c r="C29" t="s">
        <v>18</v>
      </c>
      <c r="D29" t="s">
        <v>18</v>
      </c>
      <c r="E29" t="s">
        <v>18</v>
      </c>
      <c r="F29" t="s">
        <v>19</v>
      </c>
      <c r="G29" t="s">
        <v>20</v>
      </c>
      <c r="H29" t="s">
        <v>36</v>
      </c>
      <c r="I29" t="s">
        <v>148</v>
      </c>
      <c r="J29" t="s">
        <v>149</v>
      </c>
      <c r="K29" t="s">
        <v>150</v>
      </c>
      <c r="L29" t="s">
        <v>25</v>
      </c>
      <c r="M29" t="s">
        <v>26</v>
      </c>
      <c r="N29">
        <v>1</v>
      </c>
      <c r="O29" s="2">
        <v>1421</v>
      </c>
      <c r="P29" t="s">
        <v>27</v>
      </c>
    </row>
    <row r="30" spans="1:16" x14ac:dyDescent="0.3">
      <c r="A30" t="s">
        <v>151</v>
      </c>
      <c r="B30" t="s">
        <v>152</v>
      </c>
      <c r="C30" t="s">
        <v>18</v>
      </c>
      <c r="D30" t="s">
        <v>18</v>
      </c>
      <c r="E30" t="s">
        <v>18</v>
      </c>
      <c r="F30" t="s">
        <v>19</v>
      </c>
      <c r="G30" t="s">
        <v>20</v>
      </c>
      <c r="H30" t="s">
        <v>36</v>
      </c>
      <c r="I30" t="s">
        <v>42</v>
      </c>
      <c r="J30" t="s">
        <v>153</v>
      </c>
      <c r="K30" t="s">
        <v>154</v>
      </c>
      <c r="L30" t="s">
        <v>25</v>
      </c>
      <c r="M30" t="s">
        <v>26</v>
      </c>
      <c r="N30">
        <v>1</v>
      </c>
      <c r="O30" s="2">
        <v>1767</v>
      </c>
      <c r="P30" t="s">
        <v>27</v>
      </c>
    </row>
    <row r="31" spans="1:16" x14ac:dyDescent="0.3">
      <c r="A31" t="s">
        <v>155</v>
      </c>
      <c r="B31" t="s">
        <v>156</v>
      </c>
      <c r="C31" t="s">
        <v>18</v>
      </c>
      <c r="D31" t="s">
        <v>18</v>
      </c>
      <c r="E31" t="s">
        <v>18</v>
      </c>
      <c r="F31" t="s">
        <v>19</v>
      </c>
      <c r="G31" t="s">
        <v>20</v>
      </c>
      <c r="H31" t="s">
        <v>36</v>
      </c>
      <c r="I31" t="s">
        <v>68</v>
      </c>
      <c r="J31" t="s">
        <v>157</v>
      </c>
      <c r="K31" t="s">
        <v>158</v>
      </c>
      <c r="L31" t="s">
        <v>25</v>
      </c>
      <c r="M31" t="s">
        <v>26</v>
      </c>
      <c r="N31">
        <v>1</v>
      </c>
      <c r="O31" s="2">
        <v>604</v>
      </c>
      <c r="P31" t="s">
        <v>27</v>
      </c>
    </row>
    <row r="32" spans="1:16" x14ac:dyDescent="0.3">
      <c r="A32" t="s">
        <v>159</v>
      </c>
      <c r="B32" t="s">
        <v>160</v>
      </c>
      <c r="C32" t="s">
        <v>18</v>
      </c>
      <c r="D32" t="s">
        <v>18</v>
      </c>
      <c r="E32" t="s">
        <v>18</v>
      </c>
      <c r="F32" t="s">
        <v>19</v>
      </c>
      <c r="G32" t="s">
        <v>20</v>
      </c>
      <c r="H32" t="s">
        <v>36</v>
      </c>
      <c r="I32" t="s">
        <v>42</v>
      </c>
      <c r="J32" t="s">
        <v>161</v>
      </c>
      <c r="K32" t="s">
        <v>162</v>
      </c>
      <c r="L32" t="s">
        <v>25</v>
      </c>
      <c r="M32" t="s">
        <v>26</v>
      </c>
      <c r="N32">
        <v>1</v>
      </c>
      <c r="O32" s="2">
        <v>747</v>
      </c>
      <c r="P32" t="s">
        <v>27</v>
      </c>
    </row>
    <row r="33" spans="1:16" x14ac:dyDescent="0.3">
      <c r="A33" t="s">
        <v>163</v>
      </c>
      <c r="B33" t="s">
        <v>164</v>
      </c>
      <c r="C33" t="s">
        <v>18</v>
      </c>
      <c r="D33" t="s">
        <v>18</v>
      </c>
      <c r="E33" t="s">
        <v>18</v>
      </c>
      <c r="F33" t="s">
        <v>19</v>
      </c>
      <c r="G33" t="s">
        <v>20</v>
      </c>
      <c r="H33" t="s">
        <v>36</v>
      </c>
      <c r="I33" t="s">
        <v>120</v>
      </c>
      <c r="J33" t="s">
        <v>165</v>
      </c>
      <c r="K33" t="s">
        <v>166</v>
      </c>
      <c r="L33" t="s">
        <v>25</v>
      </c>
      <c r="M33" t="s">
        <v>26</v>
      </c>
      <c r="N33">
        <v>1</v>
      </c>
      <c r="O33" s="2">
        <v>585</v>
      </c>
      <c r="P33" t="s">
        <v>27</v>
      </c>
    </row>
    <row r="34" spans="1:16" x14ac:dyDescent="0.3">
      <c r="A34" t="s">
        <v>167</v>
      </c>
      <c r="B34" t="s">
        <v>168</v>
      </c>
      <c r="C34" t="s">
        <v>18</v>
      </c>
      <c r="D34" t="s">
        <v>18</v>
      </c>
      <c r="E34" t="s">
        <v>18</v>
      </c>
      <c r="F34" t="s">
        <v>19</v>
      </c>
      <c r="G34" t="s">
        <v>35</v>
      </c>
      <c r="H34" t="s">
        <v>36</v>
      </c>
      <c r="I34" t="s">
        <v>37</v>
      </c>
      <c r="J34" t="s">
        <v>169</v>
      </c>
      <c r="K34" t="s">
        <v>170</v>
      </c>
      <c r="L34" t="s">
        <v>39</v>
      </c>
      <c r="M34" t="s">
        <v>26</v>
      </c>
      <c r="N34">
        <v>1</v>
      </c>
      <c r="O34" s="2">
        <v>450.78</v>
      </c>
      <c r="P34" t="s">
        <v>27</v>
      </c>
    </row>
    <row r="35" spans="1:16" x14ac:dyDescent="0.3">
      <c r="A35" t="s">
        <v>171</v>
      </c>
      <c r="B35" t="s">
        <v>172</v>
      </c>
      <c r="C35" t="s">
        <v>18</v>
      </c>
      <c r="D35" t="s">
        <v>18</v>
      </c>
      <c r="E35" t="s">
        <v>18</v>
      </c>
      <c r="F35" t="s">
        <v>19</v>
      </c>
      <c r="G35" t="s">
        <v>20</v>
      </c>
      <c r="H35" t="s">
        <v>36</v>
      </c>
      <c r="I35" t="s">
        <v>81</v>
      </c>
      <c r="J35" t="s">
        <v>173</v>
      </c>
      <c r="K35" t="s">
        <v>174</v>
      </c>
      <c r="L35" t="s">
        <v>25</v>
      </c>
      <c r="M35" t="s">
        <v>26</v>
      </c>
      <c r="N35">
        <v>1</v>
      </c>
      <c r="O35" s="2">
        <v>390</v>
      </c>
      <c r="P35" t="s">
        <v>27</v>
      </c>
    </row>
    <row r="36" spans="1:16" x14ac:dyDescent="0.3">
      <c r="A36" t="s">
        <v>175</v>
      </c>
      <c r="B36" t="s">
        <v>176</v>
      </c>
      <c r="C36" t="s">
        <v>18</v>
      </c>
      <c r="D36" t="s">
        <v>18</v>
      </c>
      <c r="E36" t="s">
        <v>18</v>
      </c>
      <c r="F36" t="s">
        <v>19</v>
      </c>
      <c r="G36" t="s">
        <v>20</v>
      </c>
      <c r="H36" t="s">
        <v>36</v>
      </c>
      <c r="I36" t="s">
        <v>143</v>
      </c>
      <c r="J36" t="s">
        <v>177</v>
      </c>
      <c r="K36" t="s">
        <v>178</v>
      </c>
      <c r="L36" t="s">
        <v>25</v>
      </c>
      <c r="M36" t="s">
        <v>26</v>
      </c>
      <c r="N36">
        <v>1</v>
      </c>
      <c r="O36" s="2">
        <v>1452</v>
      </c>
      <c r="P36" t="s">
        <v>27</v>
      </c>
    </row>
    <row r="37" spans="1:16" x14ac:dyDescent="0.3">
      <c r="A37" t="s">
        <v>179</v>
      </c>
      <c r="B37" t="s">
        <v>180</v>
      </c>
      <c r="C37" t="s">
        <v>18</v>
      </c>
      <c r="D37" t="s">
        <v>18</v>
      </c>
      <c r="E37" t="s">
        <v>18</v>
      </c>
      <c r="F37" t="s">
        <v>19</v>
      </c>
      <c r="G37" t="s">
        <v>20</v>
      </c>
      <c r="H37" t="s">
        <v>36</v>
      </c>
      <c r="I37" t="s">
        <v>181</v>
      </c>
      <c r="J37" t="s">
        <v>182</v>
      </c>
      <c r="K37" t="s">
        <v>183</v>
      </c>
      <c r="L37" t="s">
        <v>25</v>
      </c>
      <c r="M37" t="s">
        <v>26</v>
      </c>
      <c r="N37">
        <v>1</v>
      </c>
      <c r="O37" s="2">
        <v>0</v>
      </c>
      <c r="P37" t="s">
        <v>18</v>
      </c>
    </row>
    <row r="38" spans="1:16" x14ac:dyDescent="0.3">
      <c r="A38" t="s">
        <v>184</v>
      </c>
      <c r="B38" t="s">
        <v>185</v>
      </c>
      <c r="C38" t="s">
        <v>18</v>
      </c>
      <c r="D38" t="s">
        <v>18</v>
      </c>
      <c r="E38" t="s">
        <v>18</v>
      </c>
      <c r="F38" t="s">
        <v>19</v>
      </c>
      <c r="G38" t="s">
        <v>20</v>
      </c>
      <c r="H38" t="s">
        <v>62</v>
      </c>
      <c r="I38" t="s">
        <v>186</v>
      </c>
      <c r="J38" t="s">
        <v>187</v>
      </c>
      <c r="K38" t="s">
        <v>188</v>
      </c>
      <c r="L38" t="s">
        <v>25</v>
      </c>
      <c r="M38" t="s">
        <v>26</v>
      </c>
      <c r="N38">
        <v>1</v>
      </c>
      <c r="O38" s="2">
        <v>120</v>
      </c>
      <c r="P38" t="s">
        <v>27</v>
      </c>
    </row>
    <row r="39" spans="1:16" x14ac:dyDescent="0.3">
      <c r="A39" t="s">
        <v>189</v>
      </c>
      <c r="B39" t="s">
        <v>190</v>
      </c>
      <c r="C39" t="s">
        <v>18</v>
      </c>
      <c r="D39" t="s">
        <v>18</v>
      </c>
      <c r="E39" t="s">
        <v>18</v>
      </c>
      <c r="F39" t="s">
        <v>19</v>
      </c>
      <c r="G39" t="s">
        <v>20</v>
      </c>
      <c r="H39" t="s">
        <v>36</v>
      </c>
      <c r="I39" t="s">
        <v>37</v>
      </c>
      <c r="J39" t="s">
        <v>191</v>
      </c>
      <c r="K39" t="s">
        <v>192</v>
      </c>
      <c r="L39" t="s">
        <v>39</v>
      </c>
      <c r="M39" t="s">
        <v>26</v>
      </c>
      <c r="N39">
        <v>1</v>
      </c>
      <c r="O39" s="2">
        <v>0</v>
      </c>
      <c r="P39" t="s">
        <v>18</v>
      </c>
    </row>
    <row r="40" spans="1:16" x14ac:dyDescent="0.3">
      <c r="A40" t="s">
        <v>193</v>
      </c>
      <c r="B40" t="s">
        <v>194</v>
      </c>
      <c r="C40" t="s">
        <v>18</v>
      </c>
      <c r="D40" t="s">
        <v>18</v>
      </c>
      <c r="E40" t="s">
        <v>18</v>
      </c>
      <c r="F40" t="s">
        <v>19</v>
      </c>
      <c r="G40" t="s">
        <v>20</v>
      </c>
      <c r="H40" t="s">
        <v>36</v>
      </c>
      <c r="I40" t="s">
        <v>42</v>
      </c>
      <c r="J40" t="s">
        <v>195</v>
      </c>
      <c r="K40" t="s">
        <v>196</v>
      </c>
      <c r="L40" t="s">
        <v>25</v>
      </c>
      <c r="M40" t="s">
        <v>26</v>
      </c>
      <c r="N40">
        <v>1</v>
      </c>
      <c r="O40" s="2">
        <v>0</v>
      </c>
      <c r="P40" t="s">
        <v>18</v>
      </c>
    </row>
    <row r="41" spans="1:16" x14ac:dyDescent="0.3">
      <c r="A41" t="s">
        <v>197</v>
      </c>
      <c r="B41" t="s">
        <v>198</v>
      </c>
      <c r="C41" t="s">
        <v>18</v>
      </c>
      <c r="D41" t="s">
        <v>18</v>
      </c>
      <c r="E41" t="s">
        <v>18</v>
      </c>
      <c r="F41" t="s">
        <v>19</v>
      </c>
      <c r="G41" t="s">
        <v>20</v>
      </c>
      <c r="H41" t="s">
        <v>36</v>
      </c>
      <c r="I41" t="s">
        <v>42</v>
      </c>
      <c r="J41" t="s">
        <v>199</v>
      </c>
      <c r="K41" t="s">
        <v>200</v>
      </c>
      <c r="L41" t="s">
        <v>25</v>
      </c>
      <c r="M41" t="s">
        <v>26</v>
      </c>
      <c r="N41">
        <v>1</v>
      </c>
      <c r="O41" s="2">
        <v>632</v>
      </c>
      <c r="P41" t="s">
        <v>27</v>
      </c>
    </row>
    <row r="42" spans="1:16" x14ac:dyDescent="0.3">
      <c r="A42" t="s">
        <v>201</v>
      </c>
      <c r="B42" t="s">
        <v>202</v>
      </c>
      <c r="C42" t="s">
        <v>18</v>
      </c>
      <c r="D42" t="s">
        <v>18</v>
      </c>
      <c r="E42" t="s">
        <v>18</v>
      </c>
      <c r="F42" t="s">
        <v>19</v>
      </c>
      <c r="G42" t="s">
        <v>20</v>
      </c>
      <c r="H42" t="s">
        <v>36</v>
      </c>
      <c r="I42" t="s">
        <v>203</v>
      </c>
      <c r="J42" t="s">
        <v>204</v>
      </c>
      <c r="K42" t="s">
        <v>205</v>
      </c>
      <c r="L42" t="s">
        <v>25</v>
      </c>
      <c r="M42" t="s">
        <v>26</v>
      </c>
      <c r="N42">
        <v>1</v>
      </c>
      <c r="O42" s="2">
        <v>2567</v>
      </c>
      <c r="P42" t="s">
        <v>27</v>
      </c>
    </row>
    <row r="43" spans="1:16" x14ac:dyDescent="0.3">
      <c r="A43" t="s">
        <v>206</v>
      </c>
      <c r="B43" t="s">
        <v>207</v>
      </c>
      <c r="C43" t="s">
        <v>18</v>
      </c>
      <c r="D43" t="s">
        <v>18</v>
      </c>
      <c r="E43" t="s">
        <v>18</v>
      </c>
      <c r="F43" t="s">
        <v>19</v>
      </c>
      <c r="G43" t="s">
        <v>20</v>
      </c>
      <c r="H43" t="s">
        <v>62</v>
      </c>
      <c r="I43" t="s">
        <v>208</v>
      </c>
      <c r="J43" t="s">
        <v>209</v>
      </c>
      <c r="K43" t="s">
        <v>210</v>
      </c>
      <c r="L43" t="s">
        <v>25</v>
      </c>
      <c r="M43" t="s">
        <v>26</v>
      </c>
      <c r="N43">
        <v>1</v>
      </c>
      <c r="O43" s="2">
        <v>1591</v>
      </c>
      <c r="P43" t="s">
        <v>27</v>
      </c>
    </row>
    <row r="44" spans="1:16" x14ac:dyDescent="0.3">
      <c r="A44" t="s">
        <v>211</v>
      </c>
      <c r="B44" t="s">
        <v>212</v>
      </c>
      <c r="C44" t="s">
        <v>18</v>
      </c>
      <c r="D44" t="s">
        <v>18</v>
      </c>
      <c r="E44" t="s">
        <v>18</v>
      </c>
      <c r="F44" t="s">
        <v>19</v>
      </c>
      <c r="G44" t="s">
        <v>20</v>
      </c>
      <c r="H44" t="s">
        <v>36</v>
      </c>
      <c r="I44" t="s">
        <v>148</v>
      </c>
      <c r="J44" t="s">
        <v>213</v>
      </c>
      <c r="K44" t="s">
        <v>214</v>
      </c>
      <c r="L44" t="s">
        <v>25</v>
      </c>
      <c r="M44" t="s">
        <v>26</v>
      </c>
      <c r="N44">
        <v>1</v>
      </c>
      <c r="O44" s="2">
        <v>2511</v>
      </c>
      <c r="P44" t="s">
        <v>27</v>
      </c>
    </row>
    <row r="45" spans="1:16" x14ac:dyDescent="0.3">
      <c r="A45" t="s">
        <v>215</v>
      </c>
      <c r="B45" t="s">
        <v>216</v>
      </c>
      <c r="C45" t="s">
        <v>18</v>
      </c>
      <c r="D45" t="s">
        <v>18</v>
      </c>
      <c r="E45" t="s">
        <v>18</v>
      </c>
      <c r="F45" t="s">
        <v>19</v>
      </c>
      <c r="G45" t="s">
        <v>20</v>
      </c>
      <c r="H45" t="s">
        <v>36</v>
      </c>
      <c r="I45" t="s">
        <v>42</v>
      </c>
      <c r="J45" t="s">
        <v>217</v>
      </c>
      <c r="K45" t="s">
        <v>218</v>
      </c>
      <c r="L45" t="s">
        <v>25</v>
      </c>
      <c r="M45" t="s">
        <v>26</v>
      </c>
      <c r="N45">
        <v>1</v>
      </c>
      <c r="O45" s="2">
        <v>3992</v>
      </c>
      <c r="P45" t="s">
        <v>27</v>
      </c>
    </row>
    <row r="46" spans="1:16" x14ac:dyDescent="0.3">
      <c r="A46" t="s">
        <v>219</v>
      </c>
      <c r="B46" t="s">
        <v>220</v>
      </c>
      <c r="C46" t="s">
        <v>18</v>
      </c>
      <c r="D46" t="s">
        <v>18</v>
      </c>
      <c r="E46" t="s">
        <v>18</v>
      </c>
      <c r="F46" t="s">
        <v>19</v>
      </c>
      <c r="G46" t="s">
        <v>20</v>
      </c>
      <c r="H46" t="s">
        <v>36</v>
      </c>
      <c r="I46" t="s">
        <v>42</v>
      </c>
      <c r="J46" t="s">
        <v>221</v>
      </c>
      <c r="K46" t="s">
        <v>222</v>
      </c>
      <c r="L46" t="s">
        <v>25</v>
      </c>
      <c r="M46" t="s">
        <v>26</v>
      </c>
      <c r="N46">
        <v>1</v>
      </c>
      <c r="O46" s="2">
        <v>0</v>
      </c>
      <c r="P46" t="s">
        <v>18</v>
      </c>
    </row>
    <row r="47" spans="1:16" x14ac:dyDescent="0.3">
      <c r="A47" t="s">
        <v>223</v>
      </c>
      <c r="B47" t="s">
        <v>224</v>
      </c>
      <c r="C47" t="s">
        <v>18</v>
      </c>
      <c r="D47" t="s">
        <v>18</v>
      </c>
      <c r="E47" t="s">
        <v>18</v>
      </c>
      <c r="F47" t="s">
        <v>19</v>
      </c>
      <c r="G47" t="s">
        <v>20</v>
      </c>
      <c r="H47" t="s">
        <v>36</v>
      </c>
      <c r="I47" t="s">
        <v>42</v>
      </c>
      <c r="J47" t="s">
        <v>225</v>
      </c>
      <c r="K47" t="s">
        <v>222</v>
      </c>
      <c r="L47" t="s">
        <v>25</v>
      </c>
      <c r="M47" t="s">
        <v>26</v>
      </c>
      <c r="N47">
        <v>1</v>
      </c>
      <c r="O47" s="2">
        <v>20767</v>
      </c>
      <c r="P47" t="s">
        <v>27</v>
      </c>
    </row>
    <row r="48" spans="1:16" x14ac:dyDescent="0.3">
      <c r="A48" t="s">
        <v>226</v>
      </c>
      <c r="B48" t="s">
        <v>227</v>
      </c>
      <c r="C48" t="s">
        <v>18</v>
      </c>
      <c r="D48" t="s">
        <v>18</v>
      </c>
      <c r="E48" t="s">
        <v>18</v>
      </c>
      <c r="F48" t="s">
        <v>19</v>
      </c>
      <c r="G48" t="s">
        <v>20</v>
      </c>
      <c r="H48" t="s">
        <v>62</v>
      </c>
      <c r="I48" t="s">
        <v>228</v>
      </c>
      <c r="J48" t="s">
        <v>229</v>
      </c>
      <c r="K48" t="s">
        <v>230</v>
      </c>
      <c r="L48" t="s">
        <v>25</v>
      </c>
      <c r="M48" t="s">
        <v>26</v>
      </c>
      <c r="N48">
        <v>1</v>
      </c>
      <c r="O48" s="2">
        <v>2992</v>
      </c>
      <c r="P48" t="s">
        <v>27</v>
      </c>
    </row>
    <row r="49" spans="1:16" x14ac:dyDescent="0.3">
      <c r="A49" t="s">
        <v>231</v>
      </c>
      <c r="B49" t="s">
        <v>232</v>
      </c>
      <c r="C49" t="s">
        <v>18</v>
      </c>
      <c r="D49" t="s">
        <v>18</v>
      </c>
      <c r="E49" t="s">
        <v>18</v>
      </c>
      <c r="F49" t="s">
        <v>19</v>
      </c>
      <c r="G49" t="s">
        <v>20</v>
      </c>
      <c r="H49" t="s">
        <v>36</v>
      </c>
      <c r="I49" t="s">
        <v>42</v>
      </c>
      <c r="J49" t="s">
        <v>233</v>
      </c>
      <c r="K49" t="s">
        <v>234</v>
      </c>
      <c r="L49" t="s">
        <v>25</v>
      </c>
      <c r="M49" t="s">
        <v>26</v>
      </c>
      <c r="N49">
        <v>1</v>
      </c>
      <c r="O49" s="2">
        <v>488</v>
      </c>
      <c r="P49" t="s">
        <v>27</v>
      </c>
    </row>
    <row r="50" spans="1:16" x14ac:dyDescent="0.3">
      <c r="A50" t="s">
        <v>235</v>
      </c>
      <c r="B50" t="s">
        <v>236</v>
      </c>
      <c r="C50" t="s">
        <v>18</v>
      </c>
      <c r="D50" t="s">
        <v>18</v>
      </c>
      <c r="E50" t="s">
        <v>18</v>
      </c>
      <c r="F50" t="s">
        <v>19</v>
      </c>
      <c r="G50" t="s">
        <v>20</v>
      </c>
      <c r="H50" t="s">
        <v>36</v>
      </c>
      <c r="I50" t="s">
        <v>237</v>
      </c>
      <c r="J50" t="s">
        <v>238</v>
      </c>
      <c r="K50" t="s">
        <v>239</v>
      </c>
      <c r="L50" t="s">
        <v>25</v>
      </c>
      <c r="M50" t="s">
        <v>26</v>
      </c>
      <c r="N50">
        <v>1</v>
      </c>
      <c r="O50" s="2">
        <v>3300</v>
      </c>
      <c r="P50" t="s">
        <v>27</v>
      </c>
    </row>
    <row r="51" spans="1:16" x14ac:dyDescent="0.3">
      <c r="A51" t="s">
        <v>240</v>
      </c>
      <c r="B51" t="s">
        <v>241</v>
      </c>
      <c r="C51" t="s">
        <v>18</v>
      </c>
      <c r="D51" t="s">
        <v>18</v>
      </c>
      <c r="E51" t="s">
        <v>18</v>
      </c>
      <c r="F51" t="s">
        <v>19</v>
      </c>
      <c r="G51" t="s">
        <v>20</v>
      </c>
      <c r="H51" t="s">
        <v>21</v>
      </c>
      <c r="I51" t="s">
        <v>242</v>
      </c>
      <c r="J51" t="s">
        <v>243</v>
      </c>
      <c r="K51" t="s">
        <v>244</v>
      </c>
      <c r="L51" t="s">
        <v>25</v>
      </c>
      <c r="M51" t="s">
        <v>26</v>
      </c>
      <c r="N51">
        <v>1</v>
      </c>
      <c r="O51" s="2">
        <v>55</v>
      </c>
      <c r="P51" t="s">
        <v>27</v>
      </c>
    </row>
    <row r="52" spans="1:16" x14ac:dyDescent="0.3">
      <c r="A52" t="s">
        <v>245</v>
      </c>
      <c r="B52" t="s">
        <v>246</v>
      </c>
      <c r="C52" t="s">
        <v>18</v>
      </c>
      <c r="D52" t="s">
        <v>18</v>
      </c>
      <c r="E52" t="s">
        <v>18</v>
      </c>
      <c r="F52" t="s">
        <v>19</v>
      </c>
      <c r="G52" t="s">
        <v>20</v>
      </c>
      <c r="H52" t="s">
        <v>62</v>
      </c>
      <c r="I52" t="s">
        <v>42</v>
      </c>
      <c r="J52" t="s">
        <v>247</v>
      </c>
      <c r="K52" t="s">
        <v>248</v>
      </c>
      <c r="L52" t="s">
        <v>25</v>
      </c>
      <c r="M52" t="s">
        <v>26</v>
      </c>
      <c r="N52">
        <v>1</v>
      </c>
      <c r="O52" s="2">
        <v>598</v>
      </c>
      <c r="P52" t="s">
        <v>27</v>
      </c>
    </row>
    <row r="53" spans="1:16" x14ac:dyDescent="0.3">
      <c r="A53" t="s">
        <v>249</v>
      </c>
      <c r="B53" t="s">
        <v>250</v>
      </c>
      <c r="C53" t="s">
        <v>18</v>
      </c>
      <c r="D53" t="s">
        <v>18</v>
      </c>
      <c r="E53" t="s">
        <v>18</v>
      </c>
      <c r="F53" t="s">
        <v>19</v>
      </c>
      <c r="G53" t="s">
        <v>20</v>
      </c>
      <c r="H53" t="s">
        <v>36</v>
      </c>
      <c r="I53" t="s">
        <v>251</v>
      </c>
      <c r="J53" t="s">
        <v>252</v>
      </c>
      <c r="K53" t="s">
        <v>253</v>
      </c>
      <c r="L53" t="s">
        <v>25</v>
      </c>
      <c r="M53" t="s">
        <v>26</v>
      </c>
      <c r="N53">
        <v>1</v>
      </c>
      <c r="O53" s="2">
        <v>1004</v>
      </c>
      <c r="P53" t="s">
        <v>27</v>
      </c>
    </row>
    <row r="54" spans="1:16" x14ac:dyDescent="0.3">
      <c r="A54" t="s">
        <v>254</v>
      </c>
      <c r="B54" t="s">
        <v>255</v>
      </c>
      <c r="C54" t="s">
        <v>18</v>
      </c>
      <c r="D54" t="s">
        <v>18</v>
      </c>
      <c r="E54" t="s">
        <v>18</v>
      </c>
      <c r="F54" t="s">
        <v>19</v>
      </c>
      <c r="G54" t="s">
        <v>20</v>
      </c>
      <c r="H54" t="s">
        <v>62</v>
      </c>
      <c r="I54" t="s">
        <v>143</v>
      </c>
      <c r="J54" t="s">
        <v>256</v>
      </c>
      <c r="K54" t="s">
        <v>257</v>
      </c>
      <c r="L54" t="s">
        <v>25</v>
      </c>
      <c r="M54" t="s">
        <v>26</v>
      </c>
      <c r="N54">
        <v>1</v>
      </c>
      <c r="O54" s="2">
        <v>947</v>
      </c>
      <c r="P54" t="s">
        <v>27</v>
      </c>
    </row>
    <row r="55" spans="1:16" x14ac:dyDescent="0.3">
      <c r="A55" t="s">
        <v>258</v>
      </c>
      <c r="B55" t="s">
        <v>259</v>
      </c>
      <c r="C55" t="s">
        <v>18</v>
      </c>
      <c r="D55" t="s">
        <v>18</v>
      </c>
      <c r="E55" t="s">
        <v>18</v>
      </c>
      <c r="F55" t="s">
        <v>19</v>
      </c>
      <c r="G55" t="s">
        <v>20</v>
      </c>
      <c r="H55" t="s">
        <v>36</v>
      </c>
      <c r="I55" t="s">
        <v>42</v>
      </c>
      <c r="J55" t="s">
        <v>260</v>
      </c>
      <c r="K55" t="s">
        <v>261</v>
      </c>
      <c r="L55" t="s">
        <v>25</v>
      </c>
      <c r="M55" t="s">
        <v>26</v>
      </c>
      <c r="N55">
        <v>1</v>
      </c>
      <c r="O55" s="2">
        <v>0</v>
      </c>
      <c r="P55" t="s">
        <v>18</v>
      </c>
    </row>
    <row r="56" spans="1:16" x14ac:dyDescent="0.3">
      <c r="A56" t="s">
        <v>262</v>
      </c>
      <c r="B56" t="s">
        <v>263</v>
      </c>
      <c r="C56" t="s">
        <v>18</v>
      </c>
      <c r="D56" t="s">
        <v>18</v>
      </c>
      <c r="E56" t="s">
        <v>18</v>
      </c>
      <c r="F56" t="s">
        <v>19</v>
      </c>
      <c r="G56" t="s">
        <v>20</v>
      </c>
      <c r="H56" t="s">
        <v>36</v>
      </c>
      <c r="I56" t="s">
        <v>264</v>
      </c>
      <c r="J56" t="s">
        <v>265</v>
      </c>
      <c r="K56" t="s">
        <v>266</v>
      </c>
      <c r="L56" t="s">
        <v>25</v>
      </c>
      <c r="M56" t="s">
        <v>26</v>
      </c>
      <c r="N56">
        <v>1</v>
      </c>
      <c r="O56" s="2">
        <v>0</v>
      </c>
      <c r="P56" t="s">
        <v>18</v>
      </c>
    </row>
    <row r="57" spans="1:16" x14ac:dyDescent="0.3">
      <c r="A57" t="s">
        <v>267</v>
      </c>
      <c r="B57" t="s">
        <v>268</v>
      </c>
      <c r="C57" t="s">
        <v>18</v>
      </c>
      <c r="D57" t="s">
        <v>18</v>
      </c>
      <c r="E57" t="s">
        <v>18</v>
      </c>
      <c r="F57" t="s">
        <v>19</v>
      </c>
      <c r="G57" t="s">
        <v>20</v>
      </c>
      <c r="H57" t="s">
        <v>36</v>
      </c>
      <c r="I57" t="s">
        <v>37</v>
      </c>
      <c r="J57" t="s">
        <v>269</v>
      </c>
      <c r="K57" t="s">
        <v>270</v>
      </c>
      <c r="L57" t="s">
        <v>39</v>
      </c>
      <c r="M57" t="s">
        <v>26</v>
      </c>
      <c r="N57">
        <v>1</v>
      </c>
      <c r="O57" s="2">
        <v>0</v>
      </c>
      <c r="P57" t="s">
        <v>18</v>
      </c>
    </row>
    <row r="58" spans="1:16" x14ac:dyDescent="0.3">
      <c r="A58" t="s">
        <v>271</v>
      </c>
      <c r="B58" t="s">
        <v>272</v>
      </c>
      <c r="C58" t="s">
        <v>18</v>
      </c>
      <c r="D58" t="s">
        <v>18</v>
      </c>
      <c r="E58" t="s">
        <v>18</v>
      </c>
      <c r="F58" t="s">
        <v>19</v>
      </c>
      <c r="G58" t="s">
        <v>20</v>
      </c>
      <c r="H58" t="s">
        <v>36</v>
      </c>
      <c r="I58" t="s">
        <v>37</v>
      </c>
      <c r="J58" t="s">
        <v>273</v>
      </c>
      <c r="K58" t="s">
        <v>274</v>
      </c>
      <c r="L58" t="s">
        <v>39</v>
      </c>
      <c r="M58" t="s">
        <v>26</v>
      </c>
      <c r="N58">
        <v>1</v>
      </c>
      <c r="O58" s="2">
        <v>0</v>
      </c>
      <c r="P58" t="s">
        <v>18</v>
      </c>
    </row>
    <row r="59" spans="1:16" x14ac:dyDescent="0.3">
      <c r="A59" t="s">
        <v>275</v>
      </c>
      <c r="B59" t="s">
        <v>276</v>
      </c>
      <c r="C59" t="s">
        <v>18</v>
      </c>
      <c r="D59" t="s">
        <v>18</v>
      </c>
      <c r="E59" t="s">
        <v>18</v>
      </c>
      <c r="F59" t="s">
        <v>19</v>
      </c>
      <c r="G59" t="s">
        <v>20</v>
      </c>
      <c r="H59" t="s">
        <v>36</v>
      </c>
      <c r="I59" t="s">
        <v>37</v>
      </c>
      <c r="J59" t="s">
        <v>277</v>
      </c>
      <c r="K59" t="s">
        <v>278</v>
      </c>
      <c r="L59" t="s">
        <v>39</v>
      </c>
      <c r="M59" t="s">
        <v>26</v>
      </c>
      <c r="N59">
        <v>1</v>
      </c>
      <c r="O59" s="2">
        <v>0</v>
      </c>
      <c r="P59" t="s">
        <v>18</v>
      </c>
    </row>
    <row r="60" spans="1:16" x14ac:dyDescent="0.3">
      <c r="A60" t="s">
        <v>279</v>
      </c>
      <c r="B60" t="s">
        <v>280</v>
      </c>
      <c r="C60" t="s">
        <v>18</v>
      </c>
      <c r="D60" t="s">
        <v>18</v>
      </c>
      <c r="E60" t="s">
        <v>18</v>
      </c>
      <c r="F60" t="s">
        <v>19</v>
      </c>
      <c r="G60" t="s">
        <v>20</v>
      </c>
      <c r="H60" t="s">
        <v>36</v>
      </c>
      <c r="I60" t="s">
        <v>281</v>
      </c>
      <c r="J60" t="s">
        <v>282</v>
      </c>
      <c r="K60" t="s">
        <v>283</v>
      </c>
      <c r="L60" t="s">
        <v>25</v>
      </c>
      <c r="M60" t="s">
        <v>26</v>
      </c>
      <c r="N60">
        <v>1</v>
      </c>
      <c r="O60" s="2">
        <v>1296</v>
      </c>
      <c r="P60" t="s">
        <v>27</v>
      </c>
    </row>
    <row r="61" spans="1:16" x14ac:dyDescent="0.3">
      <c r="A61" t="s">
        <v>284</v>
      </c>
      <c r="B61" t="s">
        <v>285</v>
      </c>
      <c r="C61" t="s">
        <v>18</v>
      </c>
      <c r="D61" t="s">
        <v>18</v>
      </c>
      <c r="E61" t="s">
        <v>18</v>
      </c>
      <c r="F61" t="s">
        <v>19</v>
      </c>
      <c r="G61" t="s">
        <v>20</v>
      </c>
      <c r="H61" t="s">
        <v>36</v>
      </c>
      <c r="I61" t="s">
        <v>42</v>
      </c>
      <c r="J61" t="s">
        <v>286</v>
      </c>
      <c r="K61" t="s">
        <v>287</v>
      </c>
      <c r="L61" t="s">
        <v>25</v>
      </c>
      <c r="M61" t="s">
        <v>26</v>
      </c>
      <c r="N61">
        <v>1</v>
      </c>
      <c r="O61" s="2">
        <v>1731</v>
      </c>
      <c r="P61" t="s">
        <v>27</v>
      </c>
    </row>
    <row r="62" spans="1:16" x14ac:dyDescent="0.3">
      <c r="A62" t="s">
        <v>288</v>
      </c>
      <c r="B62" t="s">
        <v>289</v>
      </c>
      <c r="C62" t="s">
        <v>18</v>
      </c>
      <c r="D62" t="s">
        <v>18</v>
      </c>
      <c r="E62" t="s">
        <v>18</v>
      </c>
      <c r="F62" t="s">
        <v>19</v>
      </c>
      <c r="G62" t="s">
        <v>20</v>
      </c>
      <c r="H62" t="s">
        <v>36</v>
      </c>
      <c r="I62" t="s">
        <v>42</v>
      </c>
      <c r="J62" t="s">
        <v>290</v>
      </c>
      <c r="K62" t="s">
        <v>291</v>
      </c>
      <c r="L62" t="s">
        <v>25</v>
      </c>
      <c r="M62" t="s">
        <v>26</v>
      </c>
      <c r="N62">
        <v>1</v>
      </c>
      <c r="O62" s="2">
        <v>545</v>
      </c>
      <c r="P62" t="s">
        <v>27</v>
      </c>
    </row>
    <row r="63" spans="1:16" x14ac:dyDescent="0.3">
      <c r="A63" t="s">
        <v>292</v>
      </c>
      <c r="B63" t="s">
        <v>293</v>
      </c>
      <c r="C63" t="s">
        <v>18</v>
      </c>
      <c r="D63" t="s">
        <v>18</v>
      </c>
      <c r="E63" t="s">
        <v>18</v>
      </c>
      <c r="F63" t="s">
        <v>19</v>
      </c>
      <c r="G63" t="s">
        <v>20</v>
      </c>
      <c r="H63" t="s">
        <v>36</v>
      </c>
      <c r="I63" t="s">
        <v>42</v>
      </c>
      <c r="J63" t="s">
        <v>294</v>
      </c>
      <c r="K63" t="s">
        <v>295</v>
      </c>
      <c r="L63" t="s">
        <v>25</v>
      </c>
      <c r="M63" t="s">
        <v>26</v>
      </c>
      <c r="N63">
        <v>1</v>
      </c>
      <c r="O63" s="2">
        <v>4112</v>
      </c>
      <c r="P63" t="s">
        <v>27</v>
      </c>
    </row>
    <row r="64" spans="1:16" x14ac:dyDescent="0.3">
      <c r="A64" t="s">
        <v>296</v>
      </c>
      <c r="B64" t="s">
        <v>297</v>
      </c>
      <c r="C64" t="s">
        <v>18</v>
      </c>
      <c r="D64" t="s">
        <v>18</v>
      </c>
      <c r="E64" t="s">
        <v>18</v>
      </c>
      <c r="F64" t="s">
        <v>19</v>
      </c>
      <c r="G64" t="s">
        <v>298</v>
      </c>
      <c r="H64" t="s">
        <v>299</v>
      </c>
      <c r="I64" t="s">
        <v>300</v>
      </c>
      <c r="J64" t="s">
        <v>301</v>
      </c>
      <c r="K64" t="s">
        <v>18</v>
      </c>
      <c r="L64" t="s">
        <v>25</v>
      </c>
      <c r="M64" t="s">
        <v>26</v>
      </c>
      <c r="N64">
        <v>1</v>
      </c>
      <c r="O64" s="2">
        <v>44</v>
      </c>
      <c r="P64" t="s">
        <v>27</v>
      </c>
    </row>
    <row r="65" spans="1:16" x14ac:dyDescent="0.3">
      <c r="A65" t="s">
        <v>302</v>
      </c>
      <c r="B65" t="s">
        <v>303</v>
      </c>
      <c r="C65" t="s">
        <v>18</v>
      </c>
      <c r="D65" t="s">
        <v>18</v>
      </c>
      <c r="E65" t="s">
        <v>18</v>
      </c>
      <c r="F65" t="s">
        <v>19</v>
      </c>
      <c r="G65" t="s">
        <v>20</v>
      </c>
      <c r="H65" t="s">
        <v>62</v>
      </c>
      <c r="I65" t="s">
        <v>42</v>
      </c>
      <c r="J65" t="s">
        <v>304</v>
      </c>
      <c r="K65" t="s">
        <v>305</v>
      </c>
      <c r="L65" t="s">
        <v>25</v>
      </c>
      <c r="M65" t="s">
        <v>26</v>
      </c>
      <c r="N65">
        <v>1</v>
      </c>
      <c r="O65" s="2">
        <v>566</v>
      </c>
      <c r="P65" t="s">
        <v>27</v>
      </c>
    </row>
    <row r="66" spans="1:16" x14ac:dyDescent="0.3">
      <c r="A66" t="s">
        <v>306</v>
      </c>
      <c r="B66" t="s">
        <v>307</v>
      </c>
      <c r="C66" t="s">
        <v>18</v>
      </c>
      <c r="D66" t="s">
        <v>18</v>
      </c>
      <c r="E66" t="s">
        <v>18</v>
      </c>
      <c r="F66" t="s">
        <v>19</v>
      </c>
      <c r="G66" t="s">
        <v>20</v>
      </c>
      <c r="H66" t="s">
        <v>36</v>
      </c>
      <c r="I66" t="s">
        <v>110</v>
      </c>
      <c r="J66" t="s">
        <v>308</v>
      </c>
      <c r="K66" t="s">
        <v>309</v>
      </c>
      <c r="L66" t="s">
        <v>25</v>
      </c>
      <c r="M66" t="s">
        <v>26</v>
      </c>
      <c r="N66">
        <v>1</v>
      </c>
      <c r="O66" s="2">
        <v>446</v>
      </c>
      <c r="P66" t="s">
        <v>27</v>
      </c>
    </row>
    <row r="67" spans="1:16" x14ac:dyDescent="0.3">
      <c r="A67" t="s">
        <v>310</v>
      </c>
      <c r="B67" t="s">
        <v>311</v>
      </c>
      <c r="C67" t="s">
        <v>18</v>
      </c>
      <c r="D67" t="s">
        <v>18</v>
      </c>
      <c r="E67" t="s">
        <v>18</v>
      </c>
      <c r="F67" t="s">
        <v>19</v>
      </c>
      <c r="G67" t="s">
        <v>20</v>
      </c>
      <c r="H67" t="s">
        <v>36</v>
      </c>
      <c r="I67" t="s">
        <v>312</v>
      </c>
      <c r="J67" t="s">
        <v>313</v>
      </c>
      <c r="K67" t="s">
        <v>18</v>
      </c>
      <c r="L67" t="s">
        <v>25</v>
      </c>
      <c r="M67" t="s">
        <v>26</v>
      </c>
      <c r="N67">
        <v>1</v>
      </c>
      <c r="O67" s="2">
        <v>88.5</v>
      </c>
      <c r="P67" t="s">
        <v>27</v>
      </c>
    </row>
    <row r="68" spans="1:16" x14ac:dyDescent="0.3">
      <c r="A68" t="s">
        <v>314</v>
      </c>
      <c r="B68" t="s">
        <v>315</v>
      </c>
      <c r="C68" t="s">
        <v>18</v>
      </c>
      <c r="D68" t="s">
        <v>18</v>
      </c>
      <c r="E68" t="s">
        <v>18</v>
      </c>
      <c r="F68" t="s">
        <v>19</v>
      </c>
      <c r="G68" t="s">
        <v>20</v>
      </c>
      <c r="H68" t="s">
        <v>36</v>
      </c>
      <c r="I68" t="s">
        <v>110</v>
      </c>
      <c r="J68" t="s">
        <v>316</v>
      </c>
      <c r="K68" t="s">
        <v>317</v>
      </c>
      <c r="L68" t="s">
        <v>25</v>
      </c>
      <c r="M68" t="s">
        <v>26</v>
      </c>
      <c r="N68">
        <v>1</v>
      </c>
      <c r="O68" s="2">
        <v>294</v>
      </c>
      <c r="P68" t="s">
        <v>27</v>
      </c>
    </row>
    <row r="69" spans="1:16" x14ac:dyDescent="0.3">
      <c r="A69" t="s">
        <v>318</v>
      </c>
      <c r="B69" t="s">
        <v>319</v>
      </c>
      <c r="C69" t="s">
        <v>18</v>
      </c>
      <c r="D69" t="s">
        <v>18</v>
      </c>
      <c r="E69" t="s">
        <v>18</v>
      </c>
      <c r="F69" t="s">
        <v>19</v>
      </c>
      <c r="G69" t="s">
        <v>20</v>
      </c>
      <c r="H69" t="s">
        <v>62</v>
      </c>
      <c r="I69" t="s">
        <v>42</v>
      </c>
      <c r="J69" t="s">
        <v>320</v>
      </c>
      <c r="K69" t="s">
        <v>321</v>
      </c>
      <c r="L69" t="s">
        <v>25</v>
      </c>
      <c r="M69" t="s">
        <v>26</v>
      </c>
      <c r="N69">
        <v>1</v>
      </c>
      <c r="O69" s="2">
        <v>2711</v>
      </c>
      <c r="P69" t="s">
        <v>27</v>
      </c>
    </row>
    <row r="70" spans="1:16" x14ac:dyDescent="0.3">
      <c r="A70" t="s">
        <v>322</v>
      </c>
      <c r="B70" t="s">
        <v>323</v>
      </c>
      <c r="C70" t="s">
        <v>18</v>
      </c>
      <c r="D70" t="s">
        <v>18</v>
      </c>
      <c r="E70" t="s">
        <v>18</v>
      </c>
      <c r="F70" t="s">
        <v>19</v>
      </c>
      <c r="G70" t="s">
        <v>20</v>
      </c>
      <c r="H70" t="s">
        <v>36</v>
      </c>
      <c r="I70" t="s">
        <v>42</v>
      </c>
      <c r="J70" t="s">
        <v>324</v>
      </c>
      <c r="K70" t="s">
        <v>325</v>
      </c>
      <c r="L70" t="s">
        <v>25</v>
      </c>
      <c r="M70" t="s">
        <v>26</v>
      </c>
      <c r="N70">
        <v>1</v>
      </c>
      <c r="O70" s="2">
        <v>1444</v>
      </c>
      <c r="P70" t="s">
        <v>27</v>
      </c>
    </row>
    <row r="71" spans="1:16" x14ac:dyDescent="0.3">
      <c r="A71" t="s">
        <v>326</v>
      </c>
      <c r="B71" t="s">
        <v>327</v>
      </c>
      <c r="C71" t="s">
        <v>18</v>
      </c>
      <c r="D71" t="s">
        <v>18</v>
      </c>
      <c r="E71" t="s">
        <v>18</v>
      </c>
      <c r="F71" t="s">
        <v>19</v>
      </c>
      <c r="G71" t="s">
        <v>328</v>
      </c>
      <c r="H71" t="s">
        <v>299</v>
      </c>
      <c r="I71" t="s">
        <v>300</v>
      </c>
      <c r="J71" t="s">
        <v>329</v>
      </c>
      <c r="K71" t="s">
        <v>330</v>
      </c>
      <c r="L71" t="s">
        <v>25</v>
      </c>
      <c r="M71" t="s">
        <v>26</v>
      </c>
      <c r="N71">
        <v>1</v>
      </c>
      <c r="O71" s="2">
        <v>0</v>
      </c>
      <c r="P71" t="s">
        <v>18</v>
      </c>
    </row>
    <row r="72" spans="1:16" x14ac:dyDescent="0.3">
      <c r="A72" t="s">
        <v>331</v>
      </c>
      <c r="B72" t="s">
        <v>332</v>
      </c>
      <c r="C72" t="s">
        <v>18</v>
      </c>
      <c r="D72" t="s">
        <v>18</v>
      </c>
      <c r="E72" t="s">
        <v>18</v>
      </c>
      <c r="F72" t="s">
        <v>19</v>
      </c>
      <c r="G72" t="s">
        <v>20</v>
      </c>
      <c r="H72" t="s">
        <v>36</v>
      </c>
      <c r="I72" t="s">
        <v>42</v>
      </c>
      <c r="J72" t="s">
        <v>333</v>
      </c>
      <c r="K72" t="s">
        <v>334</v>
      </c>
      <c r="L72" t="s">
        <v>25</v>
      </c>
      <c r="M72" t="s">
        <v>26</v>
      </c>
      <c r="N72">
        <v>1</v>
      </c>
      <c r="O72" s="2">
        <v>2482</v>
      </c>
      <c r="P72" t="s">
        <v>27</v>
      </c>
    </row>
    <row r="73" spans="1:16" x14ac:dyDescent="0.3">
      <c r="A73" t="s">
        <v>335</v>
      </c>
      <c r="B73" t="s">
        <v>336</v>
      </c>
      <c r="C73" t="s">
        <v>18</v>
      </c>
      <c r="D73" t="s">
        <v>18</v>
      </c>
      <c r="E73" t="s">
        <v>18</v>
      </c>
      <c r="F73" t="s">
        <v>19</v>
      </c>
      <c r="G73" t="s">
        <v>20</v>
      </c>
      <c r="H73" t="s">
        <v>62</v>
      </c>
      <c r="I73" t="s">
        <v>42</v>
      </c>
      <c r="J73" t="s">
        <v>337</v>
      </c>
      <c r="K73" t="s">
        <v>338</v>
      </c>
      <c r="L73" t="s">
        <v>25</v>
      </c>
      <c r="M73" t="s">
        <v>26</v>
      </c>
      <c r="N73">
        <v>1</v>
      </c>
      <c r="O73" s="2">
        <v>666</v>
      </c>
      <c r="P73" t="s">
        <v>27</v>
      </c>
    </row>
    <row r="74" spans="1:16" x14ac:dyDescent="0.3">
      <c r="A74" t="s">
        <v>339</v>
      </c>
      <c r="B74" t="s">
        <v>340</v>
      </c>
      <c r="C74" t="s">
        <v>18</v>
      </c>
      <c r="D74" t="s">
        <v>18</v>
      </c>
      <c r="E74" t="s">
        <v>18</v>
      </c>
      <c r="F74" t="s">
        <v>19</v>
      </c>
      <c r="G74" t="s">
        <v>20</v>
      </c>
      <c r="H74" t="s">
        <v>36</v>
      </c>
      <c r="I74" t="s">
        <v>110</v>
      </c>
      <c r="J74" t="s">
        <v>341</v>
      </c>
      <c r="K74" t="s">
        <v>342</v>
      </c>
      <c r="L74" t="s">
        <v>25</v>
      </c>
      <c r="M74" t="s">
        <v>26</v>
      </c>
      <c r="N74">
        <v>1</v>
      </c>
      <c r="O74" s="2">
        <v>192</v>
      </c>
      <c r="P74" t="s">
        <v>27</v>
      </c>
    </row>
    <row r="75" spans="1:16" x14ac:dyDescent="0.3">
      <c r="A75" t="s">
        <v>343</v>
      </c>
      <c r="B75" t="s">
        <v>344</v>
      </c>
      <c r="C75" t="s">
        <v>18</v>
      </c>
      <c r="D75" t="s">
        <v>18</v>
      </c>
      <c r="E75" t="s">
        <v>18</v>
      </c>
      <c r="F75" t="s">
        <v>19</v>
      </c>
      <c r="G75" t="s">
        <v>20</v>
      </c>
      <c r="H75" t="s">
        <v>345</v>
      </c>
      <c r="I75" t="s">
        <v>346</v>
      </c>
      <c r="J75" t="s">
        <v>347</v>
      </c>
      <c r="K75" t="s">
        <v>18</v>
      </c>
      <c r="L75" t="s">
        <v>25</v>
      </c>
      <c r="M75" t="s">
        <v>26</v>
      </c>
      <c r="N75">
        <v>1</v>
      </c>
      <c r="O75" s="2">
        <v>20</v>
      </c>
      <c r="P75" t="s">
        <v>27</v>
      </c>
    </row>
    <row r="76" spans="1:16" x14ac:dyDescent="0.3">
      <c r="A76" t="s">
        <v>348</v>
      </c>
      <c r="B76" t="s">
        <v>349</v>
      </c>
      <c r="C76" t="s">
        <v>18</v>
      </c>
      <c r="D76" t="s">
        <v>18</v>
      </c>
      <c r="E76" t="s">
        <v>18</v>
      </c>
      <c r="F76" t="s">
        <v>19</v>
      </c>
      <c r="G76" t="s">
        <v>20</v>
      </c>
      <c r="H76" t="s">
        <v>47</v>
      </c>
      <c r="I76" t="s">
        <v>346</v>
      </c>
      <c r="J76" t="s">
        <v>350</v>
      </c>
      <c r="K76" t="s">
        <v>351</v>
      </c>
      <c r="L76" t="s">
        <v>25</v>
      </c>
      <c r="M76" t="s">
        <v>26</v>
      </c>
      <c r="N76">
        <v>1</v>
      </c>
      <c r="O76" s="2">
        <v>0</v>
      </c>
      <c r="P76" t="s">
        <v>18</v>
      </c>
    </row>
    <row r="77" spans="1:16" x14ac:dyDescent="0.3">
      <c r="A77" t="s">
        <v>352</v>
      </c>
      <c r="B77" t="s">
        <v>353</v>
      </c>
      <c r="C77" t="s">
        <v>18</v>
      </c>
      <c r="D77" t="s">
        <v>18</v>
      </c>
      <c r="E77" t="s">
        <v>18</v>
      </c>
      <c r="F77" t="s">
        <v>19</v>
      </c>
      <c r="G77" t="s">
        <v>298</v>
      </c>
      <c r="H77" t="s">
        <v>47</v>
      </c>
      <c r="I77" t="s">
        <v>300</v>
      </c>
      <c r="J77" t="s">
        <v>354</v>
      </c>
      <c r="K77" t="s">
        <v>355</v>
      </c>
      <c r="L77" t="s">
        <v>25</v>
      </c>
      <c r="M77" t="s">
        <v>26</v>
      </c>
      <c r="N77">
        <v>1</v>
      </c>
      <c r="O77" s="2">
        <v>0</v>
      </c>
      <c r="P77" t="s">
        <v>18</v>
      </c>
    </row>
    <row r="78" spans="1:16" x14ac:dyDescent="0.3">
      <c r="A78" t="s">
        <v>356</v>
      </c>
      <c r="B78" t="s">
        <v>357</v>
      </c>
      <c r="C78" t="s">
        <v>18</v>
      </c>
      <c r="D78" t="s">
        <v>18</v>
      </c>
      <c r="E78" t="s">
        <v>18</v>
      </c>
      <c r="F78" t="s">
        <v>19</v>
      </c>
      <c r="G78" t="s">
        <v>20</v>
      </c>
      <c r="H78" t="s">
        <v>62</v>
      </c>
      <c r="I78" t="s">
        <v>358</v>
      </c>
      <c r="J78" t="s">
        <v>359</v>
      </c>
      <c r="K78" t="s">
        <v>360</v>
      </c>
      <c r="L78" t="s">
        <v>25</v>
      </c>
      <c r="M78" t="s">
        <v>26</v>
      </c>
      <c r="N78">
        <v>1</v>
      </c>
      <c r="O78" s="2">
        <v>1325</v>
      </c>
      <c r="P78" t="s">
        <v>27</v>
      </c>
    </row>
    <row r="79" spans="1:16" x14ac:dyDescent="0.3">
      <c r="A79" t="s">
        <v>361</v>
      </c>
      <c r="B79" t="s">
        <v>362</v>
      </c>
      <c r="C79" t="s">
        <v>18</v>
      </c>
      <c r="D79" t="s">
        <v>18</v>
      </c>
      <c r="E79" t="s">
        <v>18</v>
      </c>
      <c r="F79" t="s">
        <v>19</v>
      </c>
      <c r="G79" t="s">
        <v>20</v>
      </c>
      <c r="H79" t="s">
        <v>21</v>
      </c>
      <c r="I79" t="s">
        <v>48</v>
      </c>
      <c r="J79" t="s">
        <v>363</v>
      </c>
      <c r="K79" t="s">
        <v>364</v>
      </c>
      <c r="L79" t="s">
        <v>25</v>
      </c>
      <c r="M79" t="s">
        <v>26</v>
      </c>
      <c r="N79">
        <v>1</v>
      </c>
      <c r="O79" s="2">
        <v>90</v>
      </c>
      <c r="P79" t="s">
        <v>27</v>
      </c>
    </row>
    <row r="80" spans="1:16" x14ac:dyDescent="0.3">
      <c r="A80" t="s">
        <v>365</v>
      </c>
      <c r="B80" t="s">
        <v>366</v>
      </c>
      <c r="C80" t="s">
        <v>18</v>
      </c>
      <c r="D80" t="s">
        <v>18</v>
      </c>
      <c r="E80" t="s">
        <v>18</v>
      </c>
      <c r="F80" t="s">
        <v>19</v>
      </c>
      <c r="G80" t="s">
        <v>20</v>
      </c>
      <c r="H80" t="s">
        <v>36</v>
      </c>
      <c r="I80" t="s">
        <v>367</v>
      </c>
      <c r="J80" t="s">
        <v>368</v>
      </c>
      <c r="K80" t="s">
        <v>369</v>
      </c>
      <c r="L80" t="s">
        <v>25</v>
      </c>
      <c r="M80" t="s">
        <v>26</v>
      </c>
      <c r="N80">
        <v>1</v>
      </c>
      <c r="O80" s="2">
        <v>107.86</v>
      </c>
      <c r="P80" t="s">
        <v>27</v>
      </c>
    </row>
    <row r="81" spans="1:16" x14ac:dyDescent="0.3">
      <c r="A81" t="s">
        <v>370</v>
      </c>
      <c r="B81" t="s">
        <v>371</v>
      </c>
      <c r="C81" t="s">
        <v>18</v>
      </c>
      <c r="D81" t="s">
        <v>18</v>
      </c>
      <c r="E81" t="s">
        <v>18</v>
      </c>
      <c r="F81" t="s">
        <v>19</v>
      </c>
      <c r="G81" t="s">
        <v>20</v>
      </c>
      <c r="H81" t="s">
        <v>36</v>
      </c>
      <c r="I81" t="s">
        <v>367</v>
      </c>
      <c r="J81" t="s">
        <v>372</v>
      </c>
      <c r="K81" t="s">
        <v>373</v>
      </c>
      <c r="L81" t="s">
        <v>25</v>
      </c>
      <c r="M81" t="s">
        <v>26</v>
      </c>
      <c r="N81">
        <v>1</v>
      </c>
      <c r="O81" s="2">
        <v>59.92</v>
      </c>
      <c r="P81" t="s">
        <v>27</v>
      </c>
    </row>
    <row r="82" spans="1:16" x14ac:dyDescent="0.3">
      <c r="A82" t="s">
        <v>374</v>
      </c>
      <c r="B82" t="s">
        <v>375</v>
      </c>
      <c r="C82" t="s">
        <v>18</v>
      </c>
      <c r="D82" t="s">
        <v>18</v>
      </c>
      <c r="E82" t="s">
        <v>18</v>
      </c>
      <c r="F82" t="s">
        <v>19</v>
      </c>
      <c r="G82" t="s">
        <v>20</v>
      </c>
      <c r="H82" t="s">
        <v>36</v>
      </c>
      <c r="I82" t="s">
        <v>376</v>
      </c>
      <c r="J82" t="s">
        <v>377</v>
      </c>
      <c r="K82" t="s">
        <v>18</v>
      </c>
      <c r="L82" t="s">
        <v>25</v>
      </c>
      <c r="M82" t="s">
        <v>26</v>
      </c>
      <c r="N82">
        <v>1</v>
      </c>
      <c r="O82" s="2">
        <v>0</v>
      </c>
      <c r="P82" t="s">
        <v>18</v>
      </c>
    </row>
    <row r="83" spans="1:16" x14ac:dyDescent="0.3">
      <c r="A83" t="s">
        <v>378</v>
      </c>
      <c r="B83" t="s">
        <v>379</v>
      </c>
      <c r="C83" t="s">
        <v>18</v>
      </c>
      <c r="D83" t="s">
        <v>18</v>
      </c>
      <c r="E83" t="s">
        <v>18</v>
      </c>
      <c r="F83" t="s">
        <v>19</v>
      </c>
      <c r="G83" t="s">
        <v>20</v>
      </c>
      <c r="H83" t="s">
        <v>36</v>
      </c>
      <c r="I83" t="s">
        <v>376</v>
      </c>
      <c r="J83" t="s">
        <v>380</v>
      </c>
      <c r="K83" t="s">
        <v>18</v>
      </c>
      <c r="L83" t="s">
        <v>25</v>
      </c>
      <c r="M83" t="s">
        <v>26</v>
      </c>
      <c r="N83">
        <v>1</v>
      </c>
      <c r="O83" s="2">
        <v>0</v>
      </c>
      <c r="P83" t="s">
        <v>18</v>
      </c>
    </row>
    <row r="84" spans="1:16" x14ac:dyDescent="0.3">
      <c r="A84" t="s">
        <v>381</v>
      </c>
      <c r="B84" t="s">
        <v>382</v>
      </c>
      <c r="C84" t="s">
        <v>18</v>
      </c>
      <c r="D84" t="s">
        <v>18</v>
      </c>
      <c r="E84" t="s">
        <v>18</v>
      </c>
      <c r="F84" t="s">
        <v>19</v>
      </c>
      <c r="G84" t="s">
        <v>20</v>
      </c>
      <c r="H84" t="s">
        <v>36</v>
      </c>
      <c r="I84" t="s">
        <v>376</v>
      </c>
      <c r="J84" t="s">
        <v>383</v>
      </c>
      <c r="K84" t="s">
        <v>384</v>
      </c>
      <c r="L84" t="s">
        <v>25</v>
      </c>
      <c r="M84" t="s">
        <v>26</v>
      </c>
      <c r="N84">
        <v>1</v>
      </c>
      <c r="O84" s="2">
        <v>0</v>
      </c>
      <c r="P84" t="s">
        <v>18</v>
      </c>
    </row>
    <row r="85" spans="1:16" x14ac:dyDescent="0.3">
      <c r="A85" t="s">
        <v>385</v>
      </c>
      <c r="B85" t="s">
        <v>386</v>
      </c>
      <c r="C85" t="s">
        <v>18</v>
      </c>
      <c r="D85" t="s">
        <v>18</v>
      </c>
      <c r="E85" t="s">
        <v>18</v>
      </c>
      <c r="F85" t="s">
        <v>19</v>
      </c>
      <c r="G85" t="s">
        <v>20</v>
      </c>
      <c r="H85" t="s">
        <v>36</v>
      </c>
      <c r="I85" t="s">
        <v>376</v>
      </c>
      <c r="J85" t="s">
        <v>387</v>
      </c>
      <c r="K85" t="s">
        <v>18</v>
      </c>
      <c r="L85" t="s">
        <v>25</v>
      </c>
      <c r="M85" t="s">
        <v>26</v>
      </c>
      <c r="N85">
        <v>1</v>
      </c>
      <c r="O85" s="2">
        <v>0</v>
      </c>
      <c r="P85" t="s">
        <v>18</v>
      </c>
    </row>
    <row r="86" spans="1:16" x14ac:dyDescent="0.3">
      <c r="A86" t="s">
        <v>388</v>
      </c>
      <c r="B86" t="s">
        <v>389</v>
      </c>
      <c r="C86" t="s">
        <v>18</v>
      </c>
      <c r="D86" t="s">
        <v>18</v>
      </c>
      <c r="E86" t="s">
        <v>18</v>
      </c>
      <c r="F86" t="s">
        <v>19</v>
      </c>
      <c r="G86" t="s">
        <v>20</v>
      </c>
      <c r="H86" t="s">
        <v>36</v>
      </c>
      <c r="I86" t="s">
        <v>390</v>
      </c>
      <c r="J86" t="s">
        <v>391</v>
      </c>
      <c r="K86" t="s">
        <v>392</v>
      </c>
      <c r="L86" t="s">
        <v>25</v>
      </c>
      <c r="M86" t="s">
        <v>26</v>
      </c>
      <c r="N86">
        <v>1</v>
      </c>
      <c r="O86" s="2">
        <v>1040</v>
      </c>
      <c r="P86" t="s">
        <v>27</v>
      </c>
    </row>
    <row r="87" spans="1:16" x14ac:dyDescent="0.3">
      <c r="A87" t="s">
        <v>393</v>
      </c>
      <c r="B87" t="s">
        <v>394</v>
      </c>
      <c r="C87" t="s">
        <v>18</v>
      </c>
      <c r="D87" t="s">
        <v>18</v>
      </c>
      <c r="E87" t="s">
        <v>18</v>
      </c>
      <c r="F87" t="s">
        <v>19</v>
      </c>
      <c r="G87" t="s">
        <v>20</v>
      </c>
      <c r="H87" t="s">
        <v>36</v>
      </c>
      <c r="I87" t="s">
        <v>376</v>
      </c>
      <c r="J87" t="s">
        <v>395</v>
      </c>
      <c r="K87" t="s">
        <v>18</v>
      </c>
      <c r="L87" t="s">
        <v>25</v>
      </c>
      <c r="M87" t="s">
        <v>26</v>
      </c>
      <c r="N87">
        <v>1</v>
      </c>
      <c r="O87" s="2">
        <v>695</v>
      </c>
      <c r="P87" t="s">
        <v>27</v>
      </c>
    </row>
    <row r="88" spans="1:16" x14ac:dyDescent="0.3">
      <c r="A88" t="s">
        <v>396</v>
      </c>
      <c r="B88" t="s">
        <v>397</v>
      </c>
      <c r="C88" t="s">
        <v>18</v>
      </c>
      <c r="D88" t="s">
        <v>18</v>
      </c>
      <c r="E88" t="s">
        <v>18</v>
      </c>
      <c r="F88" t="s">
        <v>19</v>
      </c>
      <c r="G88" t="s">
        <v>20</v>
      </c>
      <c r="H88" t="s">
        <v>36</v>
      </c>
      <c r="I88" t="s">
        <v>143</v>
      </c>
      <c r="J88" t="s">
        <v>398</v>
      </c>
      <c r="K88" t="s">
        <v>399</v>
      </c>
      <c r="L88" t="s">
        <v>25</v>
      </c>
      <c r="M88" t="s">
        <v>26</v>
      </c>
      <c r="N88">
        <v>1</v>
      </c>
      <c r="O88" s="2">
        <v>0</v>
      </c>
      <c r="P88" t="s">
        <v>18</v>
      </c>
    </row>
    <row r="89" spans="1:16" x14ac:dyDescent="0.3">
      <c r="A89" t="s">
        <v>400</v>
      </c>
      <c r="B89" t="s">
        <v>401</v>
      </c>
      <c r="C89" t="s">
        <v>18</v>
      </c>
      <c r="D89" t="s">
        <v>18</v>
      </c>
      <c r="E89" t="s">
        <v>18</v>
      </c>
      <c r="F89" t="s">
        <v>19</v>
      </c>
      <c r="G89" t="s">
        <v>20</v>
      </c>
      <c r="H89" t="s">
        <v>36</v>
      </c>
      <c r="I89" t="s">
        <v>143</v>
      </c>
      <c r="J89" t="s">
        <v>402</v>
      </c>
      <c r="K89" t="s">
        <v>403</v>
      </c>
      <c r="L89" t="s">
        <v>25</v>
      </c>
      <c r="M89" t="s">
        <v>26</v>
      </c>
      <c r="N89">
        <v>1</v>
      </c>
      <c r="O89" s="2">
        <v>4507</v>
      </c>
      <c r="P89" t="s">
        <v>27</v>
      </c>
    </row>
    <row r="90" spans="1:16" x14ac:dyDescent="0.3">
      <c r="A90" t="s">
        <v>404</v>
      </c>
      <c r="B90" t="s">
        <v>405</v>
      </c>
      <c r="C90" t="s">
        <v>18</v>
      </c>
      <c r="D90" t="s">
        <v>18</v>
      </c>
      <c r="E90" t="s">
        <v>18</v>
      </c>
      <c r="F90" t="s">
        <v>19</v>
      </c>
      <c r="G90" t="s">
        <v>20</v>
      </c>
      <c r="H90" t="s">
        <v>36</v>
      </c>
      <c r="I90" t="s">
        <v>406</v>
      </c>
      <c r="J90" t="s">
        <v>407</v>
      </c>
      <c r="K90" t="s">
        <v>408</v>
      </c>
      <c r="L90" t="s">
        <v>25</v>
      </c>
      <c r="M90" t="s">
        <v>26</v>
      </c>
      <c r="N90">
        <v>1</v>
      </c>
      <c r="O90" s="2">
        <v>3175</v>
      </c>
      <c r="P90" t="s">
        <v>27</v>
      </c>
    </row>
    <row r="91" spans="1:16" x14ac:dyDescent="0.3">
      <c r="A91" t="s">
        <v>409</v>
      </c>
      <c r="B91" t="s">
        <v>410</v>
      </c>
      <c r="C91" t="s">
        <v>18</v>
      </c>
      <c r="D91" t="s">
        <v>18</v>
      </c>
      <c r="E91" t="s">
        <v>18</v>
      </c>
      <c r="F91" t="s">
        <v>19</v>
      </c>
      <c r="G91" t="s">
        <v>20</v>
      </c>
      <c r="H91" t="s">
        <v>21</v>
      </c>
      <c r="I91" t="s">
        <v>411</v>
      </c>
      <c r="J91" t="s">
        <v>412</v>
      </c>
      <c r="K91" t="s">
        <v>413</v>
      </c>
      <c r="L91" t="s">
        <v>25</v>
      </c>
      <c r="M91" t="s">
        <v>26</v>
      </c>
      <c r="N91">
        <v>1</v>
      </c>
      <c r="O91" s="2">
        <v>65</v>
      </c>
      <c r="P91" t="s">
        <v>27</v>
      </c>
    </row>
    <row r="92" spans="1:16" x14ac:dyDescent="0.3">
      <c r="A92" t="s">
        <v>414</v>
      </c>
      <c r="B92" t="s">
        <v>415</v>
      </c>
      <c r="C92" t="s">
        <v>18</v>
      </c>
      <c r="D92" t="s">
        <v>18</v>
      </c>
      <c r="E92" t="s">
        <v>18</v>
      </c>
      <c r="F92" t="s">
        <v>19</v>
      </c>
      <c r="G92" t="s">
        <v>20</v>
      </c>
      <c r="H92" t="s">
        <v>36</v>
      </c>
      <c r="I92" t="s">
        <v>120</v>
      </c>
      <c r="J92" t="s">
        <v>416</v>
      </c>
      <c r="K92" t="s">
        <v>417</v>
      </c>
      <c r="L92" t="s">
        <v>25</v>
      </c>
      <c r="M92" t="s">
        <v>26</v>
      </c>
      <c r="N92">
        <v>1</v>
      </c>
      <c r="O92" s="2">
        <v>2332</v>
      </c>
      <c r="P92" t="s">
        <v>27</v>
      </c>
    </row>
    <row r="93" spans="1:16" x14ac:dyDescent="0.3">
      <c r="A93" t="s">
        <v>418</v>
      </c>
      <c r="B93" t="s">
        <v>419</v>
      </c>
      <c r="C93" t="s">
        <v>18</v>
      </c>
      <c r="D93" t="s">
        <v>18</v>
      </c>
      <c r="E93" t="s">
        <v>18</v>
      </c>
      <c r="F93" t="s">
        <v>19</v>
      </c>
      <c r="G93" t="s">
        <v>20</v>
      </c>
      <c r="H93" t="s">
        <v>36</v>
      </c>
      <c r="I93" t="s">
        <v>420</v>
      </c>
      <c r="J93" t="s">
        <v>421</v>
      </c>
      <c r="K93" t="s">
        <v>18</v>
      </c>
      <c r="L93" t="s">
        <v>25</v>
      </c>
      <c r="M93" t="s">
        <v>26</v>
      </c>
      <c r="N93">
        <v>1</v>
      </c>
      <c r="O93" s="2">
        <v>0</v>
      </c>
      <c r="P93" t="s">
        <v>18</v>
      </c>
    </row>
    <row r="94" spans="1:16" x14ac:dyDescent="0.3">
      <c r="A94" t="s">
        <v>422</v>
      </c>
      <c r="B94" t="s">
        <v>423</v>
      </c>
      <c r="C94" t="s">
        <v>18</v>
      </c>
      <c r="D94" t="s">
        <v>18</v>
      </c>
      <c r="E94" t="s">
        <v>18</v>
      </c>
      <c r="F94" t="s">
        <v>19</v>
      </c>
      <c r="G94" t="s">
        <v>20</v>
      </c>
      <c r="H94" t="s">
        <v>36</v>
      </c>
      <c r="I94" t="s">
        <v>424</v>
      </c>
      <c r="J94" t="s">
        <v>425</v>
      </c>
      <c r="K94" t="s">
        <v>426</v>
      </c>
      <c r="L94" t="s">
        <v>25</v>
      </c>
      <c r="M94" t="s">
        <v>26</v>
      </c>
      <c r="N94">
        <v>1</v>
      </c>
      <c r="O94" s="2">
        <v>207</v>
      </c>
      <c r="P94" t="s">
        <v>27</v>
      </c>
    </row>
    <row r="95" spans="1:16" x14ac:dyDescent="0.3">
      <c r="A95" t="s">
        <v>427</v>
      </c>
      <c r="B95" t="s">
        <v>428</v>
      </c>
      <c r="C95" t="s">
        <v>18</v>
      </c>
      <c r="D95" t="s">
        <v>18</v>
      </c>
      <c r="E95" t="s">
        <v>18</v>
      </c>
      <c r="F95" t="s">
        <v>19</v>
      </c>
      <c r="G95" t="s">
        <v>20</v>
      </c>
      <c r="H95" t="s">
        <v>36</v>
      </c>
      <c r="I95" t="s">
        <v>42</v>
      </c>
      <c r="J95" t="s">
        <v>429</v>
      </c>
      <c r="K95" t="s">
        <v>430</v>
      </c>
      <c r="L95" t="s">
        <v>25</v>
      </c>
      <c r="M95" t="s">
        <v>26</v>
      </c>
      <c r="N95">
        <v>1</v>
      </c>
      <c r="O95" s="2">
        <v>0</v>
      </c>
      <c r="P95" t="s">
        <v>18</v>
      </c>
    </row>
    <row r="96" spans="1:16" x14ac:dyDescent="0.3">
      <c r="A96" t="s">
        <v>431</v>
      </c>
      <c r="B96" t="s">
        <v>432</v>
      </c>
      <c r="C96" t="s">
        <v>18</v>
      </c>
      <c r="D96" t="s">
        <v>18</v>
      </c>
      <c r="E96" t="s">
        <v>18</v>
      </c>
      <c r="F96" t="s">
        <v>19</v>
      </c>
      <c r="G96" t="s">
        <v>20</v>
      </c>
      <c r="H96" t="s">
        <v>36</v>
      </c>
      <c r="I96" t="s">
        <v>37</v>
      </c>
      <c r="J96" t="s">
        <v>433</v>
      </c>
      <c r="K96" t="s">
        <v>434</v>
      </c>
      <c r="L96" t="s">
        <v>39</v>
      </c>
      <c r="M96" t="s">
        <v>26</v>
      </c>
      <c r="N96">
        <v>1</v>
      </c>
      <c r="O96" s="2">
        <v>0</v>
      </c>
      <c r="P96" t="s">
        <v>18</v>
      </c>
    </row>
    <row r="97" spans="1:16" x14ac:dyDescent="0.3">
      <c r="A97" t="s">
        <v>435</v>
      </c>
      <c r="B97" t="s">
        <v>436</v>
      </c>
      <c r="C97" t="s">
        <v>18</v>
      </c>
      <c r="D97" t="s">
        <v>18</v>
      </c>
      <c r="E97" t="s">
        <v>18</v>
      </c>
      <c r="F97" t="s">
        <v>19</v>
      </c>
      <c r="G97" t="s">
        <v>20</v>
      </c>
      <c r="H97" t="s">
        <v>36</v>
      </c>
      <c r="I97" t="s">
        <v>437</v>
      </c>
      <c r="J97" t="s">
        <v>438</v>
      </c>
      <c r="K97" t="s">
        <v>439</v>
      </c>
      <c r="L97" t="s">
        <v>39</v>
      </c>
      <c r="M97" t="s">
        <v>26</v>
      </c>
      <c r="N97">
        <v>1</v>
      </c>
      <c r="O97" s="2">
        <v>0</v>
      </c>
      <c r="P97" t="s">
        <v>18</v>
      </c>
    </row>
    <row r="98" spans="1:16" x14ac:dyDescent="0.3">
      <c r="A98" t="s">
        <v>440</v>
      </c>
      <c r="B98" t="s">
        <v>441</v>
      </c>
      <c r="C98" t="s">
        <v>18</v>
      </c>
      <c r="D98" t="s">
        <v>18</v>
      </c>
      <c r="E98" t="s">
        <v>18</v>
      </c>
      <c r="F98" t="s">
        <v>19</v>
      </c>
      <c r="G98" t="s">
        <v>20</v>
      </c>
      <c r="H98" t="s">
        <v>62</v>
      </c>
      <c r="I98" t="s">
        <v>42</v>
      </c>
      <c r="J98" t="s">
        <v>442</v>
      </c>
      <c r="K98" t="s">
        <v>443</v>
      </c>
      <c r="L98" t="s">
        <v>25</v>
      </c>
      <c r="M98" t="s">
        <v>26</v>
      </c>
      <c r="N98">
        <v>1</v>
      </c>
      <c r="O98" s="2">
        <v>971</v>
      </c>
      <c r="P98" t="s">
        <v>27</v>
      </c>
    </row>
    <row r="99" spans="1:16" x14ac:dyDescent="0.3">
      <c r="A99" t="s">
        <v>444</v>
      </c>
      <c r="B99" t="s">
        <v>445</v>
      </c>
      <c r="C99" t="s">
        <v>18</v>
      </c>
      <c r="D99" t="s">
        <v>18</v>
      </c>
      <c r="E99" t="s">
        <v>18</v>
      </c>
      <c r="F99" t="s">
        <v>19</v>
      </c>
      <c r="G99" t="s">
        <v>20</v>
      </c>
      <c r="H99" t="s">
        <v>62</v>
      </c>
      <c r="I99" t="s">
        <v>446</v>
      </c>
      <c r="J99" t="s">
        <v>447</v>
      </c>
      <c r="K99" t="s">
        <v>448</v>
      </c>
      <c r="L99" t="s">
        <v>25</v>
      </c>
      <c r="M99" t="s">
        <v>26</v>
      </c>
      <c r="N99">
        <v>1</v>
      </c>
      <c r="O99" s="2">
        <v>503</v>
      </c>
      <c r="P99" t="s">
        <v>27</v>
      </c>
    </row>
    <row r="100" spans="1:16" x14ac:dyDescent="0.3">
      <c r="A100" t="s">
        <v>449</v>
      </c>
      <c r="B100" t="s">
        <v>450</v>
      </c>
      <c r="C100" t="s">
        <v>18</v>
      </c>
      <c r="D100" t="s">
        <v>18</v>
      </c>
      <c r="E100" t="s">
        <v>18</v>
      </c>
      <c r="F100" t="s">
        <v>19</v>
      </c>
      <c r="G100" t="s">
        <v>20</v>
      </c>
      <c r="H100" t="s">
        <v>36</v>
      </c>
      <c r="I100" t="s">
        <v>42</v>
      </c>
      <c r="J100" t="s">
        <v>451</v>
      </c>
      <c r="K100" t="s">
        <v>452</v>
      </c>
      <c r="L100" t="s">
        <v>25</v>
      </c>
      <c r="M100" t="s">
        <v>26</v>
      </c>
      <c r="N100">
        <v>1</v>
      </c>
      <c r="O100" s="2">
        <v>2334</v>
      </c>
      <c r="P100" t="s">
        <v>27</v>
      </c>
    </row>
    <row r="101" spans="1:16" x14ac:dyDescent="0.3">
      <c r="A101" t="s">
        <v>453</v>
      </c>
      <c r="B101" t="s">
        <v>454</v>
      </c>
      <c r="C101" t="s">
        <v>18</v>
      </c>
      <c r="D101" t="s">
        <v>18</v>
      </c>
      <c r="E101" t="s">
        <v>18</v>
      </c>
      <c r="F101" t="s">
        <v>19</v>
      </c>
      <c r="G101" t="s">
        <v>20</v>
      </c>
      <c r="H101" t="s">
        <v>36</v>
      </c>
      <c r="I101" t="s">
        <v>143</v>
      </c>
      <c r="J101" t="s">
        <v>455</v>
      </c>
      <c r="K101" t="s">
        <v>399</v>
      </c>
      <c r="L101" t="s">
        <v>25</v>
      </c>
      <c r="M101" t="s">
        <v>26</v>
      </c>
      <c r="N101">
        <v>1</v>
      </c>
      <c r="O101" s="2">
        <v>0</v>
      </c>
      <c r="P101" t="s">
        <v>18</v>
      </c>
    </row>
    <row r="102" spans="1:16" x14ac:dyDescent="0.3">
      <c r="A102" t="s">
        <v>456</v>
      </c>
      <c r="B102" t="s">
        <v>457</v>
      </c>
      <c r="C102" t="s">
        <v>18</v>
      </c>
      <c r="D102" t="s">
        <v>18</v>
      </c>
      <c r="E102" t="s">
        <v>18</v>
      </c>
      <c r="F102" t="s">
        <v>19</v>
      </c>
      <c r="G102" t="s">
        <v>20</v>
      </c>
      <c r="H102" t="s">
        <v>36</v>
      </c>
      <c r="I102" t="s">
        <v>458</v>
      </c>
      <c r="J102" t="s">
        <v>459</v>
      </c>
      <c r="K102" t="s">
        <v>460</v>
      </c>
      <c r="L102" t="s">
        <v>25</v>
      </c>
      <c r="M102" t="s">
        <v>26</v>
      </c>
      <c r="N102">
        <v>1</v>
      </c>
      <c r="O102" s="2">
        <v>1603</v>
      </c>
      <c r="P102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7"/>
  <sheetViews>
    <sheetView tabSelected="1" zoomScale="90" zoomScaleNormal="90" workbookViewId="0">
      <pane ySplit="1" topLeftCell="A26" activePane="bottomLeft" state="frozen"/>
      <selection pane="bottomLeft" activeCell="K11" sqref="K11"/>
    </sheetView>
  </sheetViews>
  <sheetFormatPr defaultRowHeight="14.4" x14ac:dyDescent="0.3"/>
  <cols>
    <col min="1" max="1" width="52.88671875" customWidth="1"/>
    <col min="2" max="2" width="16.6640625" customWidth="1"/>
    <col min="3" max="3" width="42.109375" customWidth="1"/>
    <col min="4" max="4" width="13.109375" customWidth="1"/>
    <col min="5" max="5" width="15.44140625" customWidth="1"/>
    <col min="6" max="6" width="8.33203125" style="37" customWidth="1"/>
    <col min="7" max="7" width="19.44140625" style="37" customWidth="1"/>
    <col min="8" max="8" width="16.5546875" customWidth="1"/>
    <col min="9" max="9" width="19.6640625" customWidth="1"/>
  </cols>
  <sheetData>
    <row r="1" spans="1:9" x14ac:dyDescent="0.3">
      <c r="A1" s="3" t="s">
        <v>0</v>
      </c>
      <c r="B1" s="3" t="s">
        <v>7</v>
      </c>
      <c r="C1" s="3" t="s">
        <v>8</v>
      </c>
      <c r="D1" s="3" t="s">
        <v>10</v>
      </c>
      <c r="E1" s="3" t="s">
        <v>14</v>
      </c>
      <c r="F1" s="31" t="s">
        <v>461</v>
      </c>
      <c r="G1" s="31" t="s">
        <v>462</v>
      </c>
      <c r="H1" s="3" t="s">
        <v>463</v>
      </c>
      <c r="I1" s="3" t="s">
        <v>464</v>
      </c>
    </row>
    <row r="2" spans="1:9" x14ac:dyDescent="0.3">
      <c r="A2" s="6" t="s">
        <v>16</v>
      </c>
      <c r="B2" s="6" t="s">
        <v>21</v>
      </c>
      <c r="C2" s="6" t="s">
        <v>22</v>
      </c>
      <c r="D2" s="6" t="s">
        <v>24</v>
      </c>
      <c r="E2" s="24">
        <v>45</v>
      </c>
      <c r="F2" s="32" t="s">
        <v>465</v>
      </c>
      <c r="G2" s="38"/>
      <c r="H2" s="6"/>
      <c r="I2" s="4"/>
    </row>
    <row r="3" spans="1:9" x14ac:dyDescent="0.3">
      <c r="A3" s="6" t="s">
        <v>28</v>
      </c>
      <c r="B3" s="6" t="s">
        <v>21</v>
      </c>
      <c r="C3" s="6" t="s">
        <v>30</v>
      </c>
      <c r="D3" s="6" t="s">
        <v>32</v>
      </c>
      <c r="E3" s="24">
        <v>27.95</v>
      </c>
      <c r="F3" s="32" t="s">
        <v>465</v>
      </c>
      <c r="G3" s="38"/>
      <c r="H3" s="6"/>
      <c r="I3" s="4"/>
    </row>
    <row r="4" spans="1:9" x14ac:dyDescent="0.3">
      <c r="A4" s="6" t="s">
        <v>310</v>
      </c>
      <c r="B4" s="6" t="s">
        <v>36</v>
      </c>
      <c r="C4" s="6" t="s">
        <v>312</v>
      </c>
      <c r="D4" s="6"/>
      <c r="E4" s="24">
        <v>88.5</v>
      </c>
      <c r="F4" s="32" t="s">
        <v>465</v>
      </c>
      <c r="G4" s="38"/>
      <c r="H4" s="6"/>
      <c r="I4" s="4"/>
    </row>
    <row r="5" spans="1:9" x14ac:dyDescent="0.3">
      <c r="A5" s="5" t="s">
        <v>388</v>
      </c>
      <c r="B5" s="5" t="s">
        <v>36</v>
      </c>
      <c r="C5" s="5" t="s">
        <v>390</v>
      </c>
      <c r="D5" s="5" t="s">
        <v>392</v>
      </c>
      <c r="E5" s="26">
        <v>1040</v>
      </c>
      <c r="F5" s="35" t="s">
        <v>466</v>
      </c>
      <c r="G5" s="41">
        <v>1</v>
      </c>
      <c r="H5" s="50">
        <v>2023</v>
      </c>
      <c r="I5" s="4" t="s">
        <v>467</v>
      </c>
    </row>
    <row r="6" spans="1:9" x14ac:dyDescent="0.3">
      <c r="A6" s="5" t="s">
        <v>279</v>
      </c>
      <c r="B6" s="5" t="s">
        <v>36</v>
      </c>
      <c r="C6" s="5" t="s">
        <v>281</v>
      </c>
      <c r="D6" s="5" t="s">
        <v>283</v>
      </c>
      <c r="E6" s="26">
        <v>1296</v>
      </c>
      <c r="F6" s="35" t="s">
        <v>466</v>
      </c>
      <c r="G6" s="41">
        <v>14</v>
      </c>
      <c r="H6" s="5" t="s">
        <v>468</v>
      </c>
      <c r="I6" s="4"/>
    </row>
    <row r="7" spans="1:9" x14ac:dyDescent="0.3">
      <c r="A7" s="6" t="s">
        <v>361</v>
      </c>
      <c r="B7" s="6" t="s">
        <v>21</v>
      </c>
      <c r="C7" s="6" t="s">
        <v>48</v>
      </c>
      <c r="D7" s="6" t="s">
        <v>364</v>
      </c>
      <c r="E7" s="24">
        <v>90</v>
      </c>
      <c r="F7" s="32" t="s">
        <v>465</v>
      </c>
      <c r="G7" s="38"/>
      <c r="H7" s="6"/>
      <c r="I7" s="4"/>
    </row>
    <row r="8" spans="1:9" x14ac:dyDescent="0.3">
      <c r="A8" s="6" t="s">
        <v>45</v>
      </c>
      <c r="B8" s="6" t="s">
        <v>47</v>
      </c>
      <c r="C8" s="6" t="s">
        <v>48</v>
      </c>
      <c r="D8" s="6" t="s">
        <v>50</v>
      </c>
      <c r="E8" s="24">
        <v>0</v>
      </c>
      <c r="F8" s="32"/>
      <c r="G8" s="38"/>
      <c r="H8" s="6"/>
      <c r="I8" s="4"/>
    </row>
    <row r="9" spans="1:9" x14ac:dyDescent="0.3">
      <c r="A9" s="6" t="s">
        <v>33</v>
      </c>
      <c r="B9" s="6" t="s">
        <v>36</v>
      </c>
      <c r="C9" s="6" t="s">
        <v>37</v>
      </c>
      <c r="D9" s="6"/>
      <c r="E9" s="24">
        <v>5020</v>
      </c>
      <c r="F9" s="32" t="s">
        <v>465</v>
      </c>
      <c r="G9" s="38">
        <f>SUM(G11:G15)</f>
        <v>505</v>
      </c>
      <c r="H9" s="6"/>
      <c r="I9" s="4" t="s">
        <v>469</v>
      </c>
    </row>
    <row r="10" spans="1:9" x14ac:dyDescent="0.3">
      <c r="A10" s="5" t="s">
        <v>167</v>
      </c>
      <c r="B10" s="5" t="s">
        <v>36</v>
      </c>
      <c r="C10" s="5" t="s">
        <v>37</v>
      </c>
      <c r="D10" s="5" t="s">
        <v>170</v>
      </c>
      <c r="E10" s="26">
        <v>450.78</v>
      </c>
      <c r="F10" s="35" t="s">
        <v>466</v>
      </c>
      <c r="G10" s="41">
        <v>7</v>
      </c>
      <c r="H10" s="5" t="s">
        <v>470</v>
      </c>
      <c r="I10" s="4" t="s">
        <v>469</v>
      </c>
    </row>
    <row r="11" spans="1:9" x14ac:dyDescent="0.3">
      <c r="A11" s="6" t="s">
        <v>189</v>
      </c>
      <c r="B11" s="6" t="s">
        <v>36</v>
      </c>
      <c r="C11" s="6" t="s">
        <v>37</v>
      </c>
      <c r="D11" s="6" t="s">
        <v>192</v>
      </c>
      <c r="E11" s="24">
        <v>0</v>
      </c>
      <c r="F11" s="32"/>
      <c r="G11" s="38">
        <v>92</v>
      </c>
      <c r="H11" s="6"/>
      <c r="I11" s="4" t="s">
        <v>469</v>
      </c>
    </row>
    <row r="12" spans="1:9" x14ac:dyDescent="0.3">
      <c r="A12" s="6" t="s">
        <v>267</v>
      </c>
      <c r="B12" s="6" t="s">
        <v>36</v>
      </c>
      <c r="C12" s="6" t="s">
        <v>37</v>
      </c>
      <c r="D12" s="6" t="s">
        <v>270</v>
      </c>
      <c r="E12" s="24">
        <v>0</v>
      </c>
      <c r="F12" s="32"/>
      <c r="G12" s="38">
        <v>97</v>
      </c>
      <c r="H12" s="6"/>
      <c r="I12" s="4" t="s">
        <v>469</v>
      </c>
    </row>
    <row r="13" spans="1:9" x14ac:dyDescent="0.3">
      <c r="A13" s="6" t="s">
        <v>271</v>
      </c>
      <c r="B13" s="6" t="s">
        <v>36</v>
      </c>
      <c r="C13" s="6" t="s">
        <v>37</v>
      </c>
      <c r="D13" s="6" t="s">
        <v>274</v>
      </c>
      <c r="E13" s="24">
        <v>0</v>
      </c>
      <c r="F13" s="32"/>
      <c r="G13" s="38">
        <v>221</v>
      </c>
      <c r="H13" s="6"/>
      <c r="I13" s="4" t="s">
        <v>469</v>
      </c>
    </row>
    <row r="14" spans="1:9" x14ac:dyDescent="0.3">
      <c r="A14" s="6" t="s">
        <v>275</v>
      </c>
      <c r="B14" s="6" t="s">
        <v>36</v>
      </c>
      <c r="C14" s="6" t="s">
        <v>37</v>
      </c>
      <c r="D14" s="6" t="s">
        <v>278</v>
      </c>
      <c r="E14" s="24">
        <v>0</v>
      </c>
      <c r="F14" s="32"/>
      <c r="G14" s="38">
        <v>83</v>
      </c>
      <c r="H14" s="6"/>
      <c r="I14" s="4" t="s">
        <v>469</v>
      </c>
    </row>
    <row r="15" spans="1:9" x14ac:dyDescent="0.3">
      <c r="A15" s="6" t="s">
        <v>431</v>
      </c>
      <c r="B15" s="6" t="s">
        <v>36</v>
      </c>
      <c r="C15" s="6" t="s">
        <v>37</v>
      </c>
      <c r="D15" s="6" t="s">
        <v>434</v>
      </c>
      <c r="E15" s="24">
        <v>0</v>
      </c>
      <c r="F15" s="32"/>
      <c r="G15" s="38">
        <v>12</v>
      </c>
      <c r="H15" s="6"/>
      <c r="I15" s="4" t="s">
        <v>469</v>
      </c>
    </row>
    <row r="16" spans="1:9" s="49" customFormat="1" x14ac:dyDescent="0.3">
      <c r="A16" s="5" t="s">
        <v>393</v>
      </c>
      <c r="B16" s="5" t="s">
        <v>36</v>
      </c>
      <c r="C16" s="5" t="s">
        <v>376</v>
      </c>
      <c r="D16" s="5"/>
      <c r="E16" s="26">
        <v>695</v>
      </c>
      <c r="F16" s="35" t="s">
        <v>466</v>
      </c>
      <c r="G16" s="41" t="s">
        <v>471</v>
      </c>
      <c r="H16" s="5"/>
      <c r="I16" s="5" t="s">
        <v>472</v>
      </c>
    </row>
    <row r="17" spans="1:9" s="49" customFormat="1" x14ac:dyDescent="0.3">
      <c r="A17" s="45" t="s">
        <v>374</v>
      </c>
      <c r="B17" s="45" t="s">
        <v>36</v>
      </c>
      <c r="C17" s="45" t="s">
        <v>376</v>
      </c>
      <c r="D17" s="45"/>
      <c r="E17" s="46">
        <v>0</v>
      </c>
      <c r="F17" s="47"/>
      <c r="G17" s="48"/>
      <c r="H17" s="45"/>
      <c r="I17" s="45"/>
    </row>
    <row r="18" spans="1:9" s="49" customFormat="1" x14ac:dyDescent="0.3">
      <c r="A18" s="45" t="s">
        <v>378</v>
      </c>
      <c r="B18" s="45" t="s">
        <v>36</v>
      </c>
      <c r="C18" s="45" t="s">
        <v>376</v>
      </c>
      <c r="D18" s="45"/>
      <c r="E18" s="46">
        <v>0</v>
      </c>
      <c r="F18" s="47"/>
      <c r="G18" s="48"/>
      <c r="H18" s="45"/>
      <c r="I18" s="45"/>
    </row>
    <row r="19" spans="1:9" s="49" customFormat="1" x14ac:dyDescent="0.3">
      <c r="A19" s="45" t="s">
        <v>381</v>
      </c>
      <c r="B19" s="45" t="s">
        <v>36</v>
      </c>
      <c r="C19" s="45" t="s">
        <v>376</v>
      </c>
      <c r="D19" s="45" t="s">
        <v>384</v>
      </c>
      <c r="E19" s="46">
        <v>0</v>
      </c>
      <c r="F19" s="47"/>
      <c r="G19" s="48"/>
      <c r="H19" s="45"/>
      <c r="I19" s="45"/>
    </row>
    <row r="20" spans="1:9" s="49" customFormat="1" x14ac:dyDescent="0.3">
      <c r="A20" s="45" t="s">
        <v>385</v>
      </c>
      <c r="B20" s="45" t="s">
        <v>36</v>
      </c>
      <c r="C20" s="45" t="s">
        <v>376</v>
      </c>
      <c r="D20" s="45"/>
      <c r="E20" s="46">
        <v>0</v>
      </c>
      <c r="F20" s="47"/>
      <c r="G20" s="48"/>
      <c r="H20" s="45"/>
      <c r="I20" s="45"/>
    </row>
    <row r="21" spans="1:9" x14ac:dyDescent="0.3">
      <c r="A21" s="6" t="s">
        <v>409</v>
      </c>
      <c r="B21" s="6" t="s">
        <v>21</v>
      </c>
      <c r="C21" s="6" t="s">
        <v>411</v>
      </c>
      <c r="D21" s="6" t="s">
        <v>413</v>
      </c>
      <c r="E21" s="24">
        <v>65</v>
      </c>
      <c r="F21" s="32" t="s">
        <v>465</v>
      </c>
      <c r="G21" s="54"/>
      <c r="H21" s="6"/>
      <c r="I21" s="4"/>
    </row>
    <row r="22" spans="1:9" x14ac:dyDescent="0.3">
      <c r="A22" s="5" t="s">
        <v>235</v>
      </c>
      <c r="B22" s="5" t="s">
        <v>36</v>
      </c>
      <c r="C22" s="5" t="s">
        <v>237</v>
      </c>
      <c r="D22" s="5" t="s">
        <v>239</v>
      </c>
      <c r="E22" s="26">
        <v>3300</v>
      </c>
      <c r="F22" s="35" t="s">
        <v>466</v>
      </c>
      <c r="G22" s="55">
        <v>1</v>
      </c>
      <c r="H22" s="50">
        <v>2020</v>
      </c>
      <c r="I22" s="4" t="s">
        <v>467</v>
      </c>
    </row>
    <row r="23" spans="1:9" x14ac:dyDescent="0.3">
      <c r="A23" s="4" t="s">
        <v>418</v>
      </c>
      <c r="B23" s="4" t="s">
        <v>36</v>
      </c>
      <c r="C23" s="4" t="s">
        <v>420</v>
      </c>
      <c r="D23" s="4"/>
      <c r="E23" s="25">
        <v>0</v>
      </c>
      <c r="F23" s="33"/>
      <c r="G23" s="39"/>
      <c r="H23" s="4"/>
      <c r="I23" s="4"/>
    </row>
    <row r="24" spans="1:9" x14ac:dyDescent="0.3">
      <c r="A24" s="28" t="s">
        <v>201</v>
      </c>
      <c r="B24" s="28" t="s">
        <v>36</v>
      </c>
      <c r="C24" s="28" t="s">
        <v>203</v>
      </c>
      <c r="D24" s="28" t="s">
        <v>205</v>
      </c>
      <c r="E24" s="29">
        <v>2567</v>
      </c>
      <c r="F24" s="34" t="s">
        <v>465</v>
      </c>
      <c r="G24" s="40" t="s">
        <v>473</v>
      </c>
      <c r="H24" s="28"/>
      <c r="I24" s="28" t="s">
        <v>474</v>
      </c>
    </row>
    <row r="25" spans="1:9" s="49" customFormat="1" x14ac:dyDescent="0.3">
      <c r="A25" s="5" t="s">
        <v>206</v>
      </c>
      <c r="B25" s="5" t="s">
        <v>62</v>
      </c>
      <c r="C25" s="5" t="s">
        <v>208</v>
      </c>
      <c r="D25" s="5" t="s">
        <v>210</v>
      </c>
      <c r="E25" s="26">
        <v>1591</v>
      </c>
      <c r="F25" s="35" t="s">
        <v>466</v>
      </c>
      <c r="G25" s="41">
        <v>2</v>
      </c>
      <c r="H25" s="5"/>
      <c r="I25" s="45" t="s">
        <v>475</v>
      </c>
    </row>
    <row r="26" spans="1:9" x14ac:dyDescent="0.3">
      <c r="A26" s="4" t="s">
        <v>179</v>
      </c>
      <c r="B26" s="4" t="s">
        <v>36</v>
      </c>
      <c r="C26" s="4" t="s">
        <v>181</v>
      </c>
      <c r="D26" s="4" t="s">
        <v>183</v>
      </c>
      <c r="E26" s="25">
        <v>0</v>
      </c>
      <c r="F26" s="33"/>
      <c r="G26" s="39">
        <v>51</v>
      </c>
      <c r="H26" s="4" t="s">
        <v>476</v>
      </c>
      <c r="I26" s="4" t="s">
        <v>477</v>
      </c>
    </row>
    <row r="27" spans="1:9" x14ac:dyDescent="0.3">
      <c r="A27" s="6" t="s">
        <v>71</v>
      </c>
      <c r="B27" s="6" t="s">
        <v>36</v>
      </c>
      <c r="C27" s="6" t="s">
        <v>68</v>
      </c>
      <c r="D27" s="6" t="s">
        <v>74</v>
      </c>
      <c r="E27" s="24">
        <v>1988</v>
      </c>
      <c r="F27" s="32" t="s">
        <v>465</v>
      </c>
      <c r="G27" s="38">
        <v>409</v>
      </c>
      <c r="H27" s="6" t="s">
        <v>478</v>
      </c>
      <c r="I27" s="4"/>
    </row>
    <row r="28" spans="1:9" x14ac:dyDescent="0.3">
      <c r="A28" s="6" t="s">
        <v>66</v>
      </c>
      <c r="B28" s="6" t="s">
        <v>36</v>
      </c>
      <c r="C28" s="6" t="s">
        <v>68</v>
      </c>
      <c r="D28" s="6" t="s">
        <v>70</v>
      </c>
      <c r="E28" s="24">
        <v>1926</v>
      </c>
      <c r="F28" s="32" t="s">
        <v>465</v>
      </c>
      <c r="G28" s="38">
        <v>179</v>
      </c>
      <c r="H28" s="6" t="s">
        <v>478</v>
      </c>
      <c r="I28" s="4"/>
    </row>
    <row r="29" spans="1:9" x14ac:dyDescent="0.3">
      <c r="A29" s="5" t="s">
        <v>155</v>
      </c>
      <c r="B29" s="5" t="s">
        <v>36</v>
      </c>
      <c r="C29" s="5" t="s">
        <v>68</v>
      </c>
      <c r="D29" s="5" t="s">
        <v>158</v>
      </c>
      <c r="E29" s="26">
        <v>604</v>
      </c>
      <c r="F29" s="35" t="s">
        <v>466</v>
      </c>
      <c r="G29" s="41">
        <v>86</v>
      </c>
      <c r="H29" s="5" t="s">
        <v>479</v>
      </c>
      <c r="I29" s="4"/>
    </row>
    <row r="30" spans="1:9" x14ac:dyDescent="0.3">
      <c r="A30" s="4" t="s">
        <v>84</v>
      </c>
      <c r="B30" s="4" t="s">
        <v>36</v>
      </c>
      <c r="C30" s="4" t="s">
        <v>86</v>
      </c>
      <c r="D30" s="4"/>
      <c r="E30" s="25">
        <v>0</v>
      </c>
      <c r="F30" s="33"/>
      <c r="G30" s="39"/>
      <c r="H30" s="4"/>
      <c r="I30" s="4" t="s">
        <v>480</v>
      </c>
    </row>
    <row r="31" spans="1:9" x14ac:dyDescent="0.3">
      <c r="A31" s="5" t="s">
        <v>88</v>
      </c>
      <c r="B31" s="5" t="s">
        <v>21</v>
      </c>
      <c r="C31" s="5" t="s">
        <v>90</v>
      </c>
      <c r="D31" s="5" t="s">
        <v>92</v>
      </c>
      <c r="E31" s="26">
        <v>169</v>
      </c>
      <c r="F31" s="35" t="s">
        <v>466</v>
      </c>
      <c r="G31" s="50" t="s">
        <v>481</v>
      </c>
      <c r="H31" s="5"/>
      <c r="I31" s="4" t="s">
        <v>482</v>
      </c>
    </row>
    <row r="32" spans="1:9" x14ac:dyDescent="0.3">
      <c r="A32" s="5" t="s">
        <v>93</v>
      </c>
      <c r="B32" s="5" t="s">
        <v>21</v>
      </c>
      <c r="C32" s="5" t="s">
        <v>90</v>
      </c>
      <c r="D32" s="5" t="s">
        <v>96</v>
      </c>
      <c r="E32" s="26">
        <v>0</v>
      </c>
      <c r="F32" s="35"/>
      <c r="G32" s="41"/>
      <c r="H32" s="5"/>
      <c r="I32" s="4"/>
    </row>
    <row r="33" spans="1:9" x14ac:dyDescent="0.3">
      <c r="A33" s="6" t="s">
        <v>296</v>
      </c>
      <c r="B33" s="6" t="s">
        <v>299</v>
      </c>
      <c r="C33" s="6" t="s">
        <v>300</v>
      </c>
      <c r="D33" s="6"/>
      <c r="E33" s="24">
        <v>44</v>
      </c>
      <c r="F33" s="32" t="s">
        <v>465</v>
      </c>
      <c r="G33" s="38"/>
      <c r="H33" s="6"/>
      <c r="I33" s="4"/>
    </row>
    <row r="34" spans="1:9" x14ac:dyDescent="0.3">
      <c r="A34" s="4" t="s">
        <v>326</v>
      </c>
      <c r="B34" s="4" t="s">
        <v>299</v>
      </c>
      <c r="C34" s="4" t="s">
        <v>300</v>
      </c>
      <c r="D34" s="4" t="s">
        <v>330</v>
      </c>
      <c r="E34" s="25">
        <v>0</v>
      </c>
      <c r="F34" s="33"/>
      <c r="G34" s="39"/>
      <c r="H34" s="4"/>
      <c r="I34" s="4"/>
    </row>
    <row r="35" spans="1:9" x14ac:dyDescent="0.3">
      <c r="A35" s="4" t="s">
        <v>352</v>
      </c>
      <c r="B35" s="4" t="s">
        <v>47</v>
      </c>
      <c r="C35" s="4" t="s">
        <v>300</v>
      </c>
      <c r="D35" s="4" t="s">
        <v>355</v>
      </c>
      <c r="E35" s="25">
        <v>0</v>
      </c>
      <c r="F35" s="33"/>
      <c r="G35" s="39"/>
      <c r="H35" s="4"/>
      <c r="I35" s="4"/>
    </row>
    <row r="36" spans="1:9" x14ac:dyDescent="0.3">
      <c r="A36" s="6" t="s">
        <v>97</v>
      </c>
      <c r="B36" s="6" t="s">
        <v>36</v>
      </c>
      <c r="C36" s="6" t="s">
        <v>100</v>
      </c>
      <c r="D36" s="6" t="s">
        <v>102</v>
      </c>
      <c r="E36" s="24">
        <v>2479.94</v>
      </c>
      <c r="F36" s="32" t="s">
        <v>465</v>
      </c>
      <c r="G36" s="38">
        <v>86</v>
      </c>
      <c r="H36" s="6"/>
      <c r="I36" s="4"/>
    </row>
    <row r="37" spans="1:9" x14ac:dyDescent="0.3">
      <c r="A37" s="5" t="s">
        <v>97</v>
      </c>
      <c r="B37" s="5" t="s">
        <v>36</v>
      </c>
      <c r="C37" s="5" t="s">
        <v>100</v>
      </c>
      <c r="D37" s="5" t="s">
        <v>102</v>
      </c>
      <c r="E37" s="26">
        <v>2384.56</v>
      </c>
      <c r="F37" s="35" t="s">
        <v>466</v>
      </c>
      <c r="G37" s="41"/>
      <c r="H37" s="5"/>
      <c r="I37" s="4" t="s">
        <v>483</v>
      </c>
    </row>
    <row r="38" spans="1:9" x14ac:dyDescent="0.3">
      <c r="A38" s="6" t="s">
        <v>456</v>
      </c>
      <c r="B38" s="6" t="s">
        <v>36</v>
      </c>
      <c r="C38" s="6" t="s">
        <v>458</v>
      </c>
      <c r="D38" s="6" t="s">
        <v>460</v>
      </c>
      <c r="E38" s="24">
        <v>1603</v>
      </c>
      <c r="F38" s="32" t="s">
        <v>465</v>
      </c>
      <c r="G38" s="38">
        <v>47</v>
      </c>
      <c r="H38" s="6" t="s">
        <v>484</v>
      </c>
      <c r="I38" s="4"/>
    </row>
    <row r="39" spans="1:9" x14ac:dyDescent="0.3">
      <c r="A39" s="6" t="s">
        <v>356</v>
      </c>
      <c r="B39" s="6" t="s">
        <v>62</v>
      </c>
      <c r="C39" s="6" t="s">
        <v>358</v>
      </c>
      <c r="D39" s="6" t="s">
        <v>360</v>
      </c>
      <c r="E39" s="24">
        <v>1325</v>
      </c>
      <c r="F39" s="32" t="s">
        <v>465</v>
      </c>
      <c r="G39" s="38">
        <v>33</v>
      </c>
      <c r="H39" s="6" t="s">
        <v>485</v>
      </c>
      <c r="I39" s="4"/>
    </row>
    <row r="40" spans="1:9" x14ac:dyDescent="0.3">
      <c r="A40" s="28" t="s">
        <v>226</v>
      </c>
      <c r="B40" s="28" t="s">
        <v>62</v>
      </c>
      <c r="C40" s="28" t="s">
        <v>228</v>
      </c>
      <c r="D40" s="28" t="s">
        <v>230</v>
      </c>
      <c r="E40" s="29">
        <v>2992</v>
      </c>
      <c r="F40" s="34" t="s">
        <v>465</v>
      </c>
      <c r="G40" s="40">
        <v>12</v>
      </c>
      <c r="H40" s="28" t="s">
        <v>486</v>
      </c>
      <c r="I40" s="4" t="s">
        <v>487</v>
      </c>
    </row>
    <row r="41" spans="1:9" x14ac:dyDescent="0.3">
      <c r="A41" s="6" t="s">
        <v>240</v>
      </c>
      <c r="B41" s="6" t="s">
        <v>21</v>
      </c>
      <c r="C41" s="6" t="s">
        <v>242</v>
      </c>
      <c r="D41" s="6" t="s">
        <v>244</v>
      </c>
      <c r="E41" s="24">
        <v>55</v>
      </c>
      <c r="F41" s="32" t="s">
        <v>465</v>
      </c>
      <c r="G41" s="38"/>
      <c r="H41" s="6"/>
      <c r="I41" s="4"/>
    </row>
    <row r="42" spans="1:9" x14ac:dyDescent="0.3">
      <c r="A42" s="6" t="s">
        <v>51</v>
      </c>
      <c r="B42" s="6" t="s">
        <v>21</v>
      </c>
      <c r="C42" s="6" t="s">
        <v>53</v>
      </c>
      <c r="D42" s="6"/>
      <c r="E42" s="24">
        <v>392</v>
      </c>
      <c r="F42" s="32" t="s">
        <v>465</v>
      </c>
      <c r="G42" s="38"/>
      <c r="H42" s="6"/>
      <c r="I42" s="4" t="s">
        <v>488</v>
      </c>
    </row>
    <row r="43" spans="1:9" x14ac:dyDescent="0.3">
      <c r="A43" s="6" t="s">
        <v>365</v>
      </c>
      <c r="B43" s="6" t="s">
        <v>36</v>
      </c>
      <c r="C43" s="6" t="s">
        <v>367</v>
      </c>
      <c r="D43" s="6" t="s">
        <v>369</v>
      </c>
      <c r="E43" s="24">
        <v>107.86</v>
      </c>
      <c r="F43" s="32" t="s">
        <v>465</v>
      </c>
      <c r="G43" s="38" t="s">
        <v>471</v>
      </c>
      <c r="H43" s="6"/>
      <c r="I43" s="4"/>
    </row>
    <row r="44" spans="1:9" x14ac:dyDescent="0.3">
      <c r="A44" s="6" t="s">
        <v>370</v>
      </c>
      <c r="B44" s="6" t="s">
        <v>36</v>
      </c>
      <c r="C44" s="6" t="s">
        <v>367</v>
      </c>
      <c r="D44" s="6" t="s">
        <v>373</v>
      </c>
      <c r="E44" s="24">
        <v>59.92</v>
      </c>
      <c r="F44" s="32" t="s">
        <v>465</v>
      </c>
      <c r="G44" s="38"/>
      <c r="H44" s="6"/>
      <c r="I44" s="4"/>
    </row>
    <row r="45" spans="1:9" x14ac:dyDescent="0.3">
      <c r="A45" s="6" t="s">
        <v>444</v>
      </c>
      <c r="B45" s="6" t="s">
        <v>62</v>
      </c>
      <c r="C45" s="6" t="s">
        <v>446</v>
      </c>
      <c r="D45" s="6" t="s">
        <v>448</v>
      </c>
      <c r="E45" s="24">
        <v>503</v>
      </c>
      <c r="F45" s="32" t="s">
        <v>465</v>
      </c>
      <c r="G45" s="38" t="s">
        <v>471</v>
      </c>
      <c r="H45" s="6"/>
      <c r="I45" s="4"/>
    </row>
    <row r="46" spans="1:9" x14ac:dyDescent="0.3">
      <c r="A46" s="4" t="s">
        <v>262</v>
      </c>
      <c r="B46" s="4" t="s">
        <v>36</v>
      </c>
      <c r="C46" s="4" t="s">
        <v>264</v>
      </c>
      <c r="D46" s="4" t="s">
        <v>266</v>
      </c>
      <c r="E46" s="25">
        <v>0</v>
      </c>
      <c r="F46" s="33"/>
      <c r="G46" s="39"/>
      <c r="H46" s="4"/>
      <c r="I46" s="4" t="s">
        <v>480</v>
      </c>
    </row>
    <row r="47" spans="1:9" x14ac:dyDescent="0.3">
      <c r="A47" s="6" t="s">
        <v>146</v>
      </c>
      <c r="B47" s="6" t="s">
        <v>36</v>
      </c>
      <c r="C47" s="6" t="s">
        <v>148</v>
      </c>
      <c r="D47" s="6" t="s">
        <v>150</v>
      </c>
      <c r="E47" s="24">
        <v>1421</v>
      </c>
      <c r="F47" s="32" t="s">
        <v>465</v>
      </c>
      <c r="G47" s="38">
        <v>56</v>
      </c>
      <c r="H47" s="6" t="s">
        <v>489</v>
      </c>
      <c r="I47" s="4"/>
    </row>
    <row r="48" spans="1:9" x14ac:dyDescent="0.3">
      <c r="A48" s="5" t="s">
        <v>211</v>
      </c>
      <c r="B48" s="5" t="s">
        <v>36</v>
      </c>
      <c r="C48" s="5" t="s">
        <v>148</v>
      </c>
      <c r="D48" s="5" t="s">
        <v>214</v>
      </c>
      <c r="E48" s="26">
        <v>2511</v>
      </c>
      <c r="F48" s="35" t="s">
        <v>466</v>
      </c>
      <c r="G48" s="41">
        <v>10</v>
      </c>
      <c r="H48" s="5" t="s">
        <v>490</v>
      </c>
      <c r="I48" s="4"/>
    </row>
    <row r="49" spans="1:9" x14ac:dyDescent="0.3">
      <c r="A49" s="4" t="s">
        <v>435</v>
      </c>
      <c r="B49" s="4" t="s">
        <v>36</v>
      </c>
      <c r="C49" s="4" t="s">
        <v>437</v>
      </c>
      <c r="D49" s="4" t="s">
        <v>439</v>
      </c>
      <c r="E49" s="25">
        <v>0</v>
      </c>
      <c r="F49" s="33"/>
      <c r="G49" s="39"/>
      <c r="H49" s="4"/>
      <c r="I49" s="4" t="s">
        <v>491</v>
      </c>
    </row>
    <row r="50" spans="1:9" x14ac:dyDescent="0.3">
      <c r="A50" s="6" t="s">
        <v>404</v>
      </c>
      <c r="B50" s="6" t="s">
        <v>36</v>
      </c>
      <c r="C50" s="6" t="s">
        <v>406</v>
      </c>
      <c r="D50" s="6" t="s">
        <v>408</v>
      </c>
      <c r="E50" s="24">
        <v>3175</v>
      </c>
      <c r="F50" s="32" t="s">
        <v>465</v>
      </c>
      <c r="G50" s="38">
        <v>1035</v>
      </c>
      <c r="H50" s="6" t="s">
        <v>492</v>
      </c>
      <c r="I50" s="4"/>
    </row>
    <row r="51" spans="1:9" x14ac:dyDescent="0.3">
      <c r="A51" s="6" t="s">
        <v>343</v>
      </c>
      <c r="B51" s="6" t="s">
        <v>345</v>
      </c>
      <c r="C51" s="6" t="s">
        <v>346</v>
      </c>
      <c r="D51" s="6"/>
      <c r="E51" s="24">
        <v>20</v>
      </c>
      <c r="F51" s="32" t="s">
        <v>465</v>
      </c>
      <c r="G51" s="38"/>
      <c r="H51" s="6"/>
      <c r="I51" s="4"/>
    </row>
    <row r="52" spans="1:9" x14ac:dyDescent="0.3">
      <c r="A52" s="6" t="s">
        <v>348</v>
      </c>
      <c r="B52" s="6" t="s">
        <v>47</v>
      </c>
      <c r="C52" s="6" t="s">
        <v>346</v>
      </c>
      <c r="D52" s="6" t="s">
        <v>351</v>
      </c>
      <c r="E52" s="24">
        <v>0</v>
      </c>
      <c r="F52" s="32" t="s">
        <v>465</v>
      </c>
      <c r="G52" s="38"/>
      <c r="H52" s="6"/>
      <c r="I52" s="4"/>
    </row>
    <row r="53" spans="1:9" x14ac:dyDescent="0.3">
      <c r="A53" s="6" t="s">
        <v>60</v>
      </c>
      <c r="B53" s="6" t="s">
        <v>62</v>
      </c>
      <c r="C53" s="6" t="s">
        <v>63</v>
      </c>
      <c r="D53" s="6" t="s">
        <v>65</v>
      </c>
      <c r="E53" s="24">
        <v>155.25</v>
      </c>
      <c r="F53" s="32" t="s">
        <v>465</v>
      </c>
      <c r="G53" s="38" t="s">
        <v>471</v>
      </c>
      <c r="H53" s="6"/>
      <c r="I53" s="4"/>
    </row>
    <row r="54" spans="1:9" x14ac:dyDescent="0.3">
      <c r="A54" s="6" t="s">
        <v>175</v>
      </c>
      <c r="B54" s="6" t="s">
        <v>36</v>
      </c>
      <c r="C54" s="6" t="s">
        <v>143</v>
      </c>
      <c r="D54" s="6" t="s">
        <v>178</v>
      </c>
      <c r="E54" s="24">
        <v>1452</v>
      </c>
      <c r="F54" s="32" t="s">
        <v>465</v>
      </c>
      <c r="G54" s="38">
        <v>260</v>
      </c>
      <c r="H54" s="6" t="s">
        <v>493</v>
      </c>
      <c r="I54" s="4"/>
    </row>
    <row r="55" spans="1:9" x14ac:dyDescent="0.3">
      <c r="A55" s="6" t="s">
        <v>254</v>
      </c>
      <c r="B55" s="6" t="s">
        <v>62</v>
      </c>
      <c r="C55" s="6" t="s">
        <v>143</v>
      </c>
      <c r="D55" s="6" t="s">
        <v>257</v>
      </c>
      <c r="E55" s="24">
        <v>947</v>
      </c>
      <c r="F55" s="32" t="s">
        <v>465</v>
      </c>
      <c r="G55" s="38">
        <v>346</v>
      </c>
      <c r="H55" s="6" t="s">
        <v>478</v>
      </c>
      <c r="I55" s="4"/>
    </row>
    <row r="56" spans="1:9" x14ac:dyDescent="0.3">
      <c r="A56" s="6" t="s">
        <v>141</v>
      </c>
      <c r="B56" s="6" t="s">
        <v>36</v>
      </c>
      <c r="C56" s="6" t="s">
        <v>143</v>
      </c>
      <c r="D56" s="6" t="s">
        <v>145</v>
      </c>
      <c r="E56" s="24">
        <v>667</v>
      </c>
      <c r="F56" s="32" t="s">
        <v>465</v>
      </c>
      <c r="G56" s="38">
        <v>81</v>
      </c>
      <c r="H56" s="6" t="s">
        <v>493</v>
      </c>
      <c r="I56" s="4"/>
    </row>
    <row r="57" spans="1:9" x14ac:dyDescent="0.3">
      <c r="A57" s="5" t="s">
        <v>400</v>
      </c>
      <c r="B57" s="5" t="s">
        <v>36</v>
      </c>
      <c r="C57" s="5" t="s">
        <v>143</v>
      </c>
      <c r="D57" s="5" t="s">
        <v>403</v>
      </c>
      <c r="E57" s="26">
        <v>4507</v>
      </c>
      <c r="F57" s="35" t="s">
        <v>466</v>
      </c>
      <c r="G57" s="41">
        <v>82</v>
      </c>
      <c r="H57" s="5" t="s">
        <v>494</v>
      </c>
      <c r="I57" s="4"/>
    </row>
    <row r="58" spans="1:9" x14ac:dyDescent="0.3">
      <c r="A58" s="4" t="s">
        <v>396</v>
      </c>
      <c r="B58" s="4" t="s">
        <v>36</v>
      </c>
      <c r="C58" s="4" t="s">
        <v>143</v>
      </c>
      <c r="D58" s="4" t="s">
        <v>399</v>
      </c>
      <c r="E58" s="25">
        <v>0</v>
      </c>
      <c r="F58" s="33"/>
      <c r="G58" s="39">
        <v>33</v>
      </c>
      <c r="H58" s="4" t="s">
        <v>495</v>
      </c>
      <c r="I58" s="4"/>
    </row>
    <row r="59" spans="1:9" x14ac:dyDescent="0.3">
      <c r="A59" s="4" t="s">
        <v>453</v>
      </c>
      <c r="B59" s="4" t="s">
        <v>36</v>
      </c>
      <c r="C59" s="4" t="s">
        <v>143</v>
      </c>
      <c r="D59" s="4" t="s">
        <v>399</v>
      </c>
      <c r="E59" s="25">
        <v>0</v>
      </c>
      <c r="F59" s="33"/>
      <c r="G59" s="39" t="s">
        <v>471</v>
      </c>
      <c r="H59" s="4"/>
      <c r="I59" s="4"/>
    </row>
    <row r="60" spans="1:9" x14ac:dyDescent="0.3">
      <c r="A60" s="7" t="s">
        <v>113</v>
      </c>
      <c r="B60" s="44" t="s">
        <v>36</v>
      </c>
      <c r="C60" s="7" t="s">
        <v>115</v>
      </c>
      <c r="D60" s="7" t="s">
        <v>117</v>
      </c>
      <c r="E60" s="27">
        <v>135.69</v>
      </c>
      <c r="F60" s="36" t="s">
        <v>465</v>
      </c>
      <c r="G60" s="42" t="s">
        <v>496</v>
      </c>
      <c r="H60" s="7"/>
      <c r="I60" s="4"/>
    </row>
    <row r="61" spans="1:9" x14ac:dyDescent="0.3">
      <c r="A61" s="5" t="s">
        <v>422</v>
      </c>
      <c r="B61" s="5" t="s">
        <v>36</v>
      </c>
      <c r="C61" s="5" t="s">
        <v>424</v>
      </c>
      <c r="D61" s="5" t="s">
        <v>426</v>
      </c>
      <c r="E61" s="26">
        <v>207</v>
      </c>
      <c r="F61" s="35" t="s">
        <v>466</v>
      </c>
      <c r="G61" s="41">
        <v>6</v>
      </c>
      <c r="H61" s="5" t="s">
        <v>486</v>
      </c>
      <c r="I61" s="4"/>
    </row>
    <row r="62" spans="1:9" x14ac:dyDescent="0.3">
      <c r="A62" s="51" t="s">
        <v>126</v>
      </c>
      <c r="B62" s="51" t="s">
        <v>36</v>
      </c>
      <c r="C62" s="51" t="s">
        <v>120</v>
      </c>
      <c r="D62" s="51" t="s">
        <v>129</v>
      </c>
      <c r="E62" s="52">
        <v>0</v>
      </c>
      <c r="F62" s="53" t="s">
        <v>465</v>
      </c>
      <c r="G62" s="60">
        <v>80</v>
      </c>
      <c r="H62" s="51" t="s">
        <v>497</v>
      </c>
      <c r="I62" s="30" t="s">
        <v>498</v>
      </c>
    </row>
    <row r="63" spans="1:9" x14ac:dyDescent="0.3">
      <c r="A63" s="5" t="s">
        <v>118</v>
      </c>
      <c r="B63" s="5" t="s">
        <v>36</v>
      </c>
      <c r="C63" s="5" t="s">
        <v>120</v>
      </c>
      <c r="D63" s="5"/>
      <c r="E63" s="26">
        <v>5386</v>
      </c>
      <c r="F63" s="35" t="s">
        <v>466</v>
      </c>
      <c r="G63" s="55">
        <v>55</v>
      </c>
      <c r="H63" s="5" t="s">
        <v>499</v>
      </c>
      <c r="I63" s="4"/>
    </row>
    <row r="64" spans="1:9" x14ac:dyDescent="0.3">
      <c r="A64" s="6" t="s">
        <v>414</v>
      </c>
      <c r="B64" s="6" t="s">
        <v>36</v>
      </c>
      <c r="C64" s="6" t="s">
        <v>120</v>
      </c>
      <c r="D64" s="6" t="s">
        <v>417</v>
      </c>
      <c r="E64" s="24">
        <v>2332</v>
      </c>
      <c r="F64" s="32" t="s">
        <v>465</v>
      </c>
      <c r="G64" s="38">
        <v>111</v>
      </c>
      <c r="H64" s="6" t="s">
        <v>500</v>
      </c>
      <c r="I64" s="4"/>
    </row>
    <row r="65" spans="1:9" x14ac:dyDescent="0.3">
      <c r="A65" s="5" t="s">
        <v>163</v>
      </c>
      <c r="B65" s="5" t="s">
        <v>36</v>
      </c>
      <c r="C65" s="5" t="s">
        <v>120</v>
      </c>
      <c r="D65" s="5" t="s">
        <v>166</v>
      </c>
      <c r="E65" s="26">
        <v>585</v>
      </c>
      <c r="F65" s="35" t="s">
        <v>466</v>
      </c>
      <c r="G65" s="43">
        <v>5</v>
      </c>
      <c r="H65" s="5" t="s">
        <v>501</v>
      </c>
      <c r="I65" s="4"/>
    </row>
    <row r="66" spans="1:9" x14ac:dyDescent="0.3">
      <c r="A66" s="5" t="s">
        <v>122</v>
      </c>
      <c r="B66" s="5" t="s">
        <v>36</v>
      </c>
      <c r="C66" s="5" t="s">
        <v>120</v>
      </c>
      <c r="D66" s="5" t="s">
        <v>125</v>
      </c>
      <c r="E66" s="26">
        <v>0</v>
      </c>
      <c r="F66" s="35" t="s">
        <v>466</v>
      </c>
      <c r="G66" s="43">
        <v>16</v>
      </c>
      <c r="H66" s="5" t="s">
        <v>502</v>
      </c>
      <c r="I66" s="4"/>
    </row>
    <row r="67" spans="1:9" x14ac:dyDescent="0.3">
      <c r="A67" s="4" t="s">
        <v>134</v>
      </c>
      <c r="B67" s="4" t="s">
        <v>36</v>
      </c>
      <c r="C67" s="4" t="s">
        <v>120</v>
      </c>
      <c r="D67" s="4"/>
      <c r="E67" s="25">
        <v>0</v>
      </c>
      <c r="F67" s="33"/>
      <c r="G67" s="39" t="s">
        <v>503</v>
      </c>
      <c r="H67" s="4"/>
      <c r="I67" s="4"/>
    </row>
    <row r="68" spans="1:9" x14ac:dyDescent="0.3">
      <c r="A68" s="6" t="s">
        <v>184</v>
      </c>
      <c r="B68" s="6" t="s">
        <v>62</v>
      </c>
      <c r="C68" s="6" t="s">
        <v>186</v>
      </c>
      <c r="D68" s="6" t="s">
        <v>188</v>
      </c>
      <c r="E68" s="24">
        <v>120</v>
      </c>
      <c r="F68" s="32" t="s">
        <v>465</v>
      </c>
      <c r="G68" s="38" t="s">
        <v>504</v>
      </c>
      <c r="H68" s="6"/>
      <c r="I68" s="4"/>
    </row>
    <row r="69" spans="1:9" x14ac:dyDescent="0.3">
      <c r="A69" s="28" t="s">
        <v>249</v>
      </c>
      <c r="B69" s="28" t="s">
        <v>36</v>
      </c>
      <c r="C69" s="28" t="s">
        <v>251</v>
      </c>
      <c r="D69" s="28" t="s">
        <v>253</v>
      </c>
      <c r="E69" s="29">
        <v>1004</v>
      </c>
      <c r="F69" s="34" t="s">
        <v>465</v>
      </c>
      <c r="G69" s="40">
        <v>17</v>
      </c>
      <c r="H69" s="28" t="s">
        <v>505</v>
      </c>
      <c r="I69" s="4" t="s">
        <v>506</v>
      </c>
    </row>
    <row r="70" spans="1:9" x14ac:dyDescent="0.3">
      <c r="A70" s="6" t="s">
        <v>215</v>
      </c>
      <c r="B70" s="6" t="s">
        <v>36</v>
      </c>
      <c r="C70" s="6" t="s">
        <v>42</v>
      </c>
      <c r="D70" s="6" t="s">
        <v>218</v>
      </c>
      <c r="E70" s="24">
        <v>3992</v>
      </c>
      <c r="F70" s="32" t="s">
        <v>465</v>
      </c>
      <c r="G70" s="38">
        <v>132</v>
      </c>
      <c r="H70" s="6" t="s">
        <v>507</v>
      </c>
      <c r="I70" s="4"/>
    </row>
    <row r="71" spans="1:9" x14ac:dyDescent="0.3">
      <c r="A71" s="6" t="s">
        <v>331</v>
      </c>
      <c r="B71" s="6" t="s">
        <v>36</v>
      </c>
      <c r="C71" s="6" t="s">
        <v>42</v>
      </c>
      <c r="D71" s="6" t="s">
        <v>334</v>
      </c>
      <c r="E71" s="24">
        <v>2482</v>
      </c>
      <c r="F71" s="32" t="s">
        <v>465</v>
      </c>
      <c r="G71" s="38">
        <v>114</v>
      </c>
      <c r="H71" s="6" t="s">
        <v>508</v>
      </c>
      <c r="I71" s="4"/>
    </row>
    <row r="72" spans="1:9" x14ac:dyDescent="0.3">
      <c r="A72" s="6" t="s">
        <v>449</v>
      </c>
      <c r="B72" s="6" t="s">
        <v>36</v>
      </c>
      <c r="C72" s="6" t="s">
        <v>42</v>
      </c>
      <c r="D72" s="6" t="s">
        <v>452</v>
      </c>
      <c r="E72" s="24">
        <v>2334</v>
      </c>
      <c r="F72" s="32" t="s">
        <v>465</v>
      </c>
      <c r="G72" s="38">
        <v>164</v>
      </c>
      <c r="H72" s="6" t="s">
        <v>493</v>
      </c>
      <c r="I72" s="4"/>
    </row>
    <row r="73" spans="1:9" x14ac:dyDescent="0.3">
      <c r="A73" s="6" t="s">
        <v>159</v>
      </c>
      <c r="B73" s="6" t="s">
        <v>36</v>
      </c>
      <c r="C73" s="6" t="s">
        <v>42</v>
      </c>
      <c r="D73" s="6" t="s">
        <v>162</v>
      </c>
      <c r="E73" s="24">
        <v>747</v>
      </c>
      <c r="F73" s="32" t="s">
        <v>465</v>
      </c>
      <c r="G73" s="38">
        <v>41</v>
      </c>
      <c r="H73" s="6" t="s">
        <v>509</v>
      </c>
      <c r="I73" s="4"/>
    </row>
    <row r="74" spans="1:9" x14ac:dyDescent="0.3">
      <c r="A74" s="6" t="s">
        <v>231</v>
      </c>
      <c r="B74" s="6" t="s">
        <v>36</v>
      </c>
      <c r="C74" s="6" t="s">
        <v>42</v>
      </c>
      <c r="D74" s="6" t="s">
        <v>234</v>
      </c>
      <c r="E74" s="24">
        <v>488</v>
      </c>
      <c r="F74" s="32" t="s">
        <v>465</v>
      </c>
      <c r="G74" s="38">
        <v>45</v>
      </c>
      <c r="H74" s="6" t="s">
        <v>510</v>
      </c>
      <c r="I74" s="4"/>
    </row>
    <row r="75" spans="1:9" x14ac:dyDescent="0.3">
      <c r="A75" s="5" t="s">
        <v>223</v>
      </c>
      <c r="B75" s="5" t="s">
        <v>36</v>
      </c>
      <c r="C75" s="5" t="s">
        <v>42</v>
      </c>
      <c r="D75" s="5" t="s">
        <v>222</v>
      </c>
      <c r="E75" s="26">
        <v>20767</v>
      </c>
      <c r="F75" s="35" t="s">
        <v>466</v>
      </c>
      <c r="G75" s="41">
        <f>SUM(G93,G95)</f>
        <v>282</v>
      </c>
      <c r="H75" s="5"/>
      <c r="I75" s="5" t="s">
        <v>511</v>
      </c>
    </row>
    <row r="76" spans="1:9" x14ac:dyDescent="0.3">
      <c r="A76" s="6" t="s">
        <v>137</v>
      </c>
      <c r="B76" s="6" t="s">
        <v>36</v>
      </c>
      <c r="C76" s="6" t="s">
        <v>42</v>
      </c>
      <c r="D76" s="6" t="s">
        <v>140</v>
      </c>
      <c r="E76" s="24">
        <v>1142</v>
      </c>
      <c r="F76" s="32" t="s">
        <v>465</v>
      </c>
      <c r="G76" s="38">
        <v>89</v>
      </c>
      <c r="H76" s="6" t="s">
        <v>512</v>
      </c>
      <c r="I76" s="4"/>
    </row>
    <row r="77" spans="1:9" x14ac:dyDescent="0.3">
      <c r="A77" s="6" t="s">
        <v>335</v>
      </c>
      <c r="B77" s="6" t="s">
        <v>62</v>
      </c>
      <c r="C77" s="6" t="s">
        <v>42</v>
      </c>
      <c r="D77" s="6" t="s">
        <v>338</v>
      </c>
      <c r="E77" s="24">
        <v>666</v>
      </c>
      <c r="F77" s="32" t="s">
        <v>465</v>
      </c>
      <c r="G77" s="38">
        <v>96</v>
      </c>
      <c r="H77" s="6" t="s">
        <v>513</v>
      </c>
      <c r="I77" s="4"/>
    </row>
    <row r="78" spans="1:9" x14ac:dyDescent="0.3">
      <c r="A78" s="6" t="s">
        <v>288</v>
      </c>
      <c r="B78" s="6" t="s">
        <v>36</v>
      </c>
      <c r="C78" s="6" t="s">
        <v>42</v>
      </c>
      <c r="D78" s="6" t="s">
        <v>291</v>
      </c>
      <c r="E78" s="24">
        <v>545</v>
      </c>
      <c r="F78" s="32" t="s">
        <v>465</v>
      </c>
      <c r="G78" s="38">
        <v>37</v>
      </c>
      <c r="H78" s="6" t="s">
        <v>514</v>
      </c>
      <c r="I78" s="4"/>
    </row>
    <row r="79" spans="1:9" x14ac:dyDescent="0.3">
      <c r="A79" s="5" t="s">
        <v>292</v>
      </c>
      <c r="B79" s="5" t="s">
        <v>36</v>
      </c>
      <c r="C79" s="5" t="s">
        <v>42</v>
      </c>
      <c r="D79" s="5" t="s">
        <v>295</v>
      </c>
      <c r="E79" s="26">
        <v>4112</v>
      </c>
      <c r="F79" s="35" t="s">
        <v>466</v>
      </c>
      <c r="G79" s="41">
        <v>51</v>
      </c>
      <c r="H79" s="5" t="s">
        <v>515</v>
      </c>
      <c r="I79" s="4"/>
    </row>
    <row r="80" spans="1:9" x14ac:dyDescent="0.3">
      <c r="A80" s="6" t="s">
        <v>318</v>
      </c>
      <c r="B80" s="6" t="s">
        <v>62</v>
      </c>
      <c r="C80" s="6" t="s">
        <v>42</v>
      </c>
      <c r="D80" s="6" t="s">
        <v>321</v>
      </c>
      <c r="E80" s="24">
        <v>2711</v>
      </c>
      <c r="F80" s="32" t="s">
        <v>465</v>
      </c>
      <c r="G80" s="38">
        <v>101</v>
      </c>
      <c r="H80" s="6" t="s">
        <v>513</v>
      </c>
      <c r="I80" s="4"/>
    </row>
    <row r="81" spans="1:9" x14ac:dyDescent="0.3">
      <c r="A81" s="6" t="s">
        <v>104</v>
      </c>
      <c r="B81" s="6" t="s">
        <v>36</v>
      </c>
      <c r="C81" s="6" t="s">
        <v>42</v>
      </c>
      <c r="D81" s="6" t="s">
        <v>107</v>
      </c>
      <c r="E81" s="24">
        <v>2411</v>
      </c>
      <c r="F81" s="32" t="s">
        <v>465</v>
      </c>
      <c r="G81" s="38">
        <v>76</v>
      </c>
      <c r="H81" s="6" t="s">
        <v>516</v>
      </c>
      <c r="I81" s="4"/>
    </row>
    <row r="82" spans="1:9" x14ac:dyDescent="0.3">
      <c r="A82" s="5" t="s">
        <v>151</v>
      </c>
      <c r="B82" s="5" t="s">
        <v>36</v>
      </c>
      <c r="C82" s="5" t="s">
        <v>42</v>
      </c>
      <c r="D82" s="5" t="s">
        <v>154</v>
      </c>
      <c r="E82" s="26">
        <v>1767</v>
      </c>
      <c r="F82" s="35" t="s">
        <v>466</v>
      </c>
      <c r="G82" s="41">
        <v>36</v>
      </c>
      <c r="H82" s="5" t="s">
        <v>517</v>
      </c>
      <c r="I82" s="4"/>
    </row>
    <row r="83" spans="1:9" x14ac:dyDescent="0.3">
      <c r="A83" s="6" t="s">
        <v>284</v>
      </c>
      <c r="B83" s="6" t="s">
        <v>36</v>
      </c>
      <c r="C83" s="6" t="s">
        <v>42</v>
      </c>
      <c r="D83" s="6" t="s">
        <v>287</v>
      </c>
      <c r="E83" s="24">
        <v>1731</v>
      </c>
      <c r="F83" s="32" t="s">
        <v>465</v>
      </c>
      <c r="G83" s="54">
        <v>46</v>
      </c>
      <c r="H83" s="6" t="s">
        <v>518</v>
      </c>
      <c r="I83" s="4"/>
    </row>
    <row r="84" spans="1:9" x14ac:dyDescent="0.3">
      <c r="A84" s="5" t="s">
        <v>322</v>
      </c>
      <c r="B84" s="5" t="s">
        <v>36</v>
      </c>
      <c r="C84" s="5" t="s">
        <v>42</v>
      </c>
      <c r="D84" s="5" t="s">
        <v>325</v>
      </c>
      <c r="E84" s="26">
        <v>1444</v>
      </c>
      <c r="F84" s="35" t="s">
        <v>466</v>
      </c>
      <c r="G84" s="41">
        <v>15</v>
      </c>
      <c r="H84" s="5" t="s">
        <v>519</v>
      </c>
      <c r="I84" s="4"/>
    </row>
    <row r="85" spans="1:9" x14ac:dyDescent="0.3">
      <c r="A85" s="6" t="s">
        <v>440</v>
      </c>
      <c r="B85" s="6" t="s">
        <v>62</v>
      </c>
      <c r="C85" s="6" t="s">
        <v>42</v>
      </c>
      <c r="D85" s="6" t="s">
        <v>443</v>
      </c>
      <c r="E85" s="24">
        <v>971</v>
      </c>
      <c r="F85" s="32" t="s">
        <v>465</v>
      </c>
      <c r="G85" s="38">
        <v>36</v>
      </c>
      <c r="H85" s="6" t="s">
        <v>518</v>
      </c>
      <c r="I85" s="4"/>
    </row>
    <row r="86" spans="1:9" x14ac:dyDescent="0.3">
      <c r="A86" s="6" t="s">
        <v>197</v>
      </c>
      <c r="B86" s="6" t="s">
        <v>36</v>
      </c>
      <c r="C86" s="6" t="s">
        <v>42</v>
      </c>
      <c r="D86" s="6" t="s">
        <v>200</v>
      </c>
      <c r="E86" s="24">
        <v>632</v>
      </c>
      <c r="F86" s="32" t="s">
        <v>465</v>
      </c>
      <c r="G86" s="54">
        <v>98</v>
      </c>
      <c r="H86" s="6" t="s">
        <v>520</v>
      </c>
      <c r="I86" s="4"/>
    </row>
    <row r="87" spans="1:9" x14ac:dyDescent="0.3">
      <c r="A87" s="6" t="s">
        <v>245</v>
      </c>
      <c r="B87" s="6" t="s">
        <v>62</v>
      </c>
      <c r="C87" s="6" t="s">
        <v>42</v>
      </c>
      <c r="D87" s="6" t="s">
        <v>248</v>
      </c>
      <c r="E87" s="24">
        <v>598</v>
      </c>
      <c r="F87" s="32" t="s">
        <v>465</v>
      </c>
      <c r="G87" s="54">
        <v>41</v>
      </c>
      <c r="H87" s="6" t="s">
        <v>521</v>
      </c>
      <c r="I87" s="4"/>
    </row>
    <row r="88" spans="1:9" x14ac:dyDescent="0.3">
      <c r="A88" s="6" t="s">
        <v>40</v>
      </c>
      <c r="B88" s="6" t="s">
        <v>36</v>
      </c>
      <c r="C88" s="6" t="s">
        <v>42</v>
      </c>
      <c r="D88" s="6" t="s">
        <v>44</v>
      </c>
      <c r="E88" s="24">
        <v>591</v>
      </c>
      <c r="F88" s="32" t="s">
        <v>465</v>
      </c>
      <c r="G88" s="38">
        <v>31</v>
      </c>
      <c r="H88" s="6" t="s">
        <v>522</v>
      </c>
      <c r="I88" s="4"/>
    </row>
    <row r="89" spans="1:9" x14ac:dyDescent="0.3">
      <c r="A89" s="6" t="s">
        <v>302</v>
      </c>
      <c r="B89" s="6" t="s">
        <v>62</v>
      </c>
      <c r="C89" s="6" t="s">
        <v>42</v>
      </c>
      <c r="D89" s="6" t="s">
        <v>305</v>
      </c>
      <c r="E89" s="24">
        <v>566</v>
      </c>
      <c r="F89" s="32" t="s">
        <v>465</v>
      </c>
      <c r="G89" s="38">
        <v>94</v>
      </c>
      <c r="H89" s="6" t="s">
        <v>523</v>
      </c>
      <c r="I89" s="4"/>
    </row>
    <row r="90" spans="1:9" x14ac:dyDescent="0.3">
      <c r="A90" s="6" t="s">
        <v>130</v>
      </c>
      <c r="B90" s="6" t="s">
        <v>62</v>
      </c>
      <c r="C90" s="6" t="s">
        <v>42</v>
      </c>
      <c r="D90" s="6" t="s">
        <v>133</v>
      </c>
      <c r="E90" s="24">
        <v>394</v>
      </c>
      <c r="F90" s="32" t="s">
        <v>465</v>
      </c>
      <c r="G90" s="38">
        <v>13</v>
      </c>
      <c r="H90" s="6" t="s">
        <v>500</v>
      </c>
      <c r="I90" s="4"/>
    </row>
    <row r="91" spans="1:9" x14ac:dyDescent="0.3">
      <c r="A91" t="s">
        <v>75</v>
      </c>
      <c r="B91" t="s">
        <v>36</v>
      </c>
      <c r="C91" t="s">
        <v>42</v>
      </c>
      <c r="D91" t="s">
        <v>78</v>
      </c>
      <c r="E91">
        <v>0</v>
      </c>
      <c r="F91"/>
      <c r="G91">
        <v>46</v>
      </c>
      <c r="H91" t="s">
        <v>518</v>
      </c>
      <c r="I91" s="57" t="s">
        <v>524</v>
      </c>
    </row>
    <row r="92" spans="1:9" x14ac:dyDescent="0.3">
      <c r="A92" t="s">
        <v>193</v>
      </c>
      <c r="B92" t="s">
        <v>36</v>
      </c>
      <c r="C92" t="s">
        <v>42</v>
      </c>
      <c r="D92" t="s">
        <v>196</v>
      </c>
      <c r="E92">
        <v>0</v>
      </c>
      <c r="F92"/>
      <c r="G92">
        <v>32</v>
      </c>
      <c r="H92" t="s">
        <v>525</v>
      </c>
      <c r="I92" s="57" t="s">
        <v>524</v>
      </c>
    </row>
    <row r="93" spans="1:9" x14ac:dyDescent="0.3">
      <c r="A93" s="5" t="s">
        <v>219</v>
      </c>
      <c r="B93" s="5" t="s">
        <v>36</v>
      </c>
      <c r="C93" s="5" t="s">
        <v>42</v>
      </c>
      <c r="D93" s="5" t="s">
        <v>222</v>
      </c>
      <c r="E93" s="5">
        <v>0</v>
      </c>
      <c r="F93" s="5"/>
      <c r="G93" s="5">
        <v>267</v>
      </c>
      <c r="H93" s="5" t="s">
        <v>526</v>
      </c>
      <c r="I93" s="28" t="s">
        <v>527</v>
      </c>
    </row>
    <row r="94" spans="1:9" x14ac:dyDescent="0.3">
      <c r="A94" t="s">
        <v>258</v>
      </c>
      <c r="B94" t="s">
        <v>36</v>
      </c>
      <c r="C94" t="s">
        <v>42</v>
      </c>
      <c r="D94" t="s">
        <v>261</v>
      </c>
      <c r="E94">
        <v>0</v>
      </c>
      <c r="F94"/>
      <c r="G94">
        <v>11</v>
      </c>
      <c r="H94" t="s">
        <v>528</v>
      </c>
      <c r="I94" s="4" t="s">
        <v>524</v>
      </c>
    </row>
    <row r="95" spans="1:9" x14ac:dyDescent="0.3">
      <c r="A95" s="5" t="s">
        <v>427</v>
      </c>
      <c r="B95" s="5" t="s">
        <v>36</v>
      </c>
      <c r="C95" s="5" t="s">
        <v>42</v>
      </c>
      <c r="D95" s="5" t="s">
        <v>430</v>
      </c>
      <c r="E95" s="5">
        <v>0</v>
      </c>
      <c r="F95" s="5"/>
      <c r="G95" s="5">
        <v>15</v>
      </c>
      <c r="H95" s="5" t="s">
        <v>529</v>
      </c>
      <c r="I95" s="28" t="s">
        <v>527</v>
      </c>
    </row>
    <row r="96" spans="1:9" x14ac:dyDescent="0.3">
      <c r="A96" s="6" t="s">
        <v>314</v>
      </c>
      <c r="B96" s="6" t="s">
        <v>36</v>
      </c>
      <c r="C96" s="6" t="s">
        <v>110</v>
      </c>
      <c r="D96" s="6" t="s">
        <v>317</v>
      </c>
      <c r="E96" s="24">
        <v>294</v>
      </c>
      <c r="F96" s="32" t="s">
        <v>465</v>
      </c>
      <c r="G96" s="38">
        <v>42</v>
      </c>
      <c r="H96" s="4" t="s">
        <v>530</v>
      </c>
      <c r="I96" s="4"/>
    </row>
    <row r="97" spans="1:9" x14ac:dyDescent="0.3">
      <c r="A97" s="5" t="s">
        <v>306</v>
      </c>
      <c r="B97" s="5" t="s">
        <v>36</v>
      </c>
      <c r="C97" s="5" t="s">
        <v>110</v>
      </c>
      <c r="D97" s="5" t="s">
        <v>309</v>
      </c>
      <c r="E97" s="26">
        <v>446</v>
      </c>
      <c r="F97" s="35" t="s">
        <v>466</v>
      </c>
      <c r="G97" s="41">
        <v>4</v>
      </c>
      <c r="H97" s="5" t="s">
        <v>531</v>
      </c>
      <c r="I97" s="4"/>
    </row>
    <row r="98" spans="1:9" x14ac:dyDescent="0.3">
      <c r="A98" s="5" t="s">
        <v>108</v>
      </c>
      <c r="B98" s="5" t="s">
        <v>36</v>
      </c>
      <c r="C98" s="5" t="s">
        <v>110</v>
      </c>
      <c r="D98" s="5" t="s">
        <v>112</v>
      </c>
      <c r="E98" s="26">
        <v>322</v>
      </c>
      <c r="F98" s="35" t="s">
        <v>466</v>
      </c>
      <c r="G98" s="41">
        <v>0</v>
      </c>
      <c r="H98" s="5"/>
      <c r="I98" s="4"/>
    </row>
    <row r="99" spans="1:9" x14ac:dyDescent="0.3">
      <c r="A99" s="5" t="s">
        <v>339</v>
      </c>
      <c r="B99" s="5" t="s">
        <v>36</v>
      </c>
      <c r="C99" s="5" t="s">
        <v>110</v>
      </c>
      <c r="D99" s="5" t="s">
        <v>342</v>
      </c>
      <c r="E99" s="26">
        <v>192</v>
      </c>
      <c r="F99" s="35" t="s">
        <v>466</v>
      </c>
      <c r="G99" s="41">
        <v>0</v>
      </c>
      <c r="H99" s="5"/>
      <c r="I99" s="4"/>
    </row>
    <row r="100" spans="1:9" x14ac:dyDescent="0.3">
      <c r="A100" s="7" t="s">
        <v>79</v>
      </c>
      <c r="B100" s="7" t="s">
        <v>36</v>
      </c>
      <c r="C100" s="7" t="s">
        <v>81</v>
      </c>
      <c r="D100" s="7" t="s">
        <v>83</v>
      </c>
      <c r="E100" s="27">
        <v>1950</v>
      </c>
      <c r="F100" s="36" t="s">
        <v>465</v>
      </c>
      <c r="G100" s="42">
        <v>3</v>
      </c>
      <c r="H100" s="7">
        <v>2021</v>
      </c>
      <c r="I100" s="4"/>
    </row>
    <row r="101" spans="1:9" x14ac:dyDescent="0.3">
      <c r="A101" s="6" t="s">
        <v>171</v>
      </c>
      <c r="B101" s="6" t="s">
        <v>36</v>
      </c>
      <c r="C101" s="6" t="s">
        <v>81</v>
      </c>
      <c r="D101" s="6" t="s">
        <v>174</v>
      </c>
      <c r="E101" s="24">
        <v>390</v>
      </c>
      <c r="F101" s="32" t="s">
        <v>465</v>
      </c>
      <c r="G101" s="38"/>
      <c r="H101" s="6"/>
      <c r="I101" s="4"/>
    </row>
    <row r="102" spans="1:9" x14ac:dyDescent="0.3">
      <c r="A102" s="4" t="s">
        <v>55</v>
      </c>
      <c r="B102" s="4" t="s">
        <v>36</v>
      </c>
      <c r="C102" s="4" t="s">
        <v>57</v>
      </c>
      <c r="D102" s="4" t="s">
        <v>59</v>
      </c>
      <c r="E102" s="25">
        <v>0</v>
      </c>
      <c r="F102" s="33"/>
      <c r="G102" s="39">
        <v>9</v>
      </c>
      <c r="H102" s="4" t="s">
        <v>532</v>
      </c>
      <c r="I102" s="4"/>
    </row>
    <row r="103" spans="1:9" x14ac:dyDescent="0.3">
      <c r="A103" s="4"/>
      <c r="B103" s="4"/>
      <c r="C103" s="4"/>
      <c r="D103" s="4" t="s">
        <v>533</v>
      </c>
      <c r="E103" s="56">
        <f>SUM(E2:E102)</f>
        <v>112219.45</v>
      </c>
      <c r="F103" s="61"/>
      <c r="G103" s="39"/>
      <c r="H103" s="4"/>
      <c r="I103" s="4"/>
    </row>
    <row r="104" spans="1:9" x14ac:dyDescent="0.3">
      <c r="D104" s="1" t="s">
        <v>534</v>
      </c>
      <c r="E104" s="62">
        <f>(E103-(E105+E106))</f>
        <v>0</v>
      </c>
    </row>
    <row r="105" spans="1:9" ht="15" thickBot="1" x14ac:dyDescent="0.35">
      <c r="D105" s="63" t="s">
        <v>535</v>
      </c>
      <c r="E105" s="64">
        <f>SUMIFS(E2:E102,F2:F102,"u")</f>
        <v>53776.34</v>
      </c>
    </row>
    <row r="106" spans="1:9" ht="15" thickTop="1" x14ac:dyDescent="0.3">
      <c r="D106" s="65" t="s">
        <v>536</v>
      </c>
      <c r="E106" s="66">
        <f>SUMIFS(E2:E102,F2:F102,"s")</f>
        <v>58443.11</v>
      </c>
    </row>
    <row r="107" spans="1:9" ht="46.95" customHeight="1" x14ac:dyDescent="0.3">
      <c r="D107" s="58" t="s">
        <v>537</v>
      </c>
      <c r="E107" s="59">
        <f>(E106*1.05)</f>
        <v>61365.265500000001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7FAE-65F9-4538-89D4-E0832566BE57}">
  <dimension ref="A1:Q18"/>
  <sheetViews>
    <sheetView workbookViewId="0">
      <selection sqref="A1:Q19"/>
    </sheetView>
  </sheetViews>
  <sheetFormatPr defaultRowHeight="14.4" x14ac:dyDescent="0.3"/>
  <cols>
    <col min="1" max="1" width="29.44140625" customWidth="1"/>
  </cols>
  <sheetData>
    <row r="1" spans="1:17" x14ac:dyDescent="0.3">
      <c r="A1" s="7" t="s">
        <v>538</v>
      </c>
      <c r="B1" s="7"/>
      <c r="C1" s="7"/>
      <c r="D1" s="7"/>
      <c r="E1" s="7"/>
      <c r="F1" s="7"/>
      <c r="G1" s="7"/>
      <c r="H1" s="7"/>
      <c r="I1" s="7"/>
      <c r="K1" s="8" t="s">
        <v>539</v>
      </c>
      <c r="L1" s="8" t="s">
        <v>540</v>
      </c>
    </row>
    <row r="2" spans="1:17" x14ac:dyDescent="0.3">
      <c r="A2" s="9" t="s">
        <v>541</v>
      </c>
      <c r="B2" s="10"/>
      <c r="C2" s="10">
        <f>SUM(C4:C18)</f>
        <v>1458</v>
      </c>
      <c r="D2" s="10">
        <f t="shared" ref="D2:J2" si="0">SUM(D4:D18)</f>
        <v>317</v>
      </c>
      <c r="E2" s="10">
        <f t="shared" si="0"/>
        <v>60</v>
      </c>
      <c r="F2" s="10">
        <f>SUM(F4:F18)</f>
        <v>115</v>
      </c>
      <c r="G2" s="10">
        <f>SUM(G4:G18)</f>
        <v>63</v>
      </c>
      <c r="H2" s="10">
        <f>SUM(H4:H18)</f>
        <v>49</v>
      </c>
      <c r="I2" s="10">
        <f>SUM(I4:I18)</f>
        <v>30</v>
      </c>
      <c r="J2" s="10">
        <f t="shared" si="0"/>
        <v>42</v>
      </c>
      <c r="K2" s="11">
        <f>SUMIF(Table13[Fulfillment],"&gt;=0",Table13[Fulfillment])</f>
        <v>12282</v>
      </c>
      <c r="L2" s="12">
        <f>SUMIF(Table13[Year-1 FF Est],"&gt;=0",Table13[Year-1 FF Est])</f>
        <v>2024</v>
      </c>
    </row>
    <row r="3" spans="1:17" x14ac:dyDescent="0.3">
      <c r="A3" s="13" t="s">
        <v>542</v>
      </c>
      <c r="B3" s="13" t="s">
        <v>543</v>
      </c>
      <c r="C3" s="13" t="s">
        <v>544</v>
      </c>
      <c r="D3" s="13" t="s">
        <v>545</v>
      </c>
      <c r="E3" s="13" t="s">
        <v>546</v>
      </c>
      <c r="F3" s="13" t="s">
        <v>547</v>
      </c>
      <c r="G3" s="13" t="s">
        <v>548</v>
      </c>
      <c r="H3" s="13" t="s">
        <v>549</v>
      </c>
      <c r="I3" s="13" t="s">
        <v>550</v>
      </c>
      <c r="J3" s="13" t="s">
        <v>551</v>
      </c>
      <c r="K3" s="14" t="s">
        <v>552</v>
      </c>
      <c r="L3" s="14" t="s">
        <v>553</v>
      </c>
      <c r="M3" s="13" t="s">
        <v>554</v>
      </c>
      <c r="N3" s="13" t="s">
        <v>555</v>
      </c>
    </row>
    <row r="4" spans="1:17" x14ac:dyDescent="0.3">
      <c r="A4" s="15" t="s">
        <v>556</v>
      </c>
      <c r="B4" s="16">
        <f t="shared" ref="B4:B18" si="1">(D4/C4)</f>
        <v>0.24320652173913043</v>
      </c>
      <c r="C4" s="17">
        <v>736</v>
      </c>
      <c r="D4" s="17">
        <f t="shared" ref="D4:D18" si="2">SUM(E4:I4)</f>
        <v>179</v>
      </c>
      <c r="E4" s="17">
        <v>44</v>
      </c>
      <c r="F4" s="17">
        <v>83</v>
      </c>
      <c r="G4" s="17">
        <v>22</v>
      </c>
      <c r="H4" s="17">
        <v>12</v>
      </c>
      <c r="I4" s="17">
        <v>18</v>
      </c>
      <c r="J4" s="17">
        <v>32</v>
      </c>
      <c r="K4" s="18">
        <f t="shared" ref="K4:K18" si="3">((D4-5)*46)</f>
        <v>8004</v>
      </c>
      <c r="L4" s="18">
        <f t="shared" ref="L4:L18" si="4">((E4-5)*46)</f>
        <v>1794</v>
      </c>
      <c r="M4" s="17"/>
      <c r="N4" s="17"/>
      <c r="O4" s="67" t="s">
        <v>557</v>
      </c>
      <c r="P4" s="67"/>
      <c r="Q4" s="67"/>
    </row>
    <row r="5" spans="1:17" x14ac:dyDescent="0.3">
      <c r="A5" s="15" t="s">
        <v>558</v>
      </c>
      <c r="B5" s="16">
        <f t="shared" si="1"/>
        <v>0.18181818181818182</v>
      </c>
      <c r="C5" s="17">
        <v>330</v>
      </c>
      <c r="D5" s="17">
        <f t="shared" si="2"/>
        <v>60</v>
      </c>
      <c r="E5" s="17">
        <v>2</v>
      </c>
      <c r="F5" s="17">
        <v>8</v>
      </c>
      <c r="G5" s="17">
        <v>25</v>
      </c>
      <c r="H5" s="17">
        <v>21</v>
      </c>
      <c r="I5" s="17">
        <v>4</v>
      </c>
      <c r="J5" s="17">
        <v>3</v>
      </c>
      <c r="K5" s="18">
        <f t="shared" si="3"/>
        <v>2530</v>
      </c>
      <c r="L5" s="18">
        <f t="shared" si="4"/>
        <v>-138</v>
      </c>
      <c r="M5" s="17"/>
      <c r="N5" s="17"/>
      <c r="O5" s="7" t="s">
        <v>559</v>
      </c>
      <c r="P5" s="7"/>
      <c r="Q5" s="19">
        <f>(D2/C2)</f>
        <v>0.21742112482853224</v>
      </c>
    </row>
    <row r="6" spans="1:17" x14ac:dyDescent="0.3">
      <c r="A6" s="15" t="s">
        <v>560</v>
      </c>
      <c r="B6" s="16">
        <f t="shared" si="1"/>
        <v>0.27</v>
      </c>
      <c r="C6" s="17">
        <v>100</v>
      </c>
      <c r="D6" s="17">
        <f t="shared" si="2"/>
        <v>27</v>
      </c>
      <c r="E6" s="17">
        <v>10</v>
      </c>
      <c r="F6" s="17">
        <v>3</v>
      </c>
      <c r="G6" s="17">
        <v>8</v>
      </c>
      <c r="H6" s="17"/>
      <c r="I6" s="17">
        <v>6</v>
      </c>
      <c r="J6" s="17"/>
      <c r="K6" s="18">
        <f t="shared" si="3"/>
        <v>1012</v>
      </c>
      <c r="L6" s="18">
        <f t="shared" si="4"/>
        <v>230</v>
      </c>
      <c r="M6" s="17"/>
      <c r="N6" s="17"/>
      <c r="O6" s="7" t="s">
        <v>561</v>
      </c>
      <c r="P6" s="7"/>
      <c r="Q6" s="19">
        <f>((SUM(E2:H2))/C2)</f>
        <v>0.19684499314128945</v>
      </c>
    </row>
    <row r="7" spans="1:17" x14ac:dyDescent="0.3">
      <c r="A7" s="15" t="s">
        <v>562</v>
      </c>
      <c r="B7" s="16">
        <f t="shared" si="1"/>
        <v>0.1702127659574468</v>
      </c>
      <c r="C7" s="17">
        <v>94</v>
      </c>
      <c r="D7" s="17">
        <f t="shared" si="2"/>
        <v>16</v>
      </c>
      <c r="E7" s="17"/>
      <c r="F7" s="17">
        <v>10</v>
      </c>
      <c r="G7" s="17"/>
      <c r="H7" s="17">
        <v>4</v>
      </c>
      <c r="I7" s="17">
        <v>2</v>
      </c>
      <c r="J7" s="17"/>
      <c r="K7" s="18">
        <f t="shared" si="3"/>
        <v>506</v>
      </c>
      <c r="L7" s="18">
        <f t="shared" si="4"/>
        <v>-230</v>
      </c>
      <c r="M7" s="17"/>
      <c r="N7" s="17"/>
      <c r="O7" s="7" t="s">
        <v>563</v>
      </c>
      <c r="P7" s="7"/>
      <c r="Q7" s="19">
        <f>((SUM(E2:G2))/C2)</f>
        <v>0.16323731138545952</v>
      </c>
    </row>
    <row r="8" spans="1:17" x14ac:dyDescent="0.3">
      <c r="A8" s="15" t="s">
        <v>564</v>
      </c>
      <c r="B8" s="16">
        <f t="shared" si="1"/>
        <v>6.4935064935064929E-2</v>
      </c>
      <c r="C8" s="17">
        <v>154</v>
      </c>
      <c r="D8" s="17">
        <f t="shared" si="2"/>
        <v>10</v>
      </c>
      <c r="E8" s="17">
        <v>2</v>
      </c>
      <c r="F8" s="17">
        <v>4</v>
      </c>
      <c r="G8" s="17"/>
      <c r="H8" s="17">
        <v>4</v>
      </c>
      <c r="I8" s="17"/>
      <c r="J8" s="17">
        <v>7</v>
      </c>
      <c r="K8" s="18">
        <f t="shared" si="3"/>
        <v>230</v>
      </c>
      <c r="L8" s="18">
        <f t="shared" si="4"/>
        <v>-138</v>
      </c>
      <c r="M8" s="17"/>
      <c r="N8" s="17"/>
      <c r="O8" s="7" t="s">
        <v>565</v>
      </c>
      <c r="P8" s="7"/>
      <c r="Q8" s="19">
        <f>((SUM(E2,F2))/C2)</f>
        <v>0.12002743484224966</v>
      </c>
    </row>
    <row r="9" spans="1:17" x14ac:dyDescent="0.3">
      <c r="A9" s="15" t="s">
        <v>566</v>
      </c>
      <c r="B9" s="16">
        <f t="shared" si="1"/>
        <v>1</v>
      </c>
      <c r="C9" s="17">
        <v>5</v>
      </c>
      <c r="D9" s="17">
        <f t="shared" si="2"/>
        <v>5</v>
      </c>
      <c r="E9" s="17"/>
      <c r="F9" s="17">
        <v>2</v>
      </c>
      <c r="G9" s="17"/>
      <c r="H9" s="17">
        <v>3</v>
      </c>
      <c r="I9" s="17"/>
      <c r="J9" s="17"/>
      <c r="K9" s="18">
        <f t="shared" si="3"/>
        <v>0</v>
      </c>
      <c r="L9" s="18">
        <f t="shared" si="4"/>
        <v>-230</v>
      </c>
      <c r="M9" s="17"/>
      <c r="N9" s="17"/>
      <c r="O9" s="20" t="s">
        <v>567</v>
      </c>
      <c r="P9" s="20"/>
      <c r="Q9" s="21">
        <f>(E2/C2)</f>
        <v>4.1152263374485597E-2</v>
      </c>
    </row>
    <row r="10" spans="1:17" x14ac:dyDescent="0.3">
      <c r="A10" s="15" t="s">
        <v>568</v>
      </c>
      <c r="B10" s="16">
        <f t="shared" si="1"/>
        <v>0.7142857142857143</v>
      </c>
      <c r="C10" s="17">
        <v>7</v>
      </c>
      <c r="D10" s="17">
        <f t="shared" si="2"/>
        <v>5</v>
      </c>
      <c r="E10" s="17"/>
      <c r="F10" s="17">
        <v>5</v>
      </c>
      <c r="G10" s="17"/>
      <c r="H10" s="17"/>
      <c r="I10" s="17"/>
      <c r="J10" s="17"/>
      <c r="K10" s="18">
        <f t="shared" si="3"/>
        <v>0</v>
      </c>
      <c r="L10" s="18">
        <f t="shared" si="4"/>
        <v>-230</v>
      </c>
      <c r="M10" s="17"/>
      <c r="N10" s="17"/>
      <c r="O10" s="22" t="s">
        <v>569</v>
      </c>
      <c r="P10" s="22"/>
      <c r="Q10" s="23">
        <v>0.78</v>
      </c>
    </row>
    <row r="11" spans="1:17" x14ac:dyDescent="0.3">
      <c r="A11" s="15" t="s">
        <v>570</v>
      </c>
      <c r="B11" s="16">
        <f t="shared" si="1"/>
        <v>1</v>
      </c>
      <c r="C11" s="17">
        <v>4</v>
      </c>
      <c r="D11" s="17">
        <f t="shared" si="2"/>
        <v>4</v>
      </c>
      <c r="E11" s="17"/>
      <c r="F11" s="17"/>
      <c r="G11" s="17">
        <v>4</v>
      </c>
      <c r="H11" s="17"/>
      <c r="I11" s="17"/>
      <c r="J11" s="17"/>
      <c r="K11" s="18">
        <f t="shared" si="3"/>
        <v>-46</v>
      </c>
      <c r="L11" s="18">
        <f t="shared" si="4"/>
        <v>-230</v>
      </c>
      <c r="M11" s="17"/>
      <c r="N11" s="17"/>
    </row>
    <row r="12" spans="1:17" x14ac:dyDescent="0.3">
      <c r="A12" s="15" t="s">
        <v>571</v>
      </c>
      <c r="B12" s="16">
        <f t="shared" si="1"/>
        <v>0.27272727272727271</v>
      </c>
      <c r="C12" s="17">
        <v>11</v>
      </c>
      <c r="D12" s="17">
        <f t="shared" si="2"/>
        <v>3</v>
      </c>
      <c r="E12" s="17"/>
      <c r="F12" s="17"/>
      <c r="G12" s="17"/>
      <c r="H12" s="17">
        <v>3</v>
      </c>
      <c r="I12" s="17"/>
      <c r="J12" s="17"/>
      <c r="K12" s="18">
        <f t="shared" si="3"/>
        <v>-92</v>
      </c>
      <c r="L12" s="18">
        <f t="shared" si="4"/>
        <v>-230</v>
      </c>
      <c r="M12" s="17"/>
      <c r="N12" s="17"/>
    </row>
    <row r="13" spans="1:17" x14ac:dyDescent="0.3">
      <c r="A13" s="15" t="s">
        <v>572</v>
      </c>
      <c r="B13" s="16">
        <f t="shared" si="1"/>
        <v>0.4</v>
      </c>
      <c r="C13" s="17">
        <v>5</v>
      </c>
      <c r="D13" s="17">
        <f t="shared" si="2"/>
        <v>2</v>
      </c>
      <c r="E13" s="17"/>
      <c r="F13" s="17"/>
      <c r="G13" s="17">
        <v>2</v>
      </c>
      <c r="H13" s="17"/>
      <c r="I13" s="17"/>
      <c r="J13" s="17"/>
      <c r="K13" s="18">
        <f t="shared" si="3"/>
        <v>-138</v>
      </c>
      <c r="L13" s="18">
        <f t="shared" si="4"/>
        <v>-230</v>
      </c>
      <c r="M13" s="17"/>
      <c r="N13" s="17"/>
    </row>
    <row r="14" spans="1:17" x14ac:dyDescent="0.3">
      <c r="A14" s="15" t="s">
        <v>573</v>
      </c>
      <c r="B14" s="16">
        <f t="shared" si="1"/>
        <v>0.5</v>
      </c>
      <c r="C14" s="17">
        <v>4</v>
      </c>
      <c r="D14" s="17">
        <f t="shared" si="2"/>
        <v>2</v>
      </c>
      <c r="E14" s="17"/>
      <c r="F14" s="17"/>
      <c r="G14" s="17"/>
      <c r="H14" s="17">
        <v>2</v>
      </c>
      <c r="I14" s="17"/>
      <c r="J14" s="17"/>
      <c r="K14" s="18">
        <f t="shared" si="3"/>
        <v>-138</v>
      </c>
      <c r="L14" s="18">
        <f t="shared" si="4"/>
        <v>-230</v>
      </c>
      <c r="M14" s="17"/>
      <c r="N14" s="17"/>
    </row>
    <row r="15" spans="1:17" x14ac:dyDescent="0.3">
      <c r="A15" s="15" t="s">
        <v>574</v>
      </c>
      <c r="B15" s="16">
        <f t="shared" si="1"/>
        <v>1</v>
      </c>
      <c r="C15" s="17">
        <v>2</v>
      </c>
      <c r="D15" s="17">
        <f t="shared" si="2"/>
        <v>2</v>
      </c>
      <c r="E15" s="17">
        <v>2</v>
      </c>
      <c r="F15" s="17"/>
      <c r="G15" s="17"/>
      <c r="H15" s="17"/>
      <c r="I15" s="17"/>
      <c r="J15" s="17"/>
      <c r="K15" s="18">
        <f t="shared" si="3"/>
        <v>-138</v>
      </c>
      <c r="L15" s="18">
        <f t="shared" si="4"/>
        <v>-138</v>
      </c>
      <c r="M15" s="17"/>
      <c r="N15" s="17"/>
    </row>
    <row r="16" spans="1:17" x14ac:dyDescent="0.3">
      <c r="A16" s="15" t="s">
        <v>575</v>
      </c>
      <c r="B16" s="16">
        <f t="shared" si="1"/>
        <v>1</v>
      </c>
      <c r="C16" s="17">
        <v>2</v>
      </c>
      <c r="D16" s="17">
        <f t="shared" si="2"/>
        <v>2</v>
      </c>
      <c r="E16" s="17"/>
      <c r="F16" s="17"/>
      <c r="G16" s="17">
        <v>2</v>
      </c>
      <c r="H16" s="17"/>
      <c r="I16" s="17"/>
      <c r="J16" s="17"/>
      <c r="K16" s="18">
        <f t="shared" si="3"/>
        <v>-138</v>
      </c>
      <c r="L16" s="18">
        <f t="shared" si="4"/>
        <v>-230</v>
      </c>
      <c r="M16" s="17"/>
      <c r="N16" s="17"/>
    </row>
    <row r="17" spans="1:14" x14ac:dyDescent="0.3">
      <c r="A17" s="15" t="s">
        <v>576</v>
      </c>
      <c r="B17" s="16">
        <f t="shared" si="1"/>
        <v>0</v>
      </c>
      <c r="C17" s="17">
        <v>2</v>
      </c>
      <c r="D17" s="17">
        <f t="shared" si="2"/>
        <v>0</v>
      </c>
      <c r="E17" s="17"/>
      <c r="F17" s="17"/>
      <c r="G17" s="17"/>
      <c r="H17" s="17"/>
      <c r="I17" s="17"/>
      <c r="J17" s="17"/>
      <c r="K17" s="18">
        <f t="shared" si="3"/>
        <v>-230</v>
      </c>
      <c r="L17" s="18">
        <f t="shared" si="4"/>
        <v>-230</v>
      </c>
      <c r="M17" s="17"/>
      <c r="N17" s="17"/>
    </row>
    <row r="18" spans="1:14" x14ac:dyDescent="0.3">
      <c r="A18" s="15" t="s">
        <v>577</v>
      </c>
      <c r="B18" s="16">
        <f t="shared" si="1"/>
        <v>0</v>
      </c>
      <c r="C18" s="17">
        <v>2</v>
      </c>
      <c r="D18" s="17">
        <f t="shared" si="2"/>
        <v>0</v>
      </c>
      <c r="E18" s="17"/>
      <c r="F18" s="17"/>
      <c r="G18" s="17"/>
      <c r="H18" s="17"/>
      <c r="I18" s="17"/>
      <c r="J18" s="17"/>
      <c r="K18" s="18">
        <f t="shared" si="3"/>
        <v>-230</v>
      </c>
      <c r="L18" s="18">
        <f t="shared" si="4"/>
        <v>-230</v>
      </c>
      <c r="M18" s="17"/>
      <c r="N18" s="17"/>
    </row>
  </sheetData>
  <mergeCells count="1">
    <mergeCell ref="O4:Q4"/>
  </mergeCells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2D53BCC5D1324EA567D24BF54CF017" ma:contentTypeVersion="18" ma:contentTypeDescription="Create a new document." ma:contentTypeScope="" ma:versionID="b3ac333e42cc2397be203f24bec183f6">
  <xsd:schema xmlns:xsd="http://www.w3.org/2001/XMLSchema" xmlns:xs="http://www.w3.org/2001/XMLSchema" xmlns:p="http://schemas.microsoft.com/office/2006/metadata/properties" xmlns:ns2="31e71ef6-fbd0-474b-bc84-89df7c4ee61c" xmlns:ns3="7d623cba-73c4-45e4-adc8-5c7561e6004d" targetNamespace="http://schemas.microsoft.com/office/2006/metadata/properties" ma:root="true" ma:fieldsID="326907baf8272da9a6a8bf033ea825ff" ns2:_="" ns3:_="">
    <xsd:import namespace="31e71ef6-fbd0-474b-bc84-89df7c4ee61c"/>
    <xsd:import namespace="7d623cba-73c4-45e4-adc8-5c7561e600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71ef6-fbd0-474b-bc84-89df7c4ee6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f4328e7-28b0-429a-9513-f28d67f53f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23cba-73c4-45e4-adc8-5c7561e6004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1f379ad-a993-4cd0-9d3e-9e10a2c343f0}" ma:internalName="TaxCatchAll" ma:showField="CatchAllData" ma:web="7d623cba-73c4-45e4-adc8-5c7561e600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e71ef6-fbd0-474b-bc84-89df7c4ee61c">
      <Terms xmlns="http://schemas.microsoft.com/office/infopath/2007/PartnerControls"/>
    </lcf76f155ced4ddcb4097134ff3c332f>
    <TaxCatchAll xmlns="7d623cba-73c4-45e4-adc8-5c7561e6004d" xsi:nil="true"/>
  </documentManagement>
</p:properties>
</file>

<file path=customXml/itemProps1.xml><?xml version="1.0" encoding="utf-8"?>
<ds:datastoreItem xmlns:ds="http://schemas.openxmlformats.org/officeDocument/2006/customXml" ds:itemID="{16B0432C-0754-4A8B-9265-AE509BDBD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47EED-D470-4611-B4B8-A5014F260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71ef6-fbd0-474b-bc84-89df7c4ee61c"/>
    <ds:schemaRef ds:uri="7d623cba-73c4-45e4-adc8-5c7561e600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7C6A6C-49A1-46BF-B295-1EE457F23C4A}">
  <ds:schemaRefs>
    <ds:schemaRef ds:uri="http://schemas.microsoft.com/office/2006/metadata/properties"/>
    <ds:schemaRef ds:uri="http://schemas.microsoft.com/office/infopath/2007/PartnerControls"/>
    <ds:schemaRef ds:uri="31e71ef6-fbd0-474b-bc84-89df7c4ee61c"/>
    <ds:schemaRef ds:uri="7d623cba-73c4-45e4-adc8-5c7561e600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Price and Usage</vt:lpstr>
      <vt:lpstr>Sheet3</vt:lpstr>
      <vt:lpstr>NCR</vt:lpstr>
    </vt:vector>
  </TitlesOfParts>
  <Manager/>
  <Company>Ebsco Industries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Ebsco Industries</dc:creator>
  <cp:keywords/>
  <dc:description/>
  <cp:lastModifiedBy>Matthew Smith</cp:lastModifiedBy>
  <cp:revision/>
  <dcterms:created xsi:type="dcterms:W3CDTF">2024-06-18T16:15:26Z</dcterms:created>
  <dcterms:modified xsi:type="dcterms:W3CDTF">2024-07-19T18:54:32Z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0x010100B72D53BCC5D1324EA567D24BF54CF017</vt:lpwstr>
  </property>
</Properties>
</file>