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65" yWindow="420" windowWidth="14235" windowHeight="9090" tabRatio="1000" activeTab="1"/>
  </bookViews>
  <sheets>
    <sheet name="Notes" sheetId="3" r:id="rId1"/>
    <sheet name="titration" sheetId="4" r:id="rId2"/>
    <sheet name="Final sheet" sheetId="1" r:id="rId3"/>
    <sheet name="Before homogenizing" sheetId="2" r:id="rId4"/>
  </sheets>
  <externalReferences>
    <externalReference r:id="rId5"/>
    <externalReference r:id="rId6"/>
    <externalReference r:id="rId7"/>
  </externalReferences>
  <calcPr calcId="145621"/>
  <pivotCaches>
    <pivotCache cacheId="1" r:id="rId8"/>
  </pivotCaches>
</workbook>
</file>

<file path=xl/calcChain.xml><?xml version="1.0" encoding="utf-8"?>
<calcChain xmlns="http://schemas.openxmlformats.org/spreadsheetml/2006/main">
  <c r="V105" i="1" l="1"/>
  <c r="U105" i="1"/>
  <c r="R105" i="1"/>
  <c r="Q105" i="1"/>
  <c r="P105" i="1"/>
  <c r="O105" i="1"/>
  <c r="N105" i="1"/>
  <c r="M105" i="1"/>
  <c r="V104" i="1"/>
  <c r="U104" i="1"/>
  <c r="R104" i="1"/>
  <c r="Q104" i="1"/>
  <c r="P104" i="1"/>
  <c r="O104" i="1"/>
  <c r="N104" i="1"/>
  <c r="M104" i="1"/>
  <c r="V103" i="1"/>
  <c r="U103" i="1"/>
  <c r="R103" i="1"/>
  <c r="Q103" i="1"/>
  <c r="P103" i="1"/>
  <c r="O103" i="1"/>
  <c r="N103" i="1"/>
  <c r="M103" i="1"/>
  <c r="V102" i="1"/>
  <c r="U102" i="1"/>
  <c r="R102" i="1"/>
  <c r="Q102" i="1"/>
  <c r="P102" i="1"/>
  <c r="O102" i="1"/>
  <c r="N102" i="1"/>
  <c r="M102" i="1"/>
  <c r="V101" i="1"/>
  <c r="U101" i="1"/>
  <c r="R101" i="1"/>
  <c r="Q101" i="1"/>
  <c r="P101" i="1"/>
  <c r="O101" i="1"/>
  <c r="N101" i="1"/>
  <c r="M101" i="1"/>
  <c r="V100" i="1"/>
  <c r="U100" i="1"/>
  <c r="R100" i="1"/>
  <c r="Q100" i="1"/>
  <c r="P100" i="1"/>
  <c r="O100" i="1"/>
  <c r="N100" i="1"/>
  <c r="M100" i="1"/>
  <c r="V99" i="1"/>
  <c r="U99" i="1"/>
  <c r="R99" i="1"/>
  <c r="Q99" i="1"/>
  <c r="P99" i="1"/>
  <c r="O99" i="1"/>
  <c r="N99" i="1"/>
  <c r="M99" i="1"/>
  <c r="V98" i="1"/>
  <c r="U98" i="1"/>
  <c r="R98" i="1"/>
  <c r="Q98" i="1"/>
  <c r="P98" i="1"/>
  <c r="O98" i="1"/>
  <c r="N98" i="1"/>
  <c r="M98" i="1"/>
  <c r="V97" i="1"/>
  <c r="U97" i="1"/>
  <c r="R97" i="1"/>
  <c r="Q97" i="1"/>
  <c r="P97" i="1"/>
  <c r="O97" i="1"/>
  <c r="N97" i="1"/>
  <c r="M97" i="1"/>
  <c r="V96" i="1"/>
  <c r="U96" i="1"/>
  <c r="R96" i="1"/>
  <c r="Q96" i="1"/>
  <c r="P96" i="1"/>
  <c r="O96" i="1"/>
  <c r="N96" i="1"/>
  <c r="M96" i="1"/>
  <c r="V95" i="1"/>
  <c r="U95" i="1"/>
  <c r="R95" i="1"/>
  <c r="Q95" i="1"/>
  <c r="P95" i="1"/>
  <c r="O95" i="1"/>
  <c r="N95" i="1"/>
  <c r="M95" i="1"/>
  <c r="V94" i="1"/>
  <c r="U94" i="1"/>
  <c r="R94" i="1"/>
  <c r="Q94" i="1"/>
  <c r="P94" i="1"/>
  <c r="O94" i="1"/>
  <c r="N94" i="1"/>
  <c r="M94" i="1"/>
  <c r="V93" i="1"/>
  <c r="U93" i="1"/>
  <c r="R93" i="1"/>
  <c r="Q93" i="1"/>
  <c r="P93" i="1"/>
  <c r="O93" i="1"/>
  <c r="N93" i="1"/>
  <c r="M93" i="1"/>
  <c r="V92" i="1"/>
  <c r="U92" i="1"/>
  <c r="R92" i="1"/>
  <c r="Q92" i="1"/>
  <c r="P92" i="1"/>
  <c r="O92" i="1"/>
  <c r="N92" i="1"/>
  <c r="M92" i="1"/>
  <c r="V91" i="1"/>
  <c r="U91" i="1"/>
  <c r="R91" i="1"/>
  <c r="Q91" i="1"/>
  <c r="P91" i="1"/>
  <c r="O91" i="1"/>
  <c r="N91" i="1"/>
  <c r="M91" i="1"/>
  <c r="V90" i="1"/>
  <c r="U90" i="1"/>
  <c r="R90" i="1"/>
  <c r="Q90" i="1"/>
  <c r="P90" i="1"/>
  <c r="O90" i="1"/>
  <c r="N90" i="1"/>
  <c r="M90" i="1"/>
  <c r="V89" i="1"/>
  <c r="U89" i="1"/>
  <c r="R89" i="1"/>
  <c r="Q89" i="1"/>
  <c r="P89" i="1"/>
  <c r="O89" i="1"/>
  <c r="N89" i="1"/>
  <c r="M89" i="1"/>
  <c r="V88" i="1"/>
  <c r="U88" i="1"/>
  <c r="R88" i="1"/>
  <c r="Q88" i="1"/>
  <c r="P88" i="1"/>
  <c r="O88" i="1"/>
  <c r="N88" i="1"/>
  <c r="M88" i="1"/>
  <c r="V87" i="1"/>
  <c r="U87" i="1"/>
  <c r="R87" i="1"/>
  <c r="Q87" i="1"/>
  <c r="P87" i="1"/>
  <c r="O87" i="1"/>
  <c r="N87" i="1"/>
  <c r="M87" i="1"/>
  <c r="V86" i="1"/>
  <c r="U86" i="1"/>
  <c r="R86" i="1"/>
  <c r="Q86" i="1"/>
  <c r="P86" i="1"/>
  <c r="O86" i="1"/>
  <c r="N86" i="1"/>
  <c r="M86" i="1"/>
  <c r="V85" i="1"/>
  <c r="U85" i="1"/>
  <c r="R85" i="1"/>
  <c r="Q85" i="1"/>
  <c r="P85" i="1"/>
  <c r="O85" i="1"/>
  <c r="N85" i="1"/>
  <c r="M85" i="1"/>
  <c r="V84" i="1"/>
  <c r="U84" i="1"/>
  <c r="R84" i="1"/>
  <c r="Q84" i="1"/>
  <c r="P84" i="1"/>
  <c r="O84" i="1"/>
  <c r="N84" i="1"/>
  <c r="M84" i="1"/>
  <c r="V83" i="1"/>
  <c r="U83" i="1"/>
  <c r="R83" i="1"/>
  <c r="Q83" i="1"/>
  <c r="P83" i="1"/>
  <c r="O83" i="1"/>
  <c r="N83" i="1"/>
  <c r="M83" i="1"/>
  <c r="V82" i="1"/>
  <c r="U82" i="1"/>
  <c r="R82" i="1"/>
  <c r="Q82" i="1"/>
  <c r="P82" i="1"/>
  <c r="O82" i="1"/>
  <c r="N82" i="1"/>
  <c r="M82" i="1"/>
  <c r="V81" i="1"/>
  <c r="U81" i="1"/>
  <c r="R81" i="1"/>
  <c r="Q81" i="1"/>
  <c r="P81" i="1"/>
  <c r="O81" i="1"/>
  <c r="N81" i="1"/>
  <c r="M81" i="1"/>
  <c r="V80" i="1"/>
  <c r="U80" i="1"/>
  <c r="R80" i="1"/>
  <c r="Q80" i="1"/>
  <c r="P80" i="1"/>
  <c r="O80" i="1"/>
  <c r="N80" i="1"/>
  <c r="M80" i="1"/>
  <c r="V79" i="1"/>
  <c r="U79" i="1"/>
  <c r="R79" i="1"/>
  <c r="Q79" i="1"/>
  <c r="P79" i="1"/>
  <c r="O79" i="1"/>
  <c r="N79" i="1"/>
  <c r="M79" i="1"/>
  <c r="V78" i="1"/>
  <c r="U78" i="1"/>
  <c r="R78" i="1"/>
  <c r="Q78" i="1"/>
  <c r="P78" i="1"/>
  <c r="O78" i="1"/>
  <c r="N78" i="1"/>
  <c r="M78" i="1"/>
  <c r="V77" i="1"/>
  <c r="U77" i="1"/>
  <c r="R77" i="1"/>
  <c r="Q77" i="1"/>
  <c r="P77" i="1"/>
  <c r="O77" i="1"/>
  <c r="N77" i="1"/>
  <c r="M77" i="1"/>
  <c r="V76" i="1"/>
  <c r="U76" i="1"/>
  <c r="R76" i="1"/>
  <c r="Q76" i="1"/>
  <c r="P76" i="1"/>
  <c r="O76" i="1"/>
  <c r="N76" i="1"/>
  <c r="M76" i="1"/>
  <c r="V75" i="1"/>
  <c r="U75" i="1"/>
  <c r="R75" i="1"/>
  <c r="Q75" i="1"/>
  <c r="P75" i="1"/>
  <c r="O75" i="1"/>
  <c r="N75" i="1"/>
  <c r="M75" i="1"/>
  <c r="V74" i="1"/>
  <c r="U74" i="1"/>
  <c r="R74" i="1"/>
  <c r="Q74" i="1"/>
  <c r="P74" i="1"/>
  <c r="O74" i="1"/>
  <c r="N74" i="1"/>
  <c r="M74" i="1"/>
  <c r="V73" i="1"/>
  <c r="U73" i="1"/>
  <c r="R73" i="1"/>
  <c r="P73" i="1"/>
  <c r="O73" i="1"/>
  <c r="N73" i="1"/>
  <c r="M73" i="1"/>
  <c r="V72" i="1"/>
  <c r="U72" i="1"/>
  <c r="R72" i="1"/>
  <c r="P72" i="1"/>
  <c r="O72" i="1"/>
  <c r="N72" i="1"/>
  <c r="M72" i="1"/>
  <c r="V71" i="1"/>
  <c r="U71" i="1"/>
  <c r="R71" i="1"/>
  <c r="Q71" i="1"/>
  <c r="P71" i="1"/>
  <c r="O71" i="1"/>
  <c r="N71" i="1"/>
  <c r="M71" i="1"/>
  <c r="V70" i="1"/>
  <c r="U70" i="1"/>
  <c r="R70" i="1"/>
  <c r="Q70" i="1"/>
  <c r="P70" i="1"/>
  <c r="O70" i="1"/>
  <c r="N70" i="1"/>
  <c r="M70" i="1"/>
  <c r="V69" i="1"/>
  <c r="U69" i="1"/>
  <c r="R69" i="1"/>
  <c r="Q69" i="1"/>
  <c r="P69" i="1"/>
  <c r="O69" i="1"/>
  <c r="N69" i="1"/>
  <c r="M69" i="1"/>
  <c r="V68" i="1"/>
  <c r="U68" i="1"/>
  <c r="R68" i="1"/>
  <c r="Q68" i="1"/>
  <c r="P68" i="1"/>
  <c r="O68" i="1"/>
  <c r="N68" i="1"/>
  <c r="M68" i="1"/>
  <c r="V67" i="1"/>
  <c r="U67" i="1"/>
  <c r="R67" i="1"/>
  <c r="Q67" i="1"/>
  <c r="P67" i="1"/>
  <c r="O67" i="1"/>
  <c r="N67" i="1"/>
  <c r="M67" i="1"/>
  <c r="V66" i="1"/>
  <c r="U66" i="1"/>
  <c r="R66" i="1"/>
  <c r="Q66" i="1"/>
  <c r="P66" i="1"/>
  <c r="O66" i="1"/>
  <c r="N66" i="1"/>
  <c r="M66" i="1"/>
  <c r="V65" i="1"/>
  <c r="U65" i="1"/>
  <c r="R65" i="1"/>
  <c r="Q65" i="1"/>
  <c r="P65" i="1"/>
  <c r="O65" i="1"/>
  <c r="N65" i="1"/>
  <c r="M65" i="1"/>
  <c r="V64" i="1"/>
  <c r="U64" i="1"/>
  <c r="R64" i="1"/>
  <c r="Q64" i="1"/>
  <c r="P64" i="1"/>
  <c r="O64" i="1"/>
  <c r="N64" i="1"/>
  <c r="M64" i="1"/>
  <c r="V63" i="1"/>
  <c r="U63" i="1"/>
  <c r="R63" i="1"/>
  <c r="P63" i="1"/>
  <c r="O63" i="1"/>
  <c r="N63" i="1"/>
  <c r="M63" i="1"/>
  <c r="V62" i="1"/>
  <c r="U62" i="1"/>
  <c r="R62" i="1"/>
  <c r="P62" i="1"/>
  <c r="O62" i="1"/>
  <c r="N62" i="1"/>
  <c r="M62" i="1"/>
  <c r="V61" i="1"/>
  <c r="U61" i="1"/>
  <c r="R61" i="1"/>
  <c r="Q61" i="1"/>
  <c r="P61" i="1"/>
  <c r="O61" i="1"/>
  <c r="N61" i="1"/>
  <c r="M61" i="1"/>
  <c r="V60" i="1"/>
  <c r="U60" i="1"/>
  <c r="R60" i="1"/>
  <c r="Q60" i="1"/>
  <c r="P60" i="1"/>
  <c r="O60" i="1"/>
  <c r="N60" i="1"/>
  <c r="M60" i="1"/>
  <c r="V59" i="1"/>
  <c r="U59" i="1"/>
  <c r="R59" i="1"/>
  <c r="Q59" i="1"/>
  <c r="P59" i="1"/>
  <c r="O59" i="1"/>
  <c r="N59" i="1"/>
  <c r="M59" i="1"/>
  <c r="V58" i="1"/>
  <c r="U58" i="1"/>
  <c r="R58" i="1"/>
  <c r="Q58" i="1"/>
  <c r="P58" i="1"/>
  <c r="O58" i="1"/>
  <c r="N58" i="1"/>
  <c r="M58" i="1"/>
  <c r="V57" i="1"/>
  <c r="U57" i="1"/>
  <c r="R57" i="1"/>
  <c r="Q57" i="1"/>
  <c r="P57" i="1"/>
  <c r="O57" i="1"/>
  <c r="N57" i="1"/>
  <c r="M57" i="1"/>
  <c r="V56" i="1"/>
  <c r="U56" i="1"/>
  <c r="R56" i="1"/>
  <c r="Q56" i="1"/>
  <c r="P56" i="1"/>
  <c r="O56" i="1"/>
  <c r="N56" i="1"/>
  <c r="M56" i="1"/>
  <c r="V55" i="1"/>
  <c r="U55" i="1"/>
  <c r="R55" i="1"/>
  <c r="Q55" i="1"/>
  <c r="P55" i="1"/>
  <c r="O55" i="1"/>
  <c r="N55" i="1"/>
  <c r="M55" i="1"/>
  <c r="V54" i="1"/>
  <c r="U54" i="1"/>
  <c r="R54" i="1"/>
  <c r="Q54" i="1"/>
  <c r="P54" i="1"/>
  <c r="O54" i="1"/>
  <c r="N54" i="1"/>
  <c r="M54" i="1"/>
  <c r="V53" i="1"/>
  <c r="U53" i="1"/>
  <c r="R53" i="1"/>
  <c r="P53" i="1"/>
  <c r="O53" i="1"/>
  <c r="N53" i="1"/>
  <c r="M53" i="1"/>
  <c r="V52" i="1"/>
  <c r="U52" i="1"/>
  <c r="R52" i="1"/>
  <c r="P52" i="1"/>
  <c r="O52" i="1"/>
  <c r="N52" i="1"/>
  <c r="M52" i="1"/>
  <c r="V51" i="1"/>
  <c r="U51" i="1"/>
  <c r="R51" i="1"/>
  <c r="P51" i="1"/>
  <c r="O51" i="1"/>
  <c r="N51" i="1"/>
  <c r="M51" i="1"/>
  <c r="V50" i="1"/>
  <c r="U50" i="1"/>
  <c r="R50" i="1"/>
  <c r="P50" i="1"/>
  <c r="O50" i="1"/>
  <c r="N50" i="1"/>
  <c r="M50" i="1"/>
  <c r="V49" i="1"/>
  <c r="U49" i="1"/>
  <c r="R49" i="1"/>
  <c r="P49" i="1"/>
  <c r="O49" i="1"/>
  <c r="N49" i="1"/>
  <c r="M49" i="1"/>
  <c r="V48" i="1"/>
  <c r="U48" i="1"/>
  <c r="R48" i="1"/>
  <c r="P48" i="1"/>
  <c r="O48" i="1"/>
  <c r="N48" i="1"/>
  <c r="M48" i="1"/>
  <c r="V47" i="1"/>
  <c r="U47" i="1"/>
  <c r="R47" i="1"/>
  <c r="P47" i="1"/>
  <c r="O47" i="1"/>
  <c r="N47" i="1"/>
  <c r="M47" i="1"/>
  <c r="V46" i="1"/>
  <c r="U46" i="1"/>
  <c r="R46" i="1"/>
  <c r="P46" i="1"/>
  <c r="O46" i="1"/>
  <c r="N46" i="1"/>
  <c r="M46" i="1"/>
  <c r="V45" i="1"/>
  <c r="U45" i="1"/>
  <c r="R45" i="1"/>
  <c r="P45" i="1"/>
  <c r="O45" i="1"/>
  <c r="N45" i="1"/>
  <c r="M45" i="1"/>
  <c r="V44" i="1"/>
  <c r="U44" i="1"/>
  <c r="R44" i="1"/>
  <c r="Q44" i="1"/>
  <c r="P44" i="1"/>
  <c r="O44" i="1"/>
  <c r="N44" i="1"/>
  <c r="M44" i="1"/>
  <c r="F44" i="1"/>
  <c r="V43" i="1"/>
  <c r="U43" i="1"/>
  <c r="R43" i="1"/>
  <c r="P43" i="1"/>
  <c r="O43" i="1"/>
  <c r="N43" i="1"/>
  <c r="M43" i="1"/>
  <c r="F43" i="1"/>
  <c r="V42" i="1"/>
  <c r="U42" i="1"/>
  <c r="R42" i="1"/>
  <c r="P42" i="1"/>
  <c r="O42" i="1"/>
  <c r="N42" i="1"/>
  <c r="M42" i="1"/>
  <c r="F42" i="1"/>
  <c r="V41" i="1"/>
  <c r="U41" i="1"/>
  <c r="R41" i="1"/>
  <c r="P41" i="1"/>
  <c r="O41" i="1"/>
  <c r="N41" i="1"/>
  <c r="M41" i="1"/>
  <c r="F41" i="1"/>
  <c r="V40" i="1"/>
  <c r="U40" i="1"/>
  <c r="R40" i="1"/>
  <c r="P40" i="1"/>
  <c r="O40" i="1"/>
  <c r="N40" i="1"/>
  <c r="M40" i="1"/>
  <c r="F40" i="1"/>
  <c r="V39" i="1"/>
  <c r="U39" i="1"/>
  <c r="R39" i="1"/>
  <c r="P39" i="1"/>
  <c r="O39" i="1"/>
  <c r="N39" i="1"/>
  <c r="M39" i="1"/>
  <c r="F39" i="1"/>
  <c r="V38" i="1"/>
  <c r="U38" i="1"/>
  <c r="R38" i="1"/>
  <c r="P38" i="1"/>
  <c r="O38" i="1"/>
  <c r="N38" i="1"/>
  <c r="M38" i="1"/>
  <c r="F38" i="1"/>
  <c r="V37" i="1"/>
  <c r="U37" i="1"/>
  <c r="R37" i="1"/>
  <c r="Q37" i="1"/>
  <c r="P37" i="1"/>
  <c r="O37" i="1"/>
  <c r="N37" i="1"/>
  <c r="M37" i="1"/>
  <c r="F37" i="1"/>
  <c r="V36" i="1"/>
  <c r="U36" i="1"/>
  <c r="R36" i="1"/>
  <c r="Q36" i="1"/>
  <c r="P36" i="1"/>
  <c r="O36" i="1"/>
  <c r="N36" i="1"/>
  <c r="M36" i="1"/>
  <c r="F36" i="1"/>
  <c r="V35" i="1"/>
  <c r="U35" i="1"/>
  <c r="R35" i="1"/>
  <c r="Q35" i="1"/>
  <c r="P35" i="1"/>
  <c r="O35" i="1"/>
  <c r="N35" i="1"/>
  <c r="M35" i="1"/>
  <c r="F35" i="1"/>
  <c r="V34" i="1"/>
  <c r="U34" i="1"/>
  <c r="R34" i="1"/>
  <c r="Q34" i="1"/>
  <c r="P34" i="1"/>
  <c r="O34" i="1"/>
  <c r="N34" i="1"/>
  <c r="M34" i="1"/>
  <c r="F34" i="1"/>
  <c r="V33" i="1"/>
  <c r="U33" i="1"/>
  <c r="R33" i="1"/>
  <c r="Q33" i="1"/>
  <c r="P33" i="1"/>
  <c r="O33" i="1"/>
  <c r="N33" i="1"/>
  <c r="M33" i="1"/>
  <c r="F33" i="1"/>
  <c r="V32" i="1"/>
  <c r="U32" i="1"/>
  <c r="R32" i="1"/>
  <c r="Q32" i="1"/>
  <c r="P32" i="1"/>
  <c r="O32" i="1"/>
  <c r="N32" i="1"/>
  <c r="M32" i="1"/>
  <c r="F32" i="1"/>
  <c r="V31" i="1"/>
  <c r="U31" i="1"/>
  <c r="R31" i="1"/>
  <c r="Q31" i="1"/>
  <c r="P31" i="1"/>
  <c r="O31" i="1"/>
  <c r="N31" i="1"/>
  <c r="M31" i="1"/>
  <c r="F31" i="1"/>
  <c r="V30" i="1"/>
  <c r="U30" i="1"/>
  <c r="R30" i="1"/>
  <c r="Q30" i="1"/>
  <c r="P30" i="1"/>
  <c r="O30" i="1"/>
  <c r="N30" i="1"/>
  <c r="M30" i="1"/>
  <c r="F30" i="1"/>
  <c r="V29" i="1"/>
  <c r="U29" i="1"/>
  <c r="R29" i="1"/>
  <c r="Q29" i="1"/>
  <c r="P29" i="1"/>
  <c r="O29" i="1"/>
  <c r="N29" i="1"/>
  <c r="M29" i="1"/>
  <c r="F29" i="1"/>
  <c r="V28" i="1"/>
  <c r="U28" i="1"/>
  <c r="R28" i="1"/>
  <c r="Q28" i="1"/>
  <c r="P28" i="1"/>
  <c r="O28" i="1"/>
  <c r="N28" i="1"/>
  <c r="M28" i="1"/>
  <c r="F28" i="1"/>
  <c r="V27" i="1"/>
  <c r="U27" i="1"/>
  <c r="R27" i="1"/>
  <c r="Q27" i="1"/>
  <c r="P27" i="1"/>
  <c r="O27" i="1"/>
  <c r="N27" i="1"/>
  <c r="M27" i="1"/>
  <c r="F27" i="1"/>
  <c r="V26" i="1"/>
  <c r="U26" i="1"/>
  <c r="R26" i="1"/>
  <c r="Q26" i="1"/>
  <c r="P26" i="1"/>
  <c r="O26" i="1"/>
  <c r="N26" i="1"/>
  <c r="M26" i="1"/>
  <c r="F26" i="1"/>
  <c r="V25" i="1"/>
  <c r="U25" i="1"/>
  <c r="R25" i="1"/>
  <c r="Q25" i="1"/>
  <c r="P25" i="1"/>
  <c r="O25" i="1"/>
  <c r="N25" i="1"/>
  <c r="M25" i="1"/>
  <c r="F25" i="1"/>
  <c r="V24" i="1"/>
  <c r="U24" i="1"/>
  <c r="R24" i="1"/>
  <c r="Q24" i="1"/>
  <c r="P24" i="1"/>
  <c r="O24" i="1"/>
  <c r="N24" i="1"/>
  <c r="M24" i="1"/>
  <c r="F24" i="1"/>
  <c r="V23" i="1"/>
  <c r="U23" i="1"/>
  <c r="R23" i="1"/>
  <c r="Q23" i="1"/>
  <c r="P23" i="1"/>
  <c r="O23" i="1"/>
  <c r="N23" i="1"/>
  <c r="M23" i="1"/>
  <c r="F23" i="1"/>
  <c r="V22" i="1"/>
  <c r="U22" i="1"/>
  <c r="R22" i="1"/>
  <c r="Q22" i="1"/>
  <c r="P22" i="1"/>
  <c r="O22" i="1"/>
  <c r="N22" i="1"/>
  <c r="M22" i="1"/>
  <c r="F22" i="1"/>
  <c r="V21" i="1"/>
  <c r="U21" i="1"/>
  <c r="R21" i="1"/>
  <c r="Q21" i="1"/>
  <c r="P21" i="1"/>
  <c r="O21" i="1"/>
  <c r="N21" i="1"/>
  <c r="M21" i="1"/>
  <c r="F21" i="1"/>
  <c r="V20" i="1"/>
  <c r="U20" i="1"/>
  <c r="R20" i="1"/>
  <c r="P20" i="1"/>
  <c r="O20" i="1"/>
  <c r="N20" i="1"/>
  <c r="M20" i="1"/>
  <c r="F20" i="1"/>
  <c r="V19" i="1"/>
  <c r="U19" i="1"/>
  <c r="R19" i="1"/>
  <c r="Q19" i="1"/>
  <c r="P19" i="1"/>
  <c r="O19" i="1"/>
  <c r="N19" i="1"/>
  <c r="M19" i="1"/>
  <c r="F19" i="1"/>
  <c r="V18" i="1"/>
  <c r="U18" i="1"/>
  <c r="R18" i="1"/>
  <c r="Q18" i="1"/>
  <c r="P18" i="1"/>
  <c r="O18" i="1"/>
  <c r="N18" i="1"/>
  <c r="M18" i="1"/>
  <c r="F18" i="1"/>
  <c r="V17" i="1"/>
  <c r="U17" i="1"/>
  <c r="R17" i="1"/>
  <c r="Q17" i="1"/>
  <c r="P17" i="1"/>
  <c r="O17" i="1"/>
  <c r="N17" i="1"/>
  <c r="M17" i="1"/>
  <c r="F17" i="1"/>
  <c r="V16" i="1"/>
  <c r="U16" i="1"/>
  <c r="R16" i="1"/>
  <c r="P16" i="1"/>
  <c r="O16" i="1"/>
  <c r="N16" i="1"/>
  <c r="M16" i="1"/>
  <c r="V15" i="1"/>
  <c r="U15" i="1"/>
  <c r="R15" i="1"/>
  <c r="Q15" i="1"/>
  <c r="P15" i="1"/>
  <c r="O15" i="1"/>
  <c r="N15" i="1"/>
  <c r="M15" i="1"/>
  <c r="V14" i="1"/>
  <c r="U14" i="1"/>
  <c r="R14" i="1"/>
  <c r="Q14" i="1"/>
  <c r="P14" i="1"/>
  <c r="O14" i="1"/>
  <c r="N14" i="1"/>
  <c r="M14" i="1"/>
  <c r="V13" i="1"/>
  <c r="U13" i="1"/>
  <c r="R13" i="1"/>
  <c r="Q13" i="1"/>
  <c r="P13" i="1"/>
  <c r="O13" i="1"/>
  <c r="N13" i="1"/>
  <c r="M13" i="1"/>
  <c r="V12" i="1"/>
  <c r="U12" i="1"/>
  <c r="R12" i="1"/>
  <c r="Q12" i="1"/>
  <c r="P12" i="1"/>
  <c r="O12" i="1"/>
  <c r="N12" i="1"/>
  <c r="M12" i="1"/>
  <c r="V11" i="1"/>
  <c r="U11" i="1"/>
  <c r="R11" i="1"/>
  <c r="P11" i="1"/>
  <c r="O11" i="1"/>
  <c r="N11" i="1"/>
  <c r="M11" i="1"/>
  <c r="V10" i="1"/>
  <c r="U10" i="1"/>
  <c r="R10" i="1"/>
  <c r="Q10" i="1"/>
  <c r="P10" i="1"/>
  <c r="O10" i="1"/>
  <c r="N10" i="1"/>
  <c r="M10" i="1"/>
  <c r="V9" i="1"/>
  <c r="U9" i="1"/>
  <c r="R9" i="1"/>
  <c r="Q9" i="1"/>
  <c r="P9" i="1"/>
  <c r="O9" i="1"/>
  <c r="N9" i="1"/>
  <c r="M9" i="1"/>
  <c r="V8" i="1"/>
  <c r="U8" i="1"/>
  <c r="R8" i="1"/>
  <c r="Q8" i="1"/>
  <c r="P8" i="1"/>
  <c r="O8" i="1"/>
  <c r="N8" i="1"/>
  <c r="M8" i="1"/>
  <c r="E8" i="1"/>
  <c r="V7" i="1"/>
  <c r="U7" i="1"/>
  <c r="R7" i="1"/>
  <c r="Q7" i="1"/>
  <c r="P7" i="1"/>
  <c r="O7" i="1"/>
  <c r="N7" i="1"/>
  <c r="M7" i="1"/>
  <c r="V6" i="1"/>
  <c r="U6" i="1"/>
  <c r="R6" i="1"/>
  <c r="Q6" i="1"/>
  <c r="P6" i="1"/>
  <c r="O6" i="1"/>
  <c r="N6" i="1"/>
  <c r="M6" i="1"/>
  <c r="V5" i="1"/>
  <c r="U5" i="1"/>
  <c r="R5" i="1"/>
  <c r="Q5" i="1"/>
  <c r="P5" i="1"/>
  <c r="O5" i="1"/>
  <c r="N5" i="1"/>
  <c r="M5" i="1"/>
  <c r="V4" i="1"/>
  <c r="U4" i="1"/>
  <c r="R4" i="1"/>
  <c r="Q4" i="1"/>
  <c r="P4" i="1"/>
  <c r="O4" i="1"/>
  <c r="N4" i="1"/>
  <c r="M4" i="1"/>
  <c r="V3" i="1"/>
  <c r="U3" i="1"/>
  <c r="R3" i="1"/>
  <c r="P3" i="1"/>
  <c r="O3" i="1"/>
  <c r="N3" i="1"/>
  <c r="M3" i="1"/>
  <c r="V2" i="1"/>
  <c r="U2" i="1"/>
  <c r="T2" i="1"/>
  <c r="S2" i="1"/>
  <c r="R2" i="1"/>
  <c r="P2" i="1"/>
  <c r="O2" i="1"/>
  <c r="N2" i="1"/>
  <c r="M2" i="1"/>
  <c r="P690" i="4"/>
  <c r="P689" i="4"/>
  <c r="P688" i="4"/>
  <c r="P687" i="4"/>
  <c r="P686" i="4"/>
  <c r="P685" i="4"/>
  <c r="P684" i="4"/>
  <c r="P683" i="4"/>
  <c r="P691" i="4"/>
  <c r="P682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6" i="4"/>
  <c r="P645" i="4"/>
  <c r="P644" i="4"/>
  <c r="P643" i="4"/>
  <c r="P642" i="4"/>
  <c r="P641" i="4"/>
  <c r="P640" i="4"/>
  <c r="P639" i="4"/>
  <c r="P636" i="4"/>
  <c r="P635" i="4"/>
  <c r="P634" i="4"/>
  <c r="P633" i="4"/>
  <c r="P632" i="4"/>
  <c r="P631" i="4"/>
  <c r="P630" i="4"/>
  <c r="P629" i="4"/>
  <c r="P619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4" i="4"/>
  <c r="P593" i="4"/>
  <c r="P590" i="4"/>
  <c r="P589" i="4"/>
  <c r="P588" i="4"/>
  <c r="P587" i="4"/>
  <c r="P585" i="4"/>
  <c r="P584" i="4"/>
  <c r="P583" i="4"/>
  <c r="P582" i="4"/>
  <c r="P581" i="4"/>
  <c r="P580" i="4"/>
  <c r="P579" i="4"/>
  <c r="P575" i="4"/>
  <c r="P573" i="4"/>
  <c r="P572" i="4"/>
  <c r="P571" i="4"/>
  <c r="P570" i="4"/>
  <c r="P569" i="4"/>
  <c r="P568" i="4"/>
  <c r="P567" i="4"/>
  <c r="P576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M551" i="4"/>
  <c r="P550" i="4"/>
  <c r="P549" i="4"/>
  <c r="P548" i="4"/>
  <c r="P547" i="4"/>
  <c r="M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M535" i="4"/>
  <c r="P534" i="4"/>
  <c r="P531" i="4"/>
  <c r="P530" i="4"/>
  <c r="P529" i="4"/>
  <c r="M529" i="4"/>
  <c r="P528" i="4"/>
  <c r="P527" i="4"/>
  <c r="P526" i="4"/>
  <c r="P525" i="4"/>
  <c r="P524" i="4"/>
  <c r="P521" i="4"/>
  <c r="P520" i="4"/>
  <c r="P519" i="4"/>
  <c r="P518" i="4"/>
  <c r="P517" i="4"/>
  <c r="P516" i="4"/>
  <c r="M516" i="4"/>
  <c r="P515" i="4"/>
  <c r="P514" i="4"/>
  <c r="P504" i="4"/>
  <c r="P500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79" i="4"/>
  <c r="P478" i="4"/>
  <c r="P477" i="4"/>
  <c r="P475" i="4"/>
  <c r="P474" i="4"/>
  <c r="P473" i="4"/>
  <c r="P472" i="4"/>
  <c r="P470" i="4"/>
  <c r="P469" i="4"/>
  <c r="P468" i="4"/>
  <c r="P467" i="4"/>
  <c r="P466" i="4"/>
  <c r="P465" i="4"/>
  <c r="P464" i="4"/>
  <c r="P460" i="4"/>
  <c r="P459" i="4"/>
  <c r="P458" i="4"/>
  <c r="P457" i="4"/>
  <c r="P456" i="4"/>
  <c r="P455" i="4"/>
  <c r="P454" i="4"/>
  <c r="P453" i="4"/>
  <c r="P452" i="4"/>
  <c r="P451" i="4"/>
  <c r="M450" i="4"/>
  <c r="P449" i="4"/>
  <c r="M449" i="4"/>
  <c r="P448" i="4"/>
  <c r="M448" i="4"/>
  <c r="P447" i="4"/>
  <c r="M447" i="4"/>
  <c r="P446" i="4"/>
  <c r="M446" i="4"/>
  <c r="P445" i="4"/>
  <c r="M445" i="4"/>
  <c r="P444" i="4"/>
  <c r="M444" i="4"/>
  <c r="M674" i="4"/>
  <c r="P443" i="4"/>
  <c r="M443" i="4"/>
  <c r="P442" i="4"/>
  <c r="M442" i="4"/>
  <c r="P441" i="4"/>
  <c r="M441" i="4"/>
  <c r="P440" i="4"/>
  <c r="M440" i="4"/>
  <c r="M670" i="4"/>
  <c r="P439" i="4"/>
  <c r="M439" i="4"/>
  <c r="P438" i="4"/>
  <c r="M438" i="4"/>
  <c r="P437" i="4"/>
  <c r="M437" i="4"/>
  <c r="P436" i="4"/>
  <c r="M436" i="4"/>
  <c r="M666" i="4"/>
  <c r="P435" i="4"/>
  <c r="M435" i="4"/>
  <c r="P434" i="4"/>
  <c r="M434" i="4"/>
  <c r="P433" i="4"/>
  <c r="M433" i="4"/>
  <c r="P432" i="4"/>
  <c r="M432" i="4"/>
  <c r="M662" i="4"/>
  <c r="P431" i="4"/>
  <c r="M431" i="4"/>
  <c r="P430" i="4"/>
  <c r="M430" i="4"/>
  <c r="P429" i="4"/>
  <c r="M429" i="4"/>
  <c r="P428" i="4"/>
  <c r="M428" i="4"/>
  <c r="M658" i="4"/>
  <c r="P427" i="4"/>
  <c r="M427" i="4"/>
  <c r="P426" i="4"/>
  <c r="M426" i="4"/>
  <c r="P425" i="4"/>
  <c r="M425" i="4"/>
  <c r="P424" i="4"/>
  <c r="M424" i="4"/>
  <c r="M654" i="4"/>
  <c r="P423" i="4"/>
  <c r="M423" i="4"/>
  <c r="P422" i="4"/>
  <c r="M422" i="4"/>
  <c r="P421" i="4"/>
  <c r="M421" i="4"/>
  <c r="P420" i="4"/>
  <c r="M420" i="4"/>
  <c r="M650" i="4"/>
  <c r="P419" i="4"/>
  <c r="M419" i="4"/>
  <c r="P416" i="4"/>
  <c r="M416" i="4"/>
  <c r="P415" i="4"/>
  <c r="M415" i="4"/>
  <c r="P414" i="4"/>
  <c r="M414" i="4"/>
  <c r="M644" i="4"/>
  <c r="P413" i="4"/>
  <c r="M413" i="4"/>
  <c r="P412" i="4"/>
  <c r="M412" i="4"/>
  <c r="P411" i="4"/>
  <c r="M411" i="4"/>
  <c r="P410" i="4"/>
  <c r="M410" i="4"/>
  <c r="M640" i="4"/>
  <c r="P409" i="4"/>
  <c r="M409" i="4"/>
  <c r="P406" i="4"/>
  <c r="M406" i="4"/>
  <c r="P405" i="4"/>
  <c r="M405" i="4"/>
  <c r="P404" i="4"/>
  <c r="M404" i="4"/>
  <c r="M634" i="4"/>
  <c r="P403" i="4"/>
  <c r="M403" i="4"/>
  <c r="P402" i="4"/>
  <c r="M402" i="4"/>
  <c r="P401" i="4"/>
  <c r="M401" i="4"/>
  <c r="M631" i="4"/>
  <c r="P400" i="4"/>
  <c r="M400" i="4"/>
  <c r="P399" i="4"/>
  <c r="M399" i="4"/>
  <c r="M629" i="4"/>
  <c r="P389" i="4"/>
  <c r="M389" i="4"/>
  <c r="P382" i="4"/>
  <c r="M382" i="4"/>
  <c r="M612" i="4"/>
  <c r="P381" i="4"/>
  <c r="M381" i="4"/>
  <c r="P380" i="4"/>
  <c r="M380" i="4"/>
  <c r="M610" i="4"/>
  <c r="P379" i="4"/>
  <c r="M379" i="4"/>
  <c r="P378" i="4"/>
  <c r="M378" i="4"/>
  <c r="M608" i="4"/>
  <c r="P377" i="4"/>
  <c r="M377" i="4"/>
  <c r="P376" i="4"/>
  <c r="M376" i="4"/>
  <c r="P375" i="4"/>
  <c r="M375" i="4"/>
  <c r="P374" i="4"/>
  <c r="M374" i="4"/>
  <c r="M604" i="4"/>
  <c r="P373" i="4"/>
  <c r="M373" i="4"/>
  <c r="P372" i="4"/>
  <c r="M372" i="4"/>
  <c r="P371" i="4"/>
  <c r="M371" i="4"/>
  <c r="P370" i="4"/>
  <c r="M370" i="4"/>
  <c r="P369" i="4"/>
  <c r="M369" i="4"/>
  <c r="P368" i="4"/>
  <c r="M368" i="4"/>
  <c r="P367" i="4"/>
  <c r="M367" i="4"/>
  <c r="P366" i="4"/>
  <c r="M366" i="4"/>
  <c r="P364" i="4"/>
  <c r="M364" i="4"/>
  <c r="P363" i="4"/>
  <c r="M363" i="4"/>
  <c r="P362" i="4"/>
  <c r="M362" i="4"/>
  <c r="P360" i="4"/>
  <c r="M360" i="4"/>
  <c r="P359" i="4"/>
  <c r="M359" i="4"/>
  <c r="P358" i="4"/>
  <c r="M358" i="4"/>
  <c r="P357" i="4"/>
  <c r="M357" i="4"/>
  <c r="P355" i="4"/>
  <c r="M355" i="4"/>
  <c r="P354" i="4"/>
  <c r="M354" i="4"/>
  <c r="P353" i="4"/>
  <c r="M353" i="4"/>
  <c r="P352" i="4"/>
  <c r="M352" i="4"/>
  <c r="P351" i="4"/>
  <c r="M351" i="4"/>
  <c r="P350" i="4"/>
  <c r="M350" i="4"/>
  <c r="P349" i="4"/>
  <c r="M349" i="4"/>
  <c r="P346" i="4"/>
  <c r="Q335" i="4"/>
  <c r="R335" i="4"/>
  <c r="T335" i="4"/>
  <c r="P345" i="4"/>
  <c r="M345" i="4"/>
  <c r="P344" i="4"/>
  <c r="M344" i="4"/>
  <c r="P343" i="4"/>
  <c r="M343" i="4"/>
  <c r="P342" i="4"/>
  <c r="M342" i="4"/>
  <c r="P341" i="4"/>
  <c r="M341" i="4"/>
  <c r="P340" i="4"/>
  <c r="M340" i="4"/>
  <c r="P339" i="4"/>
  <c r="M339" i="4"/>
  <c r="P338" i="4"/>
  <c r="M338" i="4"/>
  <c r="P337" i="4"/>
  <c r="M337" i="4"/>
  <c r="P336" i="4"/>
  <c r="M336" i="4"/>
  <c r="P335" i="4"/>
  <c r="Q334" i="4"/>
  <c r="R334" i="4"/>
  <c r="P334" i="4"/>
  <c r="P333" i="4"/>
  <c r="Q332" i="4"/>
  <c r="R332" i="4"/>
  <c r="P332" i="4"/>
  <c r="P331" i="4"/>
  <c r="Q330" i="4"/>
  <c r="R330" i="4"/>
  <c r="P330" i="4"/>
  <c r="P329" i="4"/>
  <c r="Q328" i="4"/>
  <c r="R328" i="4"/>
  <c r="P328" i="4"/>
  <c r="P327" i="4"/>
  <c r="Q327" i="4"/>
  <c r="R327" i="4"/>
  <c r="Q326" i="4"/>
  <c r="R326" i="4"/>
  <c r="P326" i="4"/>
  <c r="P325" i="4"/>
  <c r="Q324" i="4"/>
  <c r="R324" i="4"/>
  <c r="P324" i="4"/>
  <c r="R323" i="4"/>
  <c r="P323" i="4"/>
  <c r="Q323" i="4"/>
  <c r="Q322" i="4"/>
  <c r="R322" i="4"/>
  <c r="P322" i="4"/>
  <c r="P321" i="4"/>
  <c r="Q320" i="4"/>
  <c r="R320" i="4"/>
  <c r="P320" i="4"/>
  <c r="P319" i="4"/>
  <c r="Q319" i="4"/>
  <c r="R319" i="4"/>
  <c r="T319" i="4"/>
  <c r="Q318" i="4"/>
  <c r="R318" i="4"/>
  <c r="P318" i="4"/>
  <c r="P317" i="4"/>
  <c r="Q316" i="4"/>
  <c r="R316" i="4"/>
  <c r="P316" i="4"/>
  <c r="R315" i="4"/>
  <c r="P315" i="4"/>
  <c r="Q315" i="4"/>
  <c r="Q314" i="4"/>
  <c r="R314" i="4"/>
  <c r="P314" i="4"/>
  <c r="P313" i="4"/>
  <c r="Q312" i="4"/>
  <c r="R312" i="4"/>
  <c r="P312" i="4"/>
  <c r="P311" i="4"/>
  <c r="Q311" i="4"/>
  <c r="R311" i="4"/>
  <c r="Q310" i="4"/>
  <c r="R310" i="4"/>
  <c r="P310" i="4"/>
  <c r="P309" i="4"/>
  <c r="Q308" i="4"/>
  <c r="R308" i="4"/>
  <c r="P308" i="4"/>
  <c r="R307" i="4"/>
  <c r="P307" i="4"/>
  <c r="Q307" i="4"/>
  <c r="Q306" i="4"/>
  <c r="R306" i="4"/>
  <c r="P306" i="4"/>
  <c r="P305" i="4"/>
  <c r="Q304" i="4"/>
  <c r="R304" i="4"/>
  <c r="P304" i="4"/>
  <c r="P303" i="4"/>
  <c r="Q303" i="4"/>
  <c r="R303" i="4"/>
  <c r="T303" i="4"/>
  <c r="Q302" i="4"/>
  <c r="R302" i="4"/>
  <c r="P302" i="4"/>
  <c r="P301" i="4"/>
  <c r="Q300" i="4"/>
  <c r="R300" i="4"/>
  <c r="P300" i="4"/>
  <c r="R299" i="4"/>
  <c r="P299" i="4"/>
  <c r="Q299" i="4"/>
  <c r="T298" i="4"/>
  <c r="Q298" i="4"/>
  <c r="R298" i="4"/>
  <c r="P298" i="4"/>
  <c r="P297" i="4"/>
  <c r="Q296" i="4"/>
  <c r="R296" i="4"/>
  <c r="P296" i="4"/>
  <c r="P295" i="4"/>
  <c r="Q295" i="4"/>
  <c r="R295" i="4"/>
  <c r="Q294" i="4"/>
  <c r="R294" i="4"/>
  <c r="P294" i="4"/>
  <c r="P293" i="4"/>
  <c r="Q293" i="4"/>
  <c r="R293" i="4"/>
  <c r="Q292" i="4"/>
  <c r="R292" i="4"/>
  <c r="P292" i="4"/>
  <c r="P291" i="4"/>
  <c r="Q291" i="4"/>
  <c r="R291" i="4"/>
  <c r="Q290" i="4"/>
  <c r="R290" i="4"/>
  <c r="P290" i="4"/>
  <c r="P289" i="4"/>
  <c r="Q289" i="4"/>
  <c r="R289" i="4"/>
  <c r="Q288" i="4"/>
  <c r="R288" i="4"/>
  <c r="P288" i="4"/>
  <c r="M288" i="4"/>
  <c r="P287" i="4"/>
  <c r="Q287" i="4"/>
  <c r="R287" i="4"/>
  <c r="Q286" i="4"/>
  <c r="R286" i="4"/>
  <c r="P286" i="4"/>
  <c r="P285" i="4"/>
  <c r="Q285" i="4"/>
  <c r="R285" i="4"/>
  <c r="Q284" i="4"/>
  <c r="R284" i="4"/>
  <c r="P284" i="4"/>
  <c r="P283" i="4"/>
  <c r="Q283" i="4"/>
  <c r="R283" i="4"/>
  <c r="Q282" i="4"/>
  <c r="R282" i="4"/>
  <c r="P282" i="4"/>
  <c r="P281" i="4"/>
  <c r="Q281" i="4"/>
  <c r="R281" i="4"/>
  <c r="Q280" i="4"/>
  <c r="R280" i="4"/>
  <c r="P280" i="4"/>
  <c r="P279" i="4"/>
  <c r="Q279" i="4"/>
  <c r="R279" i="4"/>
  <c r="R278" i="4"/>
  <c r="T278" i="4"/>
  <c r="Q278" i="4"/>
  <c r="P278" i="4"/>
  <c r="P277" i="4"/>
  <c r="Q277" i="4"/>
  <c r="R277" i="4"/>
  <c r="P276" i="4"/>
  <c r="Q276" i="4"/>
  <c r="R276" i="4"/>
  <c r="P275" i="4"/>
  <c r="Q275" i="4"/>
  <c r="R275" i="4"/>
  <c r="R274" i="4"/>
  <c r="Q274" i="4"/>
  <c r="P274" i="4"/>
  <c r="P273" i="4"/>
  <c r="Q273" i="4"/>
  <c r="R273" i="4"/>
  <c r="P272" i="4"/>
  <c r="Q272" i="4"/>
  <c r="R272" i="4"/>
  <c r="R271" i="4"/>
  <c r="P271" i="4"/>
  <c r="Q271" i="4"/>
  <c r="R270" i="4"/>
  <c r="Q270" i="4"/>
  <c r="P270" i="4"/>
  <c r="P269" i="4"/>
  <c r="Q269" i="4"/>
  <c r="R269" i="4"/>
  <c r="P268" i="4"/>
  <c r="Q268" i="4"/>
  <c r="R268" i="4"/>
  <c r="R267" i="4"/>
  <c r="P267" i="4"/>
  <c r="Q267" i="4"/>
  <c r="R266" i="4"/>
  <c r="Q266" i="4"/>
  <c r="P266" i="4"/>
  <c r="P265" i="4"/>
  <c r="Q265" i="4"/>
  <c r="R265" i="4"/>
  <c r="P264" i="4"/>
  <c r="Q264" i="4"/>
  <c r="R264" i="4"/>
  <c r="R263" i="4"/>
  <c r="P263" i="4"/>
  <c r="Q263" i="4"/>
  <c r="R262" i="4"/>
  <c r="T262" i="4"/>
  <c r="Q262" i="4"/>
  <c r="P262" i="4"/>
  <c r="P261" i="4"/>
  <c r="Q261" i="4"/>
  <c r="R261" i="4"/>
  <c r="P260" i="4"/>
  <c r="Q260" i="4"/>
  <c r="R260" i="4"/>
  <c r="P259" i="4"/>
  <c r="Q259" i="4"/>
  <c r="R259" i="4"/>
  <c r="R258" i="4"/>
  <c r="Q258" i="4"/>
  <c r="P258" i="4"/>
  <c r="P257" i="4"/>
  <c r="Q257" i="4"/>
  <c r="R257" i="4"/>
  <c r="P256" i="4"/>
  <c r="Q256" i="4"/>
  <c r="R256" i="4"/>
  <c r="R255" i="4"/>
  <c r="P255" i="4"/>
  <c r="Q255" i="4"/>
  <c r="R254" i="4"/>
  <c r="Q254" i="4"/>
  <c r="P254" i="4"/>
  <c r="P253" i="4"/>
  <c r="Q253" i="4"/>
  <c r="R253" i="4"/>
  <c r="P252" i="4"/>
  <c r="Q252" i="4"/>
  <c r="R252" i="4"/>
  <c r="R251" i="4"/>
  <c r="P251" i="4"/>
  <c r="Q251" i="4"/>
  <c r="R250" i="4"/>
  <c r="Q250" i="4"/>
  <c r="P250" i="4"/>
  <c r="P249" i="4"/>
  <c r="Q249" i="4"/>
  <c r="R249" i="4"/>
  <c r="P248" i="4"/>
  <c r="Q248" i="4"/>
  <c r="R248" i="4"/>
  <c r="R247" i="4"/>
  <c r="P247" i="4"/>
  <c r="Q247" i="4"/>
  <c r="R246" i="4"/>
  <c r="T246" i="4"/>
  <c r="Q246" i="4"/>
  <c r="P246" i="4"/>
  <c r="P245" i="4"/>
  <c r="Q245" i="4"/>
  <c r="R245" i="4"/>
  <c r="P244" i="4"/>
  <c r="Q244" i="4"/>
  <c r="R244" i="4"/>
  <c r="P243" i="4"/>
  <c r="Q243" i="4"/>
  <c r="R243" i="4"/>
  <c r="R242" i="4"/>
  <c r="Q242" i="4"/>
  <c r="P242" i="4"/>
  <c r="P241" i="4"/>
  <c r="Q241" i="4"/>
  <c r="R241" i="4"/>
  <c r="P240" i="4"/>
  <c r="Q240" i="4"/>
  <c r="R240" i="4"/>
  <c r="R239" i="4"/>
  <c r="P239" i="4"/>
  <c r="Q239" i="4"/>
  <c r="Q238" i="4"/>
  <c r="R238" i="4"/>
  <c r="P238" i="4"/>
  <c r="P237" i="4"/>
  <c r="Q237" i="4"/>
  <c r="R237" i="4"/>
  <c r="Q236" i="4"/>
  <c r="R236" i="4"/>
  <c r="P236" i="4"/>
  <c r="P235" i="4"/>
  <c r="Q235" i="4"/>
  <c r="R235" i="4"/>
  <c r="Q234" i="4"/>
  <c r="R234" i="4"/>
  <c r="P234" i="4"/>
  <c r="P233" i="4"/>
  <c r="Q233" i="4"/>
  <c r="R233" i="4"/>
  <c r="Q232" i="4"/>
  <c r="R232" i="4"/>
  <c r="P232" i="4"/>
  <c r="P230" i="4"/>
  <c r="M230" i="4"/>
  <c r="P229" i="4"/>
  <c r="M229" i="4"/>
  <c r="P228" i="4"/>
  <c r="M228" i="4"/>
  <c r="P227" i="4"/>
  <c r="M227" i="4"/>
  <c r="P226" i="4"/>
  <c r="M226" i="4"/>
  <c r="P225" i="4"/>
  <c r="M225" i="4"/>
  <c r="P224" i="4"/>
  <c r="M224" i="4"/>
  <c r="P223" i="4"/>
  <c r="M223" i="4"/>
  <c r="P222" i="4"/>
  <c r="M222" i="4"/>
  <c r="P221" i="4"/>
  <c r="P231" i="4"/>
  <c r="Q125" i="4"/>
  <c r="R125" i="4"/>
  <c r="M221" i="4"/>
  <c r="P220" i="4"/>
  <c r="M220" i="4"/>
  <c r="P219" i="4"/>
  <c r="P218" i="4"/>
  <c r="P217" i="4"/>
  <c r="P216" i="4"/>
  <c r="M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M127" i="4"/>
  <c r="P126" i="4"/>
  <c r="P125" i="4"/>
  <c r="P124" i="4"/>
  <c r="P123" i="4"/>
  <c r="M123" i="4"/>
  <c r="P122" i="4"/>
  <c r="P121" i="4"/>
  <c r="P120" i="4"/>
  <c r="P119" i="4"/>
  <c r="M119" i="4"/>
  <c r="P118" i="4"/>
  <c r="Q117" i="4"/>
  <c r="R117" i="4"/>
  <c r="P117" i="4"/>
  <c r="P115" i="4"/>
  <c r="P114" i="4"/>
  <c r="P113" i="4"/>
  <c r="P112" i="4"/>
  <c r="P111" i="4"/>
  <c r="P110" i="4"/>
  <c r="P109" i="4"/>
  <c r="P108" i="4"/>
  <c r="P107" i="4"/>
  <c r="P106" i="4"/>
  <c r="P105" i="4"/>
  <c r="M105" i="4"/>
  <c r="M335" i="4"/>
  <c r="P104" i="4"/>
  <c r="M104" i="4"/>
  <c r="P103" i="4"/>
  <c r="M103" i="4"/>
  <c r="P102" i="4"/>
  <c r="M102" i="4"/>
  <c r="P101" i="4"/>
  <c r="M101" i="4"/>
  <c r="M331" i="4"/>
  <c r="P100" i="4"/>
  <c r="M100" i="4"/>
  <c r="P99" i="4"/>
  <c r="M99" i="4"/>
  <c r="P98" i="4"/>
  <c r="M98" i="4"/>
  <c r="P97" i="4"/>
  <c r="M97" i="4"/>
  <c r="M327" i="4"/>
  <c r="P96" i="4"/>
  <c r="M96" i="4"/>
  <c r="M211" i="4"/>
  <c r="P95" i="4"/>
  <c r="M95" i="4"/>
  <c r="P94" i="4"/>
  <c r="M94" i="4"/>
  <c r="P93" i="4"/>
  <c r="M93" i="4"/>
  <c r="M323" i="4"/>
  <c r="P92" i="4"/>
  <c r="M92" i="4"/>
  <c r="P91" i="4"/>
  <c r="M91" i="4"/>
  <c r="P90" i="4"/>
  <c r="M90" i="4"/>
  <c r="P89" i="4"/>
  <c r="M89" i="4"/>
  <c r="M319" i="4"/>
  <c r="P88" i="4"/>
  <c r="M88" i="4"/>
  <c r="P87" i="4"/>
  <c r="M87" i="4"/>
  <c r="P86" i="4"/>
  <c r="M86" i="4"/>
  <c r="P85" i="4"/>
  <c r="M85" i="4"/>
  <c r="M315" i="4"/>
  <c r="P84" i="4"/>
  <c r="M84" i="4"/>
  <c r="P83" i="4"/>
  <c r="M83" i="4"/>
  <c r="P82" i="4"/>
  <c r="M82" i="4"/>
  <c r="P81" i="4"/>
  <c r="M81" i="4"/>
  <c r="M311" i="4"/>
  <c r="P80" i="4"/>
  <c r="M80" i="4"/>
  <c r="M195" i="4"/>
  <c r="P79" i="4"/>
  <c r="M79" i="4"/>
  <c r="P78" i="4"/>
  <c r="M78" i="4"/>
  <c r="P77" i="4"/>
  <c r="M77" i="4"/>
  <c r="M307" i="4"/>
  <c r="P76" i="4"/>
  <c r="M76" i="4"/>
  <c r="M306" i="4"/>
  <c r="T306" i="4"/>
  <c r="P75" i="4"/>
  <c r="M75" i="4"/>
  <c r="P74" i="4"/>
  <c r="M74" i="4"/>
  <c r="P73" i="4"/>
  <c r="M73" i="4"/>
  <c r="M303" i="4"/>
  <c r="P72" i="4"/>
  <c r="M72" i="4"/>
  <c r="M302" i="4"/>
  <c r="P71" i="4"/>
  <c r="M71" i="4"/>
  <c r="P70" i="4"/>
  <c r="M70" i="4"/>
  <c r="P69" i="4"/>
  <c r="M69" i="4"/>
  <c r="M299" i="4"/>
  <c r="P68" i="4"/>
  <c r="M68" i="4"/>
  <c r="M298" i="4"/>
  <c r="P67" i="4"/>
  <c r="M67" i="4"/>
  <c r="P66" i="4"/>
  <c r="M66" i="4"/>
  <c r="P65" i="4"/>
  <c r="M65" i="4"/>
  <c r="M295" i="4"/>
  <c r="P64" i="4"/>
  <c r="M64" i="4"/>
  <c r="M294" i="4"/>
  <c r="P63" i="4"/>
  <c r="M63" i="4"/>
  <c r="P62" i="4"/>
  <c r="M62" i="4"/>
  <c r="M177" i="4"/>
  <c r="P61" i="4"/>
  <c r="M61" i="4"/>
  <c r="M291" i="4"/>
  <c r="P60" i="4"/>
  <c r="M60" i="4"/>
  <c r="M290" i="4"/>
  <c r="P59" i="4"/>
  <c r="M59" i="4"/>
  <c r="P58" i="4"/>
  <c r="M58" i="4"/>
  <c r="M173" i="4"/>
  <c r="P57" i="4"/>
  <c r="M57" i="4"/>
  <c r="M287" i="4"/>
  <c r="P56" i="4"/>
  <c r="M56" i="4"/>
  <c r="M286" i="4"/>
  <c r="P55" i="4"/>
  <c r="M55" i="4"/>
  <c r="P54" i="4"/>
  <c r="M54" i="4"/>
  <c r="M169" i="4"/>
  <c r="P53" i="4"/>
  <c r="M53" i="4"/>
  <c r="M283" i="4"/>
  <c r="P52" i="4"/>
  <c r="M52" i="4"/>
  <c r="M282" i="4"/>
  <c r="P51" i="4"/>
  <c r="M51" i="4"/>
  <c r="P50" i="4"/>
  <c r="M50" i="4"/>
  <c r="M165" i="4"/>
  <c r="P49" i="4"/>
  <c r="M49" i="4"/>
  <c r="P48" i="4"/>
  <c r="M48" i="4"/>
  <c r="M278" i="4"/>
  <c r="P47" i="4"/>
  <c r="M47" i="4"/>
  <c r="P46" i="4"/>
  <c r="M46" i="4"/>
  <c r="P45" i="4"/>
  <c r="M45" i="4"/>
  <c r="P44" i="4"/>
  <c r="M44" i="4"/>
  <c r="M274" i="4"/>
  <c r="P43" i="4"/>
  <c r="M43" i="4"/>
  <c r="P42" i="4"/>
  <c r="M42" i="4"/>
  <c r="P41" i="4"/>
  <c r="M41" i="4"/>
  <c r="P40" i="4"/>
  <c r="M40" i="4"/>
  <c r="M270" i="4"/>
  <c r="P39" i="4"/>
  <c r="M39" i="4"/>
  <c r="P38" i="4"/>
  <c r="M38" i="4"/>
  <c r="P37" i="4"/>
  <c r="M37" i="4"/>
  <c r="P36" i="4"/>
  <c r="M36" i="4"/>
  <c r="M266" i="4"/>
  <c r="P35" i="4"/>
  <c r="M35" i="4"/>
  <c r="P34" i="4"/>
  <c r="M34" i="4"/>
  <c r="P33" i="4"/>
  <c r="M33" i="4"/>
  <c r="P32" i="4"/>
  <c r="M32" i="4"/>
  <c r="M262" i="4"/>
  <c r="P31" i="4"/>
  <c r="M31" i="4"/>
  <c r="P30" i="4"/>
  <c r="M30" i="4"/>
  <c r="P29" i="4"/>
  <c r="M29" i="4"/>
  <c r="P28" i="4"/>
  <c r="M28" i="4"/>
  <c r="M258" i="4"/>
  <c r="P27" i="4"/>
  <c r="M27" i="4"/>
  <c r="P26" i="4"/>
  <c r="M26" i="4"/>
  <c r="P25" i="4"/>
  <c r="M25" i="4"/>
  <c r="P24" i="4"/>
  <c r="M24" i="4"/>
  <c r="M254" i="4"/>
  <c r="P23" i="4"/>
  <c r="M23" i="4"/>
  <c r="P22" i="4"/>
  <c r="M22" i="4"/>
  <c r="P21" i="4"/>
  <c r="M21" i="4"/>
  <c r="P20" i="4"/>
  <c r="M20" i="4"/>
  <c r="M250" i="4"/>
  <c r="P19" i="4"/>
  <c r="M19" i="4"/>
  <c r="P18" i="4"/>
  <c r="M18" i="4"/>
  <c r="P17" i="4"/>
  <c r="M17" i="4"/>
  <c r="P16" i="4"/>
  <c r="M16" i="4"/>
  <c r="M246" i="4"/>
  <c r="P15" i="4"/>
  <c r="M15" i="4"/>
  <c r="P14" i="4"/>
  <c r="M14" i="4"/>
  <c r="P13" i="4"/>
  <c r="M13" i="4"/>
  <c r="P12" i="4"/>
  <c r="M12" i="4"/>
  <c r="M242" i="4"/>
  <c r="P11" i="4"/>
  <c r="M11" i="4"/>
  <c r="P10" i="4"/>
  <c r="M10" i="4"/>
  <c r="P9" i="4"/>
  <c r="M9" i="4"/>
  <c r="P8" i="4"/>
  <c r="M8" i="4"/>
  <c r="M238" i="4"/>
  <c r="T238" i="4"/>
  <c r="P7" i="4"/>
  <c r="M7" i="4"/>
  <c r="P6" i="4"/>
  <c r="M6" i="4"/>
  <c r="P5" i="4"/>
  <c r="M5" i="4"/>
  <c r="P4" i="4"/>
  <c r="M4" i="4"/>
  <c r="M234" i="4"/>
  <c r="P3" i="4"/>
  <c r="M3" i="4"/>
  <c r="P2" i="4"/>
  <c r="M2" i="4"/>
  <c r="M236" i="4"/>
  <c r="M121" i="4"/>
  <c r="M251" i="4"/>
  <c r="M136" i="4"/>
  <c r="M289" i="4"/>
  <c r="M174" i="4"/>
  <c r="M321" i="4"/>
  <c r="M206" i="4"/>
  <c r="T277" i="4"/>
  <c r="Q563" i="4"/>
  <c r="R563" i="4"/>
  <c r="Q564" i="4"/>
  <c r="R564" i="4"/>
  <c r="Q562" i="4"/>
  <c r="R562" i="4"/>
  <c r="Q559" i="4"/>
  <c r="R559" i="4"/>
  <c r="T559" i="4"/>
  <c r="Q555" i="4"/>
  <c r="R555" i="4"/>
  <c r="Q551" i="4"/>
  <c r="R551" i="4"/>
  <c r="T551" i="4"/>
  <c r="Q547" i="4"/>
  <c r="R547" i="4"/>
  <c r="T547" i="4"/>
  <c r="Q543" i="4"/>
  <c r="R543" i="4"/>
  <c r="Q539" i="4"/>
  <c r="R539" i="4"/>
  <c r="Q535" i="4"/>
  <c r="R535" i="4"/>
  <c r="T535" i="4"/>
  <c r="Q529" i="4"/>
  <c r="R529" i="4"/>
  <c r="T529" i="4"/>
  <c r="Q525" i="4"/>
  <c r="R525" i="4"/>
  <c r="T525" i="4"/>
  <c r="Q519" i="4"/>
  <c r="R519" i="4"/>
  <c r="Q515" i="4"/>
  <c r="R515" i="4"/>
  <c r="Q496" i="4"/>
  <c r="R496" i="4"/>
  <c r="Q492" i="4"/>
  <c r="R492" i="4"/>
  <c r="T492" i="4"/>
  <c r="Q488" i="4"/>
  <c r="R488" i="4"/>
  <c r="Q484" i="4"/>
  <c r="R484" i="4"/>
  <c r="Q479" i="4"/>
  <c r="R479" i="4"/>
  <c r="Q474" i="4"/>
  <c r="R474" i="4"/>
  <c r="T474" i="4"/>
  <c r="Q469" i="4"/>
  <c r="R469" i="4"/>
  <c r="Q465" i="4"/>
  <c r="R465" i="4"/>
  <c r="Q565" i="4"/>
  <c r="R565" i="4"/>
  <c r="Q558" i="4"/>
  <c r="R558" i="4"/>
  <c r="Q554" i="4"/>
  <c r="R554" i="4"/>
  <c r="Q550" i="4"/>
  <c r="R550" i="4"/>
  <c r="Q546" i="4"/>
  <c r="R546" i="4"/>
  <c r="Q542" i="4"/>
  <c r="R542" i="4"/>
  <c r="Q538" i="4"/>
  <c r="R538" i="4"/>
  <c r="Q534" i="4"/>
  <c r="R534" i="4"/>
  <c r="Q528" i="4"/>
  <c r="R528" i="4"/>
  <c r="Q524" i="4"/>
  <c r="R524" i="4"/>
  <c r="Q518" i="4"/>
  <c r="R518" i="4"/>
  <c r="Q561" i="4"/>
  <c r="R561" i="4"/>
  <c r="Q560" i="4"/>
  <c r="R560" i="4"/>
  <c r="Q556" i="4"/>
  <c r="R556" i="4"/>
  <c r="Q552" i="4"/>
  <c r="R552" i="4"/>
  <c r="Q548" i="4"/>
  <c r="R548" i="4"/>
  <c r="Q544" i="4"/>
  <c r="R544" i="4"/>
  <c r="Q540" i="4"/>
  <c r="R540" i="4"/>
  <c r="Q536" i="4"/>
  <c r="R536" i="4"/>
  <c r="Q530" i="4"/>
  <c r="R530" i="4"/>
  <c r="Q526" i="4"/>
  <c r="R526" i="4"/>
  <c r="Q520" i="4"/>
  <c r="R520" i="4"/>
  <c r="Q516" i="4"/>
  <c r="R516" i="4"/>
  <c r="T516" i="4"/>
  <c r="Q514" i="4"/>
  <c r="R514" i="4"/>
  <c r="Q504" i="4"/>
  <c r="R504" i="4"/>
  <c r="Q500" i="4"/>
  <c r="R500" i="4"/>
  <c r="T500" i="4"/>
  <c r="Q497" i="4"/>
  <c r="R497" i="4"/>
  <c r="Q495" i="4"/>
  <c r="R495" i="4"/>
  <c r="Q494" i="4"/>
  <c r="R494" i="4"/>
  <c r="Q493" i="4"/>
  <c r="R493" i="4"/>
  <c r="T493" i="4"/>
  <c r="Q491" i="4"/>
  <c r="R491" i="4"/>
  <c r="Q490" i="4"/>
  <c r="R490" i="4"/>
  <c r="Q489" i="4"/>
  <c r="R489" i="4"/>
  <c r="Q487" i="4"/>
  <c r="R487" i="4"/>
  <c r="Q486" i="4"/>
  <c r="R486" i="4"/>
  <c r="Q485" i="4"/>
  <c r="R485" i="4"/>
  <c r="Q483" i="4"/>
  <c r="R483" i="4"/>
  <c r="Q482" i="4"/>
  <c r="R482" i="4"/>
  <c r="T482" i="4"/>
  <c r="Q481" i="4"/>
  <c r="R481" i="4"/>
  <c r="Q478" i="4"/>
  <c r="R478" i="4"/>
  <c r="Q477" i="4"/>
  <c r="R477" i="4"/>
  <c r="Q475" i="4"/>
  <c r="R475" i="4"/>
  <c r="T475" i="4"/>
  <c r="Q473" i="4"/>
  <c r="R473" i="4"/>
  <c r="Q472" i="4"/>
  <c r="R472" i="4"/>
  <c r="Q470" i="4"/>
  <c r="R470" i="4"/>
  <c r="Q468" i="4"/>
  <c r="R468" i="4"/>
  <c r="T468" i="4"/>
  <c r="Q467" i="4"/>
  <c r="R467" i="4"/>
  <c r="Q466" i="4"/>
  <c r="R466" i="4"/>
  <c r="Q464" i="4"/>
  <c r="R464" i="4"/>
  <c r="Q557" i="4"/>
  <c r="R557" i="4"/>
  <c r="Q553" i="4"/>
  <c r="R553" i="4"/>
  <c r="Q549" i="4"/>
  <c r="R549" i="4"/>
  <c r="Q545" i="4"/>
  <c r="R545" i="4"/>
  <c r="Q541" i="4"/>
  <c r="R541" i="4"/>
  <c r="Q537" i="4"/>
  <c r="R537" i="4"/>
  <c r="Q531" i="4"/>
  <c r="R531" i="4"/>
  <c r="Q527" i="4"/>
  <c r="R527" i="4"/>
  <c r="Q521" i="4"/>
  <c r="R521" i="4"/>
  <c r="Q517" i="4"/>
  <c r="R517" i="4"/>
  <c r="M239" i="4"/>
  <c r="M124" i="4"/>
  <c r="M240" i="4"/>
  <c r="T240" i="4"/>
  <c r="M125" i="4"/>
  <c r="T125" i="4"/>
  <c r="M241" i="4"/>
  <c r="T241" i="4"/>
  <c r="M126" i="4"/>
  <c r="M255" i="4"/>
  <c r="T255" i="4"/>
  <c r="M140" i="4"/>
  <c r="M256" i="4"/>
  <c r="T256" i="4"/>
  <c r="M141" i="4"/>
  <c r="M257" i="4"/>
  <c r="T257" i="4"/>
  <c r="M142" i="4"/>
  <c r="M273" i="4"/>
  <c r="T273" i="4"/>
  <c r="M158" i="4"/>
  <c r="M281" i="4"/>
  <c r="T281" i="4"/>
  <c r="M166" i="4"/>
  <c r="M285" i="4"/>
  <c r="M170" i="4"/>
  <c r="M301" i="4"/>
  <c r="M186" i="4"/>
  <c r="M317" i="4"/>
  <c r="M202" i="4"/>
  <c r="M333" i="4"/>
  <c r="M218" i="4"/>
  <c r="Q121" i="4"/>
  <c r="R121" i="4"/>
  <c r="T121" i="4"/>
  <c r="T234" i="4"/>
  <c r="T239" i="4"/>
  <c r="T285" i="4"/>
  <c r="M235" i="4"/>
  <c r="M120" i="4"/>
  <c r="M253" i="4"/>
  <c r="T253" i="4"/>
  <c r="M138" i="4"/>
  <c r="M268" i="4"/>
  <c r="T268" i="4"/>
  <c r="M153" i="4"/>
  <c r="M243" i="4"/>
  <c r="T243" i="4"/>
  <c r="M128" i="4"/>
  <c r="M244" i="4"/>
  <c r="T244" i="4"/>
  <c r="M129" i="4"/>
  <c r="M245" i="4"/>
  <c r="M130" i="4"/>
  <c r="M259" i="4"/>
  <c r="T259" i="4"/>
  <c r="M144" i="4"/>
  <c r="M260" i="4"/>
  <c r="T260" i="4"/>
  <c r="M145" i="4"/>
  <c r="M261" i="4"/>
  <c r="M146" i="4"/>
  <c r="M271" i="4"/>
  <c r="M156" i="4"/>
  <c r="M279" i="4"/>
  <c r="M164" i="4"/>
  <c r="M297" i="4"/>
  <c r="M182" i="4"/>
  <c r="M313" i="4"/>
  <c r="M198" i="4"/>
  <c r="M329" i="4"/>
  <c r="M214" i="4"/>
  <c r="P116" i="4"/>
  <c r="Q217" i="4"/>
  <c r="R217" i="4"/>
  <c r="Q213" i="4"/>
  <c r="R213" i="4"/>
  <c r="Q209" i="4"/>
  <c r="R209" i="4"/>
  <c r="T209" i="4"/>
  <c r="Q205" i="4"/>
  <c r="R205" i="4"/>
  <c r="Q201" i="4"/>
  <c r="R201" i="4"/>
  <c r="Q197" i="4"/>
  <c r="R197" i="4"/>
  <c r="Q193" i="4"/>
  <c r="R193" i="4"/>
  <c r="T193" i="4"/>
  <c r="Q220" i="4"/>
  <c r="R220" i="4"/>
  <c r="T220" i="4"/>
  <c r="Q216" i="4"/>
  <c r="R216" i="4"/>
  <c r="T216" i="4"/>
  <c r="Q219" i="4"/>
  <c r="R219" i="4"/>
  <c r="Q215" i="4"/>
  <c r="R215" i="4"/>
  <c r="Q211" i="4"/>
  <c r="R211" i="4"/>
  <c r="T211" i="4"/>
  <c r="Q207" i="4"/>
  <c r="R207" i="4"/>
  <c r="Q203" i="4"/>
  <c r="R203" i="4"/>
  <c r="Q199" i="4"/>
  <c r="R199" i="4"/>
  <c r="T199" i="4"/>
  <c r="Q195" i="4"/>
  <c r="R195" i="4"/>
  <c r="T195" i="4"/>
  <c r="Q191" i="4"/>
  <c r="R191" i="4"/>
  <c r="Q187" i="4"/>
  <c r="R187" i="4"/>
  <c r="Q183" i="4"/>
  <c r="R183" i="4"/>
  <c r="T183" i="4"/>
  <c r="Q179" i="4"/>
  <c r="R179" i="4"/>
  <c r="Q175" i="4"/>
  <c r="R175" i="4"/>
  <c r="Q171" i="4"/>
  <c r="R171" i="4"/>
  <c r="Q167" i="4"/>
  <c r="R167" i="4"/>
  <c r="T167" i="4"/>
  <c r="Q163" i="4"/>
  <c r="R163" i="4"/>
  <c r="Q159" i="4"/>
  <c r="R159" i="4"/>
  <c r="Q155" i="4"/>
  <c r="R155" i="4"/>
  <c r="Q151" i="4"/>
  <c r="R151" i="4"/>
  <c r="T151" i="4"/>
  <c r="Q147" i="4"/>
  <c r="R147" i="4"/>
  <c r="Q143" i="4"/>
  <c r="R143" i="4"/>
  <c r="Q139" i="4"/>
  <c r="R139" i="4"/>
  <c r="Q135" i="4"/>
  <c r="R135" i="4"/>
  <c r="T135" i="4"/>
  <c r="Q131" i="4"/>
  <c r="R131" i="4"/>
  <c r="Q212" i="4"/>
  <c r="R212" i="4"/>
  <c r="Q208" i="4"/>
  <c r="R208" i="4"/>
  <c r="Q204" i="4"/>
  <c r="R204" i="4"/>
  <c r="T204" i="4"/>
  <c r="Q200" i="4"/>
  <c r="R200" i="4"/>
  <c r="Q196" i="4"/>
  <c r="R196" i="4"/>
  <c r="Q192" i="4"/>
  <c r="R192" i="4"/>
  <c r="Q190" i="4"/>
  <c r="R190" i="4"/>
  <c r="Q189" i="4"/>
  <c r="R189" i="4"/>
  <c r="Q188" i="4"/>
  <c r="R188" i="4"/>
  <c r="Q186" i="4"/>
  <c r="R186" i="4"/>
  <c r="T186" i="4"/>
  <c r="Q185" i="4"/>
  <c r="R185" i="4"/>
  <c r="T185" i="4"/>
  <c r="Q184" i="4"/>
  <c r="R184" i="4"/>
  <c r="Q182" i="4"/>
  <c r="R182" i="4"/>
  <c r="Q181" i="4"/>
  <c r="R181" i="4"/>
  <c r="Q180" i="4"/>
  <c r="R180" i="4"/>
  <c r="Q178" i="4"/>
  <c r="R178" i="4"/>
  <c r="Q177" i="4"/>
  <c r="R177" i="4"/>
  <c r="T177" i="4"/>
  <c r="Q176" i="4"/>
  <c r="R176" i="4"/>
  <c r="Q174" i="4"/>
  <c r="R174" i="4"/>
  <c r="T174" i="4"/>
  <c r="Q173" i="4"/>
  <c r="R173" i="4"/>
  <c r="T173" i="4"/>
  <c r="Q172" i="4"/>
  <c r="R172" i="4"/>
  <c r="Q170" i="4"/>
  <c r="R170" i="4"/>
  <c r="T170" i="4"/>
  <c r="Q169" i="4"/>
  <c r="R169" i="4"/>
  <c r="T169" i="4"/>
  <c r="Q168" i="4"/>
  <c r="R168" i="4"/>
  <c r="Q166" i="4"/>
  <c r="R166" i="4"/>
  <c r="T166" i="4"/>
  <c r="Q165" i="4"/>
  <c r="R165" i="4"/>
  <c r="T165" i="4"/>
  <c r="Q164" i="4"/>
  <c r="R164" i="4"/>
  <c r="T164" i="4"/>
  <c r="Q162" i="4"/>
  <c r="R162" i="4"/>
  <c r="Q161" i="4"/>
  <c r="R161" i="4"/>
  <c r="Q160" i="4"/>
  <c r="R160" i="4"/>
  <c r="Q158" i="4"/>
  <c r="R158" i="4"/>
  <c r="T158" i="4"/>
  <c r="Q157" i="4"/>
  <c r="R157" i="4"/>
  <c r="Q156" i="4"/>
  <c r="R156" i="4"/>
  <c r="Q154" i="4"/>
  <c r="R154" i="4"/>
  <c r="Q153" i="4"/>
  <c r="R153" i="4"/>
  <c r="T153" i="4"/>
  <c r="Q152" i="4"/>
  <c r="R152" i="4"/>
  <c r="Q150" i="4"/>
  <c r="R150" i="4"/>
  <c r="Q149" i="4"/>
  <c r="R149" i="4"/>
  <c r="Q148" i="4"/>
  <c r="R148" i="4"/>
  <c r="Q146" i="4"/>
  <c r="R146" i="4"/>
  <c r="T146" i="4"/>
  <c r="Q145" i="4"/>
  <c r="R145" i="4"/>
  <c r="Q144" i="4"/>
  <c r="R144" i="4"/>
  <c r="T144" i="4"/>
  <c r="Q142" i="4"/>
  <c r="R142" i="4"/>
  <c r="T142" i="4"/>
  <c r="Q141" i="4"/>
  <c r="R141" i="4"/>
  <c r="T141" i="4"/>
  <c r="Q140" i="4"/>
  <c r="R140" i="4"/>
  <c r="T140" i="4"/>
  <c r="Q138" i="4"/>
  <c r="R138" i="4"/>
  <c r="Q137" i="4"/>
  <c r="R137" i="4"/>
  <c r="T137" i="4"/>
  <c r="Q136" i="4"/>
  <c r="R136" i="4"/>
  <c r="T136" i="4"/>
  <c r="Q134" i="4"/>
  <c r="R134" i="4"/>
  <c r="Q133" i="4"/>
  <c r="R133" i="4"/>
  <c r="Q132" i="4"/>
  <c r="R132" i="4"/>
  <c r="T132" i="4"/>
  <c r="Q130" i="4"/>
  <c r="R130" i="4"/>
  <c r="Q129" i="4"/>
  <c r="R129" i="4"/>
  <c r="T129" i="4"/>
  <c r="Q128" i="4"/>
  <c r="R128" i="4"/>
  <c r="Q124" i="4"/>
  <c r="R124" i="4"/>
  <c r="T124" i="4"/>
  <c r="Q120" i="4"/>
  <c r="R120" i="4"/>
  <c r="T120" i="4"/>
  <c r="Q218" i="4"/>
  <c r="R218" i="4"/>
  <c r="T218" i="4"/>
  <c r="Q127" i="4"/>
  <c r="R127" i="4"/>
  <c r="T127" i="4"/>
  <c r="Q123" i="4"/>
  <c r="R123" i="4"/>
  <c r="T123" i="4"/>
  <c r="Q119" i="4"/>
  <c r="R119" i="4"/>
  <c r="T119" i="4"/>
  <c r="Q214" i="4"/>
  <c r="R214" i="4"/>
  <c r="Q210" i="4"/>
  <c r="R210" i="4"/>
  <c r="Q206" i="4"/>
  <c r="R206" i="4"/>
  <c r="T206" i="4"/>
  <c r="Q202" i="4"/>
  <c r="R202" i="4"/>
  <c r="T202" i="4"/>
  <c r="Q198" i="4"/>
  <c r="R198" i="4"/>
  <c r="T198" i="4"/>
  <c r="Q194" i="4"/>
  <c r="R194" i="4"/>
  <c r="Q126" i="4"/>
  <c r="R126" i="4"/>
  <c r="T126" i="4"/>
  <c r="Q122" i="4"/>
  <c r="R122" i="4"/>
  <c r="Q118" i="4"/>
  <c r="R118" i="4"/>
  <c r="T235" i="4"/>
  <c r="T245" i="4"/>
  <c r="T280" i="4"/>
  <c r="T283" i="4"/>
  <c r="M237" i="4"/>
  <c r="M122" i="4"/>
  <c r="M252" i="4"/>
  <c r="T252" i="4"/>
  <c r="M137" i="4"/>
  <c r="M267" i="4"/>
  <c r="M152" i="4"/>
  <c r="M275" i="4"/>
  <c r="T275" i="4"/>
  <c r="M160" i="4"/>
  <c r="M305" i="4"/>
  <c r="M190" i="4"/>
  <c r="M232" i="4"/>
  <c r="T232" i="4"/>
  <c r="M117" i="4"/>
  <c r="T117" i="4"/>
  <c r="M233" i="4"/>
  <c r="M118" i="4"/>
  <c r="M247" i="4"/>
  <c r="T247" i="4"/>
  <c r="M132" i="4"/>
  <c r="M248" i="4"/>
  <c r="T248" i="4"/>
  <c r="M133" i="4"/>
  <c r="M249" i="4"/>
  <c r="T249" i="4"/>
  <c r="M134" i="4"/>
  <c r="M263" i="4"/>
  <c r="M148" i="4"/>
  <c r="M264" i="4"/>
  <c r="T264" i="4"/>
  <c r="M149" i="4"/>
  <c r="M265" i="4"/>
  <c r="T265" i="4"/>
  <c r="M150" i="4"/>
  <c r="M269" i="4"/>
  <c r="T269" i="4"/>
  <c r="M154" i="4"/>
  <c r="M277" i="4"/>
  <c r="M162" i="4"/>
  <c r="M293" i="4"/>
  <c r="M178" i="4"/>
  <c r="M309" i="4"/>
  <c r="M194" i="4"/>
  <c r="M325" i="4"/>
  <c r="M210" i="4"/>
  <c r="T261" i="4"/>
  <c r="T271" i="4"/>
  <c r="M199" i="4"/>
  <c r="M314" i="4"/>
  <c r="T314" i="4"/>
  <c r="M203" i="4"/>
  <c r="M318" i="4"/>
  <c r="M322" i="4"/>
  <c r="T322" i="4"/>
  <c r="M207" i="4"/>
  <c r="M215" i="4"/>
  <c r="M330" i="4"/>
  <c r="T330" i="4"/>
  <c r="M219" i="4"/>
  <c r="M334" i="4"/>
  <c r="M131" i="4"/>
  <c r="M135" i="4"/>
  <c r="M139" i="4"/>
  <c r="M143" i="4"/>
  <c r="M147" i="4"/>
  <c r="M151" i="4"/>
  <c r="M155" i="4"/>
  <c r="M159" i="4"/>
  <c r="M163" i="4"/>
  <c r="M167" i="4"/>
  <c r="M168" i="4"/>
  <c r="M171" i="4"/>
  <c r="M172" i="4"/>
  <c r="M175" i="4"/>
  <c r="M176" i="4"/>
  <c r="M179" i="4"/>
  <c r="M180" i="4"/>
  <c r="M183" i="4"/>
  <c r="M184" i="4"/>
  <c r="M187" i="4"/>
  <c r="M188" i="4"/>
  <c r="M191" i="4"/>
  <c r="M192" i="4"/>
  <c r="M196" i="4"/>
  <c r="M200" i="4"/>
  <c r="M204" i="4"/>
  <c r="M208" i="4"/>
  <c r="M212" i="4"/>
  <c r="T233" i="4"/>
  <c r="T236" i="4"/>
  <c r="T250" i="4"/>
  <c r="T266" i="4"/>
  <c r="T279" i="4"/>
  <c r="M284" i="4"/>
  <c r="T290" i="4"/>
  <c r="T294" i="4"/>
  <c r="T310" i="4"/>
  <c r="M594" i="4"/>
  <c r="M479" i="4"/>
  <c r="M539" i="4"/>
  <c r="T237" i="4"/>
  <c r="T254" i="4"/>
  <c r="T263" i="4"/>
  <c r="T270" i="4"/>
  <c r="M280" i="4"/>
  <c r="T286" i="4"/>
  <c r="T288" i="4"/>
  <c r="T291" i="4"/>
  <c r="T295" i="4"/>
  <c r="T311" i="4"/>
  <c r="T327" i="4"/>
  <c r="T334" i="4"/>
  <c r="M272" i="4"/>
  <c r="T272" i="4"/>
  <c r="M157" i="4"/>
  <c r="M276" i="4"/>
  <c r="T276" i="4"/>
  <c r="M161" i="4"/>
  <c r="M296" i="4"/>
  <c r="M181" i="4"/>
  <c r="M300" i="4"/>
  <c r="T300" i="4"/>
  <c r="M185" i="4"/>
  <c r="M304" i="4"/>
  <c r="M189" i="4"/>
  <c r="M308" i="4"/>
  <c r="M193" i="4"/>
  <c r="M312" i="4"/>
  <c r="M197" i="4"/>
  <c r="M316" i="4"/>
  <c r="T316" i="4"/>
  <c r="M201" i="4"/>
  <c r="M320" i="4"/>
  <c r="M205" i="4"/>
  <c r="M324" i="4"/>
  <c r="T324" i="4"/>
  <c r="M209" i="4"/>
  <c r="M328" i="4"/>
  <c r="M213" i="4"/>
  <c r="M332" i="4"/>
  <c r="T332" i="4"/>
  <c r="M217" i="4"/>
  <c r="T242" i="4"/>
  <c r="T251" i="4"/>
  <c r="T258" i="4"/>
  <c r="T267" i="4"/>
  <c r="T274" i="4"/>
  <c r="T282" i="4"/>
  <c r="T284" i="4"/>
  <c r="T287" i="4"/>
  <c r="T289" i="4"/>
  <c r="M292" i="4"/>
  <c r="T292" i="4"/>
  <c r="T302" i="4"/>
  <c r="T307" i="4"/>
  <c r="M310" i="4"/>
  <c r="T318" i="4"/>
  <c r="T323" i="4"/>
  <c r="M326" i="4"/>
  <c r="T326" i="4"/>
  <c r="M494" i="4"/>
  <c r="M609" i="4"/>
  <c r="T304" i="4"/>
  <c r="T320" i="4"/>
  <c r="M589" i="4"/>
  <c r="M474" i="4"/>
  <c r="M519" i="4"/>
  <c r="T299" i="4"/>
  <c r="T308" i="4"/>
  <c r="T315" i="4"/>
  <c r="M584" i="4"/>
  <c r="M469" i="4"/>
  <c r="T293" i="4"/>
  <c r="T296" i="4"/>
  <c r="T312" i="4"/>
  <c r="T328" i="4"/>
  <c r="M580" i="4"/>
  <c r="M465" i="4"/>
  <c r="M599" i="4"/>
  <c r="M484" i="4"/>
  <c r="M555" i="4"/>
  <c r="Q297" i="4"/>
  <c r="R297" i="4"/>
  <c r="T297" i="4"/>
  <c r="Q301" i="4"/>
  <c r="R301" i="4"/>
  <c r="T301" i="4"/>
  <c r="Q305" i="4"/>
  <c r="R305" i="4"/>
  <c r="T305" i="4"/>
  <c r="Q309" i="4"/>
  <c r="R309" i="4"/>
  <c r="T309" i="4"/>
  <c r="Q313" i="4"/>
  <c r="R313" i="4"/>
  <c r="T313" i="4"/>
  <c r="Q317" i="4"/>
  <c r="R317" i="4"/>
  <c r="T317" i="4"/>
  <c r="Q321" i="4"/>
  <c r="R321" i="4"/>
  <c r="Q325" i="4"/>
  <c r="R325" i="4"/>
  <c r="T325" i="4"/>
  <c r="Q329" i="4"/>
  <c r="R329" i="4"/>
  <c r="T329" i="4"/>
  <c r="Q333" i="4"/>
  <c r="R333" i="4"/>
  <c r="T333" i="4"/>
  <c r="M581" i="4"/>
  <c r="M466" i="4"/>
  <c r="M585" i="4"/>
  <c r="M470" i="4"/>
  <c r="M590" i="4"/>
  <c r="M475" i="4"/>
  <c r="M596" i="4"/>
  <c r="M481" i="4"/>
  <c r="M600" i="4"/>
  <c r="M485" i="4"/>
  <c r="M630" i="4"/>
  <c r="M515" i="4"/>
  <c r="M467" i="4"/>
  <c r="M582" i="4"/>
  <c r="M472" i="4"/>
  <c r="M587" i="4"/>
  <c r="M477" i="4"/>
  <c r="M592" i="4"/>
  <c r="M482" i="4"/>
  <c r="M597" i="4"/>
  <c r="M486" i="4"/>
  <c r="M601" i="4"/>
  <c r="M602" i="4"/>
  <c r="M487" i="4"/>
  <c r="M603" i="4"/>
  <c r="M488" i="4"/>
  <c r="M611" i="4"/>
  <c r="M496" i="4"/>
  <c r="M678" i="4"/>
  <c r="M563" i="4"/>
  <c r="M525" i="4"/>
  <c r="M543" i="4"/>
  <c r="M559" i="4"/>
  <c r="Q331" i="4"/>
  <c r="R331" i="4"/>
  <c r="T331" i="4"/>
  <c r="M579" i="4"/>
  <c r="M464" i="4"/>
  <c r="M583" i="4"/>
  <c r="M468" i="4"/>
  <c r="M588" i="4"/>
  <c r="M473" i="4"/>
  <c r="M593" i="4"/>
  <c r="M478" i="4"/>
  <c r="M598" i="4"/>
  <c r="M483" i="4"/>
  <c r="M490" i="4"/>
  <c r="M605" i="4"/>
  <c r="M606" i="4"/>
  <c r="M491" i="4"/>
  <c r="M607" i="4"/>
  <c r="M492" i="4"/>
  <c r="M635" i="4"/>
  <c r="M520" i="4"/>
  <c r="M641" i="4"/>
  <c r="M526" i="4"/>
  <c r="M645" i="4"/>
  <c r="M530" i="4"/>
  <c r="M651" i="4"/>
  <c r="M536" i="4"/>
  <c r="M655" i="4"/>
  <c r="M540" i="4"/>
  <c r="M659" i="4"/>
  <c r="M544" i="4"/>
  <c r="M663" i="4"/>
  <c r="M548" i="4"/>
  <c r="M667" i="4"/>
  <c r="M552" i="4"/>
  <c r="M671" i="4"/>
  <c r="M556" i="4"/>
  <c r="M675" i="4"/>
  <c r="M560" i="4"/>
  <c r="M564" i="4"/>
  <c r="M679" i="4"/>
  <c r="M489" i="4"/>
  <c r="M493" i="4"/>
  <c r="M495" i="4"/>
  <c r="M497" i="4"/>
  <c r="M514" i="4"/>
  <c r="Q680" i="4"/>
  <c r="R680" i="4"/>
  <c r="Q676" i="4"/>
  <c r="R676" i="4"/>
  <c r="Q672" i="4"/>
  <c r="R672" i="4"/>
  <c r="T672" i="4"/>
  <c r="Q668" i="4"/>
  <c r="R668" i="4"/>
  <c r="Q664" i="4"/>
  <c r="R664" i="4"/>
  <c r="Q660" i="4"/>
  <c r="R660" i="4"/>
  <c r="Q656" i="4"/>
  <c r="R656" i="4"/>
  <c r="T656" i="4"/>
  <c r="Q652" i="4"/>
  <c r="R652" i="4"/>
  <c r="Q646" i="4"/>
  <c r="R646" i="4"/>
  <c r="Q642" i="4"/>
  <c r="R642" i="4"/>
  <c r="Q636" i="4"/>
  <c r="R636" i="4"/>
  <c r="T636" i="4"/>
  <c r="Q632" i="4"/>
  <c r="R632" i="4"/>
  <c r="Q619" i="4"/>
  <c r="R619" i="4"/>
  <c r="Q609" i="4"/>
  <c r="R609" i="4"/>
  <c r="Q605" i="4"/>
  <c r="R605" i="4"/>
  <c r="T605" i="4"/>
  <c r="Q601" i="4"/>
  <c r="R601" i="4"/>
  <c r="T601" i="4"/>
  <c r="Q597" i="4"/>
  <c r="R597" i="4"/>
  <c r="Q587" i="4"/>
  <c r="R587" i="4"/>
  <c r="Q582" i="4"/>
  <c r="R582" i="4"/>
  <c r="T582" i="4"/>
  <c r="Q679" i="4"/>
  <c r="R679" i="4"/>
  <c r="Q675" i="4"/>
  <c r="R675" i="4"/>
  <c r="T675" i="4"/>
  <c r="Q671" i="4"/>
  <c r="R671" i="4"/>
  <c r="T671" i="4"/>
  <c r="Q667" i="4"/>
  <c r="R667" i="4"/>
  <c r="T667" i="4"/>
  <c r="Q663" i="4"/>
  <c r="R663" i="4"/>
  <c r="T663" i="4"/>
  <c r="Q659" i="4"/>
  <c r="R659" i="4"/>
  <c r="T659" i="4"/>
  <c r="Q655" i="4"/>
  <c r="R655" i="4"/>
  <c r="T655" i="4"/>
  <c r="Q651" i="4"/>
  <c r="R651" i="4"/>
  <c r="T651" i="4"/>
  <c r="Q645" i="4"/>
  <c r="R645" i="4"/>
  <c r="T645" i="4"/>
  <c r="Q641" i="4"/>
  <c r="R641" i="4"/>
  <c r="T641" i="4"/>
  <c r="Q635" i="4"/>
  <c r="R635" i="4"/>
  <c r="T635" i="4"/>
  <c r="Q631" i="4"/>
  <c r="R631" i="4"/>
  <c r="T631" i="4"/>
  <c r="Q612" i="4"/>
  <c r="R612" i="4"/>
  <c r="T612" i="4"/>
  <c r="Q608" i="4"/>
  <c r="R608" i="4"/>
  <c r="T608" i="4"/>
  <c r="Q604" i="4"/>
  <c r="R604" i="4"/>
  <c r="T604" i="4"/>
  <c r="Q600" i="4"/>
  <c r="R600" i="4"/>
  <c r="T600" i="4"/>
  <c r="Q596" i="4"/>
  <c r="R596" i="4"/>
  <c r="T596" i="4"/>
  <c r="Q590" i="4"/>
  <c r="R590" i="4"/>
  <c r="T590" i="4"/>
  <c r="Q585" i="4"/>
  <c r="R585" i="4"/>
  <c r="T585" i="4"/>
  <c r="Q581" i="4"/>
  <c r="R581" i="4"/>
  <c r="T581" i="4"/>
  <c r="Q677" i="4"/>
  <c r="R677" i="4"/>
  <c r="T677" i="4"/>
  <c r="Q673" i="4"/>
  <c r="R673" i="4"/>
  <c r="Q669" i="4"/>
  <c r="R669" i="4"/>
  <c r="Q665" i="4"/>
  <c r="R665" i="4"/>
  <c r="T665" i="4"/>
  <c r="Q661" i="4"/>
  <c r="R661" i="4"/>
  <c r="T661" i="4"/>
  <c r="Q657" i="4"/>
  <c r="R657" i="4"/>
  <c r="Q653" i="4"/>
  <c r="R653" i="4"/>
  <c r="Q649" i="4"/>
  <c r="R649" i="4"/>
  <c r="T649" i="4"/>
  <c r="Q643" i="4"/>
  <c r="R643" i="4"/>
  <c r="T643" i="4"/>
  <c r="Q639" i="4"/>
  <c r="R639" i="4"/>
  <c r="Q633" i="4"/>
  <c r="R633" i="4"/>
  <c r="Q629" i="4"/>
  <c r="R629" i="4"/>
  <c r="T629" i="4"/>
  <c r="Q610" i="4"/>
  <c r="R610" i="4"/>
  <c r="T610" i="4"/>
  <c r="Q606" i="4"/>
  <c r="R606" i="4"/>
  <c r="T606" i="4"/>
  <c r="Q602" i="4"/>
  <c r="R602" i="4"/>
  <c r="T602" i="4"/>
  <c r="Q598" i="4"/>
  <c r="R598" i="4"/>
  <c r="T598" i="4"/>
  <c r="Q593" i="4"/>
  <c r="R593" i="4"/>
  <c r="T593" i="4"/>
  <c r="Q588" i="4"/>
  <c r="R588" i="4"/>
  <c r="T588" i="4"/>
  <c r="Q583" i="4"/>
  <c r="R583" i="4"/>
  <c r="Q579" i="4"/>
  <c r="R579" i="4"/>
  <c r="T579" i="4"/>
  <c r="Q678" i="4"/>
  <c r="R678" i="4"/>
  <c r="T678" i="4"/>
  <c r="Q674" i="4"/>
  <c r="R674" i="4"/>
  <c r="T674" i="4"/>
  <c r="Q670" i="4"/>
  <c r="R670" i="4"/>
  <c r="T670" i="4"/>
  <c r="Q666" i="4"/>
  <c r="R666" i="4"/>
  <c r="T666" i="4"/>
  <c r="Q662" i="4"/>
  <c r="R662" i="4"/>
  <c r="T662" i="4"/>
  <c r="Q658" i="4"/>
  <c r="R658" i="4"/>
  <c r="T658" i="4"/>
  <c r="Q654" i="4"/>
  <c r="R654" i="4"/>
  <c r="T654" i="4"/>
  <c r="Q650" i="4"/>
  <c r="R650" i="4"/>
  <c r="T650" i="4"/>
  <c r="Q644" i="4"/>
  <c r="R644" i="4"/>
  <c r="T644" i="4"/>
  <c r="Q640" i="4"/>
  <c r="R640" i="4"/>
  <c r="T640" i="4"/>
  <c r="Q634" i="4"/>
  <c r="R634" i="4"/>
  <c r="T634" i="4"/>
  <c r="Q630" i="4"/>
  <c r="R630" i="4"/>
  <c r="T630" i="4"/>
  <c r="Q611" i="4"/>
  <c r="R611" i="4"/>
  <c r="T611" i="4"/>
  <c r="Q607" i="4"/>
  <c r="R607" i="4"/>
  <c r="T607" i="4"/>
  <c r="Q603" i="4"/>
  <c r="R603" i="4"/>
  <c r="Q599" i="4"/>
  <c r="R599" i="4"/>
  <c r="T599" i="4"/>
  <c r="Q594" i="4"/>
  <c r="R594" i="4"/>
  <c r="T594" i="4"/>
  <c r="Q589" i="4"/>
  <c r="R589" i="4"/>
  <c r="Q584" i="4"/>
  <c r="R584" i="4"/>
  <c r="Q580" i="4"/>
  <c r="R580" i="4"/>
  <c r="T580" i="4"/>
  <c r="M504" i="4"/>
  <c r="M619" i="4"/>
  <c r="M517" i="4"/>
  <c r="M632" i="4"/>
  <c r="M521" i="4"/>
  <c r="M636" i="4"/>
  <c r="M527" i="4"/>
  <c r="M642" i="4"/>
  <c r="M531" i="4"/>
  <c r="M646" i="4"/>
  <c r="M537" i="4"/>
  <c r="M652" i="4"/>
  <c r="M541" i="4"/>
  <c r="M656" i="4"/>
  <c r="M545" i="4"/>
  <c r="M660" i="4"/>
  <c r="M549" i="4"/>
  <c r="M664" i="4"/>
  <c r="M553" i="4"/>
  <c r="M668" i="4"/>
  <c r="M557" i="4"/>
  <c r="M672" i="4"/>
  <c r="M561" i="4"/>
  <c r="M676" i="4"/>
  <c r="M565" i="4"/>
  <c r="M680" i="4"/>
  <c r="M633" i="4"/>
  <c r="M518" i="4"/>
  <c r="M639" i="4"/>
  <c r="M524" i="4"/>
  <c r="M643" i="4"/>
  <c r="M528" i="4"/>
  <c r="M649" i="4"/>
  <c r="M534" i="4"/>
  <c r="M653" i="4"/>
  <c r="M538" i="4"/>
  <c r="M657" i="4"/>
  <c r="M542" i="4"/>
  <c r="M661" i="4"/>
  <c r="M546" i="4"/>
  <c r="M665" i="4"/>
  <c r="M550" i="4"/>
  <c r="M669" i="4"/>
  <c r="M554" i="4"/>
  <c r="M673" i="4"/>
  <c r="M558" i="4"/>
  <c r="M677" i="4"/>
  <c r="M562" i="4"/>
  <c r="P461" i="4"/>
  <c r="T180" i="4"/>
  <c r="T190" i="4"/>
  <c r="T215" i="4"/>
  <c r="T521" i="4"/>
  <c r="T541" i="4"/>
  <c r="T557" i="4"/>
  <c r="T487" i="4"/>
  <c r="T520" i="4"/>
  <c r="T540" i="4"/>
  <c r="T556" i="4"/>
  <c r="T524" i="4"/>
  <c r="T542" i="4"/>
  <c r="T558" i="4"/>
  <c r="T543" i="4"/>
  <c r="T584" i="4"/>
  <c r="T603" i="4"/>
  <c r="T583" i="4"/>
  <c r="T633" i="4"/>
  <c r="T653" i="4"/>
  <c r="T669" i="4"/>
  <c r="T587" i="4"/>
  <c r="T609" i="4"/>
  <c r="T642" i="4"/>
  <c r="T660" i="4"/>
  <c r="T676" i="4"/>
  <c r="T194" i="4"/>
  <c r="T210" i="4"/>
  <c r="T128" i="4"/>
  <c r="T133" i="4"/>
  <c r="T138" i="4"/>
  <c r="T149" i="4"/>
  <c r="T154" i="4"/>
  <c r="T160" i="4"/>
  <c r="T176" i="4"/>
  <c r="T181" i="4"/>
  <c r="T192" i="4"/>
  <c r="T208" i="4"/>
  <c r="T139" i="4"/>
  <c r="T155" i="4"/>
  <c r="T171" i="4"/>
  <c r="T187" i="4"/>
  <c r="T203" i="4"/>
  <c r="T219" i="4"/>
  <c r="T197" i="4"/>
  <c r="T213" i="4"/>
  <c r="T527" i="4"/>
  <c r="T545" i="4"/>
  <c r="T464" i="4"/>
  <c r="T470" i="4"/>
  <c r="T477" i="4"/>
  <c r="T483" i="4"/>
  <c r="T489" i="4"/>
  <c r="T494" i="4"/>
  <c r="T504" i="4"/>
  <c r="T526" i="4"/>
  <c r="T544" i="4"/>
  <c r="T560" i="4"/>
  <c r="T528" i="4"/>
  <c r="T546" i="4"/>
  <c r="T565" i="4"/>
  <c r="T479" i="4"/>
  <c r="T496" i="4"/>
  <c r="T562" i="4"/>
  <c r="T148" i="4"/>
  <c r="T589" i="4"/>
  <c r="T639" i="4"/>
  <c r="T657" i="4"/>
  <c r="T673" i="4"/>
  <c r="T597" i="4"/>
  <c r="T619" i="4"/>
  <c r="T646" i="4"/>
  <c r="T664" i="4"/>
  <c r="T680" i="4"/>
  <c r="T118" i="4"/>
  <c r="T214" i="4"/>
  <c r="T134" i="4"/>
  <c r="T145" i="4"/>
  <c r="T150" i="4"/>
  <c r="T156" i="4"/>
  <c r="T161" i="4"/>
  <c r="T172" i="4"/>
  <c r="T182" i="4"/>
  <c r="T188" i="4"/>
  <c r="T196" i="4"/>
  <c r="T212" i="4"/>
  <c r="T143" i="4"/>
  <c r="T159" i="4"/>
  <c r="T175" i="4"/>
  <c r="T191" i="4"/>
  <c r="T207" i="4"/>
  <c r="T201" i="4"/>
  <c r="T217" i="4"/>
  <c r="T531" i="4"/>
  <c r="T549" i="4"/>
  <c r="T466" i="4"/>
  <c r="T472" i="4"/>
  <c r="T478" i="4"/>
  <c r="T485" i="4"/>
  <c r="T490" i="4"/>
  <c r="T495" i="4"/>
  <c r="T514" i="4"/>
  <c r="T530" i="4"/>
  <c r="T548" i="4"/>
  <c r="T561" i="4"/>
  <c r="T534" i="4"/>
  <c r="T550" i="4"/>
  <c r="T465" i="4"/>
  <c r="T484" i="4"/>
  <c r="T515" i="4"/>
  <c r="T564" i="4"/>
  <c r="Q449" i="4"/>
  <c r="R449" i="4"/>
  <c r="T449" i="4"/>
  <c r="Q445" i="4"/>
  <c r="R445" i="4"/>
  <c r="T445" i="4"/>
  <c r="Q441" i="4"/>
  <c r="R441" i="4"/>
  <c r="T441" i="4"/>
  <c r="Q437" i="4"/>
  <c r="R437" i="4"/>
  <c r="T437" i="4"/>
  <c r="Q433" i="4"/>
  <c r="R433" i="4"/>
  <c r="T433" i="4"/>
  <c r="Q429" i="4"/>
  <c r="R429" i="4"/>
  <c r="T429" i="4"/>
  <c r="Q425" i="4"/>
  <c r="R425" i="4"/>
  <c r="T425" i="4"/>
  <c r="Q421" i="4"/>
  <c r="R421" i="4"/>
  <c r="T421" i="4"/>
  <c r="Q415" i="4"/>
  <c r="R415" i="4"/>
  <c r="T415" i="4"/>
  <c r="Q411" i="4"/>
  <c r="R411" i="4"/>
  <c r="T411" i="4"/>
  <c r="Q405" i="4"/>
  <c r="R405" i="4"/>
  <c r="T405" i="4"/>
  <c r="Q401" i="4"/>
  <c r="R401" i="4"/>
  <c r="T401" i="4"/>
  <c r="Q382" i="4"/>
  <c r="R382" i="4"/>
  <c r="T382" i="4"/>
  <c r="Q448" i="4"/>
  <c r="R448" i="4"/>
  <c r="T448" i="4"/>
  <c r="Q444" i="4"/>
  <c r="R444" i="4"/>
  <c r="T444" i="4"/>
  <c r="Q440" i="4"/>
  <c r="R440" i="4"/>
  <c r="T440" i="4"/>
  <c r="Q436" i="4"/>
  <c r="R436" i="4"/>
  <c r="T436" i="4"/>
  <c r="Q432" i="4"/>
  <c r="R432" i="4"/>
  <c r="T432" i="4"/>
  <c r="Q428" i="4"/>
  <c r="R428" i="4"/>
  <c r="T428" i="4"/>
  <c r="Q424" i="4"/>
  <c r="R424" i="4"/>
  <c r="T424" i="4"/>
  <c r="Q420" i="4"/>
  <c r="R420" i="4"/>
  <c r="T420" i="4"/>
  <c r="Q414" i="4"/>
  <c r="R414" i="4"/>
  <c r="T414" i="4"/>
  <c r="Q410" i="4"/>
  <c r="R410" i="4"/>
  <c r="T410" i="4"/>
  <c r="Q404" i="4"/>
  <c r="R404" i="4"/>
  <c r="T404" i="4"/>
  <c r="Q400" i="4"/>
  <c r="R400" i="4"/>
  <c r="T400" i="4"/>
  <c r="Q381" i="4"/>
  <c r="R381" i="4"/>
  <c r="T381" i="4"/>
  <c r="Q447" i="4"/>
  <c r="R447" i="4"/>
  <c r="T447" i="4"/>
  <c r="Q443" i="4"/>
  <c r="R443" i="4"/>
  <c r="T443" i="4"/>
  <c r="Q439" i="4"/>
  <c r="R439" i="4"/>
  <c r="T439" i="4"/>
  <c r="Q435" i="4"/>
  <c r="R435" i="4"/>
  <c r="T435" i="4"/>
  <c r="Q431" i="4"/>
  <c r="R431" i="4"/>
  <c r="T431" i="4"/>
  <c r="Q427" i="4"/>
  <c r="R427" i="4"/>
  <c r="T427" i="4"/>
  <c r="Q423" i="4"/>
  <c r="R423" i="4"/>
  <c r="T423" i="4"/>
  <c r="Q419" i="4"/>
  <c r="R419" i="4"/>
  <c r="T419" i="4"/>
  <c r="Q413" i="4"/>
  <c r="R413" i="4"/>
  <c r="T413" i="4"/>
  <c r="Q409" i="4"/>
  <c r="R409" i="4"/>
  <c r="T409" i="4"/>
  <c r="Q403" i="4"/>
  <c r="R403" i="4"/>
  <c r="T403" i="4"/>
  <c r="Q399" i="4"/>
  <c r="R399" i="4"/>
  <c r="T399" i="4"/>
  <c r="Q380" i="4"/>
  <c r="R380" i="4"/>
  <c r="T380" i="4"/>
  <c r="Q376" i="4"/>
  <c r="R376" i="4"/>
  <c r="T376" i="4"/>
  <c r="Q372" i="4"/>
  <c r="R372" i="4"/>
  <c r="T372" i="4"/>
  <c r="Q446" i="4"/>
  <c r="R446" i="4"/>
  <c r="T446" i="4"/>
  <c r="Q430" i="4"/>
  <c r="R430" i="4"/>
  <c r="T430" i="4"/>
  <c r="Q412" i="4"/>
  <c r="R412" i="4"/>
  <c r="T412" i="4"/>
  <c r="Q370" i="4"/>
  <c r="R370" i="4"/>
  <c r="T370" i="4"/>
  <c r="Q366" i="4"/>
  <c r="R366" i="4"/>
  <c r="T366" i="4"/>
  <c r="Q360" i="4"/>
  <c r="R360" i="4"/>
  <c r="T360" i="4"/>
  <c r="Q355" i="4"/>
  <c r="R355" i="4"/>
  <c r="T355" i="4"/>
  <c r="Q351" i="4"/>
  <c r="R351" i="4"/>
  <c r="T351" i="4"/>
  <c r="Q434" i="4"/>
  <c r="R434" i="4"/>
  <c r="T434" i="4"/>
  <c r="Q416" i="4"/>
  <c r="R416" i="4"/>
  <c r="T416" i="4"/>
  <c r="Q389" i="4"/>
  <c r="R389" i="4"/>
  <c r="T389" i="4"/>
  <c r="Q379" i="4"/>
  <c r="R379" i="4"/>
  <c r="T379" i="4"/>
  <c r="Q378" i="4"/>
  <c r="R378" i="4"/>
  <c r="T378" i="4"/>
  <c r="Q369" i="4"/>
  <c r="R369" i="4"/>
  <c r="T369" i="4"/>
  <c r="Q364" i="4"/>
  <c r="R364" i="4"/>
  <c r="T364" i="4"/>
  <c r="Q359" i="4"/>
  <c r="R359" i="4"/>
  <c r="T359" i="4"/>
  <c r="Q354" i="4"/>
  <c r="R354" i="4"/>
  <c r="T354" i="4"/>
  <c r="Q350" i="4"/>
  <c r="R350" i="4"/>
  <c r="T350" i="4"/>
  <c r="Q438" i="4"/>
  <c r="R438" i="4"/>
  <c r="T438" i="4"/>
  <c r="Q422" i="4"/>
  <c r="R422" i="4"/>
  <c r="T422" i="4"/>
  <c r="Q402" i="4"/>
  <c r="R402" i="4"/>
  <c r="T402" i="4"/>
  <c r="Q377" i="4"/>
  <c r="R377" i="4"/>
  <c r="T377" i="4"/>
  <c r="Q375" i="4"/>
  <c r="R375" i="4"/>
  <c r="T375" i="4"/>
  <c r="Q374" i="4"/>
  <c r="R374" i="4"/>
  <c r="T374" i="4"/>
  <c r="Q368" i="4"/>
  <c r="R368" i="4"/>
  <c r="T368" i="4"/>
  <c r="Q363" i="4"/>
  <c r="R363" i="4"/>
  <c r="T363" i="4"/>
  <c r="Q358" i="4"/>
  <c r="R358" i="4"/>
  <c r="T358" i="4"/>
  <c r="Q353" i="4"/>
  <c r="R353" i="4"/>
  <c r="T353" i="4"/>
  <c r="Q349" i="4"/>
  <c r="R349" i="4"/>
  <c r="T349" i="4"/>
  <c r="Q406" i="4"/>
  <c r="R406" i="4"/>
  <c r="T406" i="4"/>
  <c r="Q371" i="4"/>
  <c r="R371" i="4"/>
  <c r="T371" i="4"/>
  <c r="Q352" i="4"/>
  <c r="R352" i="4"/>
  <c r="T352" i="4"/>
  <c r="Q426" i="4"/>
  <c r="R426" i="4"/>
  <c r="T426" i="4"/>
  <c r="Q357" i="4"/>
  <c r="R357" i="4"/>
  <c r="T357" i="4"/>
  <c r="Q442" i="4"/>
  <c r="R442" i="4"/>
  <c r="T442" i="4"/>
  <c r="Q373" i="4"/>
  <c r="R373" i="4"/>
  <c r="T373" i="4"/>
  <c r="Q362" i="4"/>
  <c r="R362" i="4"/>
  <c r="T362" i="4"/>
  <c r="Q367" i="4"/>
  <c r="R367" i="4"/>
  <c r="T367" i="4"/>
  <c r="T679" i="4"/>
  <c r="T632" i="4"/>
  <c r="T652" i="4"/>
  <c r="T668" i="4"/>
  <c r="T321" i="4"/>
  <c r="T122" i="4"/>
  <c r="T130" i="4"/>
  <c r="T152" i="4"/>
  <c r="T157" i="4"/>
  <c r="T162" i="4"/>
  <c r="T168" i="4"/>
  <c r="T178" i="4"/>
  <c r="T184" i="4"/>
  <c r="T189" i="4"/>
  <c r="T200" i="4"/>
  <c r="T131" i="4"/>
  <c r="T147" i="4"/>
  <c r="T163" i="4"/>
  <c r="T179" i="4"/>
  <c r="T205" i="4"/>
  <c r="Q104" i="4"/>
  <c r="R104" i="4"/>
  <c r="T104" i="4"/>
  <c r="Q100" i="4"/>
  <c r="R100" i="4"/>
  <c r="T100" i="4"/>
  <c r="Q96" i="4"/>
  <c r="R96" i="4"/>
  <c r="T96" i="4"/>
  <c r="Q92" i="4"/>
  <c r="R92" i="4"/>
  <c r="T92" i="4"/>
  <c r="Q88" i="4"/>
  <c r="R88" i="4"/>
  <c r="T88" i="4"/>
  <c r="Q84" i="4"/>
  <c r="R84" i="4"/>
  <c r="T84" i="4"/>
  <c r="Q80" i="4"/>
  <c r="R80" i="4"/>
  <c r="T80" i="4"/>
  <c r="Q76" i="4"/>
  <c r="R76" i="4"/>
  <c r="T76" i="4"/>
  <c r="Q72" i="4"/>
  <c r="R72" i="4"/>
  <c r="T72" i="4"/>
  <c r="Q68" i="4"/>
  <c r="R68" i="4"/>
  <c r="T68" i="4"/>
  <c r="Q64" i="4"/>
  <c r="R64" i="4"/>
  <c r="T64" i="4"/>
  <c r="Q60" i="4"/>
  <c r="R60" i="4"/>
  <c r="T60" i="4"/>
  <c r="Q56" i="4"/>
  <c r="R56" i="4"/>
  <c r="T56" i="4"/>
  <c r="Q52" i="4"/>
  <c r="R52" i="4"/>
  <c r="T52" i="4"/>
  <c r="Q48" i="4"/>
  <c r="R48" i="4"/>
  <c r="T48" i="4"/>
  <c r="Q44" i="4"/>
  <c r="R44" i="4"/>
  <c r="T44" i="4"/>
  <c r="Q40" i="4"/>
  <c r="R40" i="4"/>
  <c r="T40" i="4"/>
  <c r="Q103" i="4"/>
  <c r="R103" i="4"/>
  <c r="T103" i="4"/>
  <c r="Q99" i="4"/>
  <c r="R99" i="4"/>
  <c r="T99" i="4"/>
  <c r="Q95" i="4"/>
  <c r="R95" i="4"/>
  <c r="T95" i="4"/>
  <c r="Q91" i="4"/>
  <c r="R91" i="4"/>
  <c r="T91" i="4"/>
  <c r="Q87" i="4"/>
  <c r="R87" i="4"/>
  <c r="T87" i="4"/>
  <c r="Q83" i="4"/>
  <c r="R83" i="4"/>
  <c r="T83" i="4"/>
  <c r="Q79" i="4"/>
  <c r="R79" i="4"/>
  <c r="T79" i="4"/>
  <c r="Q75" i="4"/>
  <c r="R75" i="4"/>
  <c r="T75" i="4"/>
  <c r="Q71" i="4"/>
  <c r="R71" i="4"/>
  <c r="T71" i="4"/>
  <c r="Q67" i="4"/>
  <c r="R67" i="4"/>
  <c r="T67" i="4"/>
  <c r="Q63" i="4"/>
  <c r="R63" i="4"/>
  <c r="T63" i="4"/>
  <c r="Q59" i="4"/>
  <c r="R59" i="4"/>
  <c r="T59" i="4"/>
  <c r="Q55" i="4"/>
  <c r="R55" i="4"/>
  <c r="T55" i="4"/>
  <c r="Q102" i="4"/>
  <c r="R102" i="4"/>
  <c r="T102" i="4"/>
  <c r="Q98" i="4"/>
  <c r="R98" i="4"/>
  <c r="T98" i="4"/>
  <c r="Q94" i="4"/>
  <c r="R94" i="4"/>
  <c r="T94" i="4"/>
  <c r="Q90" i="4"/>
  <c r="R90" i="4"/>
  <c r="T90" i="4"/>
  <c r="Q86" i="4"/>
  <c r="R86" i="4"/>
  <c r="T86" i="4"/>
  <c r="Q82" i="4"/>
  <c r="R82" i="4"/>
  <c r="T82" i="4"/>
  <c r="Q78" i="4"/>
  <c r="R78" i="4"/>
  <c r="T78" i="4"/>
  <c r="Q74" i="4"/>
  <c r="R74" i="4"/>
  <c r="T74" i="4"/>
  <c r="Q70" i="4"/>
  <c r="R70" i="4"/>
  <c r="T70" i="4"/>
  <c r="Q66" i="4"/>
  <c r="R66" i="4"/>
  <c r="T66" i="4"/>
  <c r="Q62" i="4"/>
  <c r="R62" i="4"/>
  <c r="T62" i="4"/>
  <c r="Q58" i="4"/>
  <c r="R58" i="4"/>
  <c r="T58" i="4"/>
  <c r="Q54" i="4"/>
  <c r="R54" i="4"/>
  <c r="T54" i="4"/>
  <c r="Q50" i="4"/>
  <c r="R50" i="4"/>
  <c r="T50" i="4"/>
  <c r="Q46" i="4"/>
  <c r="R46" i="4"/>
  <c r="T46" i="4"/>
  <c r="Q42" i="4"/>
  <c r="R42" i="4"/>
  <c r="T42" i="4"/>
  <c r="Q38" i="4"/>
  <c r="R38" i="4"/>
  <c r="T38" i="4"/>
  <c r="Q34" i="4"/>
  <c r="R34" i="4"/>
  <c r="T34" i="4"/>
  <c r="Q30" i="4"/>
  <c r="R30" i="4"/>
  <c r="T30" i="4"/>
  <c r="Q26" i="4"/>
  <c r="R26" i="4"/>
  <c r="T26" i="4"/>
  <c r="Q22" i="4"/>
  <c r="R22" i="4"/>
  <c r="T22" i="4"/>
  <c r="Q18" i="4"/>
  <c r="R18" i="4"/>
  <c r="T18" i="4"/>
  <c r="Q14" i="4"/>
  <c r="R14" i="4"/>
  <c r="T14" i="4"/>
  <c r="Q10" i="4"/>
  <c r="R10" i="4"/>
  <c r="T10" i="4"/>
  <c r="Q6" i="4"/>
  <c r="R6" i="4"/>
  <c r="T6" i="4"/>
  <c r="Q2" i="4"/>
  <c r="R2" i="4"/>
  <c r="T2" i="4"/>
  <c r="Q97" i="4"/>
  <c r="R97" i="4"/>
  <c r="T97" i="4"/>
  <c r="Q81" i="4"/>
  <c r="R81" i="4"/>
  <c r="T81" i="4"/>
  <c r="Q65" i="4"/>
  <c r="R65" i="4"/>
  <c r="T65" i="4"/>
  <c r="Q51" i="4"/>
  <c r="R51" i="4"/>
  <c r="T51" i="4"/>
  <c r="Q43" i="4"/>
  <c r="R43" i="4"/>
  <c r="T43" i="4"/>
  <c r="Q27" i="4"/>
  <c r="R27" i="4"/>
  <c r="T27" i="4"/>
  <c r="Q25" i="4"/>
  <c r="R25" i="4"/>
  <c r="T25" i="4"/>
  <c r="Q24" i="4"/>
  <c r="R24" i="4"/>
  <c r="T24" i="4"/>
  <c r="Q11" i="4"/>
  <c r="R11" i="4"/>
  <c r="T11" i="4"/>
  <c r="Q9" i="4"/>
  <c r="R9" i="4"/>
  <c r="T9" i="4"/>
  <c r="Q8" i="4"/>
  <c r="R8" i="4"/>
  <c r="T8" i="4"/>
  <c r="Q61" i="4"/>
  <c r="R61" i="4"/>
  <c r="T61" i="4"/>
  <c r="Q29" i="4"/>
  <c r="R29" i="4"/>
  <c r="T29" i="4"/>
  <c r="Q12" i="4"/>
  <c r="R12" i="4"/>
  <c r="T12" i="4"/>
  <c r="Q101" i="4"/>
  <c r="R101" i="4"/>
  <c r="T101" i="4"/>
  <c r="Q85" i="4"/>
  <c r="R85" i="4"/>
  <c r="T85" i="4"/>
  <c r="Q69" i="4"/>
  <c r="R69" i="4"/>
  <c r="T69" i="4"/>
  <c r="Q53" i="4"/>
  <c r="R53" i="4"/>
  <c r="T53" i="4"/>
  <c r="Q45" i="4"/>
  <c r="R45" i="4"/>
  <c r="T45" i="4"/>
  <c r="Q37" i="4"/>
  <c r="R37" i="4"/>
  <c r="T37" i="4"/>
  <c r="Q36" i="4"/>
  <c r="R36" i="4"/>
  <c r="T36" i="4"/>
  <c r="Q23" i="4"/>
  <c r="R23" i="4"/>
  <c r="T23" i="4"/>
  <c r="Q21" i="4"/>
  <c r="R21" i="4"/>
  <c r="T21" i="4"/>
  <c r="Q20" i="4"/>
  <c r="R20" i="4"/>
  <c r="T20" i="4"/>
  <c r="Q7" i="4"/>
  <c r="R7" i="4"/>
  <c r="T7" i="4"/>
  <c r="Q5" i="4"/>
  <c r="R5" i="4"/>
  <c r="T5" i="4"/>
  <c r="Q4" i="4"/>
  <c r="R4" i="4"/>
  <c r="T4" i="4"/>
  <c r="Q49" i="4"/>
  <c r="R49" i="4"/>
  <c r="T49" i="4"/>
  <c r="Q41" i="4"/>
  <c r="R41" i="4"/>
  <c r="T41" i="4"/>
  <c r="Q105" i="4"/>
  <c r="R105" i="4"/>
  <c r="T105" i="4"/>
  <c r="Q89" i="4"/>
  <c r="R89" i="4"/>
  <c r="T89" i="4"/>
  <c r="Q73" i="4"/>
  <c r="R73" i="4"/>
  <c r="T73" i="4"/>
  <c r="Q57" i="4"/>
  <c r="R57" i="4"/>
  <c r="T57" i="4"/>
  <c r="Q47" i="4"/>
  <c r="R47" i="4"/>
  <c r="T47" i="4"/>
  <c r="Q39" i="4"/>
  <c r="R39" i="4"/>
  <c r="T39" i="4"/>
  <c r="Q35" i="4"/>
  <c r="R35" i="4"/>
  <c r="T35" i="4"/>
  <c r="Q33" i="4"/>
  <c r="R33" i="4"/>
  <c r="T33" i="4"/>
  <c r="Q32" i="4"/>
  <c r="R32" i="4"/>
  <c r="T32" i="4"/>
  <c r="Q19" i="4"/>
  <c r="R19" i="4"/>
  <c r="T19" i="4"/>
  <c r="Q17" i="4"/>
  <c r="R17" i="4"/>
  <c r="T17" i="4"/>
  <c r="Q16" i="4"/>
  <c r="R16" i="4"/>
  <c r="T16" i="4"/>
  <c r="Q3" i="4"/>
  <c r="R3" i="4"/>
  <c r="T3" i="4"/>
  <c r="Q93" i="4"/>
  <c r="R93" i="4"/>
  <c r="T93" i="4"/>
  <c r="Q77" i="4"/>
  <c r="R77" i="4"/>
  <c r="T77" i="4"/>
  <c r="Q31" i="4"/>
  <c r="R31" i="4"/>
  <c r="T31" i="4"/>
  <c r="Q28" i="4"/>
  <c r="R28" i="4"/>
  <c r="T28" i="4"/>
  <c r="Q15" i="4"/>
  <c r="R15" i="4"/>
  <c r="T15" i="4"/>
  <c r="Q13" i="4"/>
  <c r="R13" i="4"/>
  <c r="T13" i="4"/>
  <c r="T517" i="4"/>
  <c r="T537" i="4"/>
  <c r="T553" i="4"/>
  <c r="T467" i="4"/>
  <c r="T473" i="4"/>
  <c r="T481" i="4"/>
  <c r="T486" i="4"/>
  <c r="T491" i="4"/>
  <c r="T497" i="4"/>
  <c r="T536" i="4"/>
  <c r="T552" i="4"/>
  <c r="T518" i="4"/>
  <c r="T538" i="4"/>
  <c r="T554" i="4"/>
  <c r="T469" i="4"/>
  <c r="T488" i="4"/>
  <c r="T519" i="4"/>
  <c r="T539" i="4"/>
  <c r="T555" i="4"/>
  <c r="T563" i="4"/>
</calcChain>
</file>

<file path=xl/sharedStrings.xml><?xml version="1.0" encoding="utf-8"?>
<sst xmlns="http://schemas.openxmlformats.org/spreadsheetml/2006/main" count="7082" uniqueCount="484">
  <si>
    <t>Sample id</t>
  </si>
  <si>
    <t>Sample number</t>
  </si>
  <si>
    <t>C1-1 Oe</t>
  </si>
  <si>
    <t>C1-2 Oe</t>
  </si>
  <si>
    <t>C1-3 Oe</t>
  </si>
  <si>
    <t>C1-4 Oe</t>
  </si>
  <si>
    <t>C2-1 Oe</t>
  </si>
  <si>
    <t>C2-2 Oe</t>
  </si>
  <si>
    <t>C2-3 Oe</t>
  </si>
  <si>
    <t>C2-4 Oe</t>
  </si>
  <si>
    <t>C3-1 Oe</t>
  </si>
  <si>
    <t>C3-2 Oe</t>
  </si>
  <si>
    <t>C3-3 Oe</t>
  </si>
  <si>
    <t>C3-4 Oe</t>
  </si>
  <si>
    <t>C4-1 Oe</t>
  </si>
  <si>
    <t>C4-2 Oe</t>
  </si>
  <si>
    <t>C4-3 Oe</t>
  </si>
  <si>
    <t>C4-4 Oe</t>
  </si>
  <si>
    <t>C5-1 Oe</t>
  </si>
  <si>
    <t>C5-2 Oe</t>
  </si>
  <si>
    <t>C5-3 Oe</t>
  </si>
  <si>
    <t>C5-4 Oe</t>
  </si>
  <si>
    <t>C6-1 Oe</t>
  </si>
  <si>
    <t>C6-2 Oe</t>
  </si>
  <si>
    <t>C6-3 Oe</t>
  </si>
  <si>
    <t>C6-4 Oe</t>
  </si>
  <si>
    <t>C7-1 Oe</t>
  </si>
  <si>
    <t>C7-2 Oe</t>
  </si>
  <si>
    <t>C7-3 Oe</t>
  </si>
  <si>
    <t>C7-4 Oe</t>
  </si>
  <si>
    <t>C8-1 Oe</t>
  </si>
  <si>
    <t>C8-2 Oe</t>
  </si>
  <si>
    <t>C8-3 Oe</t>
  </si>
  <si>
    <t>C8-4 Oe</t>
  </si>
  <si>
    <t>C9-1 Oe</t>
  </si>
  <si>
    <t>C9-2 Oe</t>
  </si>
  <si>
    <t>C9-3 Oe</t>
  </si>
  <si>
    <t>C9-4 Oe</t>
  </si>
  <si>
    <t>HBM-1 Oe</t>
  </si>
  <si>
    <t>HBM-2 Oe</t>
  </si>
  <si>
    <t>HBM-3 Oe</t>
  </si>
  <si>
    <t>HBM-4 Oe</t>
  </si>
  <si>
    <t>HBO-1 Oe</t>
  </si>
  <si>
    <t>HBO-2 Oe</t>
  </si>
  <si>
    <t>HBO-3 Oe</t>
  </si>
  <si>
    <t>HBO-4 Oe</t>
  </si>
  <si>
    <t>JBM-1 Oe</t>
  </si>
  <si>
    <t>JBM-2 Oe</t>
  </si>
  <si>
    <t>JBM-3 Oe</t>
  </si>
  <si>
    <t>JBM-4 Oe</t>
  </si>
  <si>
    <t>JBO-1 Oe</t>
  </si>
  <si>
    <t>JBO-2 Oe</t>
  </si>
  <si>
    <t>JBO-3 Oe</t>
  </si>
  <si>
    <t>JBO-4 Oe</t>
  </si>
  <si>
    <t>C1-1 Oa</t>
  </si>
  <si>
    <t>C1-2 Oa</t>
  </si>
  <si>
    <t>C1-3 Oa</t>
  </si>
  <si>
    <t>C1-4 Oa</t>
  </si>
  <si>
    <t>C2-1 Oa</t>
  </si>
  <si>
    <t>C2-2 Oa</t>
  </si>
  <si>
    <t>C2-3 Oa</t>
  </si>
  <si>
    <t>C2-4 Oa</t>
  </si>
  <si>
    <t>C3-1 Oa</t>
  </si>
  <si>
    <t>C3-2 Oa</t>
  </si>
  <si>
    <t>C3-3 Oa</t>
  </si>
  <si>
    <t>C3-4 Oa</t>
  </si>
  <si>
    <t>C4-1 Oa</t>
  </si>
  <si>
    <t>C4-2 Oa</t>
  </si>
  <si>
    <t>C4-3 Oa</t>
  </si>
  <si>
    <t>C4-4 Oa</t>
  </si>
  <si>
    <t>C5-1 Oa</t>
  </si>
  <si>
    <t>C5-2 Oa</t>
  </si>
  <si>
    <t>C5-3 Oa</t>
  </si>
  <si>
    <t>C5-4 Oa</t>
  </si>
  <si>
    <t>C6-1 Oa</t>
  </si>
  <si>
    <t>C6-2 Oa</t>
  </si>
  <si>
    <t>C6-3 Oa</t>
  </si>
  <si>
    <t>C6-4 Oa</t>
  </si>
  <si>
    <t>C7-1 Oa</t>
  </si>
  <si>
    <t>C7-2 Oa</t>
  </si>
  <si>
    <t>C7-3 Oa</t>
  </si>
  <si>
    <t>C7-4 Oa</t>
  </si>
  <si>
    <t>C8-1 Oa</t>
  </si>
  <si>
    <t>C8-2 Oa</t>
  </si>
  <si>
    <t>C8-3 Oa</t>
  </si>
  <si>
    <t>C8-4 Oa</t>
  </si>
  <si>
    <t>C9-1 Oa</t>
  </si>
  <si>
    <t>C9-2 Oa</t>
  </si>
  <si>
    <t>C9-3 Oa</t>
  </si>
  <si>
    <t>C9-4 Oa</t>
  </si>
  <si>
    <t>HBM-1 Oa</t>
  </si>
  <si>
    <t>HBM-2 Oa</t>
  </si>
  <si>
    <t>HBM-3 Oa</t>
  </si>
  <si>
    <t>HBM-4 Oa</t>
  </si>
  <si>
    <t>HBO-1 Oa</t>
  </si>
  <si>
    <t>HBO-2 Oa</t>
  </si>
  <si>
    <t>HBO-3 Oa</t>
  </si>
  <si>
    <t>HBO-4 Oa</t>
  </si>
  <si>
    <t>JBM-1 Oa</t>
  </si>
  <si>
    <t>JBM-2 Oa</t>
  </si>
  <si>
    <t>JBM-3 Oa</t>
  </si>
  <si>
    <t>JBM-4 Oa</t>
  </si>
  <si>
    <t>JBO-1 Oa</t>
  </si>
  <si>
    <t>JBO-2 Oa</t>
  </si>
  <si>
    <t>JBO-3 Oa</t>
  </si>
  <si>
    <t>JBO-4 Oa</t>
  </si>
  <si>
    <t>Fresh soil weight before homogenizing</t>
  </si>
  <si>
    <t>Fresh soil weight after homogenizing</t>
  </si>
  <si>
    <t>Non soil weight</t>
  </si>
  <si>
    <t>Number of cores per subplot</t>
  </si>
  <si>
    <t>Sample</t>
  </si>
  <si>
    <t>Notes</t>
  </si>
  <si>
    <t>C1-1 A Oe</t>
  </si>
  <si>
    <t>C1-1 B Oe</t>
  </si>
  <si>
    <t>C1-1 C Oe</t>
  </si>
  <si>
    <t>C1-1 D Oe</t>
  </si>
  <si>
    <t>C1-2 A Oe</t>
  </si>
  <si>
    <t>C1-2 B Oe</t>
  </si>
  <si>
    <t>C1-2 C Oe</t>
  </si>
  <si>
    <t>C1-2 D Oe</t>
  </si>
  <si>
    <t>C1-3 A Oe</t>
  </si>
  <si>
    <t>C1-3 B Oe</t>
  </si>
  <si>
    <t>C1-3 C Oe</t>
  </si>
  <si>
    <t>C1-3 D Oe</t>
  </si>
  <si>
    <t>C1-4 A Oe</t>
  </si>
  <si>
    <t>C1-4 B Oe</t>
  </si>
  <si>
    <t>C1-4 C Oe</t>
  </si>
  <si>
    <t>C1-4 D Oe</t>
  </si>
  <si>
    <t>C2-1 A Oe</t>
  </si>
  <si>
    <t>C2-1 B Oe</t>
  </si>
  <si>
    <t>C2-1 C Oe</t>
  </si>
  <si>
    <t>C2-1 D Oe</t>
  </si>
  <si>
    <t>C2-2 A Oe</t>
  </si>
  <si>
    <t>C2-2 B Oe</t>
  </si>
  <si>
    <t>C2-2 C Oe</t>
  </si>
  <si>
    <t>C2-2 D Oe</t>
  </si>
  <si>
    <t>C2-3 A Oe</t>
  </si>
  <si>
    <t>C2-3 B Oe</t>
  </si>
  <si>
    <t>C2-3 C Oe</t>
  </si>
  <si>
    <t>C2-3 D Oe</t>
  </si>
  <si>
    <t>C2-4 A Oe</t>
  </si>
  <si>
    <t>C2-4 B Oe</t>
  </si>
  <si>
    <t>C2-4 C Oe</t>
  </si>
  <si>
    <t>C2-4 D Oe</t>
  </si>
  <si>
    <t>C3-1 A Oe</t>
  </si>
  <si>
    <t>C3-1 B Oe</t>
  </si>
  <si>
    <t>C3-1 C Oe</t>
  </si>
  <si>
    <t>C3-1 D Oe</t>
  </si>
  <si>
    <t>C3-2 A Oe</t>
  </si>
  <si>
    <t>C3-2 B Oe</t>
  </si>
  <si>
    <t>C3-2 C Oe</t>
  </si>
  <si>
    <t>C3-2 D Oe</t>
  </si>
  <si>
    <t>C3-3 A Oe</t>
  </si>
  <si>
    <t>C3-3 B Oe</t>
  </si>
  <si>
    <t>C3-3 C Oe</t>
  </si>
  <si>
    <t>C3-3 D Oe</t>
  </si>
  <si>
    <t>C3-4 A Oe</t>
  </si>
  <si>
    <t>C3-4 B Oe</t>
  </si>
  <si>
    <t>C3-4 C Oe</t>
  </si>
  <si>
    <t>C3-4 D Oe</t>
  </si>
  <si>
    <t>C4-1 A Oe</t>
  </si>
  <si>
    <t>C4-1 B Oe</t>
  </si>
  <si>
    <t>C4-1 C Oe</t>
  </si>
  <si>
    <t>C4-1 D Oe</t>
  </si>
  <si>
    <t>C4-2 A Oe</t>
  </si>
  <si>
    <t>C4-2 B Oe</t>
  </si>
  <si>
    <t>C4-2 C Oe</t>
  </si>
  <si>
    <t>C4-2 D Oe</t>
  </si>
  <si>
    <t>C4-3 A Oe</t>
  </si>
  <si>
    <t>C4-3 B Oe</t>
  </si>
  <si>
    <t>C4-3 C Oe</t>
  </si>
  <si>
    <t>C4-3 D Oe</t>
  </si>
  <si>
    <t>C4-4 A Oe</t>
  </si>
  <si>
    <t>C4-4 B Oe</t>
  </si>
  <si>
    <t>C4-4 C Oe</t>
  </si>
  <si>
    <t>C4-4 D Oe</t>
  </si>
  <si>
    <t>C5-1 A Oe</t>
  </si>
  <si>
    <t>C5-1 B Oe</t>
  </si>
  <si>
    <t>C5-1 C Oe</t>
  </si>
  <si>
    <t>C5-1 D Oe</t>
  </si>
  <si>
    <t>C5-2 A Oe</t>
  </si>
  <si>
    <t>C5-2 B Oe</t>
  </si>
  <si>
    <t>C5-2 C Oe</t>
  </si>
  <si>
    <t>C5-2 D Oe</t>
  </si>
  <si>
    <t>C5-3 A Oe</t>
  </si>
  <si>
    <t>C5-3 B Oe</t>
  </si>
  <si>
    <t>C5-3 C Oe</t>
  </si>
  <si>
    <t>C5-3 D Oe</t>
  </si>
  <si>
    <t>C5-4 A Oe</t>
  </si>
  <si>
    <t>C5-4 B Oe</t>
  </si>
  <si>
    <t>C5-4 C Oe</t>
  </si>
  <si>
    <t>C5-4 D Oe</t>
  </si>
  <si>
    <t>C6-1 A Oe</t>
  </si>
  <si>
    <t>C6-1 B Oe</t>
  </si>
  <si>
    <t>C6-1 C Oe</t>
  </si>
  <si>
    <t>C6-1 D Oe</t>
  </si>
  <si>
    <t>C6-2 A Oe</t>
  </si>
  <si>
    <t>C6-2 B Oe</t>
  </si>
  <si>
    <t>C6-2 C Oe</t>
  </si>
  <si>
    <t>C6-2 D Oe</t>
  </si>
  <si>
    <t>C6-3 A Oe</t>
  </si>
  <si>
    <t>C6-3 B Oe</t>
  </si>
  <si>
    <t>C6-3 C Oe</t>
  </si>
  <si>
    <t>C6-3 D Oe</t>
  </si>
  <si>
    <t>C6-4 A Oe</t>
  </si>
  <si>
    <t>C6-4 B Oe</t>
  </si>
  <si>
    <t>C6-4 C Oe</t>
  </si>
  <si>
    <t>C6-4 D Oe</t>
  </si>
  <si>
    <t>C7-1 A Oe</t>
  </si>
  <si>
    <t>C7-1 B Oe</t>
  </si>
  <si>
    <t>C7-1 C Oe</t>
  </si>
  <si>
    <t>C7-1 D Oe</t>
  </si>
  <si>
    <t>C7-2 A Oe</t>
  </si>
  <si>
    <t>C7-2 B Oe</t>
  </si>
  <si>
    <t>C7-2 C Oe</t>
  </si>
  <si>
    <t>C7-2 D Oe</t>
  </si>
  <si>
    <t>C7-3 A Oe</t>
  </si>
  <si>
    <t>C7-3 B Oe</t>
  </si>
  <si>
    <t>C7-3 C Oe</t>
  </si>
  <si>
    <t>C7-3 D Oe</t>
  </si>
  <si>
    <t>C7-4 A Oe</t>
  </si>
  <si>
    <t>C7-4 B Oe</t>
  </si>
  <si>
    <t>C7-4 C Oe</t>
  </si>
  <si>
    <t>C7-4 D Oe</t>
  </si>
  <si>
    <t>C8-1 A Oe</t>
  </si>
  <si>
    <t>C8-1 B Oe</t>
  </si>
  <si>
    <t>C8-1 C Oe</t>
  </si>
  <si>
    <t>C8-1 D Oe</t>
  </si>
  <si>
    <t>C8-2 A Oe</t>
  </si>
  <si>
    <t>C8-2 B Oe</t>
  </si>
  <si>
    <t>C8-2 C Oe</t>
  </si>
  <si>
    <t>C8-2 D Oe</t>
  </si>
  <si>
    <t>C8-3 A Oe</t>
  </si>
  <si>
    <t>C8-3 B Oe</t>
  </si>
  <si>
    <t>C8-3 C Oe</t>
  </si>
  <si>
    <t>C8-3 D Oe</t>
  </si>
  <si>
    <t>C8-4 A Oe</t>
  </si>
  <si>
    <t>C8-4 B Oe</t>
  </si>
  <si>
    <t>C8-4 C Oe</t>
  </si>
  <si>
    <t>C8-4 D Oe</t>
  </si>
  <si>
    <t>C9-1 A Oe</t>
  </si>
  <si>
    <t>C9-1 B Oe</t>
  </si>
  <si>
    <t>C9-1 C Oe</t>
  </si>
  <si>
    <t>C9-1 D Oe</t>
  </si>
  <si>
    <t>C9-2 A Oe</t>
  </si>
  <si>
    <t>C9-2 B Oe</t>
  </si>
  <si>
    <t>C9-2 C Oe</t>
  </si>
  <si>
    <t>C9-2 D Oe</t>
  </si>
  <si>
    <t>C9-3 A Oe</t>
  </si>
  <si>
    <t>C9-3 B Oe</t>
  </si>
  <si>
    <t>C9-3 C Oe</t>
  </si>
  <si>
    <t>C9-3 D Oe</t>
  </si>
  <si>
    <t>C9-4 A Oe</t>
  </si>
  <si>
    <t>C9-4 B Oe</t>
  </si>
  <si>
    <t>C9-4 C Oe</t>
  </si>
  <si>
    <t>C9-4 D Oe</t>
  </si>
  <si>
    <t>HBM-1 A Oe</t>
  </si>
  <si>
    <t>HBM-1 B Oe</t>
  </si>
  <si>
    <t>HBM-1 C Oe</t>
  </si>
  <si>
    <t>HBM-1 D Oe</t>
  </si>
  <si>
    <t>HBM-2 A Oe</t>
  </si>
  <si>
    <t>HBM-2 B Oe</t>
  </si>
  <si>
    <t>HBM-2 C Oe</t>
  </si>
  <si>
    <t>HBM-2 D Oe</t>
  </si>
  <si>
    <t>HBM-3 A Oe</t>
  </si>
  <si>
    <t>HBM-3 B Oe</t>
  </si>
  <si>
    <t>HBM-3 C Oe</t>
  </si>
  <si>
    <t>HBM-3 D Oe</t>
  </si>
  <si>
    <t>HBM-4 A Oe</t>
  </si>
  <si>
    <t>HBM-4 B Oe</t>
  </si>
  <si>
    <t>HBM-4 C Oe</t>
  </si>
  <si>
    <t>HBM-4 D Oe</t>
  </si>
  <si>
    <t>HBO-1 A Oe</t>
  </si>
  <si>
    <t>HBO-1 B Oe</t>
  </si>
  <si>
    <t>HBO-1 C Oe</t>
  </si>
  <si>
    <t>HBO-1 D Oe</t>
  </si>
  <si>
    <t>HBO-2 A Oe</t>
  </si>
  <si>
    <t>HBO-2 B Oe</t>
  </si>
  <si>
    <t>HBO-2 C Oe</t>
  </si>
  <si>
    <t>HBO-2 D Oe</t>
  </si>
  <si>
    <t>HBO-3 A Oe</t>
  </si>
  <si>
    <t>HBO-3 B Oe</t>
  </si>
  <si>
    <t>HBO-3 C Oe</t>
  </si>
  <si>
    <t>HBO-3 D Oe</t>
  </si>
  <si>
    <t>HBO-4 A Oe</t>
  </si>
  <si>
    <t>HBO-4 B Oe</t>
  </si>
  <si>
    <t>HBO-4 C Oe</t>
  </si>
  <si>
    <t>HBO-4 D Oe</t>
  </si>
  <si>
    <t>JBM-1 A Oe</t>
  </si>
  <si>
    <t>JBM-1 B Oe</t>
  </si>
  <si>
    <t>JBM-1 C Oe</t>
  </si>
  <si>
    <t>JBM-1 D Oe</t>
  </si>
  <si>
    <t>JBM-2 A Oe</t>
  </si>
  <si>
    <t>JBM-2 B Oe</t>
  </si>
  <si>
    <t>JBM-2 C Oe</t>
  </si>
  <si>
    <t>JBM-2 D Oe</t>
  </si>
  <si>
    <t>JBM-3 A Oe</t>
  </si>
  <si>
    <t>JBM-3 B Oe</t>
  </si>
  <si>
    <t>JBM-3 C Oe</t>
  </si>
  <si>
    <t>JBM-3 D Oe</t>
  </si>
  <si>
    <t>JBM-4 A Oe</t>
  </si>
  <si>
    <t>JBM-4 B Oe</t>
  </si>
  <si>
    <t>JBM-4 C Oe</t>
  </si>
  <si>
    <t>JBM-4 D Oe</t>
  </si>
  <si>
    <t>JBO-1 A Oe</t>
  </si>
  <si>
    <t>JBO-1 B Oe</t>
  </si>
  <si>
    <t>JBO-1 C Oe</t>
  </si>
  <si>
    <t>JBO-1 D Oe</t>
  </si>
  <si>
    <t>JBO-2 A Oe</t>
  </si>
  <si>
    <t>JBO-2 B Oe</t>
  </si>
  <si>
    <t>JBO-2 C Oe</t>
  </si>
  <si>
    <t>JBO-2 D Oe</t>
  </si>
  <si>
    <t>JBO-3 A Oe</t>
  </si>
  <si>
    <t>JBO-3 B Oe</t>
  </si>
  <si>
    <t>JBO-3 C Oe</t>
  </si>
  <si>
    <t>JBO-3 D Oe</t>
  </si>
  <si>
    <t>JBO-4 A Oe</t>
  </si>
  <si>
    <t>JBO-4 B Oe</t>
  </si>
  <si>
    <t>JBO-4 C Oe</t>
  </si>
  <si>
    <t>JBO-4 D Oe</t>
  </si>
  <si>
    <t>id</t>
  </si>
  <si>
    <t>C1-1 A Oa</t>
  </si>
  <si>
    <t>C1-1 B Oa</t>
  </si>
  <si>
    <t>C1-1 C Oa</t>
  </si>
  <si>
    <t>C1-1 D Oa</t>
  </si>
  <si>
    <t>4 cores</t>
  </si>
  <si>
    <t>3?</t>
  </si>
  <si>
    <t>not sure looks like more than 4</t>
  </si>
  <si>
    <t>4?</t>
  </si>
  <si>
    <t>Rocks, not 4 cores maybe</t>
  </si>
  <si>
    <t>Wood</t>
  </si>
  <si>
    <t>old wood</t>
  </si>
  <si>
    <t>small gravel</t>
  </si>
  <si>
    <t>Some didn't reach mineral</t>
  </si>
  <si>
    <t>wood</t>
  </si>
  <si>
    <t>Dry Weight conversion factor</t>
  </si>
  <si>
    <t>T0 dry weight</t>
  </si>
  <si>
    <t>TF dry weight</t>
  </si>
  <si>
    <t>%H2O</t>
  </si>
  <si>
    <t>Boat weight (g)</t>
  </si>
  <si>
    <t>Boat + fresh mass (g)</t>
  </si>
  <si>
    <t>Boat + dry mass (g)</t>
  </si>
  <si>
    <t>T0 fresh mass (g)</t>
  </si>
  <si>
    <t>TF fresh mass (g)</t>
  </si>
  <si>
    <t>T0 dry:wet</t>
  </si>
  <si>
    <t>T0 Avg Dry weight Oe</t>
  </si>
  <si>
    <t>T0 Avg Dry weight Oa</t>
  </si>
  <si>
    <t>Fresh weight equivalent to dry weight</t>
  </si>
  <si>
    <t>T0 g water per g soil</t>
  </si>
  <si>
    <t>actual soil mass</t>
    <phoneticPr fontId="5" type="noConversion"/>
  </si>
  <si>
    <t>added water</t>
    <phoneticPr fontId="5" type="noConversion"/>
  </si>
  <si>
    <t>Time</t>
    <phoneticPr fontId="5" type="noConversion"/>
  </si>
  <si>
    <t>Dry/Wet</t>
    <phoneticPr fontId="5" type="noConversion"/>
  </si>
  <si>
    <t>T1</t>
  </si>
  <si>
    <t>T2</t>
  </si>
  <si>
    <t>T3</t>
  </si>
  <si>
    <t>P</t>
  </si>
  <si>
    <t>N</t>
  </si>
  <si>
    <t>C</t>
  </si>
  <si>
    <t>N+P</t>
  </si>
  <si>
    <t>white color(it turns white after adding the bacl3)</t>
  </si>
  <si>
    <t>white color(it turns white after adding the bacl4)</t>
  </si>
  <si>
    <t>white color(it turns white after adding the bacl5)</t>
  </si>
  <si>
    <t>white color(it doesn't turn into pink by adding 3 drops of pheno)</t>
  </si>
  <si>
    <t>initial HCl (ml)</t>
    <phoneticPr fontId="9" type="noConversion"/>
  </si>
  <si>
    <t>Final HCl (ml)</t>
    <phoneticPr fontId="9" type="noConversion"/>
  </si>
  <si>
    <t>Treatment</t>
    <phoneticPr fontId="5" type="noConversion"/>
  </si>
  <si>
    <t>Label color</t>
    <phoneticPr fontId="5" type="noConversion"/>
  </si>
  <si>
    <t xml:space="preserve">Vial </t>
    <phoneticPr fontId="5" type="noConversion"/>
  </si>
  <si>
    <t>Blank?</t>
    <phoneticPr fontId="5" type="noConversion"/>
  </si>
  <si>
    <t>dry</t>
    <phoneticPr fontId="9" type="noConversion"/>
  </si>
  <si>
    <t>no</t>
    <phoneticPr fontId="9" type="noConversion"/>
  </si>
  <si>
    <t>Blue</t>
    <phoneticPr fontId="9" type="noConversion"/>
  </si>
  <si>
    <t>Plastic</t>
    <phoneticPr fontId="9" type="noConversion"/>
  </si>
  <si>
    <t>C</t>
    <phoneticPr fontId="10" type="noConversion"/>
  </si>
  <si>
    <t>P</t>
    <phoneticPr fontId="10" type="noConversion"/>
  </si>
  <si>
    <t>N</t>
    <phoneticPr fontId="10" type="noConversion"/>
  </si>
  <si>
    <t>N+P</t>
    <phoneticPr fontId="10" type="noConversion"/>
  </si>
  <si>
    <t xml:space="preserve">N </t>
    <phoneticPr fontId="10" type="noConversion"/>
  </si>
  <si>
    <t>T1</t>
    <phoneticPr fontId="9" type="noConversion"/>
  </si>
  <si>
    <t>white color</t>
    <phoneticPr fontId="9" type="noConversion"/>
  </si>
  <si>
    <t>Blank</t>
    <phoneticPr fontId="9" type="noConversion"/>
  </si>
  <si>
    <t>T2</t>
    <phoneticPr fontId="9" type="noConversion"/>
  </si>
  <si>
    <t>plastic</t>
    <phoneticPr fontId="9" type="noConversion"/>
  </si>
  <si>
    <t>w-w</t>
    <phoneticPr fontId="9" type="noConversion"/>
  </si>
  <si>
    <t>Pink/white-white</t>
    <phoneticPr fontId="9" type="noConversion"/>
  </si>
  <si>
    <t>W-W</t>
    <phoneticPr fontId="9" type="noConversion"/>
  </si>
  <si>
    <t>Become white before adding Hcl</t>
    <phoneticPr fontId="9" type="noConversion"/>
  </si>
  <si>
    <t>T3</t>
    <phoneticPr fontId="9" type="noConversion"/>
  </si>
  <si>
    <t>Glass</t>
    <phoneticPr fontId="9" type="noConversion"/>
  </si>
  <si>
    <t>precip-w</t>
    <phoneticPr fontId="9" type="noConversion"/>
  </si>
  <si>
    <t>white-no reaction</t>
    <phoneticPr fontId="9" type="noConversion"/>
  </si>
  <si>
    <t>p-w</t>
    <phoneticPr fontId="9" type="noConversion"/>
  </si>
  <si>
    <t>glass</t>
    <phoneticPr fontId="9" type="noConversion"/>
  </si>
  <si>
    <t>(white crystal) precipitate after adding HCL</t>
    <phoneticPr fontId="9" type="noConversion"/>
  </si>
  <si>
    <t>white-pink</t>
    <phoneticPr fontId="9" type="noConversion"/>
  </si>
  <si>
    <t>Precip-w</t>
    <phoneticPr fontId="9" type="noConversion"/>
  </si>
  <si>
    <t>1&amp;half drop of pheno</t>
    <phoneticPr fontId="9" type="noConversion"/>
  </si>
  <si>
    <t>white color(it turns white after adding the bacl2)</t>
    <phoneticPr fontId="9" type="noConversion"/>
  </si>
  <si>
    <t>wet</t>
    <phoneticPr fontId="9" type="noConversion"/>
  </si>
  <si>
    <t>W</t>
    <phoneticPr fontId="9" type="noConversion"/>
  </si>
  <si>
    <t>white</t>
    <phoneticPr fontId="9" type="noConversion"/>
  </si>
  <si>
    <t>White</t>
    <phoneticPr fontId="9" type="noConversion"/>
  </si>
  <si>
    <t>Clear</t>
    <phoneticPr fontId="9" type="noConversion"/>
  </si>
  <si>
    <t>it turns white after stirring</t>
    <phoneticPr fontId="9" type="noConversion"/>
  </si>
  <si>
    <t>PRecip-w</t>
    <phoneticPr fontId="9" type="noConversion"/>
  </si>
  <si>
    <t>clear</t>
    <phoneticPr fontId="9" type="noConversion"/>
  </si>
  <si>
    <t>w</t>
    <phoneticPr fontId="9" type="noConversion"/>
  </si>
  <si>
    <t>White color after adding bacl, it doesn't turn into pink color after adding 10 drops of pheno</t>
    <phoneticPr fontId="9" type="noConversion"/>
  </si>
  <si>
    <t>white color(it doesn't turn into pink after adding pheno because a mistake was made by adding chloricle acid first, and then add pheno 12 drops)</t>
    <phoneticPr fontId="9" type="noConversion"/>
  </si>
  <si>
    <t>white color(it doesn't turn into pink after adding 3 drops of pheno</t>
    <phoneticPr fontId="9" type="noConversion"/>
  </si>
  <si>
    <t>white color(it doesn't turn into pink by adding 2 drops of pheno)</t>
    <phoneticPr fontId="9" type="noConversion"/>
  </si>
  <si>
    <t>White color/no color change</t>
    <phoneticPr fontId="9" type="noConversion"/>
  </si>
  <si>
    <t>White color/no pink</t>
    <phoneticPr fontId="9" type="noConversion"/>
  </si>
  <si>
    <t>NO reaction</t>
    <phoneticPr fontId="9" type="noConversion"/>
  </si>
  <si>
    <t>doesn't turn pink</t>
    <phoneticPr fontId="9" type="noConversion"/>
  </si>
  <si>
    <t>it turns into pink color, and turns into white color while stirring</t>
    <phoneticPr fontId="9" type="noConversion"/>
  </si>
  <si>
    <t>White color(6 drops pheno, but it doesn't turn pink.)</t>
    <phoneticPr fontId="9" type="noConversion"/>
  </si>
  <si>
    <t>white color(it doesn't turn into pink after adding pheno)</t>
    <phoneticPr fontId="9" type="noConversion"/>
  </si>
  <si>
    <t>White color/white color</t>
    <phoneticPr fontId="9" type="noConversion"/>
  </si>
  <si>
    <t>(it turns into white color by stirring)White color/white color</t>
    <phoneticPr fontId="9" type="noConversion"/>
  </si>
  <si>
    <t>turn into white-pink adding Bacl</t>
    <phoneticPr fontId="9" type="noConversion"/>
  </si>
  <si>
    <t>no reaction</t>
    <phoneticPr fontId="9" type="noConversion"/>
  </si>
  <si>
    <t>w-W</t>
    <phoneticPr fontId="9" type="noConversion"/>
  </si>
  <si>
    <t>w-w(turn into white-pink adding Bacl)</t>
    <phoneticPr fontId="9" type="noConversion"/>
  </si>
  <si>
    <t>little pink initially</t>
    <phoneticPr fontId="9" type="noConversion"/>
  </si>
  <si>
    <t>w-clear</t>
    <phoneticPr fontId="9" type="noConversion"/>
  </si>
  <si>
    <t>Blank</t>
    <phoneticPr fontId="5" type="noConversion"/>
  </si>
  <si>
    <t>Total HCl (ml)</t>
    <phoneticPr fontId="5" type="noConversion"/>
  </si>
  <si>
    <t>Note</t>
    <phoneticPr fontId="5" type="noConversion"/>
  </si>
  <si>
    <t>Soil dry mass</t>
    <phoneticPr fontId="5" type="noConversion"/>
  </si>
  <si>
    <t>t1 NaOH reacted</t>
  </si>
  <si>
    <t>t1 mg C</t>
  </si>
  <si>
    <t>t1 hrs</t>
  </si>
  <si>
    <t>Age</t>
    <phoneticPr fontId="5" type="noConversion"/>
  </si>
  <si>
    <t>Stand</t>
    <phoneticPr fontId="5" type="noConversion"/>
  </si>
  <si>
    <t>Horizon</t>
    <phoneticPr fontId="5" type="noConversion"/>
  </si>
  <si>
    <t>Young</t>
  </si>
  <si>
    <t>Young</t>
    <phoneticPr fontId="5" type="noConversion"/>
  </si>
  <si>
    <t>C1</t>
  </si>
  <si>
    <t>C1</t>
    <phoneticPr fontId="5" type="noConversion"/>
  </si>
  <si>
    <t>Oe</t>
  </si>
  <si>
    <t>Oe</t>
    <phoneticPr fontId="5" type="noConversion"/>
  </si>
  <si>
    <t>C2</t>
  </si>
  <si>
    <t>C2</t>
    <phoneticPr fontId="5" type="noConversion"/>
  </si>
  <si>
    <t>C3</t>
  </si>
  <si>
    <t>C3</t>
    <phoneticPr fontId="5" type="noConversion"/>
  </si>
  <si>
    <t>Mid</t>
  </si>
  <si>
    <t>Mid</t>
    <phoneticPr fontId="5" type="noConversion"/>
  </si>
  <si>
    <t>Oa</t>
  </si>
  <si>
    <t>Oa</t>
    <phoneticPr fontId="5" type="noConversion"/>
  </si>
  <si>
    <t>Old</t>
  </si>
  <si>
    <t>Old</t>
    <phoneticPr fontId="5" type="noConversion"/>
  </si>
  <si>
    <t>C4</t>
  </si>
  <si>
    <t>C4</t>
    <phoneticPr fontId="5" type="noConversion"/>
  </si>
  <si>
    <t>C4</t>
    <phoneticPr fontId="5" type="noConversion"/>
  </si>
  <si>
    <t>C5</t>
  </si>
  <si>
    <t>C5</t>
    <phoneticPr fontId="5" type="noConversion"/>
  </si>
  <si>
    <t>C6</t>
  </si>
  <si>
    <t>C6</t>
    <phoneticPr fontId="5" type="noConversion"/>
  </si>
  <si>
    <t>C7</t>
  </si>
  <si>
    <t>C7</t>
    <phoneticPr fontId="5" type="noConversion"/>
  </si>
  <si>
    <t>C8</t>
  </si>
  <si>
    <t>C8</t>
    <phoneticPr fontId="5" type="noConversion"/>
  </si>
  <si>
    <t>C9</t>
  </si>
  <si>
    <t>C9</t>
    <phoneticPr fontId="5" type="noConversion"/>
  </si>
  <si>
    <t>HB</t>
  </si>
  <si>
    <t>HB</t>
    <phoneticPr fontId="5" type="noConversion"/>
  </si>
  <si>
    <t>JB</t>
  </si>
  <si>
    <t>JB</t>
    <phoneticPr fontId="5" type="noConversion"/>
  </si>
  <si>
    <t>열 레이블</t>
  </si>
  <si>
    <t>총합계</t>
  </si>
  <si>
    <t>dry</t>
  </si>
  <si>
    <t>dry 요약</t>
  </si>
  <si>
    <t>wet</t>
  </si>
  <si>
    <t>wet 요약</t>
  </si>
  <si>
    <t>평균 : t1 mg C/g/hr</t>
  </si>
  <si>
    <t>행 레이블</t>
  </si>
  <si>
    <t>T1 요약</t>
  </si>
  <si>
    <t>T2 요약</t>
  </si>
  <si>
    <t>T3 요약</t>
  </si>
  <si>
    <t xml:space="preserve">N </t>
  </si>
  <si>
    <t>dry weight for wet soil sample</t>
    <phoneticPr fontId="5" type="noConversion"/>
  </si>
  <si>
    <t>t1 mg C/g/hr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</si>
</sst>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8"/>
      <name val="BatangChe"/>
      <family val="3"/>
      <charset val="129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맑은 고딕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맑은 고딕"/>
      <family val="3"/>
      <charset val="129"/>
      <scheme val="minor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</patternFill>
    </fill>
  </fills>
  <borders count="1">
    <border>
      <left/>
      <right/>
      <top/>
      <bottom/>
      <diagonal/>
    </border>
  </borders>
  <cellStyleXfs count="73">
    <xf numFmtId="0" fontId="0" fillId="0" borderId="0"/>
    <xf numFmtId="0" fontId="4" fillId="0" borderId="0">
      <alignment vertical="center"/>
    </xf>
    <xf numFmtId="0" fontId="13" fillId="0" borderId="0"/>
    <xf numFmtId="0" fontId="14" fillId="0" borderId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3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Alignment="1"/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/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5" borderId="0" xfId="0" applyFill="1" applyAlignment="1">
      <alignment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73">
    <cellStyle name="20% - 강조색2 2" xfId="5"/>
    <cellStyle name="20% - 강조색2 3" xfId="6"/>
    <cellStyle name="20% - 강조색2 4" xfId="4"/>
    <cellStyle name="Excel Built-in Normal" xfId="7"/>
    <cellStyle name="표준" xfId="0" builtinId="0"/>
    <cellStyle name="표준 10" xfId="8"/>
    <cellStyle name="표준 10 2" xfId="22"/>
    <cellStyle name="표준 11" xfId="3"/>
    <cellStyle name="표준 11 2" xfId="23"/>
    <cellStyle name="표준 12" xfId="19"/>
    <cellStyle name="표준 12 2" xfId="24"/>
    <cellStyle name="표준 13" xfId="21"/>
    <cellStyle name="표준 14" xfId="20"/>
    <cellStyle name="표준 14 2" xfId="63"/>
    <cellStyle name="표준 14 2 2" xfId="72"/>
    <cellStyle name="표준 14 3" xfId="68"/>
    <cellStyle name="표준 15" xfId="25"/>
    <cellStyle name="표준 16" xfId="26"/>
    <cellStyle name="표준 17" xfId="60"/>
    <cellStyle name="표준 18" xfId="59"/>
    <cellStyle name="표준 18 2" xfId="69"/>
    <cellStyle name="표준 19" xfId="65"/>
    <cellStyle name="표준 2" xfId="2"/>
    <cellStyle name="표준 2 2" xfId="9"/>
    <cellStyle name="표준 2 3" xfId="17"/>
    <cellStyle name="표준 2 3 2" xfId="28"/>
    <cellStyle name="표준 2 4" xfId="27"/>
    <cellStyle name="표준 20" xfId="64"/>
    <cellStyle name="표준 22" xfId="29"/>
    <cellStyle name="표준 23" xfId="30"/>
    <cellStyle name="표준 24" xfId="31"/>
    <cellStyle name="표준 25" xfId="32"/>
    <cellStyle name="표준 26" xfId="33"/>
    <cellStyle name="표준 27" xfId="34"/>
    <cellStyle name="표준 28" xfId="35"/>
    <cellStyle name="표준 29" xfId="36"/>
    <cellStyle name="표준 3" xfId="1"/>
    <cellStyle name="표준 3 2" xfId="10"/>
    <cellStyle name="표준 3 3" xfId="18"/>
    <cellStyle name="표준 3 3 2" xfId="37"/>
    <cellStyle name="표준 3 3 3" xfId="62"/>
    <cellStyle name="표준 3 3 3 2" xfId="71"/>
    <cellStyle name="표준 3 3 4" xfId="67"/>
    <cellStyle name="표준 3 4" xfId="38"/>
    <cellStyle name="표준 3 5" xfId="39"/>
    <cellStyle name="표준 3 6" xfId="61"/>
    <cellStyle name="표준 3 6 2" xfId="70"/>
    <cellStyle name="표준 3 7" xfId="66"/>
    <cellStyle name="표준 30" xfId="40"/>
    <cellStyle name="표준 31" xfId="41"/>
    <cellStyle name="표준 32" xfId="42"/>
    <cellStyle name="표준 33" xfId="43"/>
    <cellStyle name="표준 4" xfId="11"/>
    <cellStyle name="표준 4 2" xfId="45"/>
    <cellStyle name="표준 4 3" xfId="44"/>
    <cellStyle name="표준 5" xfId="12"/>
    <cellStyle name="표준 5 2" xfId="46"/>
    <cellStyle name="표준 5 3" xfId="47"/>
    <cellStyle name="표준 5 4" xfId="48"/>
    <cellStyle name="표준 5 5" xfId="49"/>
    <cellStyle name="표준 6" xfId="13"/>
    <cellStyle name="표준 6 2" xfId="50"/>
    <cellStyle name="표준 7" xfId="14"/>
    <cellStyle name="표준 8" xfId="15"/>
    <cellStyle name="표준 8 2" xfId="51"/>
    <cellStyle name="표준 8 2 2" xfId="52"/>
    <cellStyle name="표준 8 2 3" xfId="53"/>
    <cellStyle name="표준 8 3" xfId="54"/>
    <cellStyle name="표준 8 4" xfId="55"/>
    <cellStyle name="표준 8 5" xfId="56"/>
    <cellStyle name="표준 8 6" xfId="57"/>
    <cellStyle name="표준 9" xfId="16"/>
    <cellStyle name="표준 9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171451</xdr:rowOff>
    </xdr:from>
    <xdr:to>
      <xdr:col>10</xdr:col>
      <xdr:colOff>200025</xdr:colOff>
      <xdr:row>11</xdr:row>
      <xdr:rowOff>57151</xdr:rowOff>
    </xdr:to>
    <xdr:sp macro="" textlink="">
      <xdr:nvSpPr>
        <xdr:cNvPr id="2" name="TextBox 1"/>
        <xdr:cNvSpPr txBox="1"/>
      </xdr:nvSpPr>
      <xdr:spPr>
        <a:xfrm>
          <a:off x="257175" y="171451"/>
          <a:ext cx="6800850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100"/>
            <a:t>By Melany</a:t>
          </a:r>
        </a:p>
        <a:p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M KCl made in small carboy</a:t>
          </a:r>
          <a:r>
            <a:rPr lang="en-US" altLang="ko-KR"/>
            <a:t> </a:t>
          </a: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ltrs of DI added 1640.1 g of KCl, vigorously shaken until dissolved</a:t>
          </a:r>
          <a:r>
            <a:rPr lang="en-US" altLang="ko-KR"/>
            <a:t> </a:t>
          </a:r>
        </a:p>
        <a:p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1-26 Oe first shake at 5.10pm on 07/17/12, filtered at 12.49pm on 07/18/12; filtration ended at 10am on 07/19/12</a:t>
          </a:r>
          <a:r>
            <a:rPr lang="en-US" altLang="ko-KR"/>
            <a:t> </a:t>
          </a: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27-52 Oe first shake at 7.10pm on 07/17/12, filtered at 2.05pm on 07/18/12; filtration ended at 10am on 07/19/12</a:t>
          </a:r>
          <a:r>
            <a:rPr lang="en-US" altLang="ko-KR"/>
            <a:t>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53-104 Oa first shake 8.55pm on 07/18/12, filtered at 3pm on 07/19/12; filtration ended at 10pm 07/19/12</a:t>
          </a:r>
          <a:r>
            <a:rPr lang="en-US" altLang="ko-KR"/>
            <a:t> </a:t>
          </a:r>
        </a:p>
        <a:p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Oe incubations started 07/17/12 at 11.30pm</a:t>
          </a:r>
          <a:r>
            <a:rPr lang="en-US" altLang="ko-KR"/>
            <a:t> </a:t>
          </a: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Oa incubations started 07/18/12 at 9.30pm</a:t>
          </a:r>
          <a:r>
            <a:rPr lang="en-US" altLang="ko-KR"/>
            <a:t> </a:t>
          </a:r>
          <a:endParaRPr lang="en-US" altLang="ko-KR" sz="1100"/>
        </a:p>
        <a:p>
          <a:endParaRPr lang="en-US" altLang="ko-KR" sz="1100"/>
        </a:p>
        <a:p>
          <a:endParaRPr lang="ko-KR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PJune09Licorfinish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skNmin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kang/Desktop/Incubation%202009%20and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 Data"/>
      <sheetName val="OaA Data"/>
      <sheetName val="B Data"/>
      <sheetName val="Notes"/>
      <sheetName val="graph"/>
    </sheetNames>
    <sheetDataSet>
      <sheetData sheetId="0"/>
      <sheetData sheetId="1"/>
      <sheetData sheetId="2"/>
      <sheetData sheetId="3"/>
      <sheetData sheetId="4">
        <row r="3">
          <cell r="H3" t="str">
            <v>Titration_15.17hr</v>
          </cell>
          <cell r="I3" t="str">
            <v>Titration_67.5hr</v>
          </cell>
          <cell r="J3" t="str">
            <v>Licor_24.3</v>
          </cell>
          <cell r="K3" t="str">
            <v>Licor_25.75</v>
          </cell>
        </row>
        <row r="4">
          <cell r="G4" t="str">
            <v>C</v>
          </cell>
          <cell r="H4">
            <v>5.4526025310487354</v>
          </cell>
          <cell r="I4">
            <v>3.6908320303927233</v>
          </cell>
          <cell r="J4">
            <v>2.713251542366276</v>
          </cell>
          <cell r="K4">
            <v>2.5985368020965924</v>
          </cell>
        </row>
        <row r="5">
          <cell r="G5" t="str">
            <v>N</v>
          </cell>
          <cell r="H5">
            <v>3.954109500588705</v>
          </cell>
          <cell r="I5">
            <v>2.6607975427653177</v>
          </cell>
          <cell r="J5">
            <v>1.9047989236177363</v>
          </cell>
          <cell r="K5">
            <v>1.6624899112762572</v>
          </cell>
        </row>
        <row r="6">
          <cell r="G6" t="str">
            <v>P</v>
          </cell>
          <cell r="H6">
            <v>4.7525417215878241</v>
          </cell>
          <cell r="I6">
            <v>2.9412281796880619</v>
          </cell>
          <cell r="J6">
            <v>2.091580258278952</v>
          </cell>
          <cell r="K6">
            <v>2.0100756813241683</v>
          </cell>
        </row>
        <row r="7">
          <cell r="G7" t="str">
            <v>N+P</v>
          </cell>
          <cell r="H7">
            <v>4.5805302838525757</v>
          </cell>
          <cell r="I7">
            <v>3.0673821409181614</v>
          </cell>
          <cell r="J7">
            <v>2.3119121905883517</v>
          </cell>
          <cell r="K7">
            <v>2.1673251417025581</v>
          </cell>
        </row>
        <row r="8">
          <cell r="G8" t="str">
            <v>C</v>
          </cell>
          <cell r="H8">
            <v>4.2930067806333074</v>
          </cell>
          <cell r="I8">
            <v>3.0037425015315882</v>
          </cell>
          <cell r="J8">
            <v>2.3216185456720164</v>
          </cell>
          <cell r="K8">
            <v>2.1736322130845389</v>
          </cell>
        </row>
        <row r="9">
          <cell r="G9" t="str">
            <v>N</v>
          </cell>
          <cell r="H9">
            <v>4.5936019710659339</v>
          </cell>
          <cell r="I9">
            <v>3.0509742755007005</v>
          </cell>
          <cell r="J9">
            <v>2.3099277488927634</v>
          </cell>
          <cell r="K9">
            <v>2.1351747573846276</v>
          </cell>
        </row>
        <row r="10">
          <cell r="G10" t="str">
            <v>P</v>
          </cell>
          <cell r="H10">
            <v>4.4517183378805836</v>
          </cell>
          <cell r="I10">
            <v>2.9922874138333189</v>
          </cell>
          <cell r="J10">
            <v>2.2654453148658198</v>
          </cell>
          <cell r="K10">
            <v>2.0642073289178851</v>
          </cell>
        </row>
        <row r="11">
          <cell r="G11" t="str">
            <v>N+P</v>
          </cell>
          <cell r="H11">
            <v>3.8607261474944758</v>
          </cell>
          <cell r="I11">
            <v>2.4828296127391534</v>
          </cell>
          <cell r="J11">
            <v>1.8769165969987898</v>
          </cell>
          <cell r="K11">
            <v>1.6438200249731445</v>
          </cell>
        </row>
        <row r="12">
          <cell r="G12" t="str">
            <v>C</v>
          </cell>
          <cell r="H12">
            <v>4.9893969657158346</v>
          </cell>
          <cell r="I12">
            <v>3.7764904338181342</v>
          </cell>
          <cell r="J12">
            <v>2.9843282359485399</v>
          </cell>
          <cell r="K12">
            <v>2.3988021938017021</v>
          </cell>
        </row>
        <row r="13">
          <cell r="G13" t="str">
            <v>N</v>
          </cell>
          <cell r="H13">
            <v>4.0989665143599092</v>
          </cell>
          <cell r="I13">
            <v>2.8511889318240193</v>
          </cell>
          <cell r="J13">
            <v>2.149170543481266</v>
          </cell>
          <cell r="K13">
            <v>1.8252366405320268</v>
          </cell>
        </row>
        <row r="14">
          <cell r="G14" t="str">
            <v>P</v>
          </cell>
          <cell r="H14">
            <v>4.7920489666377311</v>
          </cell>
          <cell r="I14">
            <v>3.400713786260269</v>
          </cell>
          <cell r="J14">
            <v>2.4362236864435181</v>
          </cell>
          <cell r="K14">
            <v>2.421585817118534</v>
          </cell>
        </row>
        <row r="15">
          <cell r="G15" t="str">
            <v>N+P</v>
          </cell>
          <cell r="H15">
            <v>3.9141891184214597</v>
          </cell>
          <cell r="I15">
            <v>2.5630649405502304</v>
          </cell>
          <cell r="J15">
            <v>1.7617966782144228</v>
          </cell>
          <cell r="K15">
            <v>1.4796587864399569</v>
          </cell>
        </row>
        <row r="16">
          <cell r="G16" t="str">
            <v>C</v>
          </cell>
          <cell r="H16">
            <v>4.7620786313552861</v>
          </cell>
          <cell r="I16">
            <v>3.2842421399270956</v>
          </cell>
          <cell r="J16">
            <v>2.4420032863218828</v>
          </cell>
          <cell r="K16">
            <v>2.4665956511649738</v>
          </cell>
        </row>
        <row r="17">
          <cell r="G17" t="str">
            <v>N</v>
          </cell>
          <cell r="H17">
            <v>3.526763074153445</v>
          </cell>
          <cell r="I17">
            <v>2.5709959909412921</v>
          </cell>
          <cell r="J17">
            <v>2.1050387288866244</v>
          </cell>
          <cell r="K17">
            <v>1.7487411484969106</v>
          </cell>
        </row>
        <row r="18">
          <cell r="G18" t="str">
            <v>P</v>
          </cell>
          <cell r="H18">
            <v>4.7239143730177169</v>
          </cell>
          <cell r="I18">
            <v>3.3906517457547554</v>
          </cell>
          <cell r="J18">
            <v>2.8525504763977421</v>
          </cell>
          <cell r="K18">
            <v>2.5160732111066997</v>
          </cell>
        </row>
        <row r="19">
          <cell r="G19" t="str">
            <v>N+P</v>
          </cell>
          <cell r="H19">
            <v>4.2653718257853921</v>
          </cell>
          <cell r="I19">
            <v>3.0011440040782187</v>
          </cell>
          <cell r="J19">
            <v>2.1913045928646051</v>
          </cell>
          <cell r="K19">
            <v>1.8398131635251811</v>
          </cell>
        </row>
        <row r="20">
          <cell r="G20" t="str">
            <v>C</v>
          </cell>
          <cell r="H20">
            <v>3.1570129639325382</v>
          </cell>
          <cell r="I20">
            <v>2.2956338203102056</v>
          </cell>
          <cell r="J20">
            <v>1.7500805951416496</v>
          </cell>
          <cell r="K20">
            <v>1.4733626479253432</v>
          </cell>
        </row>
        <row r="21">
          <cell r="G21" t="str">
            <v>N</v>
          </cell>
          <cell r="H21">
            <v>5.8556263470085721</v>
          </cell>
          <cell r="I21">
            <v>4.1370182629115018</v>
          </cell>
          <cell r="J21">
            <v>2.8790801822379479</v>
          </cell>
          <cell r="K21">
            <v>2.1180884453092372</v>
          </cell>
        </row>
        <row r="22">
          <cell r="G22" t="str">
            <v>P</v>
          </cell>
          <cell r="H22">
            <v>3.8101978439172481</v>
          </cell>
          <cell r="I22">
            <v>2.7300677933974038</v>
          </cell>
          <cell r="J22">
            <v>2.1764242362247295</v>
          </cell>
          <cell r="K22">
            <v>1.9164334548692523</v>
          </cell>
        </row>
        <row r="23">
          <cell r="G23" t="str">
            <v>N+P</v>
          </cell>
          <cell r="H23">
            <v>3.9456171794520793</v>
          </cell>
          <cell r="I23">
            <v>2.7130532876385076</v>
          </cell>
          <cell r="J23">
            <v>2.0145544646267828</v>
          </cell>
          <cell r="K23">
            <v>1.6956004824387325</v>
          </cell>
        </row>
        <row r="24">
          <cell r="G24" t="str">
            <v>C</v>
          </cell>
          <cell r="H24">
            <v>4.0822760628144161</v>
          </cell>
          <cell r="I24">
            <v>3.0439000447079732</v>
          </cell>
          <cell r="J24">
            <v>2.5666471425211954</v>
          </cell>
          <cell r="K24">
            <v>2.118257801764309</v>
          </cell>
        </row>
        <row r="25">
          <cell r="G25" t="str">
            <v>N</v>
          </cell>
          <cell r="H25">
            <v>5.242753565903449</v>
          </cell>
          <cell r="I25">
            <v>3.6817429602037928</v>
          </cell>
          <cell r="J25">
            <v>2.7447242333166217</v>
          </cell>
          <cell r="K25">
            <v>2.3230371355617248</v>
          </cell>
        </row>
        <row r="26">
          <cell r="G26" t="str">
            <v>P</v>
          </cell>
          <cell r="H26">
            <v>4.0775214399735962</v>
          </cell>
          <cell r="I26">
            <v>3.1389818552455679</v>
          </cell>
          <cell r="J26">
            <v>2.5000645631951635</v>
          </cell>
          <cell r="K26">
            <v>2.163947150593013</v>
          </cell>
        </row>
        <row r="27">
          <cell r="G27" t="str">
            <v>N+P</v>
          </cell>
          <cell r="H27">
            <v>9.22429295605939</v>
          </cell>
          <cell r="I27">
            <v>7.0358424811734412</v>
          </cell>
          <cell r="J27">
            <v>5.7344206483710041</v>
          </cell>
          <cell r="K27">
            <v>4.6105146284671816</v>
          </cell>
        </row>
        <row r="28">
          <cell r="G28" t="str">
            <v>C</v>
          </cell>
          <cell r="H28">
            <v>2.7416531643420261</v>
          </cell>
          <cell r="I28">
            <v>1.9857714547892598</v>
          </cell>
          <cell r="J28">
            <v>1.4849512006388801</v>
          </cell>
          <cell r="K28">
            <v>1.376100059152719</v>
          </cell>
        </row>
        <row r="29">
          <cell r="G29" t="str">
            <v>N</v>
          </cell>
          <cell r="H29">
            <v>3.5640184328086288</v>
          </cell>
          <cell r="I29">
            <v>2.6259078738686474</v>
          </cell>
          <cell r="J29">
            <v>1.9649220545551038</v>
          </cell>
          <cell r="K29">
            <v>1.684320857512823</v>
          </cell>
        </row>
        <row r="30">
          <cell r="G30" t="str">
            <v>P</v>
          </cell>
          <cell r="H30">
            <v>3.0976465500314871</v>
          </cell>
          <cell r="I30">
            <v>2.2680888563073291</v>
          </cell>
          <cell r="J30">
            <v>1.8434540308771539</v>
          </cell>
          <cell r="K30">
            <v>1.7540478322198438</v>
          </cell>
        </row>
        <row r="31">
          <cell r="G31" t="str">
            <v>N+P</v>
          </cell>
          <cell r="H31">
            <v>2.8653695730381532</v>
          </cell>
          <cell r="I31">
            <v>2.1320447016811834</v>
          </cell>
          <cell r="J31">
            <v>1.5980320113897826</v>
          </cell>
          <cell r="K31">
            <v>1.3993127927538263</v>
          </cell>
        </row>
        <row r="32">
          <cell r="G32" t="str">
            <v>C</v>
          </cell>
          <cell r="H32">
            <v>5.2329266056566084</v>
          </cell>
          <cell r="I32">
            <v>3.8952166575836684</v>
          </cell>
          <cell r="J32">
            <v>2.5570184642174483</v>
          </cell>
          <cell r="K32">
            <v>2.1974348243137105</v>
          </cell>
        </row>
        <row r="33">
          <cell r="G33" t="str">
            <v>N</v>
          </cell>
          <cell r="H33">
            <v>5.2731325085121332</v>
          </cell>
          <cell r="I33">
            <v>3.6043849580848799</v>
          </cell>
          <cell r="J33">
            <v>2.3721617535449853</v>
          </cell>
          <cell r="K33">
            <v>2.0419575549664652</v>
          </cell>
        </row>
        <row r="34">
          <cell r="G34" t="str">
            <v>P</v>
          </cell>
          <cell r="H34">
            <v>4.6706881838994452</v>
          </cell>
          <cell r="I34">
            <v>3.1707810684852391</v>
          </cell>
          <cell r="J34">
            <v>2.1760424605928299</v>
          </cell>
          <cell r="K34">
            <v>1.7725506185262461</v>
          </cell>
        </row>
        <row r="35">
          <cell r="G35" t="str">
            <v>N+P</v>
          </cell>
          <cell r="H35">
            <v>3.1551681402497578</v>
          </cell>
          <cell r="I35">
            <v>2.1605903542459526</v>
          </cell>
          <cell r="J35">
            <v>1.6423083873286961</v>
          </cell>
          <cell r="K35">
            <v>1.4955375826492037</v>
          </cell>
        </row>
        <row r="36">
          <cell r="G36" t="str">
            <v>C</v>
          </cell>
          <cell r="H36">
            <v>3.841430884331158</v>
          </cell>
          <cell r="I36">
            <v>2.95091051866024</v>
          </cell>
          <cell r="J36">
            <v>2.1833100619995127</v>
          </cell>
          <cell r="K36">
            <v>1.9011887438177832</v>
          </cell>
        </row>
        <row r="37">
          <cell r="G37" t="str">
            <v>N</v>
          </cell>
          <cell r="H37">
            <v>3.3889139926155627</v>
          </cell>
          <cell r="I37">
            <v>2.5365258686896706</v>
          </cell>
          <cell r="J37">
            <v>1.787389105533584</v>
          </cell>
          <cell r="K37">
            <v>1.6174513054226427</v>
          </cell>
        </row>
        <row r="38">
          <cell r="G38" t="str">
            <v>P</v>
          </cell>
          <cell r="H38">
            <v>2.8039413462971692</v>
          </cell>
          <cell r="I38">
            <v>2.2058576091293847</v>
          </cell>
          <cell r="J38">
            <v>1.6976161757277788</v>
          </cell>
          <cell r="K38">
            <v>1.5248439680740602</v>
          </cell>
        </row>
        <row r="39">
          <cell r="G39" t="str">
            <v>N+P</v>
          </cell>
          <cell r="H39">
            <v>3.8530072070520101</v>
          </cell>
          <cell r="I39">
            <v>2.9238113975432496</v>
          </cell>
          <cell r="J39">
            <v>2.2388789712202479</v>
          </cell>
          <cell r="K39">
            <v>1.9803453326506315</v>
          </cell>
        </row>
        <row r="40">
          <cell r="G40" t="str">
            <v>C</v>
          </cell>
          <cell r="H40">
            <v>2.912701407271816</v>
          </cell>
          <cell r="I40">
            <v>2.2675363305248113</v>
          </cell>
          <cell r="J40">
            <v>1.7118675084637696</v>
          </cell>
          <cell r="K40">
            <v>1.3525715832112963</v>
          </cell>
        </row>
        <row r="41">
          <cell r="G41" t="str">
            <v>N</v>
          </cell>
          <cell r="H41">
            <v>2.5579055893599643</v>
          </cell>
          <cell r="I41">
            <v>2.1261216801922336</v>
          </cell>
          <cell r="J41">
            <v>1.6845419787666487</v>
          </cell>
          <cell r="K41">
            <v>1.3665581563060387</v>
          </cell>
        </row>
        <row r="42">
          <cell r="G42" t="str">
            <v>P</v>
          </cell>
          <cell r="H42">
            <v>2.9126780021111136</v>
          </cell>
          <cell r="I42">
            <v>2.2705955054108253</v>
          </cell>
          <cell r="J42">
            <v>1.6629705491662556</v>
          </cell>
          <cell r="K42">
            <v>1.4172681578517314</v>
          </cell>
        </row>
        <row r="43">
          <cell r="G43" t="str">
            <v>N+P</v>
          </cell>
          <cell r="H43">
            <v>2.8457058739996666</v>
          </cell>
          <cell r="I43">
            <v>2.2288906006449745</v>
          </cell>
          <cell r="J43">
            <v>1.792869486712156</v>
          </cell>
          <cell r="K43">
            <v>1.3555383531226513</v>
          </cell>
        </row>
        <row r="44">
          <cell r="G44" t="str">
            <v>C</v>
          </cell>
          <cell r="H44">
            <v>2.7300660166340229</v>
          </cell>
          <cell r="I44">
            <v>2.1988123104580168</v>
          </cell>
          <cell r="J44">
            <v>1.554163547679956</v>
          </cell>
          <cell r="K44">
            <v>1.2146632656403997</v>
          </cell>
        </row>
        <row r="45">
          <cell r="G45" t="str">
            <v>N</v>
          </cell>
          <cell r="H45">
            <v>3.1360619574822195</v>
          </cell>
          <cell r="I45">
            <v>2.4254519235238279</v>
          </cell>
          <cell r="J45">
            <v>1.7628158129369409</v>
          </cell>
          <cell r="K45">
            <v>1.5774625178726249</v>
          </cell>
        </row>
        <row r="46">
          <cell r="G46" t="str">
            <v>P</v>
          </cell>
          <cell r="H46">
            <v>3.0926450147968945</v>
          </cell>
          <cell r="I46">
            <v>2.1935717216216442</v>
          </cell>
          <cell r="J46">
            <v>1.6928014130588853</v>
          </cell>
          <cell r="K46">
            <v>1.5232595661165667</v>
          </cell>
        </row>
        <row r="47">
          <cell r="G47" t="str">
            <v>N+P</v>
          </cell>
          <cell r="H47">
            <v>1.0625286270371677</v>
          </cell>
          <cell r="I47">
            <v>0.83566899377684578</v>
          </cell>
          <cell r="J47">
            <v>0.65935973011858762</v>
          </cell>
          <cell r="K47">
            <v>0.56905816561160749</v>
          </cell>
        </row>
        <row r="48">
          <cell r="G48" t="str">
            <v>C</v>
          </cell>
          <cell r="H48">
            <v>2.1467372440858208</v>
          </cell>
          <cell r="I48">
            <v>1.6580501517762611</v>
          </cell>
          <cell r="J48">
            <v>1.1950507648934316</v>
          </cell>
          <cell r="K48">
            <v>0.8661829215607999</v>
          </cell>
        </row>
        <row r="49">
          <cell r="G49" t="str">
            <v>N</v>
          </cell>
          <cell r="H49">
            <v>2.8121116876825472</v>
          </cell>
          <cell r="I49">
            <v>2.1168268647543083</v>
          </cell>
          <cell r="J49">
            <v>1.5757532213760632</v>
          </cell>
          <cell r="K49">
            <v>1.380218332323351</v>
          </cell>
        </row>
        <row r="50">
          <cell r="G50" t="str">
            <v>P</v>
          </cell>
          <cell r="H50">
            <v>2.9510053976173265</v>
          </cell>
          <cell r="I50">
            <v>2.4070559056756866</v>
          </cell>
          <cell r="J50">
            <v>1.8540253393068689</v>
          </cell>
          <cell r="K50">
            <v>1.4752399577834954</v>
          </cell>
        </row>
        <row r="51">
          <cell r="G51" t="str">
            <v>N+P</v>
          </cell>
          <cell r="H51">
            <v>2.2555773310245484</v>
          </cell>
          <cell r="I51">
            <v>1.6591590214486993</v>
          </cell>
          <cell r="J51">
            <v>1.194948609959285</v>
          </cell>
          <cell r="K51">
            <v>1.0172821033061052</v>
          </cell>
        </row>
        <row r="52">
          <cell r="G52" t="str">
            <v>C</v>
          </cell>
          <cell r="H52">
            <v>4.1709890537200716</v>
          </cell>
          <cell r="I52">
            <v>3.2643395000099673</v>
          </cell>
          <cell r="J52">
            <v>2.4476097179738359</v>
          </cell>
          <cell r="K52">
            <v>1.9621656028213657</v>
          </cell>
        </row>
        <row r="53">
          <cell r="G53" t="str">
            <v>N</v>
          </cell>
          <cell r="H53">
            <v>2.9973870532655846</v>
          </cell>
          <cell r="I53">
            <v>2.2400874631335501</v>
          </cell>
          <cell r="J53">
            <v>1.5931084368389217</v>
          </cell>
          <cell r="K53">
            <v>1.3633457935826121</v>
          </cell>
        </row>
        <row r="54">
          <cell r="G54" t="str">
            <v>P</v>
          </cell>
          <cell r="H54">
            <v>3.767621154813285</v>
          </cell>
          <cell r="I54">
            <v>2.780690813982261</v>
          </cell>
          <cell r="J54">
            <v>1.9832153354439788</v>
          </cell>
          <cell r="K54">
            <v>1.6048793719992793</v>
          </cell>
        </row>
        <row r="55">
          <cell r="G55" t="str">
            <v>N+P</v>
          </cell>
          <cell r="H55">
            <v>3.1172121866831559</v>
          </cell>
          <cell r="I55">
            <v>2.3709666524526818</v>
          </cell>
          <cell r="J55">
            <v>1.6834210517180743</v>
          </cell>
          <cell r="K55">
            <v>1.3475109584400187</v>
          </cell>
        </row>
        <row r="57">
          <cell r="H57" t="str">
            <v>060909 - OaA 1st</v>
          </cell>
          <cell r="I57" t="str">
            <v>061109 - OaA 2nd</v>
          </cell>
          <cell r="J57" t="str">
            <v>061809 - OaA 3rd</v>
          </cell>
        </row>
        <row r="58">
          <cell r="G58" t="str">
            <v>C</v>
          </cell>
          <cell r="H58">
            <v>2.1445836611192708</v>
          </cell>
          <cell r="I58">
            <v>1.5664591712316311</v>
          </cell>
          <cell r="J58">
            <v>0.9376905809681737</v>
          </cell>
        </row>
        <row r="59">
          <cell r="G59" t="str">
            <v>N</v>
          </cell>
          <cell r="H59">
            <v>1.2726794738952489</v>
          </cell>
          <cell r="I59">
            <v>0.84629732908297828</v>
          </cell>
          <cell r="J59">
            <v>0.66309755716752006</v>
          </cell>
        </row>
        <row r="60">
          <cell r="G60" t="str">
            <v>P</v>
          </cell>
          <cell r="H60">
            <v>1.414114096488762</v>
          </cell>
          <cell r="I60">
            <v>0.97113899976411588</v>
          </cell>
          <cell r="J60">
            <v>0.73416910923934009</v>
          </cell>
        </row>
        <row r="61">
          <cell r="G61" t="str">
            <v>N+P</v>
          </cell>
          <cell r="H61">
            <v>1.327306924774883</v>
          </cell>
          <cell r="I61">
            <v>0.91265322394967829</v>
          </cell>
          <cell r="J61">
            <v>0.67504628118189025</v>
          </cell>
        </row>
        <row r="62">
          <cell r="G62" t="str">
            <v>C</v>
          </cell>
          <cell r="H62">
            <v>1.3598381950568523</v>
          </cell>
          <cell r="I62">
            <v>0.96591396649244199</v>
          </cell>
          <cell r="J62">
            <v>0.79232016470653577</v>
          </cell>
        </row>
        <row r="63">
          <cell r="G63" t="str">
            <v>N</v>
          </cell>
          <cell r="H63">
            <v>1.0479434681184969</v>
          </cell>
          <cell r="I63">
            <v>0.731771041125723</v>
          </cell>
          <cell r="J63">
            <v>0.62898891908790366</v>
          </cell>
        </row>
        <row r="64">
          <cell r="G64" t="str">
            <v>P</v>
          </cell>
          <cell r="H64">
            <v>1.4800840367722983</v>
          </cell>
          <cell r="I64">
            <v>1.065906215971697</v>
          </cell>
          <cell r="J64">
            <v>0.83235327822448701</v>
          </cell>
        </row>
        <row r="65">
          <cell r="G65" t="str">
            <v>N+P</v>
          </cell>
          <cell r="H65">
            <v>0.60505163661912498</v>
          </cell>
          <cell r="I65">
            <v>0.2031026133389767</v>
          </cell>
          <cell r="J65">
            <v>0.60674674530913275</v>
          </cell>
        </row>
        <row r="66">
          <cell r="G66" t="str">
            <v>C</v>
          </cell>
          <cell r="H66">
            <v>1.1331941897656406</v>
          </cell>
          <cell r="I66">
            <v>0.79721146561317935</v>
          </cell>
          <cell r="J66">
            <v>0.60102020176360904</v>
          </cell>
        </row>
        <row r="67">
          <cell r="G67" t="str">
            <v>N</v>
          </cell>
          <cell r="H67">
            <v>0.92783476642692719</v>
          </cell>
          <cell r="I67">
            <v>0.66028173105410959</v>
          </cell>
          <cell r="J67">
            <v>0.49904970198539461</v>
          </cell>
        </row>
        <row r="68">
          <cell r="G68" t="str">
            <v>P</v>
          </cell>
          <cell r="H68">
            <v>1.0689759621578871</v>
          </cell>
          <cell r="I68">
            <v>0.70913275530045272</v>
          </cell>
          <cell r="J68">
            <v>0.55453369562101618</v>
          </cell>
        </row>
        <row r="69">
          <cell r="G69" t="str">
            <v>N+P</v>
          </cell>
          <cell r="H69">
            <v>1.1399362889019968</v>
          </cell>
          <cell r="I69">
            <v>0.81450350797404336</v>
          </cell>
          <cell r="J69">
            <v>0.64706669728964195</v>
          </cell>
        </row>
        <row r="70">
          <cell r="G70" t="str">
            <v>C</v>
          </cell>
          <cell r="H70">
            <v>1.1759084619961628</v>
          </cell>
          <cell r="I70">
            <v>0.8719526905668038</v>
          </cell>
          <cell r="J70">
            <v>0.71531830216617132</v>
          </cell>
        </row>
        <row r="71">
          <cell r="G71" t="str">
            <v>N</v>
          </cell>
          <cell r="H71">
            <v>1.0975427058458032</v>
          </cell>
          <cell r="I71">
            <v>0.77741429621527758</v>
          </cell>
          <cell r="J71">
            <v>0.61798619205334837</v>
          </cell>
        </row>
        <row r="72">
          <cell r="G72" t="str">
            <v>P</v>
          </cell>
          <cell r="H72">
            <v>1.2814378865457539</v>
          </cell>
          <cell r="I72">
            <v>0.94820243494308887</v>
          </cell>
          <cell r="J72">
            <v>0.90806231796480796</v>
          </cell>
        </row>
        <row r="73">
          <cell r="G73" t="str">
            <v>N+P</v>
          </cell>
          <cell r="H73">
            <v>1.0301159697556772</v>
          </cell>
          <cell r="I73">
            <v>0.72149047588324522</v>
          </cell>
          <cell r="J73">
            <v>0.65988662155044109</v>
          </cell>
        </row>
        <row r="74">
          <cell r="G74" t="str">
            <v>C</v>
          </cell>
          <cell r="H74">
            <v>1.343674152534073</v>
          </cell>
          <cell r="I74">
            <v>0.92453718012536923</v>
          </cell>
          <cell r="J74">
            <v>0.72428432552835476</v>
          </cell>
        </row>
        <row r="75">
          <cell r="G75" t="str">
            <v>N</v>
          </cell>
          <cell r="H75">
            <v>1.2086230644280118</v>
          </cell>
          <cell r="I75">
            <v>0.84913172136066872</v>
          </cell>
          <cell r="J75">
            <v>0.66895370707089363</v>
          </cell>
        </row>
        <row r="76">
          <cell r="G76" t="str">
            <v>P</v>
          </cell>
          <cell r="H76">
            <v>1.12573161498735</v>
          </cell>
          <cell r="I76">
            <v>0.83188769967679477</v>
          </cell>
          <cell r="J76">
            <v>0.79332147606257397</v>
          </cell>
        </row>
        <row r="77">
          <cell r="G77" t="str">
            <v>N+P</v>
          </cell>
          <cell r="H77">
            <v>0.96089000721734685</v>
          </cell>
          <cell r="I77">
            <v>0.69231690980204696</v>
          </cell>
          <cell r="J77">
            <v>0.58543325758541775</v>
          </cell>
        </row>
        <row r="78">
          <cell r="G78" t="str">
            <v>C</v>
          </cell>
          <cell r="H78">
            <v>0.91039636118002976</v>
          </cell>
          <cell r="I78">
            <v>0.64792051255032679</v>
          </cell>
          <cell r="J78">
            <v>0.55603703792183967</v>
          </cell>
        </row>
        <row r="79">
          <cell r="G79" t="str">
            <v>N</v>
          </cell>
          <cell r="H79">
            <v>1.0344954142033049</v>
          </cell>
          <cell r="I79">
            <v>0.77369304285268004</v>
          </cell>
          <cell r="J79">
            <v>0.66963968262321472</v>
          </cell>
        </row>
        <row r="80">
          <cell r="G80" t="str">
            <v>P</v>
          </cell>
          <cell r="H80">
            <v>0.85722074436976425</v>
          </cell>
          <cell r="I80">
            <v>0.60779216514070766</v>
          </cell>
          <cell r="J80">
            <v>0.49303292144625488</v>
          </cell>
        </row>
        <row r="81">
          <cell r="G81" t="str">
            <v>N+P</v>
          </cell>
          <cell r="H81">
            <v>1.0134238330962313</v>
          </cell>
          <cell r="I81">
            <v>0.7245776438935233</v>
          </cell>
          <cell r="J81">
            <v>0.58773485927482338</v>
          </cell>
        </row>
        <row r="82">
          <cell r="G82" t="str">
            <v>C</v>
          </cell>
          <cell r="H82">
            <v>0.78837624220830205</v>
          </cell>
          <cell r="I82">
            <v>0.55255273713061492</v>
          </cell>
          <cell r="J82">
            <v>0.47478427915710442</v>
          </cell>
        </row>
        <row r="83">
          <cell r="G83" t="str">
            <v>N</v>
          </cell>
          <cell r="H83">
            <v>1.4290374600545039</v>
          </cell>
          <cell r="I83">
            <v>0.88185103231457351</v>
          </cell>
          <cell r="J83">
            <v>0.63337763446646822</v>
          </cell>
        </row>
        <row r="84">
          <cell r="G84" t="str">
            <v>P</v>
          </cell>
          <cell r="H84">
            <v>0.94064663174951457</v>
          </cell>
          <cell r="I84">
            <v>0.65707731405916625</v>
          </cell>
          <cell r="J84">
            <v>0.56497240973362572</v>
          </cell>
        </row>
        <row r="85">
          <cell r="G85" t="str">
            <v>N+P</v>
          </cell>
          <cell r="H85">
            <v>0.86922722686112641</v>
          </cell>
          <cell r="I85">
            <v>0.54255518652895796</v>
          </cell>
          <cell r="J85">
            <v>0.40384247316484134</v>
          </cell>
        </row>
        <row r="86">
          <cell r="G86" t="str">
            <v>C</v>
          </cell>
          <cell r="H86">
            <v>1.3659545758554121</v>
          </cell>
          <cell r="I86">
            <v>0.96069383960833266</v>
          </cell>
          <cell r="J86">
            <v>0.81696768252591301</v>
          </cell>
        </row>
        <row r="87">
          <cell r="G87" t="str">
            <v>N</v>
          </cell>
          <cell r="H87">
            <v>1.1644115092181135</v>
          </cell>
          <cell r="I87">
            <v>0.80580399968923666</v>
          </cell>
          <cell r="J87">
            <v>0.55853548072512871</v>
          </cell>
        </row>
        <row r="88">
          <cell r="G88" t="str">
            <v>P</v>
          </cell>
          <cell r="H88">
            <v>1.1354447605226752</v>
          </cell>
          <cell r="I88">
            <v>0.81954038599231738</v>
          </cell>
          <cell r="J88">
            <v>0.67124884371060345</v>
          </cell>
        </row>
        <row r="89">
          <cell r="G89" t="str">
            <v>N+P</v>
          </cell>
          <cell r="H89">
            <v>0.75981301160265302</v>
          </cell>
          <cell r="I89">
            <v>0.55537825701518939</v>
          </cell>
          <cell r="J89">
            <v>0.55582368078053423</v>
          </cell>
        </row>
        <row r="90">
          <cell r="G90" t="str">
            <v>C</v>
          </cell>
          <cell r="H90">
            <v>1.1870383162038449</v>
          </cell>
          <cell r="I90">
            <v>0.90798157528397527</v>
          </cell>
          <cell r="J90">
            <v>2.4959196263848242</v>
          </cell>
        </row>
        <row r="91">
          <cell r="G91" t="str">
            <v>N</v>
          </cell>
          <cell r="H91">
            <v>1.1716374616867793</v>
          </cell>
          <cell r="I91">
            <v>0.86512052369840242</v>
          </cell>
          <cell r="J91">
            <v>2.2607240348832898</v>
          </cell>
        </row>
        <row r="92">
          <cell r="G92" t="str">
            <v>P</v>
          </cell>
          <cell r="H92">
            <v>1.2310559445543718</v>
          </cell>
          <cell r="I92">
            <v>0.90690954106613975</v>
          </cell>
          <cell r="J92">
            <v>2.4020875527634851</v>
          </cell>
        </row>
        <row r="93">
          <cell r="G93" t="str">
            <v>N+P</v>
          </cell>
          <cell r="H93">
            <v>1.0699605728097454</v>
          </cell>
          <cell r="I93">
            <v>0.7772683934085477</v>
          </cell>
          <cell r="J93">
            <v>1.8662879040837126</v>
          </cell>
        </row>
        <row r="94">
          <cell r="G94" t="str">
            <v>C</v>
          </cell>
          <cell r="H94">
            <v>0.45592727916619169</v>
          </cell>
          <cell r="I94">
            <v>0.31794398706155225</v>
          </cell>
          <cell r="J94">
            <v>0.83840347309345531</v>
          </cell>
        </row>
        <row r="95">
          <cell r="G95" t="str">
            <v>N</v>
          </cell>
          <cell r="H95">
            <v>0.75912491669162796</v>
          </cell>
          <cell r="I95">
            <v>0.55576739071054226</v>
          </cell>
          <cell r="J95">
            <v>1.5295149221768778</v>
          </cell>
        </row>
        <row r="96">
          <cell r="G96" t="str">
            <v>P</v>
          </cell>
          <cell r="H96">
            <v>0.53975421189821915</v>
          </cell>
          <cell r="I96">
            <v>0.38064233427413063</v>
          </cell>
          <cell r="J96">
            <v>0.53200109900379011</v>
          </cell>
        </row>
        <row r="97">
          <cell r="G97" t="str">
            <v>N+P</v>
          </cell>
          <cell r="H97">
            <v>0.6052554255135566</v>
          </cell>
          <cell r="I97">
            <v>0.43256634772356051</v>
          </cell>
          <cell r="J97">
            <v>1.0232316153085257</v>
          </cell>
        </row>
        <row r="98">
          <cell r="G98" t="str">
            <v>C</v>
          </cell>
          <cell r="H98">
            <v>0.67672552826441013</v>
          </cell>
          <cell r="I98">
            <v>0.48447954169790453</v>
          </cell>
          <cell r="J98">
            <v>0.71160612433745285</v>
          </cell>
        </row>
        <row r="99">
          <cell r="G99" t="str">
            <v>N</v>
          </cell>
          <cell r="H99">
            <v>0.93505320282382698</v>
          </cell>
          <cell r="I99">
            <v>0.63852168853011271</v>
          </cell>
          <cell r="J99">
            <v>1.7420315612772315</v>
          </cell>
        </row>
        <row r="100">
          <cell r="G100" t="str">
            <v>P</v>
          </cell>
          <cell r="H100">
            <v>1.2603477417071174</v>
          </cell>
          <cell r="I100">
            <v>0.85473766170208199</v>
          </cell>
          <cell r="J100">
            <v>2.2708055700741498</v>
          </cell>
        </row>
        <row r="101">
          <cell r="G101" t="str">
            <v>N+P</v>
          </cell>
          <cell r="H101">
            <v>1.1224816472640764</v>
          </cell>
          <cell r="I101">
            <v>0.72147796652559237</v>
          </cell>
          <cell r="J101">
            <v>1.8024538429462844</v>
          </cell>
        </row>
        <row r="102">
          <cell r="G102" t="str">
            <v>C</v>
          </cell>
          <cell r="H102">
            <v>0.51236949992563829</v>
          </cell>
          <cell r="I102">
            <v>0.34977315286330968</v>
          </cell>
          <cell r="J102">
            <v>0.85497314484279652</v>
          </cell>
        </row>
        <row r="103">
          <cell r="G103" t="str">
            <v>N</v>
          </cell>
          <cell r="H103">
            <v>0.52408616425744414</v>
          </cell>
          <cell r="I103">
            <v>0.34984608994642635</v>
          </cell>
          <cell r="J103">
            <v>0.88004560230591911</v>
          </cell>
        </row>
        <row r="104">
          <cell r="G104" t="str">
            <v>P</v>
          </cell>
          <cell r="H104">
            <v>0.60444111157037561</v>
          </cell>
          <cell r="I104">
            <v>0.43945595185307146</v>
          </cell>
          <cell r="J104">
            <v>0.68976650574408815</v>
          </cell>
        </row>
        <row r="105">
          <cell r="G105" t="str">
            <v>N+P</v>
          </cell>
          <cell r="H105">
            <v>0.44368764165617397</v>
          </cell>
          <cell r="I105">
            <v>0.30599842847033631</v>
          </cell>
          <cell r="J105">
            <v>0.72171616600565613</v>
          </cell>
        </row>
        <row r="106">
          <cell r="G106" t="str">
            <v>C</v>
          </cell>
          <cell r="H106">
            <v>0.56732716400208005</v>
          </cell>
          <cell r="I106">
            <v>0.38525522484617991</v>
          </cell>
          <cell r="J106">
            <v>0.88900646093610858</v>
          </cell>
        </row>
        <row r="107">
          <cell r="G107" t="str">
            <v>N</v>
          </cell>
          <cell r="H107">
            <v>0.59827540420172198</v>
          </cell>
          <cell r="I107">
            <v>0.40148117148169826</v>
          </cell>
          <cell r="J107">
            <v>0.98762778097840742</v>
          </cell>
        </row>
        <row r="108">
          <cell r="G108" t="str">
            <v>P</v>
          </cell>
          <cell r="H108">
            <v>0.60777480290800534</v>
          </cell>
          <cell r="I108">
            <v>0.43301239545236014</v>
          </cell>
          <cell r="J108">
            <v>1.083834831452632</v>
          </cell>
        </row>
        <row r="109">
          <cell r="G109" t="str">
            <v>N+P</v>
          </cell>
          <cell r="H109">
            <v>0.81090131029775958</v>
          </cell>
          <cell r="I109">
            <v>0.5682882905776776</v>
          </cell>
          <cell r="J109">
            <v>1.3932239830889055</v>
          </cell>
        </row>
        <row r="112">
          <cell r="H112" t="str">
            <v>ug C g-1 hr-1</v>
          </cell>
          <cell r="I112" t="str">
            <v>ug C g-1 hr-1</v>
          </cell>
        </row>
        <row r="113">
          <cell r="G113" t="str">
            <v>C</v>
          </cell>
          <cell r="H113">
            <v>0.23851260424658385</v>
          </cell>
          <cell r="I113">
            <v>0.13650397716467569</v>
          </cell>
        </row>
        <row r="114">
          <cell r="G114" t="str">
            <v>N</v>
          </cell>
          <cell r="H114">
            <v>0.13699656290031337</v>
          </cell>
          <cell r="I114">
            <v>7.8197988957362255E-2</v>
          </cell>
        </row>
        <row r="115">
          <cell r="G115" t="str">
            <v>P</v>
          </cell>
          <cell r="H115">
            <v>0.12302310576763462</v>
          </cell>
          <cell r="I115">
            <v>7.1311675763888499E-2</v>
          </cell>
        </row>
        <row r="116">
          <cell r="G116" t="str">
            <v>N+P</v>
          </cell>
          <cell r="H116">
            <v>0.13163423798379839</v>
          </cell>
          <cell r="I116">
            <v>7.8127330463251113E-2</v>
          </cell>
        </row>
        <row r="117">
          <cell r="G117" t="str">
            <v>C</v>
          </cell>
          <cell r="H117">
            <v>0.11547677538322748</v>
          </cell>
          <cell r="I117">
            <v>6.1467648589451224E-2</v>
          </cell>
        </row>
        <row r="118">
          <cell r="G118" t="str">
            <v>N</v>
          </cell>
          <cell r="H118">
            <v>0.13117165539410336</v>
          </cell>
          <cell r="I118">
            <v>6.5960539618720601E-2</v>
          </cell>
        </row>
        <row r="119">
          <cell r="G119" t="str">
            <v>P</v>
          </cell>
          <cell r="H119">
            <v>0.10279942750587598</v>
          </cell>
          <cell r="I119">
            <v>5.2304633677916858E-2</v>
          </cell>
        </row>
        <row r="120">
          <cell r="G120" t="str">
            <v>N+P</v>
          </cell>
          <cell r="H120">
            <v>0.1658099903070315</v>
          </cell>
          <cell r="I120">
            <v>6.961393999020235E-2</v>
          </cell>
        </row>
        <row r="121">
          <cell r="G121" t="str">
            <v>C</v>
          </cell>
          <cell r="H121">
            <v>0.17125915825573793</v>
          </cell>
          <cell r="I121">
            <v>7.6494157240267813E-2</v>
          </cell>
        </row>
        <row r="122">
          <cell r="G122" t="str">
            <v>N</v>
          </cell>
          <cell r="H122">
            <v>0.12131738348724445</v>
          </cell>
          <cell r="I122">
            <v>7.0356421976774566E-2</v>
          </cell>
        </row>
        <row r="123">
          <cell r="G123" t="str">
            <v>P</v>
          </cell>
          <cell r="H123">
            <v>0.32431335227453151</v>
          </cell>
          <cell r="I123">
            <v>0.13141369583262238</v>
          </cell>
        </row>
        <row r="124">
          <cell r="G124" t="str">
            <v>N+P</v>
          </cell>
          <cell r="H124">
            <v>0.14228163050160469</v>
          </cell>
          <cell r="I124">
            <v>6.9901434736885593E-2</v>
          </cell>
        </row>
        <row r="125">
          <cell r="G125" t="str">
            <v>C</v>
          </cell>
          <cell r="H125">
            <v>0.11528153566304296</v>
          </cell>
          <cell r="I125">
            <v>6.4742898254732284E-2</v>
          </cell>
        </row>
        <row r="126">
          <cell r="G126" t="str">
            <v>N</v>
          </cell>
          <cell r="H126">
            <v>0.1090220919116377</v>
          </cell>
          <cell r="I126">
            <v>5.8978593251664747E-2</v>
          </cell>
        </row>
        <row r="127">
          <cell r="G127" t="str">
            <v>P</v>
          </cell>
          <cell r="H127">
            <v>0.14307065496860119</v>
          </cell>
          <cell r="I127">
            <v>6.704763738642433E-2</v>
          </cell>
        </row>
        <row r="128">
          <cell r="G128" t="str">
            <v>N+P</v>
          </cell>
          <cell r="H128">
            <v>9.1211831352407208E-2</v>
          </cell>
          <cell r="I128">
            <v>5.26588431314573E-2</v>
          </cell>
        </row>
        <row r="129">
          <cell r="G129" t="str">
            <v>C</v>
          </cell>
          <cell r="H129">
            <v>0.16824916261599418</v>
          </cell>
          <cell r="I129">
            <v>8.5214592814343473E-2</v>
          </cell>
        </row>
        <row r="130">
          <cell r="G130" t="str">
            <v>N</v>
          </cell>
          <cell r="H130">
            <v>0.12181077006759526</v>
          </cell>
          <cell r="I130">
            <v>6.1496815727423451E-2</v>
          </cell>
        </row>
        <row r="131">
          <cell r="G131" t="str">
            <v>P</v>
          </cell>
          <cell r="H131">
            <v>0.14198807159450708</v>
          </cell>
          <cell r="I131">
            <v>7.2303338681296347E-2</v>
          </cell>
        </row>
        <row r="132">
          <cell r="G132" t="str">
            <v>N+P</v>
          </cell>
          <cell r="H132">
            <v>0.11718030509897431</v>
          </cell>
          <cell r="I132">
            <v>6.9569780949299359E-2</v>
          </cell>
        </row>
        <row r="133">
          <cell r="G133" t="str">
            <v>C</v>
          </cell>
          <cell r="H133">
            <v>9.3152872731327357E-2</v>
          </cell>
          <cell r="I133">
            <v>5.4549768054872917E-2</v>
          </cell>
        </row>
        <row r="134">
          <cell r="G134" t="str">
            <v>N</v>
          </cell>
          <cell r="H134">
            <v>8.96235351786447E-2</v>
          </cell>
          <cell r="I134">
            <v>5.0115323596815552E-2</v>
          </cell>
        </row>
        <row r="135">
          <cell r="G135" t="str">
            <v>P</v>
          </cell>
          <cell r="H135">
            <v>9.2139321882118957E-2</v>
          </cell>
          <cell r="I135">
            <v>5.0724914780390672E-2</v>
          </cell>
        </row>
        <row r="136">
          <cell r="G136" t="str">
            <v>N+P</v>
          </cell>
          <cell r="H136">
            <v>0.1089721603160156</v>
          </cell>
          <cell r="I136">
            <v>6.2629577785899365E-2</v>
          </cell>
        </row>
        <row r="137">
          <cell r="G137" t="str">
            <v>C</v>
          </cell>
          <cell r="H137">
            <v>0.12235736258205859</v>
          </cell>
          <cell r="I137">
            <v>7.7717592162689822E-2</v>
          </cell>
        </row>
        <row r="138">
          <cell r="G138" t="str">
            <v>N</v>
          </cell>
          <cell r="H138">
            <v>7.5108657278153829E-2</v>
          </cell>
          <cell r="I138">
            <v>2.133139095395515E-2</v>
          </cell>
        </row>
        <row r="139">
          <cell r="G139" t="str">
            <v>P</v>
          </cell>
          <cell r="H139">
            <v>0.14799973217677009</v>
          </cell>
          <cell r="I139">
            <v>9.7221469793305343E-2</v>
          </cell>
        </row>
        <row r="140">
          <cell r="G140" t="str">
            <v>N+P</v>
          </cell>
          <cell r="H140">
            <v>9.9348017362876254E-2</v>
          </cell>
          <cell r="I140">
            <v>5.7335518788844596E-2</v>
          </cell>
        </row>
        <row r="141">
          <cell r="G141" t="str">
            <v>C</v>
          </cell>
          <cell r="H141">
            <v>0.1147183300058558</v>
          </cell>
          <cell r="I141">
            <v>7.088997011875213E-2</v>
          </cell>
        </row>
        <row r="142">
          <cell r="G142" t="str">
            <v>N</v>
          </cell>
          <cell r="H142">
            <v>0.13915303413547861</v>
          </cell>
          <cell r="I142">
            <v>8.5825492412404586E-2</v>
          </cell>
        </row>
        <row r="143">
          <cell r="G143" t="str">
            <v>P</v>
          </cell>
          <cell r="H143">
            <v>0.18079633437852424</v>
          </cell>
          <cell r="I143">
            <v>8.9109364952911357E-2</v>
          </cell>
        </row>
        <row r="144">
          <cell r="G144" t="str">
            <v>N+P</v>
          </cell>
          <cell r="H144">
            <v>0.13752733405749604</v>
          </cell>
          <cell r="I144">
            <v>8.0407318521919083E-2</v>
          </cell>
        </row>
        <row r="145">
          <cell r="G145" t="str">
            <v>C</v>
          </cell>
          <cell r="H145">
            <v>0.13658450731230987</v>
          </cell>
          <cell r="I145">
            <v>7.9241439658457827E-2</v>
          </cell>
        </row>
        <row r="146">
          <cell r="G146" t="str">
            <v>N</v>
          </cell>
          <cell r="H146">
            <v>0.10046044423354937</v>
          </cell>
          <cell r="I146">
            <v>5.9708609648398601E-2</v>
          </cell>
        </row>
        <row r="147">
          <cell r="G147" t="str">
            <v>P</v>
          </cell>
          <cell r="H147">
            <v>8.7180440563386724E-2</v>
          </cell>
          <cell r="I147">
            <v>5.4479495791997422E-2</v>
          </cell>
        </row>
        <row r="148">
          <cell r="G148" t="str">
            <v>N+P</v>
          </cell>
          <cell r="H148">
            <v>0.13122979996828285</v>
          </cell>
          <cell r="I148">
            <v>8.5809085699987256E-2</v>
          </cell>
        </row>
        <row r="149">
          <cell r="G149" t="str">
            <v>C</v>
          </cell>
          <cell r="H149">
            <v>0.16916535240477862</v>
          </cell>
          <cell r="I149">
            <v>7.969256889720322E-2</v>
          </cell>
        </row>
        <row r="150">
          <cell r="G150" t="str">
            <v>N</v>
          </cell>
          <cell r="H150">
            <v>0.13712209103065925</v>
          </cell>
          <cell r="I150">
            <v>6.5405365603678239E-2</v>
          </cell>
        </row>
        <row r="151">
          <cell r="G151" t="str">
            <v>P</v>
          </cell>
          <cell r="H151">
            <v>0.17805566798197325</v>
          </cell>
          <cell r="I151">
            <v>8.8903691052219097E-2</v>
          </cell>
        </row>
        <row r="152">
          <cell r="G152" t="str">
            <v>N+P</v>
          </cell>
          <cell r="H152">
            <v>0.13088420174529053</v>
          </cell>
          <cell r="I152">
            <v>6.6721113674907045E-2</v>
          </cell>
        </row>
        <row r="153">
          <cell r="G153" t="str">
            <v>C</v>
          </cell>
          <cell r="H153">
            <v>0.12981845395380853</v>
          </cell>
          <cell r="I153">
            <v>7.6380708668670153E-2</v>
          </cell>
        </row>
        <row r="154">
          <cell r="G154" t="str">
            <v>N</v>
          </cell>
          <cell r="H154">
            <v>0.21843449995441935</v>
          </cell>
          <cell r="I154">
            <v>9.7760373573965123E-2</v>
          </cell>
        </row>
        <row r="155">
          <cell r="G155" t="str">
            <v>P</v>
          </cell>
          <cell r="H155">
            <v>0.14403204827465418</v>
          </cell>
          <cell r="I155">
            <v>7.3797605865476013E-2</v>
          </cell>
        </row>
        <row r="156">
          <cell r="G156" t="str">
            <v>N+P</v>
          </cell>
          <cell r="H156">
            <v>0.12327288134726092</v>
          </cell>
          <cell r="I156">
            <v>7.318208476209348E-2</v>
          </cell>
        </row>
        <row r="157">
          <cell r="G157" t="str">
            <v>C</v>
          </cell>
          <cell r="H157">
            <v>0.11834191873155775</v>
          </cell>
          <cell r="I157">
            <v>6.8653799148089223E-2</v>
          </cell>
        </row>
        <row r="158">
          <cell r="G158" t="str">
            <v>N</v>
          </cell>
          <cell r="H158">
            <v>0.11028833218468088</v>
          </cell>
          <cell r="I158">
            <v>6.0206841423862352E-2</v>
          </cell>
        </row>
        <row r="159">
          <cell r="G159" t="str">
            <v>P</v>
          </cell>
          <cell r="H159">
            <v>0.109098951031665</v>
          </cell>
          <cell r="I159">
            <v>6.4441846030006134E-2</v>
          </cell>
        </row>
        <row r="160">
          <cell r="G160" t="str">
            <v>N+P</v>
          </cell>
          <cell r="H160">
            <v>0.12315866851511234</v>
          </cell>
          <cell r="I160">
            <v>6.9898940466456769E-2</v>
          </cell>
        </row>
        <row r="161">
          <cell r="G161" t="str">
            <v>C</v>
          </cell>
          <cell r="H161">
            <v>0.11846008707695442</v>
          </cell>
          <cell r="I161">
            <v>7.2476376268602635E-2</v>
          </cell>
        </row>
        <row r="162">
          <cell r="G162" t="str">
            <v>N</v>
          </cell>
          <cell r="H162">
            <v>0.11955603882918993</v>
          </cell>
          <cell r="I162">
            <v>7.3671979452399478E-2</v>
          </cell>
        </row>
        <row r="163">
          <cell r="G163" t="str">
            <v>P</v>
          </cell>
          <cell r="H163">
            <v>0.18411518143466735</v>
          </cell>
          <cell r="I163">
            <v>0.10467114043525645</v>
          </cell>
        </row>
        <row r="164">
          <cell r="G164" t="str">
            <v>N+P</v>
          </cell>
          <cell r="H164">
            <v>0.16026219630779401</v>
          </cell>
          <cell r="I164">
            <v>0.10118083876671156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N and P"/>
      <sheetName val="2008 N and P"/>
      <sheetName val="notes"/>
      <sheetName val="soil pH"/>
      <sheetName val="Ca and texture"/>
    </sheetNames>
    <sheetDataSet>
      <sheetData sheetId="0"/>
      <sheetData sheetId="1">
        <row r="3">
          <cell r="R3" t="str">
            <v>Oe</v>
          </cell>
          <cell r="S3" t="str">
            <v>Oa</v>
          </cell>
          <cell r="T3" t="str">
            <v>B</v>
          </cell>
        </row>
        <row r="4">
          <cell r="Q4" t="str">
            <v>1C</v>
          </cell>
          <cell r="R4">
            <v>100</v>
          </cell>
          <cell r="S4">
            <v>100</v>
          </cell>
          <cell r="T4">
            <v>100</v>
          </cell>
        </row>
        <row r="5">
          <cell r="Q5" t="str">
            <v>2N</v>
          </cell>
        </row>
        <row r="6">
          <cell r="Q6" t="str">
            <v>3P</v>
          </cell>
          <cell r="R6">
            <v>126.81611820882895</v>
          </cell>
          <cell r="S6">
            <v>104.40777102990273</v>
          </cell>
          <cell r="T6">
            <v>116.26374339500083</v>
          </cell>
        </row>
        <row r="7">
          <cell r="Q7" t="str">
            <v>4N+P</v>
          </cell>
          <cell r="R7">
            <v>73.488087503587522</v>
          </cell>
          <cell r="S7">
            <v>54.425348396722057</v>
          </cell>
          <cell r="T7">
            <v>48.459139144667049</v>
          </cell>
        </row>
        <row r="8">
          <cell r="Q8" t="str">
            <v>1C</v>
          </cell>
          <cell r="R8">
            <v>100</v>
          </cell>
          <cell r="S8">
            <v>100</v>
          </cell>
          <cell r="T8">
            <v>100</v>
          </cell>
        </row>
        <row r="9">
          <cell r="Q9" t="str">
            <v>2N</v>
          </cell>
          <cell r="R9">
            <v>77.539066547843504</v>
          </cell>
          <cell r="S9">
            <v>134.13296645875712</v>
          </cell>
          <cell r="T9">
            <v>118.01498413439515</v>
          </cell>
        </row>
        <row r="10">
          <cell r="Q10" t="str">
            <v>3P</v>
          </cell>
        </row>
        <row r="11">
          <cell r="Q11" t="str">
            <v>4N+P</v>
          </cell>
          <cell r="R11">
            <v>87.274539351387816</v>
          </cell>
          <cell r="S11">
            <v>152.10746116327815</v>
          </cell>
          <cell r="T11">
            <v>87.772259334847178</v>
          </cell>
        </row>
        <row r="12">
          <cell r="Q12" t="str">
            <v>1C</v>
          </cell>
          <cell r="R12">
            <v>100</v>
          </cell>
          <cell r="S12">
            <v>100</v>
          </cell>
          <cell r="T12">
            <v>100</v>
          </cell>
        </row>
        <row r="13">
          <cell r="Q13" t="str">
            <v>2N</v>
          </cell>
        </row>
        <row r="14">
          <cell r="Q14" t="str">
            <v>3P</v>
          </cell>
          <cell r="R14">
            <v>77.506788161750535</v>
          </cell>
          <cell r="S14">
            <v>57.292053834874771</v>
          </cell>
          <cell r="T14">
            <v>183.56123324115197</v>
          </cell>
        </row>
        <row r="15">
          <cell r="Q15" t="str">
            <v>4N+P</v>
          </cell>
          <cell r="R15">
            <v>50.588794813875793</v>
          </cell>
          <cell r="S15">
            <v>56.092917188613157</v>
          </cell>
          <cell r="T15">
            <v>67.090454004688695</v>
          </cell>
        </row>
        <row r="16">
          <cell r="Q16" t="str">
            <v>1C</v>
          </cell>
          <cell r="R16">
            <v>100</v>
          </cell>
          <cell r="S16">
            <v>100</v>
          </cell>
          <cell r="T16">
            <v>100</v>
          </cell>
        </row>
        <row r="17">
          <cell r="Q17" t="str">
            <v>2N</v>
          </cell>
          <cell r="R17">
            <v>109.26072004333727</v>
          </cell>
          <cell r="S17">
            <v>125.67431579559693</v>
          </cell>
        </row>
        <row r="18">
          <cell r="Q18" t="str">
            <v>3P</v>
          </cell>
          <cell r="R18">
            <v>99.734452983847575</v>
          </cell>
          <cell r="S18">
            <v>166.24111108868325</v>
          </cell>
          <cell r="T18">
            <v>107.15982523349813</v>
          </cell>
        </row>
        <row r="19">
          <cell r="Q19" t="str">
            <v>4N+P</v>
          </cell>
        </row>
        <row r="20">
          <cell r="Q20" t="str">
            <v>1C</v>
          </cell>
        </row>
        <row r="21">
          <cell r="Q21" t="str">
            <v>2N</v>
          </cell>
          <cell r="R21">
            <v>100</v>
          </cell>
          <cell r="S21">
            <v>100</v>
          </cell>
          <cell r="T21">
            <v>100.00000000000001</v>
          </cell>
        </row>
        <row r="22">
          <cell r="Q22" t="str">
            <v>3P</v>
          </cell>
          <cell r="R22">
            <v>96.524572359489525</v>
          </cell>
          <cell r="S22">
            <v>63.720610966671572</v>
          </cell>
          <cell r="T22">
            <v>32.076889900557148</v>
          </cell>
        </row>
        <row r="23">
          <cell r="Q23" t="str">
            <v>4N+P</v>
          </cell>
          <cell r="R23">
            <v>155.5929352396972</v>
          </cell>
          <cell r="S23">
            <v>96.262768205773384</v>
          </cell>
          <cell r="T23">
            <v>47.620630073971213</v>
          </cell>
        </row>
        <row r="24">
          <cell r="Q24" t="str">
            <v>1C</v>
          </cell>
          <cell r="R24">
            <v>100</v>
          </cell>
          <cell r="S24">
            <v>100.00000000000001</v>
          </cell>
          <cell r="T24">
            <v>100</v>
          </cell>
        </row>
        <row r="25">
          <cell r="Q25" t="str">
            <v>2N</v>
          </cell>
        </row>
        <row r="26">
          <cell r="Q26" t="str">
            <v>3P</v>
          </cell>
          <cell r="R26">
            <v>140.33989594559199</v>
          </cell>
          <cell r="S26">
            <v>121.10657410269341</v>
          </cell>
          <cell r="T26">
            <v>198.18069605425524</v>
          </cell>
        </row>
        <row r="27">
          <cell r="Q27" t="str">
            <v>4N+P</v>
          </cell>
          <cell r="R27">
            <v>80.652450655919296</v>
          </cell>
          <cell r="S27">
            <v>67.317347019387597</v>
          </cell>
          <cell r="T27">
            <v>198.18069605425524</v>
          </cell>
        </row>
        <row r="28">
          <cell r="Q28" t="str">
            <v>1C</v>
          </cell>
          <cell r="R28">
            <v>100</v>
          </cell>
          <cell r="S28">
            <v>100</v>
          </cell>
          <cell r="T28">
            <v>100</v>
          </cell>
        </row>
        <row r="29">
          <cell r="Q29" t="str">
            <v>2N</v>
          </cell>
          <cell r="R29">
            <v>86.460914179743042</v>
          </cell>
          <cell r="S29">
            <v>79.869569783343906</v>
          </cell>
          <cell r="T29">
            <v>182.47779433782807</v>
          </cell>
        </row>
        <row r="30">
          <cell r="Q30" t="str">
            <v>3P</v>
          </cell>
        </row>
        <row r="31">
          <cell r="Q31" t="str">
            <v>4N+P</v>
          </cell>
          <cell r="R31">
            <v>77.437585558829738</v>
          </cell>
          <cell r="S31">
            <v>72.951865388593831</v>
          </cell>
          <cell r="T31">
            <v>116.71419010907849</v>
          </cell>
        </row>
        <row r="32">
          <cell r="Q32" t="str">
            <v>1C</v>
          </cell>
        </row>
        <row r="33">
          <cell r="Q33" t="str">
            <v>2N</v>
          </cell>
          <cell r="R33">
            <v>100</v>
          </cell>
          <cell r="S33">
            <v>100</v>
          </cell>
          <cell r="T33">
            <v>99.999999999999986</v>
          </cell>
        </row>
        <row r="34">
          <cell r="Q34" t="str">
            <v>3P</v>
          </cell>
          <cell r="R34">
            <v>83.391808306045135</v>
          </cell>
          <cell r="S34">
            <v>115.6807154158427</v>
          </cell>
          <cell r="T34">
            <v>83.996867700985007</v>
          </cell>
        </row>
        <row r="35">
          <cell r="Q35" t="str">
            <v>4N+P</v>
          </cell>
          <cell r="R35">
            <v>81.909117654925211</v>
          </cell>
          <cell r="S35">
            <v>113.22897483118474</v>
          </cell>
          <cell r="T35">
            <v>74.674852729103208</v>
          </cell>
        </row>
        <row r="36">
          <cell r="Q36" t="str">
            <v>1C</v>
          </cell>
          <cell r="R36">
            <v>100</v>
          </cell>
          <cell r="S36">
            <v>100</v>
          </cell>
          <cell r="T36">
            <v>100</v>
          </cell>
        </row>
        <row r="37">
          <cell r="Q37" t="str">
            <v>2N</v>
          </cell>
          <cell r="R37">
            <v>115.24652001246045</v>
          </cell>
          <cell r="S37">
            <v>65.578609274545656</v>
          </cell>
          <cell r="T37">
            <v>104.55204176437866</v>
          </cell>
        </row>
        <row r="38">
          <cell r="Q38" t="str">
            <v>3P</v>
          </cell>
        </row>
        <row r="39">
          <cell r="Q39" t="str">
            <v>4N+P</v>
          </cell>
          <cell r="R39">
            <v>105.80165209971894</v>
          </cell>
          <cell r="S39">
            <v>63.729736763830999</v>
          </cell>
          <cell r="T39">
            <v>123.52144373405079</v>
          </cell>
        </row>
        <row r="40">
          <cell r="Q40" t="str">
            <v>1C</v>
          </cell>
        </row>
        <row r="41">
          <cell r="Q41" t="str">
            <v>2N</v>
          </cell>
          <cell r="R41">
            <v>100.00000000000001</v>
          </cell>
          <cell r="S41">
            <v>100</v>
          </cell>
          <cell r="T41">
            <v>100</v>
          </cell>
        </row>
        <row r="42">
          <cell r="Q42" t="str">
            <v>3P</v>
          </cell>
          <cell r="R42">
            <v>111.82128786013305</v>
          </cell>
          <cell r="S42">
            <v>98.670780351917429</v>
          </cell>
          <cell r="T42">
            <v>78.303163887422357</v>
          </cell>
        </row>
        <row r="43">
          <cell r="Q43" t="str">
            <v>4N+P</v>
          </cell>
          <cell r="R43">
            <v>100.54923557394191</v>
          </cell>
          <cell r="S43">
            <v>120.08532232368395</v>
          </cell>
          <cell r="T43">
            <v>98.360898793424539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ll incubation graph"/>
      <sheetName val="site age graphs"/>
      <sheetName val="fertilization effect graph"/>
      <sheetName val="wet dry diff"/>
      <sheetName val="correlation"/>
    </sheetNames>
    <sheetDataSet>
      <sheetData sheetId="0"/>
      <sheetData sheetId="1"/>
      <sheetData sheetId="2">
        <row r="3">
          <cell r="K3" t="str">
            <v xml:space="preserve">2009 Titration </v>
          </cell>
          <cell r="L3" t="str">
            <v>2012 Titration dry</v>
          </cell>
          <cell r="M3" t="str">
            <v>2012 Titration dry&amp;wet</v>
          </cell>
        </row>
        <row r="4">
          <cell r="J4" t="str">
            <v>C</v>
          </cell>
          <cell r="K4">
            <v>100</v>
          </cell>
          <cell r="L4">
            <v>100</v>
          </cell>
          <cell r="M4">
            <v>100</v>
          </cell>
          <cell r="N4">
            <v>0</v>
          </cell>
          <cell r="O4">
            <v>0</v>
          </cell>
          <cell r="P4">
            <v>0</v>
          </cell>
        </row>
        <row r="5">
          <cell r="J5" t="str">
            <v>N</v>
          </cell>
          <cell r="K5">
            <v>104.56542871889549</v>
          </cell>
          <cell r="L5">
            <v>110.81704744118794</v>
          </cell>
          <cell r="M5">
            <v>115.89095531389613</v>
          </cell>
          <cell r="N5">
            <v>8.5076252527730123</v>
          </cell>
          <cell r="O5">
            <v>7.4546097718299267</v>
          </cell>
          <cell r="P5">
            <v>7.3634365699000615</v>
          </cell>
        </row>
        <row r="6">
          <cell r="J6" t="str">
            <v>P</v>
          </cell>
          <cell r="K6">
            <v>100.85028706316294</v>
          </cell>
          <cell r="L6">
            <v>127.71098478698288</v>
          </cell>
          <cell r="M6">
            <v>124.64807956607495</v>
          </cell>
          <cell r="N6">
            <v>4.6283165706090656</v>
          </cell>
          <cell r="O6">
            <v>11.162092588602741</v>
          </cell>
          <cell r="P6">
            <v>7.943587926836881</v>
          </cell>
        </row>
        <row r="7">
          <cell r="J7" t="str">
            <v>NP</v>
          </cell>
          <cell r="K7">
            <v>97.074258283581983</v>
          </cell>
          <cell r="L7">
            <v>126.96959717013161</v>
          </cell>
          <cell r="M7">
            <v>127.61796709864637</v>
          </cell>
          <cell r="N7">
            <v>11.985337286332413</v>
          </cell>
          <cell r="O7">
            <v>20.997995745673908</v>
          </cell>
          <cell r="P7">
            <v>21.275180697204991</v>
          </cell>
        </row>
        <row r="16">
          <cell r="K16" t="str">
            <v xml:space="preserve">2009 Titration </v>
          </cell>
          <cell r="L16" t="str">
            <v>2012 Titration dry</v>
          </cell>
          <cell r="M16" t="str">
            <v>2012 Titration dry&amp;wet</v>
          </cell>
        </row>
        <row r="17">
          <cell r="J17" t="str">
            <v>C</v>
          </cell>
          <cell r="K17">
            <v>100</v>
          </cell>
          <cell r="L17">
            <v>100</v>
          </cell>
          <cell r="M17">
            <v>100</v>
          </cell>
          <cell r="N17">
            <v>0</v>
          </cell>
          <cell r="O17">
            <v>0</v>
          </cell>
          <cell r="P17">
            <v>0</v>
          </cell>
        </row>
        <row r="18">
          <cell r="J18" t="str">
            <v>N</v>
          </cell>
          <cell r="K18">
            <v>106.23423427718129</v>
          </cell>
          <cell r="L18">
            <v>100.66101977170337</v>
          </cell>
          <cell r="M18">
            <v>107.98999781005961</v>
          </cell>
          <cell r="N18">
            <v>11.194199222710305</v>
          </cell>
          <cell r="O18">
            <v>7.1408489232918262</v>
          </cell>
          <cell r="P18">
            <v>7.9295216063428882</v>
          </cell>
        </row>
        <row r="19">
          <cell r="J19" t="str">
            <v>P</v>
          </cell>
          <cell r="K19">
            <v>97.20564389929956</v>
          </cell>
          <cell r="L19">
            <v>126.03151383639849</v>
          </cell>
          <cell r="M19">
            <v>121.60731740619816</v>
          </cell>
          <cell r="N19">
            <v>4.5782990253746574</v>
          </cell>
          <cell r="O19">
            <v>13.829237786989315</v>
          </cell>
          <cell r="P19">
            <v>7.7865213614778161</v>
          </cell>
        </row>
        <row r="20">
          <cell r="J20" t="str">
            <v>N+P</v>
          </cell>
          <cell r="K20">
            <v>105.42121902499304</v>
          </cell>
          <cell r="L20">
            <v>104.6155933740778</v>
          </cell>
          <cell r="M20">
            <v>107.01792456925187</v>
          </cell>
          <cell r="N20">
            <v>15.5730942467369</v>
          </cell>
          <cell r="O20">
            <v>9.67950433469953</v>
          </cell>
          <cell r="P20">
            <v>10.57339869727846</v>
          </cell>
        </row>
        <row r="21">
          <cell r="K21" t="str">
            <v xml:space="preserve">2009 Titration </v>
          </cell>
          <cell r="L21" t="str">
            <v>2012 Titration dry</v>
          </cell>
          <cell r="M21" t="str">
            <v>2012 Titration dry&amp;wet</v>
          </cell>
        </row>
        <row r="22">
          <cell r="J22" t="str">
            <v>C</v>
          </cell>
          <cell r="K22">
            <v>100</v>
          </cell>
          <cell r="L22">
            <v>100</v>
          </cell>
          <cell r="M22">
            <v>100</v>
          </cell>
          <cell r="N22">
            <v>0</v>
          </cell>
          <cell r="O22">
            <v>0</v>
          </cell>
          <cell r="P22">
            <v>0</v>
          </cell>
        </row>
        <row r="23">
          <cell r="J23" t="str">
            <v>N</v>
          </cell>
          <cell r="K23">
            <v>101.62818570870658</v>
          </cell>
          <cell r="L23">
            <v>116.79765188956193</v>
          </cell>
          <cell r="M23">
            <v>116.79765188956193</v>
          </cell>
          <cell r="N23">
            <v>7.9246155236700355</v>
          </cell>
          <cell r="O23">
            <v>2.6977617546329858E-3</v>
          </cell>
          <cell r="P23">
            <v>2.6977617546329858E-3</v>
          </cell>
        </row>
        <row r="24">
          <cell r="J24" t="str">
            <v>P</v>
          </cell>
          <cell r="K24">
            <v>103.65424799754908</v>
          </cell>
          <cell r="L24">
            <v>160.08213167027998</v>
          </cell>
          <cell r="M24">
            <v>160.08213167027998</v>
          </cell>
          <cell r="N24">
            <v>2.5425050287046163</v>
          </cell>
          <cell r="O24">
            <v>22.671609890402625</v>
          </cell>
          <cell r="P24">
            <v>22.671609890402625</v>
          </cell>
        </row>
        <row r="25">
          <cell r="J25" t="str">
            <v>N+P</v>
          </cell>
          <cell r="K25">
            <v>68.236221748410415</v>
          </cell>
          <cell r="L25">
            <v>87.712237050636503</v>
          </cell>
          <cell r="M25">
            <v>81.116151207699161</v>
          </cell>
          <cell r="N25">
            <v>21.018370925601022</v>
          </cell>
          <cell r="O25">
            <v>6.0080044562422046</v>
          </cell>
          <cell r="P25">
            <v>10.672141485071826</v>
          </cell>
        </row>
        <row r="26">
          <cell r="K26" t="str">
            <v xml:space="preserve">2009 Titration </v>
          </cell>
          <cell r="L26" t="str">
            <v>2012 Titration dry</v>
          </cell>
          <cell r="M26" t="str">
            <v>2012 Titration dry&amp;wet</v>
          </cell>
        </row>
        <row r="27">
          <cell r="J27" t="str">
            <v>C</v>
          </cell>
          <cell r="K27">
            <v>100</v>
          </cell>
          <cell r="L27">
            <v>100</v>
          </cell>
          <cell r="M27">
            <v>100</v>
          </cell>
          <cell r="N27">
            <v>0</v>
          </cell>
          <cell r="O27">
            <v>0</v>
          </cell>
          <cell r="P27">
            <v>0</v>
          </cell>
        </row>
        <row r="28">
          <cell r="J28" t="str">
            <v>N</v>
          </cell>
          <cell r="K28">
            <v>99.99304671679819</v>
          </cell>
          <cell r="L28">
            <v>150.53856750549465</v>
          </cell>
          <cell r="M28">
            <v>150.53856750549465</v>
          </cell>
          <cell r="N28">
            <v>20.896883154646197</v>
          </cell>
          <cell r="O28">
            <v>16.62653514589697</v>
          </cell>
          <cell r="P28">
            <v>16.62653514589697</v>
          </cell>
        </row>
        <row r="29">
          <cell r="J29" t="str">
            <v>P</v>
          </cell>
          <cell r="K29">
            <v>114.44722036616196</v>
          </cell>
          <cell r="L29">
            <v>102.89745718131562</v>
          </cell>
          <cell r="M29">
            <v>102.89745718131562</v>
          </cell>
          <cell r="N29">
            <v>18.651339147443689</v>
          </cell>
          <cell r="O29">
            <v>6.2535894222673756</v>
          </cell>
          <cell r="P29">
            <v>6.2535894222673756</v>
          </cell>
        </row>
        <row r="30">
          <cell r="J30" t="str">
            <v>N+P</v>
          </cell>
          <cell r="K30">
            <v>88.350971482403892</v>
          </cell>
          <cell r="L30">
            <v>266.81997437186885</v>
          </cell>
          <cell r="M30">
            <v>266.81997437186885</v>
          </cell>
          <cell r="N30">
            <v>10.280470977040398</v>
          </cell>
          <cell r="O30">
            <v>70.861524907065899</v>
          </cell>
          <cell r="P30">
            <v>70.861524907065899</v>
          </cell>
        </row>
        <row r="31">
          <cell r="K31" t="str">
            <v xml:space="preserve">2009 Titration </v>
          </cell>
          <cell r="L31" t="str">
            <v>2012 Titration dry</v>
          </cell>
          <cell r="M31" t="str">
            <v>2012 Titration dry&amp;wet</v>
          </cell>
        </row>
        <row r="32">
          <cell r="J32" t="str">
            <v>C</v>
          </cell>
          <cell r="K32">
            <v>100</v>
          </cell>
          <cell r="L32">
            <v>100</v>
          </cell>
          <cell r="M32">
            <v>100</v>
          </cell>
          <cell r="N32">
            <v>0</v>
          </cell>
          <cell r="O32">
            <v>0</v>
          </cell>
          <cell r="P32">
            <v>0</v>
          </cell>
        </row>
        <row r="33">
          <cell r="J33" t="str">
            <v>N</v>
          </cell>
          <cell r="K33">
            <v>85.466413283476513</v>
          </cell>
          <cell r="L33">
            <v>115.48413957968826</v>
          </cell>
          <cell r="M33">
            <v>93.598544276818131</v>
          </cell>
          <cell r="N33">
            <v>8.047404144736781</v>
          </cell>
          <cell r="O33">
            <v>8.0797214521104603</v>
          </cell>
          <cell r="P33">
            <v>3.6635804460760575</v>
          </cell>
        </row>
        <row r="34">
          <cell r="J34" t="str">
            <v>P</v>
          </cell>
          <cell r="K34">
            <v>93.208426666533683</v>
          </cell>
          <cell r="L34">
            <v>169.977922757736</v>
          </cell>
          <cell r="M34">
            <v>123.96293241755286</v>
          </cell>
          <cell r="N34">
            <v>4.2139337536888117</v>
          </cell>
          <cell r="O34">
            <v>15.159382976973795</v>
          </cell>
          <cell r="P34">
            <v>5.9829566622445807</v>
          </cell>
        </row>
        <row r="35">
          <cell r="J35" t="str">
            <v>N+P</v>
          </cell>
          <cell r="K35">
            <v>81.490697493791245</v>
          </cell>
          <cell r="L35">
            <v>124.06640447209736</v>
          </cell>
          <cell r="M35">
            <v>106.23731277093282</v>
          </cell>
          <cell r="N35">
            <v>3.1979399273735267</v>
          </cell>
          <cell r="O35">
            <v>17.753433515496933</v>
          </cell>
          <cell r="P35">
            <v>9.7506048543369417</v>
          </cell>
        </row>
        <row r="36">
          <cell r="K36" t="str">
            <v xml:space="preserve">2009 Titration </v>
          </cell>
          <cell r="L36" t="str">
            <v>2012 Titration dry</v>
          </cell>
          <cell r="M36" t="str">
            <v>2012 Titration dry&amp;wet</v>
          </cell>
        </row>
        <row r="37">
          <cell r="J37" t="str">
            <v>C</v>
          </cell>
          <cell r="K37">
            <v>100</v>
          </cell>
          <cell r="L37">
            <v>100</v>
          </cell>
          <cell r="M37">
            <v>100</v>
          </cell>
          <cell r="N37">
            <v>0</v>
          </cell>
          <cell r="O37">
            <v>0</v>
          </cell>
          <cell r="P37">
            <v>0</v>
          </cell>
        </row>
        <row r="38">
          <cell r="J38" t="str">
            <v>N</v>
          </cell>
          <cell r="K38">
            <v>120.84953620266192</v>
          </cell>
          <cell r="L38">
            <v>117.12329215104531</v>
          </cell>
          <cell r="M38">
            <v>129.90155714571878</v>
          </cell>
          <cell r="N38">
            <v>16.669822919598996</v>
          </cell>
          <cell r="O38">
            <v>15.855678500600105</v>
          </cell>
          <cell r="P38">
            <v>14.59642861915132</v>
          </cell>
        </row>
        <row r="39">
          <cell r="J39" t="str">
            <v>P</v>
          </cell>
          <cell r="K39">
            <v>112.58902378878936</v>
          </cell>
          <cell r="L39">
            <v>100.43328956158123</v>
          </cell>
          <cell r="M39">
            <v>123.14616691804672</v>
          </cell>
          <cell r="N39">
            <v>7.1397329689676985</v>
          </cell>
          <cell r="O39">
            <v>7.8960906544157714</v>
          </cell>
          <cell r="P39">
            <v>8.9273584580485448</v>
          </cell>
        </row>
        <row r="40">
          <cell r="J40" t="str">
            <v>N+P</v>
          </cell>
          <cell r="K40">
            <v>128.29037775208471</v>
          </cell>
          <cell r="L40">
            <v>151.93820845610603</v>
          </cell>
          <cell r="M40">
            <v>159.28780479666213</v>
          </cell>
          <cell r="N40">
            <v>22.82339844911899</v>
          </cell>
          <cell r="O40">
            <v>48.715166957575555</v>
          </cell>
          <cell r="P40">
            <v>47.078987823215087</v>
          </cell>
        </row>
        <row r="41">
          <cell r="K41" t="str">
            <v xml:space="preserve">2009 Titration </v>
          </cell>
          <cell r="L41" t="str">
            <v>2012 Titration dry</v>
          </cell>
          <cell r="M41" t="str">
            <v>2012 Titration dry&amp;wet</v>
          </cell>
        </row>
        <row r="42">
          <cell r="J42" t="str">
            <v>C</v>
          </cell>
          <cell r="K42">
            <v>100</v>
          </cell>
          <cell r="L42">
            <v>100</v>
          </cell>
          <cell r="M42">
            <v>100</v>
          </cell>
          <cell r="N42">
            <v>0</v>
          </cell>
          <cell r="O42">
            <v>0</v>
          </cell>
          <cell r="P42">
            <v>0</v>
          </cell>
        </row>
        <row r="43">
          <cell r="J43" t="str">
            <v>N</v>
          </cell>
          <cell r="K43">
            <v>99.740730496380394</v>
          </cell>
          <cell r="L43">
            <v>101.71054744823041</v>
          </cell>
          <cell r="M43">
            <v>115.25580010432027</v>
          </cell>
          <cell r="N43">
            <v>9.3073719876937062</v>
          </cell>
          <cell r="O43">
            <v>8.5792838436358281</v>
          </cell>
          <cell r="P43">
            <v>7.0474596200306436</v>
          </cell>
        </row>
        <row r="44">
          <cell r="J44" t="str">
            <v>P</v>
          </cell>
          <cell r="K44">
            <v>93.696666575514058</v>
          </cell>
          <cell r="L44">
            <v>129.6285172299327</v>
          </cell>
          <cell r="M44">
            <v>126.56108050321646</v>
          </cell>
          <cell r="N44">
            <v>6.5297383750847198</v>
          </cell>
          <cell r="O44">
            <v>18.254755278813878</v>
          </cell>
          <cell r="P44">
            <v>18.241063078710372</v>
          </cell>
        </row>
        <row r="45">
          <cell r="J45" t="str">
            <v>N+P</v>
          </cell>
          <cell r="K45">
            <v>75.208275288953672</v>
          </cell>
          <cell r="L45">
            <v>103.74290150297773</v>
          </cell>
          <cell r="M45">
            <v>108.77652199725875</v>
          </cell>
          <cell r="N45">
            <v>11.261361080654559</v>
          </cell>
          <cell r="O45">
            <v>16.135782950212405</v>
          </cell>
          <cell r="P45">
            <v>21.970246692574754</v>
          </cell>
        </row>
        <row r="87">
          <cell r="K87" t="str">
            <v xml:space="preserve">2009 Titration </v>
          </cell>
          <cell r="L87" t="str">
            <v>2012 Titration dry</v>
          </cell>
          <cell r="M87" t="str">
            <v>2012 Titration dry&amp;wet</v>
          </cell>
        </row>
        <row r="88">
          <cell r="J88" t="str">
            <v>C</v>
          </cell>
          <cell r="K88">
            <v>100</v>
          </cell>
          <cell r="L88">
            <v>100</v>
          </cell>
          <cell r="M88">
            <v>100</v>
          </cell>
          <cell r="N88">
            <v>0</v>
          </cell>
          <cell r="O88">
            <v>0</v>
          </cell>
          <cell r="P88">
            <v>0</v>
          </cell>
        </row>
        <row r="89">
          <cell r="J89" t="str">
            <v>N</v>
          </cell>
          <cell r="K89">
            <v>106.16770515560853</v>
          </cell>
          <cell r="L89">
            <v>101.87465191262748</v>
          </cell>
          <cell r="M89">
            <v>117.02446198434448</v>
          </cell>
          <cell r="N89">
            <v>9.1908991735098677</v>
          </cell>
          <cell r="O89">
            <v>6.1424653216054654</v>
          </cell>
          <cell r="P89">
            <v>7.743821918766816</v>
          </cell>
        </row>
        <row r="90">
          <cell r="J90" t="str">
            <v>P</v>
          </cell>
          <cell r="K90">
            <v>107.05366964568768</v>
          </cell>
          <cell r="L90">
            <v>121.46784288881635</v>
          </cell>
          <cell r="M90">
            <v>126.5703353538478</v>
          </cell>
          <cell r="N90">
            <v>7.436630556223621</v>
          </cell>
          <cell r="O90">
            <v>15.325431241058492</v>
          </cell>
          <cell r="P90">
            <v>20.174061573570967</v>
          </cell>
        </row>
        <row r="91">
          <cell r="J91" t="str">
            <v>NP</v>
          </cell>
          <cell r="K91">
            <v>95.456260831784959</v>
          </cell>
          <cell r="L91">
            <v>100.09174365239735</v>
          </cell>
          <cell r="M91">
            <v>106.62926843191259</v>
          </cell>
          <cell r="N91">
            <v>9.5748886769700814</v>
          </cell>
          <cell r="O91">
            <v>11.159006060409384</v>
          </cell>
          <cell r="P91">
            <v>14.442157957289066</v>
          </cell>
        </row>
        <row r="97">
          <cell r="K97" t="str">
            <v xml:space="preserve">2009 Titration </v>
          </cell>
          <cell r="L97" t="str">
            <v>2012 Titration dry</v>
          </cell>
          <cell r="M97" t="str">
            <v>2012 Titration dry&amp;wet</v>
          </cell>
        </row>
        <row r="98">
          <cell r="J98" t="str">
            <v>C</v>
          </cell>
          <cell r="K98">
            <v>100</v>
          </cell>
          <cell r="L98">
            <v>100</v>
          </cell>
          <cell r="M98">
            <v>100</v>
          </cell>
          <cell r="N98">
            <v>0</v>
          </cell>
          <cell r="O98">
            <v>0</v>
          </cell>
          <cell r="P98">
            <v>0</v>
          </cell>
        </row>
        <row r="99">
          <cell r="J99" t="str">
            <v>N</v>
          </cell>
          <cell r="K99">
            <v>96.493025592057663</v>
          </cell>
          <cell r="L99">
            <v>105.76945482377457</v>
          </cell>
          <cell r="M99">
            <v>124.65568535044538</v>
          </cell>
          <cell r="N99">
            <v>10.234685964354023</v>
          </cell>
          <cell r="O99">
            <v>6.7735677659086342</v>
          </cell>
          <cell r="P99">
            <v>8.8099151061153904</v>
          </cell>
        </row>
        <row r="100">
          <cell r="J100" t="str">
            <v>P</v>
          </cell>
          <cell r="K100">
            <v>95.58629549913185</v>
          </cell>
          <cell r="L100">
            <v>122.63071393838838</v>
          </cell>
          <cell r="M100">
            <v>130.3844659309575</v>
          </cell>
          <cell r="N100">
            <v>5.189220320468408</v>
          </cell>
          <cell r="O100">
            <v>21.227949080434286</v>
          </cell>
          <cell r="P100">
            <v>28.390815633367357</v>
          </cell>
        </row>
        <row r="101">
          <cell r="J101" t="str">
            <v>N+P</v>
          </cell>
          <cell r="K101">
            <v>79.587342227720512</v>
          </cell>
          <cell r="L101">
            <v>97.25188479398409</v>
          </cell>
          <cell r="M101">
            <v>104.26954521132686</v>
          </cell>
          <cell r="N101">
            <v>8.0244660230938063</v>
          </cell>
          <cell r="O101">
            <v>14.532283599787954</v>
          </cell>
          <cell r="P101">
            <v>19.524992200726707</v>
          </cell>
        </row>
        <row r="102">
          <cell r="K102" t="str">
            <v xml:space="preserve">2009 Titration </v>
          </cell>
          <cell r="L102" t="str">
            <v>2012 Titration dry</v>
          </cell>
          <cell r="M102" t="str">
            <v>2012 Titration dry&amp;wet</v>
          </cell>
        </row>
        <row r="103">
          <cell r="J103" t="str">
            <v>C</v>
          </cell>
          <cell r="K103">
            <v>100</v>
          </cell>
          <cell r="L103">
            <v>100</v>
          </cell>
          <cell r="M103">
            <v>100</v>
          </cell>
          <cell r="N103">
            <v>0</v>
          </cell>
          <cell r="O103">
            <v>0</v>
          </cell>
          <cell r="P103">
            <v>0</v>
          </cell>
        </row>
        <row r="104">
          <cell r="J104" t="str">
            <v>N</v>
          </cell>
          <cell r="K104">
            <v>152.71160882049469</v>
          </cell>
          <cell r="L104">
            <v>88.719215017811592</v>
          </cell>
          <cell r="M104">
            <v>98.539433598031849</v>
          </cell>
          <cell r="N104">
            <v>12.16179702014955</v>
          </cell>
          <cell r="O104">
            <v>10.515959809797369</v>
          </cell>
          <cell r="P104">
            <v>11.891863449643433</v>
          </cell>
        </row>
        <row r="105">
          <cell r="J105" t="str">
            <v>P</v>
          </cell>
          <cell r="K105">
            <v>150.53989487324515</v>
          </cell>
          <cell r="L105">
            <v>135.72047448201485</v>
          </cell>
          <cell r="M105">
            <v>131.3193101776784</v>
          </cell>
          <cell r="N105">
            <v>22.34869741596636</v>
          </cell>
          <cell r="O105">
            <v>10.288726237737761</v>
          </cell>
          <cell r="P105">
            <v>0.30565669840501303</v>
          </cell>
        </row>
        <row r="106">
          <cell r="J106" t="str">
            <v>N+P</v>
          </cell>
          <cell r="K106">
            <v>146.4524371925819</v>
          </cell>
          <cell r="L106">
            <v>116.54622842079607</v>
          </cell>
          <cell r="M106">
            <v>126.36610198927863</v>
          </cell>
          <cell r="N106">
            <v>8.7289727167462843</v>
          </cell>
          <cell r="O106">
            <v>25.336680979656059</v>
          </cell>
          <cell r="P106">
            <v>25.86618772840005</v>
          </cell>
        </row>
        <row r="107">
          <cell r="K107" t="str">
            <v xml:space="preserve">2009 Titration </v>
          </cell>
          <cell r="L107" t="str">
            <v>2012 Titration dry</v>
          </cell>
          <cell r="M107" t="str">
            <v>2012 Titration dry&amp;wet</v>
          </cell>
        </row>
        <row r="108">
          <cell r="J108" t="str">
            <v>C</v>
          </cell>
          <cell r="K108">
            <v>100</v>
          </cell>
          <cell r="L108">
            <v>100</v>
          </cell>
          <cell r="M108">
            <v>100</v>
          </cell>
          <cell r="N108">
            <v>0</v>
          </cell>
          <cell r="O108">
            <v>0</v>
          </cell>
          <cell r="P108">
            <v>0</v>
          </cell>
        </row>
        <row r="109">
          <cell r="J109" t="str">
            <v>N</v>
          </cell>
          <cell r="K109">
            <v>103.15985952670118</v>
          </cell>
          <cell r="L109">
            <v>97.503475707281481</v>
          </cell>
          <cell r="M109">
            <v>101.16898522320301</v>
          </cell>
          <cell r="N109">
            <v>1.2674059268002622</v>
          </cell>
          <cell r="O109">
            <v>20.595864043527211</v>
          </cell>
          <cell r="P109">
            <v>19.821906423592317</v>
          </cell>
        </row>
        <row r="110">
          <cell r="J110" t="str">
            <v>P</v>
          </cell>
          <cell r="K110">
            <v>115.17062807763131</v>
          </cell>
          <cell r="L110">
            <v>101.98229157254362</v>
          </cell>
          <cell r="M110">
            <v>104.65777293302344</v>
          </cell>
          <cell r="N110">
            <v>4.1797658479528526</v>
          </cell>
          <cell r="O110">
            <v>19.942996379683468</v>
          </cell>
          <cell r="P110">
            <v>24.268996500879759</v>
          </cell>
        </row>
        <row r="111">
          <cell r="J111" t="str">
            <v>N+P</v>
          </cell>
          <cell r="K111">
            <v>115.87021818927791</v>
          </cell>
          <cell r="L111">
            <v>96.416623746858335</v>
          </cell>
          <cell r="M111">
            <v>97.51118936718224</v>
          </cell>
          <cell r="N111">
            <v>20.445332724347786</v>
          </cell>
          <cell r="O111">
            <v>13.503729140509058</v>
          </cell>
          <cell r="P111">
            <v>13.213282842231486</v>
          </cell>
        </row>
        <row r="112">
          <cell r="K112" t="str">
            <v xml:space="preserve">2009 Titration </v>
          </cell>
          <cell r="L112" t="str">
            <v>2012 Titration dry</v>
          </cell>
          <cell r="M112" t="str">
            <v>2012 Titration dry&amp;wet</v>
          </cell>
        </row>
        <row r="113">
          <cell r="J113" t="str">
            <v>C</v>
          </cell>
          <cell r="K113">
            <v>100</v>
          </cell>
          <cell r="L113">
            <v>100</v>
          </cell>
          <cell r="M113">
            <v>100</v>
          </cell>
          <cell r="N113">
            <v>0</v>
          </cell>
          <cell r="O113">
            <v>0</v>
          </cell>
          <cell r="P113">
            <v>0</v>
          </cell>
        </row>
        <row r="114">
          <cell r="J114" t="str">
            <v>N</v>
          </cell>
          <cell r="K114">
            <v>71.963290042674245</v>
          </cell>
          <cell r="L114">
            <v>104.38843702328967</v>
          </cell>
          <cell r="M114">
            <v>126.90866900528613</v>
          </cell>
          <cell r="N114">
            <v>6.2175491730373453</v>
          </cell>
          <cell r="O114">
            <v>11.400185980993921</v>
          </cell>
          <cell r="P114">
            <v>15.753484224329297</v>
          </cell>
        </row>
        <row r="115">
          <cell r="J115" t="str">
            <v>P</v>
          </cell>
          <cell r="K115">
            <v>88.618212441009632</v>
          </cell>
          <cell r="L115">
            <v>177.1843897929914</v>
          </cell>
          <cell r="M115">
            <v>176.56027757131264</v>
          </cell>
          <cell r="N115">
            <v>10.747571983101913</v>
          </cell>
          <cell r="O115">
            <v>46.133380071637639</v>
          </cell>
          <cell r="P115">
            <v>73.019688519600891</v>
          </cell>
        </row>
        <row r="116">
          <cell r="J116" t="str">
            <v>N+P</v>
          </cell>
          <cell r="K116">
            <v>65.45080998479358</v>
          </cell>
          <cell r="L116">
            <v>131.67920477405366</v>
          </cell>
          <cell r="M116">
            <v>138.58519391104994</v>
          </cell>
          <cell r="N116">
            <v>15.810710414115404</v>
          </cell>
          <cell r="O116">
            <v>34.901663620377789</v>
          </cell>
          <cell r="P116">
            <v>52.089975244593845</v>
          </cell>
        </row>
        <row r="117">
          <cell r="K117" t="str">
            <v xml:space="preserve">2009 Titration </v>
          </cell>
          <cell r="L117" t="str">
            <v>2012 Titration dry</v>
          </cell>
          <cell r="M117" t="str">
            <v>2012 Titration dry&amp;wet</v>
          </cell>
        </row>
        <row r="118">
          <cell r="J118" t="str">
            <v>C</v>
          </cell>
          <cell r="K118">
            <v>100</v>
          </cell>
          <cell r="L118">
            <v>100</v>
          </cell>
          <cell r="M118">
            <v>100</v>
          </cell>
          <cell r="N118">
            <v>0</v>
          </cell>
          <cell r="O118">
            <v>0</v>
          </cell>
          <cell r="P118">
            <v>0</v>
          </cell>
        </row>
        <row r="119">
          <cell r="J119" t="str">
            <v>N</v>
          </cell>
          <cell r="K119">
            <v>113.91829818939065</v>
          </cell>
          <cell r="L119">
            <v>115.86453436214583</v>
          </cell>
          <cell r="M119">
            <v>130.31520814120191</v>
          </cell>
          <cell r="N119">
            <v>13.168615464327839</v>
          </cell>
          <cell r="O119">
            <v>8.993473792852587</v>
          </cell>
          <cell r="P119">
            <v>9.4222289656806719</v>
          </cell>
        </row>
        <row r="120">
          <cell r="J120" t="str">
            <v>P</v>
          </cell>
          <cell r="K120">
            <v>105.84231408175962</v>
          </cell>
          <cell r="L120">
            <v>111.62014204992309</v>
          </cell>
          <cell r="M120">
            <v>132.24596503697447</v>
          </cell>
          <cell r="N120">
            <v>6.1136642625335362</v>
          </cell>
          <cell r="O120">
            <v>11.811435854982813</v>
          </cell>
          <cell r="P120">
            <v>12.595077528686698</v>
          </cell>
        </row>
        <row r="121">
          <cell r="J121" t="str">
            <v>N+P</v>
          </cell>
          <cell r="K121">
            <v>98.202805712314131</v>
          </cell>
          <cell r="L121">
            <v>97.838337736611408</v>
          </cell>
          <cell r="M121">
            <v>110.74074060005755</v>
          </cell>
          <cell r="N121">
            <v>9.7872267873324557</v>
          </cell>
          <cell r="O121">
            <v>14.487655069536146</v>
          </cell>
          <cell r="P121">
            <v>13.379621327545287</v>
          </cell>
        </row>
        <row r="122">
          <cell r="K122" t="str">
            <v xml:space="preserve">2009 Titration </v>
          </cell>
          <cell r="L122" t="str">
            <v>2012 Titration dry</v>
          </cell>
          <cell r="M122" t="str">
            <v>2012 Titration dry&amp;wet</v>
          </cell>
        </row>
        <row r="123">
          <cell r="J123" t="str">
            <v>C</v>
          </cell>
          <cell r="K123">
            <v>100</v>
          </cell>
          <cell r="L123">
            <v>100</v>
          </cell>
          <cell r="M123">
            <v>100</v>
          </cell>
          <cell r="N123">
            <v>0</v>
          </cell>
          <cell r="O123">
            <v>0</v>
          </cell>
          <cell r="P123">
            <v>0</v>
          </cell>
        </row>
        <row r="124">
          <cell r="J124" t="str">
            <v>N</v>
          </cell>
          <cell r="K124">
            <v>118.93976118958695</v>
          </cell>
          <cell r="L124">
            <v>86.376498396711824</v>
          </cell>
          <cell r="M124">
            <v>97.803191614922071</v>
          </cell>
          <cell r="N124">
            <v>14.09514866685303</v>
          </cell>
          <cell r="O124">
            <v>6.2804525623108347</v>
          </cell>
          <cell r="P124">
            <v>10.310725730846762</v>
          </cell>
        </row>
        <row r="125">
          <cell r="J125" t="str">
            <v>P</v>
          </cell>
          <cell r="K125">
            <v>119.32629953242251</v>
          </cell>
          <cell r="L125">
            <v>97.885615585204491</v>
          </cell>
          <cell r="M125">
            <v>90.900740340242194</v>
          </cell>
          <cell r="N125">
            <v>14.956269228835666</v>
          </cell>
          <cell r="O125">
            <v>13.374589498262111</v>
          </cell>
          <cell r="P125">
            <v>10.600671636305549</v>
          </cell>
        </row>
        <row r="126">
          <cell r="J126" t="str">
            <v>N+P</v>
          </cell>
          <cell r="K126">
            <v>110.71298645945055</v>
          </cell>
          <cell r="L126">
            <v>83.392672895189477</v>
          </cell>
          <cell r="M126">
            <v>83.344240976285178</v>
          </cell>
          <cell r="N126">
            <v>16.669224214775792</v>
          </cell>
          <cell r="O126">
            <v>4.1038098811535031</v>
          </cell>
          <cell r="P126">
            <v>4.4481823571574788</v>
          </cell>
        </row>
      </sheetData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kang Bae" refreshedDate="41211.739644560184" createdVersion="4" refreshedVersion="4" minRefreshableVersion="3" recordCount="690">
  <cacheSource type="worksheet">
    <worksheetSource ref="A1:T691" sheet="titration"/>
  </cacheSource>
  <cacheFields count="20">
    <cacheField name="Sample id" numFmtId="0">
      <sharedItems containsString="0" containsBlank="1" containsNumber="1" containsInteger="1" minValue="1" maxValue="104"/>
    </cacheField>
    <cacheField name="Sample number" numFmtId="0">
      <sharedItems containsBlank="1"/>
    </cacheField>
    <cacheField name="Age" numFmtId="0">
      <sharedItems containsBlank="1" count="4">
        <s v="Young"/>
        <s v="Mid"/>
        <s v="Old"/>
        <m/>
      </sharedItems>
    </cacheField>
    <cacheField name="Stand" numFmtId="0">
      <sharedItems containsBlank="1" count="12">
        <s v="C1"/>
        <s v="C2"/>
        <s v="C3"/>
        <s v="C4"/>
        <s v="C5"/>
        <s v="C6"/>
        <s v="C7"/>
        <s v="C8"/>
        <s v="C9"/>
        <s v="HB"/>
        <s v="JB"/>
        <m/>
      </sharedItems>
    </cacheField>
    <cacheField name="Horizon" numFmtId="0">
      <sharedItems containsBlank="1" count="3">
        <s v="Oe"/>
        <s v="Oa"/>
        <m/>
      </sharedItems>
    </cacheField>
    <cacheField name="Treatment" numFmtId="0">
      <sharedItems containsBlank="1" count="6">
        <s v="P"/>
        <s v="N"/>
        <s v="C"/>
        <s v="N+P"/>
        <s v="N "/>
        <m/>
      </sharedItems>
    </cacheField>
    <cacheField name="Time" numFmtId="0">
      <sharedItems containsBlank="1" count="4">
        <s v="T1"/>
        <m/>
        <s v="T2"/>
        <s v="T3"/>
      </sharedItems>
    </cacheField>
    <cacheField name="Dry/Wet" numFmtId="0">
      <sharedItems containsBlank="1" count="3">
        <s v="dry"/>
        <m/>
        <s v="wet"/>
      </sharedItems>
    </cacheField>
    <cacheField name="Blank?" numFmtId="0">
      <sharedItems containsBlank="1"/>
    </cacheField>
    <cacheField name="Label color" numFmtId="0">
      <sharedItems containsBlank="1"/>
    </cacheField>
    <cacheField name="Vial " numFmtId="0">
      <sharedItems containsBlank="1"/>
    </cacheField>
    <cacheField name="Note" numFmtId="0">
      <sharedItems containsBlank="1"/>
    </cacheField>
    <cacheField name="Soil dry mass" numFmtId="0">
      <sharedItems containsString="0" containsBlank="1" containsNumber="1" minValue="0" maxValue="10.190649350649347"/>
    </cacheField>
    <cacheField name="initial HCl (ml)" numFmtId="0">
      <sharedItems containsString="0" containsBlank="1" containsNumber="1" minValue="0" maxValue="8.6"/>
    </cacheField>
    <cacheField name="Final HCl (ml)" numFmtId="0">
      <sharedItems containsString="0" containsBlank="1" containsNumber="1" minValue="0" maxValue="15.5"/>
    </cacheField>
    <cacheField name="Total HCl (ml)" numFmtId="0">
      <sharedItems containsString="0" containsBlank="1" containsNumber="1" minValue="0" maxValue="11.24"/>
    </cacheField>
    <cacheField name="t1 NaOH reacted" numFmtId="0">
      <sharedItems containsString="0" containsBlank="1" containsNumber="1" minValue="6.6666666666668206E-2" maxValue="10.986666666666668"/>
    </cacheField>
    <cacheField name="t1 mg C" numFmtId="0">
      <sharedItems containsString="0" containsBlank="1" containsNumber="1" minValue="4.0000000000000924E-2" maxValue="6.5920000000000014"/>
    </cacheField>
    <cacheField name="t1 hrs" numFmtId="0">
      <sharedItems containsString="0" containsBlank="1" containsNumber="1" containsInteger="1" minValue="24" maxValue="72"/>
    </cacheField>
    <cacheField name="t1 mg C/g/hr" numFmtId="0">
      <sharedItems containsBlank="1" containsMixedTypes="1" containsNumber="1" minValue="1.2560280042104256E-3" maxValue="7.401595744680851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0">
  <r>
    <n v="1"/>
    <s v="C1-1 Oe"/>
    <x v="0"/>
    <x v="0"/>
    <x v="0"/>
    <x v="0"/>
    <x v="0"/>
    <x v="0"/>
    <s v="no"/>
    <s v="Blue"/>
    <s v="Plastic"/>
    <m/>
    <n v="6.6238028169014092"/>
    <n v="0"/>
    <n v="3.1"/>
    <n v="3.1"/>
    <n v="7.3340000000000014"/>
    <n v="4.4004000000000012"/>
    <n v="24"/>
    <n v="2.7680473750239219E-2"/>
  </r>
  <r>
    <n v="2"/>
    <s v="C1-2 Oe"/>
    <x v="0"/>
    <x v="0"/>
    <x v="0"/>
    <x v="1"/>
    <x v="0"/>
    <x v="0"/>
    <s v="no"/>
    <s v="Blue"/>
    <s v="Plastic"/>
    <m/>
    <n v="6.3271153846153849"/>
    <n v="0"/>
    <n v="4.1399999999999997"/>
    <n v="4.1399999999999997"/>
    <n v="6.2940000000000014"/>
    <n v="3.7764000000000015"/>
    <n v="24"/>
    <n v="2.4869152913285317E-2"/>
  </r>
  <r>
    <n v="3"/>
    <s v="C1-3 Oe"/>
    <x v="0"/>
    <x v="0"/>
    <x v="0"/>
    <x v="2"/>
    <x v="0"/>
    <x v="0"/>
    <s v="no"/>
    <s v="Blue"/>
    <s v="Plastic"/>
    <m/>
    <n v="6.4017511520737322"/>
    <n v="0"/>
    <n v="4.7300000000000004"/>
    <n v="4.7300000000000004"/>
    <n v="5.7040000000000006"/>
    <n v="3.4224000000000006"/>
    <n v="24"/>
    <n v="2.2275155127485288E-2"/>
  </r>
  <r>
    <n v="4"/>
    <s v="C1-4 Oe"/>
    <x v="0"/>
    <x v="0"/>
    <x v="0"/>
    <x v="3"/>
    <x v="0"/>
    <x v="0"/>
    <s v="no"/>
    <s v="Blue"/>
    <s v="Plastic"/>
    <m/>
    <n v="7.0722935779816529"/>
    <n v="0"/>
    <n v="2.2400000000000002"/>
    <n v="2.2400000000000002"/>
    <n v="8.1940000000000008"/>
    <n v="4.9164000000000012"/>
    <n v="24"/>
    <n v="2.8965143731838939E-2"/>
  </r>
  <r>
    <n v="5"/>
    <s v="C2-1 Oe"/>
    <x v="0"/>
    <x v="1"/>
    <x v="0"/>
    <x v="3"/>
    <x v="0"/>
    <x v="0"/>
    <s v="no"/>
    <s v="Blue"/>
    <s v="Plastic"/>
    <m/>
    <n v="7.4996380090497725"/>
    <n v="0"/>
    <n v="5.93"/>
    <n v="5.93"/>
    <n v="4.5040000000000013"/>
    <n v="2.7024000000000008"/>
    <n v="24"/>
    <n v="1.5014057993749328E-2"/>
  </r>
  <r>
    <n v="6"/>
    <s v="C2-2 Oe"/>
    <x v="0"/>
    <x v="1"/>
    <x v="0"/>
    <x v="2"/>
    <x v="0"/>
    <x v="0"/>
    <s v="no"/>
    <s v="Blue"/>
    <s v="Plastic"/>
    <m/>
    <n v="6.9401895734597154"/>
    <n v="0"/>
    <n v="5.24"/>
    <n v="5.24"/>
    <n v="5.1940000000000008"/>
    <n v="3.1164000000000005"/>
    <n v="24"/>
    <n v="1.8709863560004921E-2"/>
  </r>
  <r>
    <n v="7"/>
    <s v="C2-3 Oe"/>
    <x v="0"/>
    <x v="1"/>
    <x v="0"/>
    <x v="0"/>
    <x v="0"/>
    <x v="0"/>
    <s v="no"/>
    <s v="Blue"/>
    <s v="Plastic"/>
    <m/>
    <n v="5.8173076923076916"/>
    <n v="0"/>
    <n v="2.42"/>
    <n v="2.42"/>
    <n v="8.0140000000000011"/>
    <n v="4.8084000000000007"/>
    <n v="24"/>
    <n v="3.4440330578512403E-2"/>
  </r>
  <r>
    <n v="8"/>
    <s v="C2-4 Oe"/>
    <x v="0"/>
    <x v="1"/>
    <x v="0"/>
    <x v="1"/>
    <x v="0"/>
    <x v="0"/>
    <s v="no"/>
    <s v="Blue"/>
    <s v="Plastic"/>
    <m/>
    <n v="7.1070422535211266"/>
    <n v="0"/>
    <n v="5.68"/>
    <n v="5.68"/>
    <n v="4.7540000000000013"/>
    <n v="2.8524000000000012"/>
    <n v="24"/>
    <n v="1.6722849782005555E-2"/>
  </r>
  <r>
    <n v="9"/>
    <s v="C3-1 Oe"/>
    <x v="0"/>
    <x v="2"/>
    <x v="0"/>
    <x v="3"/>
    <x v="0"/>
    <x v="0"/>
    <s v="no"/>
    <s v="Blue"/>
    <s v="Plastic"/>
    <m/>
    <n v="5.4747663551401873"/>
    <n v="0"/>
    <n v="3.1"/>
    <n v="3.1"/>
    <n v="7.3340000000000014"/>
    <n v="4.4004000000000012"/>
    <n v="24"/>
    <n v="3.3490013656538073E-2"/>
  </r>
  <r>
    <n v="10"/>
    <s v="C3-2 Oe"/>
    <x v="0"/>
    <x v="2"/>
    <x v="0"/>
    <x v="0"/>
    <x v="0"/>
    <x v="0"/>
    <s v="no"/>
    <s v="Blue"/>
    <s v="Plastic"/>
    <m/>
    <n v="5.2939523809523816"/>
    <n v="0"/>
    <n v="2.88"/>
    <n v="2.88"/>
    <n v="7.5540000000000012"/>
    <n v="4.5324000000000009"/>
    <n v="24"/>
    <n v="3.5672780261394407E-2"/>
  </r>
  <r>
    <n v="11"/>
    <s v="C3-3 Oe"/>
    <x v="0"/>
    <x v="2"/>
    <x v="0"/>
    <x v="1"/>
    <x v="0"/>
    <x v="0"/>
    <s v="no"/>
    <s v="Blue"/>
    <s v="Plastic"/>
    <m/>
    <n v="6.0041517857142841"/>
    <n v="0"/>
    <n v="2.98"/>
    <n v="2.98"/>
    <n v="7.4540000000000006"/>
    <n v="4.4724000000000004"/>
    <n v="24"/>
    <n v="3.103685693679226E-2"/>
  </r>
  <r>
    <n v="12"/>
    <s v="C3-4 Oe"/>
    <x v="0"/>
    <x v="2"/>
    <x v="0"/>
    <x v="2"/>
    <x v="0"/>
    <x v="0"/>
    <s v="no"/>
    <s v="Blue"/>
    <s v="Plastic"/>
    <m/>
    <n v="5.5753703703703685"/>
    <n v="0"/>
    <n v="5.12"/>
    <n v="5.12"/>
    <n v="5.3140000000000009"/>
    <n v="3.1884000000000006"/>
    <n v="24"/>
    <n v="2.3828013418806273E-2"/>
  </r>
  <r>
    <n v="13"/>
    <s v="C4-1 Oe"/>
    <x v="1"/>
    <x v="3"/>
    <x v="0"/>
    <x v="3"/>
    <x v="0"/>
    <x v="0"/>
    <s v="no"/>
    <s v="Blue"/>
    <s v="Plastic"/>
    <m/>
    <n v="6.1292523364485962"/>
    <n v="0"/>
    <n v="5.59"/>
    <n v="5.59"/>
    <n v="4.8440000000000012"/>
    <n v="2.906400000000001"/>
    <n v="24"/>
    <n v="1.9757711602092019E-2"/>
  </r>
  <r>
    <n v="14"/>
    <s v="C4-2 Oe"/>
    <x v="1"/>
    <x v="3"/>
    <x v="0"/>
    <x v="1"/>
    <x v="0"/>
    <x v="0"/>
    <s v="no"/>
    <s v="Blue"/>
    <s v="Plastic"/>
    <m/>
    <n v="6.4239860139860134"/>
    <n v="0"/>
    <n v="4.82"/>
    <n v="4.82"/>
    <n v="5.6140000000000008"/>
    <n v="3.3684000000000007"/>
    <n v="24"/>
    <n v="2.1847805971936477E-2"/>
  </r>
  <r>
    <n v="15"/>
    <s v="C4-3 Oe"/>
    <x v="1"/>
    <x v="3"/>
    <x v="0"/>
    <x v="2"/>
    <x v="0"/>
    <x v="0"/>
    <s v="no"/>
    <s v="Blue"/>
    <s v="Plastic"/>
    <m/>
    <n v="7.3042105263157877"/>
    <n v="0"/>
    <n v="5.98"/>
    <n v="5.98"/>
    <n v="4.4540000000000006"/>
    <n v="2.6724000000000006"/>
    <n v="24"/>
    <n v="1.5244631791324405E-2"/>
  </r>
  <r>
    <n v="16"/>
    <s v="C4-4 Oe"/>
    <x v="1"/>
    <x v="3"/>
    <x v="0"/>
    <x v="0"/>
    <x v="0"/>
    <x v="0"/>
    <s v="no"/>
    <s v="Blue"/>
    <s v="Plastic"/>
    <m/>
    <n v="7.4528395061728396"/>
    <n v="0"/>
    <n v="6.07"/>
    <n v="6.07"/>
    <n v="4.3640000000000008"/>
    <n v="2.6184000000000007"/>
    <n v="24"/>
    <n v="1.4638715875960778E-2"/>
  </r>
  <r>
    <n v="17"/>
    <s v="C5-1 Oe"/>
    <x v="1"/>
    <x v="4"/>
    <x v="0"/>
    <x v="2"/>
    <x v="0"/>
    <x v="0"/>
    <s v="no"/>
    <s v="Blue"/>
    <s v="Plastic"/>
    <m/>
    <n v="6.988860759493674"/>
    <n v="0"/>
    <n v="3.46"/>
    <n v="3.46"/>
    <n v="6.9740000000000011"/>
    <n v="4.184400000000001"/>
    <n v="24"/>
    <n v="2.4946841266391361E-2"/>
  </r>
  <r>
    <n v="18"/>
    <s v="C5-2 Oe"/>
    <x v="1"/>
    <x v="4"/>
    <x v="0"/>
    <x v="3"/>
    <x v="0"/>
    <x v="0"/>
    <s v="no"/>
    <s v="Blue"/>
    <s v="Plastic"/>
    <m/>
    <n v="6.5113953488372092"/>
    <n v="0"/>
    <n v="4.21"/>
    <n v="4.21"/>
    <n v="6.2240000000000011"/>
    <n v="3.7344000000000008"/>
    <n v="24"/>
    <n v="2.3896567734561957E-2"/>
  </r>
  <r>
    <n v="19"/>
    <s v="C5-3 Oe"/>
    <x v="1"/>
    <x v="4"/>
    <x v="0"/>
    <x v="4"/>
    <x v="0"/>
    <x v="0"/>
    <s v="no"/>
    <s v="Blue"/>
    <s v="Plastic"/>
    <m/>
    <n v="6.4493559322033889"/>
    <n v="0"/>
    <n v="4.9800000000000004"/>
    <n v="4.9800000000000004"/>
    <n v="5.4540000000000006"/>
    <n v="3.2724000000000006"/>
    <n v="24"/>
    <n v="2.1141645992767646E-2"/>
  </r>
  <r>
    <n v="20"/>
    <s v="C5-4 Oe"/>
    <x v="1"/>
    <x v="4"/>
    <x v="0"/>
    <x v="0"/>
    <x v="0"/>
    <x v="0"/>
    <s v="no"/>
    <s v="Blue"/>
    <s v="Plastic"/>
    <m/>
    <n v="6.3433455882352936"/>
    <n v="0"/>
    <n v="5.3"/>
    <n v="5.3"/>
    <n v="5.1340000000000012"/>
    <n v="3.0804000000000014"/>
    <n v="24"/>
    <n v="2.0233802212833052E-2"/>
  </r>
  <r>
    <n v="21"/>
    <s v="C6-1 Oe"/>
    <x v="1"/>
    <x v="5"/>
    <x v="0"/>
    <x v="3"/>
    <x v="0"/>
    <x v="0"/>
    <s v="no"/>
    <s v="Blue"/>
    <s v="Plastic"/>
    <m/>
    <n v="6.6595250659630603"/>
    <n v="0"/>
    <n v="5.62"/>
    <n v="5.62"/>
    <n v="4.8140000000000009"/>
    <n v="2.8884000000000007"/>
    <n v="24"/>
    <n v="1.8071859300464354E-2"/>
  </r>
  <r>
    <n v="22"/>
    <s v="C6-2 Oe"/>
    <x v="1"/>
    <x v="5"/>
    <x v="0"/>
    <x v="2"/>
    <x v="0"/>
    <x v="0"/>
    <s v="no"/>
    <s v="Blue"/>
    <s v="Plastic"/>
    <m/>
    <n v="6.681629834254144"/>
    <n v="0"/>
    <n v="3.36"/>
    <n v="3.36"/>
    <n v="7.0740000000000016"/>
    <n v="4.2444000000000015"/>
    <n v="24"/>
    <n v="2.6468093023255822E-2"/>
  </r>
  <r>
    <n v="23"/>
    <s v="C6-3 Oe"/>
    <x v="1"/>
    <x v="5"/>
    <x v="0"/>
    <x v="4"/>
    <x v="0"/>
    <x v="0"/>
    <s v="no"/>
    <s v="Blue"/>
    <s v="Plastic"/>
    <m/>
    <n v="6.482256267409471"/>
    <n v="0"/>
    <n v="5.74"/>
    <n v="5.74"/>
    <n v="4.6940000000000008"/>
    <n v="2.8164000000000007"/>
    <n v="24"/>
    <n v="1.8103264536145382E-2"/>
  </r>
  <r>
    <n v="24"/>
    <s v="C6-4 Oe"/>
    <x v="1"/>
    <x v="5"/>
    <x v="0"/>
    <x v="0"/>
    <x v="0"/>
    <x v="0"/>
    <s v="no"/>
    <s v="Blue"/>
    <s v="Plastic"/>
    <m/>
    <n v="7.2038016528925617"/>
    <n v="0"/>
    <n v="4.88"/>
    <n v="4.88"/>
    <n v="5.5540000000000012"/>
    <n v="3.3324000000000011"/>
    <n v="24"/>
    <n v="1.9274545120803992E-2"/>
  </r>
  <r>
    <n v="25"/>
    <s v="C7-1 Oe"/>
    <x v="2"/>
    <x v="6"/>
    <x v="0"/>
    <x v="4"/>
    <x v="0"/>
    <x v="0"/>
    <s v="no"/>
    <s v="Blue"/>
    <s v="Plastic"/>
    <m/>
    <n v="6.0716513761467894"/>
    <n v="0"/>
    <n v="2.9"/>
    <n v="2.9"/>
    <n v="7.5340000000000007"/>
    <n v="4.5204000000000004"/>
    <n v="24"/>
    <n v="3.102121454798205E-2"/>
  </r>
  <r>
    <n v="26"/>
    <s v="C7-2 Oe"/>
    <x v="2"/>
    <x v="6"/>
    <x v="0"/>
    <x v="3"/>
    <x v="0"/>
    <x v="0"/>
    <s v="no"/>
    <s v="Blue"/>
    <s v="Plastic"/>
    <m/>
    <n v="6.8469333333333324"/>
    <n v="0"/>
    <n v="4.82"/>
    <n v="4.82"/>
    <n v="5.6140000000000008"/>
    <n v="3.3684000000000007"/>
    <n v="24"/>
    <n v="2.0498227917121054E-2"/>
  </r>
  <r>
    <n v="27"/>
    <s v="C7-3 Oe"/>
    <x v="2"/>
    <x v="6"/>
    <x v="0"/>
    <x v="0"/>
    <x v="0"/>
    <x v="0"/>
    <s v="no"/>
    <s v="Blue"/>
    <s v="Plastic"/>
    <m/>
    <n v="5.3319211822660106"/>
    <n v="0"/>
    <n v="1.85"/>
    <n v="1.85"/>
    <n v="8.5840000000000014"/>
    <n v="5.1504000000000012"/>
    <n v="24"/>
    <n v="4.0248156839557271E-2"/>
  </r>
  <r>
    <n v="28"/>
    <s v="C7-4 Oe"/>
    <x v="2"/>
    <x v="6"/>
    <x v="0"/>
    <x v="2"/>
    <x v="0"/>
    <x v="0"/>
    <s v="no"/>
    <s v="Blue"/>
    <s v="Plastic"/>
    <m/>
    <n v="6.0920327102803729"/>
    <n v="0"/>
    <n v="3.68"/>
    <n v="3.68"/>
    <n v="6.7540000000000013"/>
    <n v="4.0524000000000013"/>
    <n v="24"/>
    <n v="2.7716528789325737E-2"/>
  </r>
  <r>
    <n v="29"/>
    <s v="C8-1 Oe"/>
    <x v="2"/>
    <x v="7"/>
    <x v="0"/>
    <x v="0"/>
    <x v="0"/>
    <x v="0"/>
    <s v="no"/>
    <s v="Blue"/>
    <s v="Plastic"/>
    <m/>
    <n v="6.0915094339622629"/>
    <n v="0"/>
    <n v="4.79"/>
    <n v="4.79"/>
    <n v="5.644000000000001"/>
    <n v="3.386400000000001"/>
    <n v="24"/>
    <n v="2.3163388570543605E-2"/>
  </r>
  <r>
    <n v="30"/>
    <s v="C8-2 Oe"/>
    <x v="2"/>
    <x v="7"/>
    <x v="0"/>
    <x v="2"/>
    <x v="0"/>
    <x v="0"/>
    <s v="no"/>
    <s v="Blue"/>
    <s v="Plastic"/>
    <m/>
    <n v="5.7163917525773194"/>
    <n v="0"/>
    <n v="2.98"/>
    <n v="2.98"/>
    <n v="7.4540000000000006"/>
    <n v="4.4724000000000004"/>
    <n v="24"/>
    <n v="3.2599235333369406E-2"/>
  </r>
  <r>
    <n v="31"/>
    <s v="C8-3 Oe"/>
    <x v="2"/>
    <x v="7"/>
    <x v="0"/>
    <x v="4"/>
    <x v="0"/>
    <x v="0"/>
    <s v="no"/>
    <s v="Blue"/>
    <s v="Plastic"/>
    <m/>
    <n v="6.4211515151515162"/>
    <n v="0"/>
    <n v="3.5"/>
    <n v="3.5"/>
    <n v="6.9340000000000011"/>
    <n v="4.160400000000001"/>
    <n v="24"/>
    <n v="2.6996715400806049E-2"/>
  </r>
  <r>
    <n v="32"/>
    <s v="C8-4 Oe"/>
    <x v="2"/>
    <x v="7"/>
    <x v="0"/>
    <x v="3"/>
    <x v="0"/>
    <x v="0"/>
    <s v="no"/>
    <s v="Blue"/>
    <s v="Plastic"/>
    <m/>
    <n v="5.9914414414414408"/>
    <n v="0"/>
    <n v="3.92"/>
    <n v="3.92"/>
    <n v="6.5140000000000011"/>
    <n v="3.9084000000000012"/>
    <n v="24"/>
    <n v="2.7180437561085641E-2"/>
  </r>
  <r>
    <n v="33"/>
    <s v="C9-1 Oe"/>
    <x v="2"/>
    <x v="8"/>
    <x v="0"/>
    <x v="2"/>
    <x v="0"/>
    <x v="0"/>
    <s v="no"/>
    <s v="Blue"/>
    <s v="Plastic"/>
    <m/>
    <n v="5.0299159663865556"/>
    <n v="0"/>
    <n v="4.8"/>
    <n v="4.8"/>
    <n v="5.6340000000000012"/>
    <n v="3.3804000000000007"/>
    <n v="24"/>
    <n v="2.8002455894145951E-2"/>
  </r>
  <r>
    <n v="34"/>
    <s v="C9-2 Oe"/>
    <x v="2"/>
    <x v="8"/>
    <x v="0"/>
    <x v="0"/>
    <x v="0"/>
    <x v="0"/>
    <s v="no"/>
    <s v="Blue"/>
    <s v="Plastic"/>
    <m/>
    <n v="4.7529947916666675"/>
    <n v="0"/>
    <n v="3.43"/>
    <n v="3.43"/>
    <n v="7.0040000000000013"/>
    <n v="4.2024000000000008"/>
    <n v="24"/>
    <n v="3.6839930964578251E-2"/>
  </r>
  <r>
    <n v="35"/>
    <s v="C9-3 Oe"/>
    <x v="2"/>
    <x v="8"/>
    <x v="0"/>
    <x v="3"/>
    <x v="0"/>
    <x v="0"/>
    <s v="no"/>
    <s v="Blue"/>
    <s v="Plastic"/>
    <m/>
    <n v="5.7981481481481483"/>
    <n v="0"/>
    <n v="3.31"/>
    <n v="3.31"/>
    <n v="7.1240000000000006"/>
    <n v="4.2744000000000009"/>
    <n v="24"/>
    <n v="3.0716703928457368E-2"/>
  </r>
  <r>
    <n v="36"/>
    <s v="C9-4 Oe"/>
    <x v="2"/>
    <x v="8"/>
    <x v="0"/>
    <x v="4"/>
    <x v="0"/>
    <x v="0"/>
    <s v="no"/>
    <s v="Blue"/>
    <s v="Plastic"/>
    <m/>
    <n v="6.4576127320954919"/>
    <n v="0"/>
    <n v="5.09"/>
    <n v="5.09"/>
    <n v="5.3440000000000012"/>
    <n v="3.2064000000000004"/>
    <n v="24"/>
    <n v="2.0688760001971639E-2"/>
  </r>
  <r>
    <n v="37"/>
    <s v="HBM-1 Oe"/>
    <x v="1"/>
    <x v="9"/>
    <x v="0"/>
    <x v="3"/>
    <x v="0"/>
    <x v="0"/>
    <s v="no"/>
    <s v="Blue"/>
    <s v="Plastic"/>
    <m/>
    <n v="5.4778048780487794"/>
    <n v="0"/>
    <n v="3.6"/>
    <n v="3.6"/>
    <n v="6.8340000000000014"/>
    <n v="4.1004000000000014"/>
    <n v="24"/>
    <n v="3.1189500868248825E-2"/>
  </r>
  <r>
    <n v="38"/>
    <s v="HBM-2 Oe"/>
    <x v="1"/>
    <x v="9"/>
    <x v="0"/>
    <x v="4"/>
    <x v="0"/>
    <x v="0"/>
    <s v="no"/>
    <s v="Blue"/>
    <s v="Plastic"/>
    <m/>
    <n v="4.6387292817679553"/>
    <n v="0"/>
    <n v="2.82"/>
    <n v="2.82"/>
    <n v="7.6140000000000008"/>
    <n v="4.5684000000000005"/>
    <n v="24"/>
    <n v="4.1034944795798056E-2"/>
  </r>
  <r>
    <n v="39"/>
    <s v="HBM-3 Oe"/>
    <x v="1"/>
    <x v="9"/>
    <x v="0"/>
    <x v="2"/>
    <x v="0"/>
    <x v="0"/>
    <s v="no"/>
    <s v="Blue"/>
    <s v="Plastic"/>
    <m/>
    <n v="4.7225599999999996"/>
    <n v="0"/>
    <n v="4.42"/>
    <n v="4.42"/>
    <n v="6.0140000000000011"/>
    <n v="3.6084000000000014"/>
    <n v="24"/>
    <n v="3.1836546279983752E-2"/>
  </r>
  <r>
    <n v="40"/>
    <s v="HBM-4 Oe"/>
    <x v="1"/>
    <x v="9"/>
    <x v="0"/>
    <x v="0"/>
    <x v="0"/>
    <x v="0"/>
    <s v="no"/>
    <s v="Blue"/>
    <s v="Plastic"/>
    <m/>
    <n v="4.8262499999999999"/>
    <n v="0"/>
    <n v="1.96"/>
    <n v="1.96"/>
    <n v="8.4740000000000002"/>
    <n v="5.0844000000000005"/>
    <n v="24"/>
    <n v="4.3895363895363894E-2"/>
  </r>
  <r>
    <n v="41"/>
    <s v="HBO-1 Oe"/>
    <x v="2"/>
    <x v="9"/>
    <x v="0"/>
    <x v="0"/>
    <x v="0"/>
    <x v="0"/>
    <s v="no"/>
    <s v="Blue"/>
    <s v="Plastic"/>
    <m/>
    <n v="3.5415151515151511"/>
    <n v="0"/>
    <n v="4.4000000000000004"/>
    <n v="4.4000000000000004"/>
    <n v="6.0340000000000007"/>
    <n v="3.620400000000001"/>
    <n v="24"/>
    <n v="4.2594763412338511E-2"/>
  </r>
  <r>
    <n v="42"/>
    <s v="HBO-2 Oe"/>
    <x v="2"/>
    <x v="9"/>
    <x v="0"/>
    <x v="4"/>
    <x v="0"/>
    <x v="0"/>
    <s v="no"/>
    <s v="Blue"/>
    <s v="Plastic"/>
    <m/>
    <n v="3.1236159600997504"/>
    <n v="0"/>
    <n v="7.76"/>
    <n v="7.76"/>
    <n v="2.6740000000000013"/>
    <n v="1.6044000000000009"/>
    <n v="24"/>
    <n v="2.1401478560080487E-2"/>
  </r>
  <r>
    <n v="43"/>
    <s v="HBO-3 Oe"/>
    <x v="2"/>
    <x v="9"/>
    <x v="0"/>
    <x v="3"/>
    <x v="0"/>
    <x v="0"/>
    <s v="no"/>
    <s v="Blue"/>
    <s v="Plastic"/>
    <m/>
    <n v="4.9971428571428564"/>
    <n v="0"/>
    <n v="8.48"/>
    <n v="8.48"/>
    <n v="1.9540000000000006"/>
    <n v="1.1724000000000006"/>
    <n v="24"/>
    <n v="9.77558604917096E-3"/>
  </r>
  <r>
    <n v="44"/>
    <s v="HBO-4 Oe"/>
    <x v="2"/>
    <x v="9"/>
    <x v="0"/>
    <x v="2"/>
    <x v="0"/>
    <x v="0"/>
    <s v="no"/>
    <s v="Blue"/>
    <s v="Plastic"/>
    <m/>
    <n v="4.8217915309446244"/>
    <n v="0"/>
    <n v="8.02"/>
    <n v="8.02"/>
    <n v="2.4140000000000015"/>
    <n v="1.448400000000001"/>
    <n v="24"/>
    <n v="1.2516094819258401E-2"/>
  </r>
  <r>
    <n v="45"/>
    <s v="JBM-1 Oe"/>
    <x v="1"/>
    <x v="10"/>
    <x v="0"/>
    <x v="3"/>
    <x v="0"/>
    <x v="0"/>
    <s v="no"/>
    <s v="Blue"/>
    <s v="Plastic"/>
    <m/>
    <n v="1.3051999999999999"/>
    <n v="0"/>
    <n v="6.98"/>
    <n v="6.98"/>
    <n v="3.4540000000000006"/>
    <n v="2.0724000000000005"/>
    <n v="24"/>
    <n v="6.6158443150475046E-2"/>
  </r>
  <r>
    <n v="46"/>
    <s v="JBM-2 Oe"/>
    <x v="1"/>
    <x v="10"/>
    <x v="0"/>
    <x v="4"/>
    <x v="0"/>
    <x v="0"/>
    <s v="no"/>
    <s v="Blue"/>
    <s v="Plastic"/>
    <m/>
    <n v="2.0724653739612195"/>
    <n v="0"/>
    <n v="6.78"/>
    <n v="6.78"/>
    <n v="3.6540000000000008"/>
    <n v="2.1924000000000006"/>
    <n v="24"/>
    <n v="4.4077937874251495E-2"/>
  </r>
  <r>
    <n v="47"/>
    <s v="JBM-3 Oe"/>
    <x v="1"/>
    <x v="10"/>
    <x v="0"/>
    <x v="2"/>
    <x v="0"/>
    <x v="0"/>
    <s v="no"/>
    <s v="Blue"/>
    <s v="Plastic"/>
    <m/>
    <n v="3.2770704845814977"/>
    <n v="0"/>
    <n v="8.3000000000000007"/>
    <n v="8.3000000000000007"/>
    <n v="2.1340000000000003"/>
    <n v="1.2804000000000002"/>
    <n v="24"/>
    <n v="1.6279784109316506E-2"/>
  </r>
  <r>
    <n v="48"/>
    <s v="JBM-4 Oe"/>
    <x v="1"/>
    <x v="10"/>
    <x v="0"/>
    <x v="0"/>
    <x v="0"/>
    <x v="0"/>
    <s v="no"/>
    <s v="Blue"/>
    <s v="Plastic"/>
    <m/>
    <n v="4.5333256880733943"/>
    <n v="0"/>
    <n v="6.06"/>
    <n v="6.06"/>
    <n v="4.3740000000000014"/>
    <n v="2.624400000000001"/>
    <n v="24"/>
    <n v="2.4121364208992538E-2"/>
  </r>
  <r>
    <n v="49"/>
    <s v="JBO-1 Oe"/>
    <x v="2"/>
    <x v="10"/>
    <x v="0"/>
    <x v="3"/>
    <x v="0"/>
    <x v="0"/>
    <s v="no"/>
    <s v="Blue"/>
    <s v="Plastic"/>
    <m/>
    <n v="2.2069565217391305"/>
    <n v="0"/>
    <n v="3.9"/>
    <n v="3.9"/>
    <n v="6.5340000000000007"/>
    <n v="3.9204000000000003"/>
    <n v="24"/>
    <n v="7.4015957446808514E-2"/>
  </r>
  <r>
    <n v="50"/>
    <s v="JBO-2 Oe"/>
    <x v="2"/>
    <x v="10"/>
    <x v="0"/>
    <x v="0"/>
    <x v="0"/>
    <x v="0"/>
    <s v="no"/>
    <s v="Blue"/>
    <s v="Plastic"/>
    <m/>
    <n v="2.6094736842105255"/>
    <n v="0"/>
    <n v="6.8"/>
    <n v="6.8"/>
    <n v="3.6340000000000012"/>
    <n v="2.180400000000001"/>
    <n v="24"/>
    <n v="3.4815449778136373E-2"/>
  </r>
  <r>
    <n v="51"/>
    <s v="JBO-3 Oe"/>
    <x v="2"/>
    <x v="10"/>
    <x v="0"/>
    <x v="4"/>
    <x v="0"/>
    <x v="0"/>
    <s v="no"/>
    <s v="Blue"/>
    <s v="Plastic"/>
    <m/>
    <n v="3.5585253456221189"/>
    <n v="0"/>
    <n v="5.4"/>
    <n v="5.4"/>
    <n v="5.0340000000000007"/>
    <n v="3.0204000000000004"/>
    <n v="24"/>
    <n v="3.536577311577313E-2"/>
  </r>
  <r>
    <n v="52"/>
    <s v="JBO-4 Oe"/>
    <x v="2"/>
    <x v="10"/>
    <x v="0"/>
    <x v="2"/>
    <x v="0"/>
    <x v="0"/>
    <s v="no"/>
    <s v="Blue"/>
    <s v="Plastic"/>
    <m/>
    <n v="4.193415637860082"/>
    <n v="0"/>
    <n v="5.78"/>
    <n v="5.78"/>
    <n v="4.6540000000000008"/>
    <n v="2.7924000000000007"/>
    <n v="24"/>
    <n v="2.7745878312070666E-2"/>
  </r>
  <r>
    <n v="53"/>
    <s v="C1-1 Oa"/>
    <x v="0"/>
    <x v="0"/>
    <x v="1"/>
    <x v="0"/>
    <x v="0"/>
    <x v="0"/>
    <s v="no"/>
    <s v="Blue"/>
    <s v="Plastic"/>
    <m/>
    <n v="7.6728682170542637"/>
    <n v="0"/>
    <n v="4.8600000000000003"/>
    <n v="4.8600000000000003"/>
    <n v="5.5740000000000007"/>
    <n v="3.3444000000000007"/>
    <n v="24"/>
    <n v="1.8161396241664986E-2"/>
  </r>
  <r>
    <n v="54"/>
    <s v="C1-2 Oa"/>
    <x v="0"/>
    <x v="0"/>
    <x v="1"/>
    <x v="1"/>
    <x v="0"/>
    <x v="0"/>
    <s v="no"/>
    <s v="Blue"/>
    <s v="Plastic"/>
    <m/>
    <n v="9.7334239130434792"/>
    <n v="0"/>
    <n v="6.68"/>
    <n v="6.68"/>
    <n v="3.7540000000000013"/>
    <n v="2.2524000000000011"/>
    <n v="24"/>
    <n v="9.6420335576090938E-3"/>
  </r>
  <r>
    <n v="55"/>
    <s v="C1-3 Oa"/>
    <x v="0"/>
    <x v="0"/>
    <x v="1"/>
    <x v="2"/>
    <x v="0"/>
    <x v="0"/>
    <s v="no"/>
    <s v="Blue"/>
    <s v="Plastic"/>
    <m/>
    <n v="9.0232258064516131"/>
    <n v="0"/>
    <n v="5.86"/>
    <n v="5.86"/>
    <n v="4.5740000000000007"/>
    <n v="2.7444000000000006"/>
    <n v="24"/>
    <n v="1.2672851422851426E-2"/>
  </r>
  <r>
    <n v="56"/>
    <s v="C1-4 Oa"/>
    <x v="0"/>
    <x v="0"/>
    <x v="1"/>
    <x v="3"/>
    <x v="0"/>
    <x v="0"/>
    <s v="no"/>
    <s v="Blue"/>
    <s v="Plastic"/>
    <m/>
    <n v="7.8946091644204843"/>
    <n v="0"/>
    <n v="7.1"/>
    <n v="7.1"/>
    <n v="3.3340000000000014"/>
    <n v="2.0004000000000008"/>
    <n v="24"/>
    <n v="1.0557837413363384E-2"/>
  </r>
  <r>
    <n v="57"/>
    <s v="C2-1 Oa"/>
    <x v="0"/>
    <x v="1"/>
    <x v="1"/>
    <x v="3"/>
    <x v="0"/>
    <x v="0"/>
    <s v="no"/>
    <s v="Blue"/>
    <s v="Plastic"/>
    <m/>
    <n v="9.3250136239782009"/>
    <n v="0"/>
    <n v="6.2"/>
    <n v="6.2"/>
    <n v="4.2340000000000009"/>
    <n v="2.5404000000000004"/>
    <n v="24"/>
    <n v="1.1351189850041495E-2"/>
  </r>
  <r>
    <n v="58"/>
    <s v="C2-2 Oa"/>
    <x v="0"/>
    <x v="1"/>
    <x v="1"/>
    <x v="2"/>
    <x v="0"/>
    <x v="0"/>
    <s v="no"/>
    <s v="Blue"/>
    <s v="Plastic"/>
    <m/>
    <n v="8.7356318681318683"/>
    <n v="0"/>
    <n v="7"/>
    <n v="7"/>
    <n v="3.4340000000000011"/>
    <n v="2.0604000000000009"/>
    <n v="24"/>
    <n v="9.8275661447211633E-3"/>
  </r>
  <r>
    <n v="59"/>
    <s v="C2-3 Oa"/>
    <x v="0"/>
    <x v="1"/>
    <x v="1"/>
    <x v="0"/>
    <x v="0"/>
    <x v="0"/>
    <s v="no"/>
    <s v="Blue"/>
    <s v="Plastic"/>
    <m/>
    <n v="7.8997959183673485"/>
    <n v="0"/>
    <n v="6.98"/>
    <n v="6.98"/>
    <n v="3.4540000000000006"/>
    <n v="2.0724000000000005"/>
    <n v="24"/>
    <n v="1.0930662119920434E-2"/>
  </r>
  <r>
    <n v="60"/>
    <s v="C2-4 Oa"/>
    <x v="0"/>
    <x v="1"/>
    <x v="1"/>
    <x v="1"/>
    <x v="0"/>
    <x v="0"/>
    <s v="no"/>
    <s v="Blue"/>
    <s v="Plastic"/>
    <m/>
    <n v="8.9168865435356199"/>
    <n v="0"/>
    <n v="7.12"/>
    <n v="7.12"/>
    <n v="3.3140000000000009"/>
    <n v="1.9884000000000008"/>
    <n v="24"/>
    <n v="9.2913596685900313E-3"/>
  </r>
  <r>
    <n v="61"/>
    <s v="C3-1 Oa"/>
    <x v="0"/>
    <x v="2"/>
    <x v="1"/>
    <x v="3"/>
    <x v="0"/>
    <x v="0"/>
    <s v="no"/>
    <s v="Blue"/>
    <s v="Plastic"/>
    <m/>
    <n v="7.4754471544715448"/>
    <n v="0"/>
    <n v="5.46"/>
    <n v="5.46"/>
    <n v="4.9740000000000011"/>
    <n v="2.9844000000000008"/>
    <n v="24"/>
    <n v="1.6634456431896292E-2"/>
  </r>
  <r>
    <n v="62"/>
    <s v="C3-2 Oa"/>
    <x v="0"/>
    <x v="2"/>
    <x v="1"/>
    <x v="0"/>
    <x v="0"/>
    <x v="0"/>
    <s v="no"/>
    <s v="Blue"/>
    <s v="Plastic"/>
    <m/>
    <n v="6.2746594005449596"/>
    <n v="0"/>
    <n v="5.42"/>
    <n v="5.42"/>
    <n v="5.0140000000000011"/>
    <n v="3.0084000000000009"/>
    <n v="24"/>
    <n v="1.9977179954837592E-2"/>
  </r>
  <r>
    <n v="63"/>
    <s v="C3-3 Oa"/>
    <x v="0"/>
    <x v="2"/>
    <x v="1"/>
    <x v="1"/>
    <x v="0"/>
    <x v="0"/>
    <s v="no"/>
    <s v="Blue"/>
    <s v="Plastic"/>
    <m/>
    <n v="8.1373417721518972"/>
    <n v="0"/>
    <n v="7.4"/>
    <n v="7.4"/>
    <n v="3.0340000000000007"/>
    <n v="1.8204000000000007"/>
    <n v="24"/>
    <n v="9.3212257913976877E-3"/>
  </r>
  <r>
    <n v="64"/>
    <s v="C3-4 Oa"/>
    <x v="0"/>
    <x v="2"/>
    <x v="1"/>
    <x v="2"/>
    <x v="0"/>
    <x v="0"/>
    <s v="no"/>
    <s v="Blue"/>
    <s v="Plastic"/>
    <m/>
    <n v="6.2470370370370381"/>
    <n v="0"/>
    <n v="8.84"/>
    <n v="8.84"/>
    <n v="1.5940000000000012"/>
    <n v="0.95640000000000081"/>
    <n v="24"/>
    <n v="6.3790241299579104E-3"/>
  </r>
  <r>
    <n v="65"/>
    <s v="C4-1 Oa"/>
    <x v="1"/>
    <x v="3"/>
    <x v="1"/>
    <x v="3"/>
    <x v="0"/>
    <x v="0"/>
    <s v="no"/>
    <s v="Blue"/>
    <s v="Plastic"/>
    <m/>
    <n v="6.561963350785339"/>
    <n v="0"/>
    <n v="9"/>
    <n v="9"/>
    <n v="1.4340000000000011"/>
    <n v="0.86040000000000072"/>
    <n v="24"/>
    <n v="5.4633039051809823E-3"/>
  </r>
  <r>
    <n v="66"/>
    <s v="C4-2 Oa"/>
    <x v="1"/>
    <x v="3"/>
    <x v="1"/>
    <x v="1"/>
    <x v="0"/>
    <x v="0"/>
    <s v="no"/>
    <s v="Blue"/>
    <s v="Plastic"/>
    <m/>
    <n v="9.2241126760563397"/>
    <n v="0"/>
    <n v="4.4400000000000004"/>
    <n v="4.4400000000000004"/>
    <n v="5.9940000000000007"/>
    <n v="3.5964"/>
    <n v="24"/>
    <n v="1.6245465039577835E-2"/>
  </r>
  <r>
    <n v="67"/>
    <s v="C4-3 Oa"/>
    <x v="1"/>
    <x v="3"/>
    <x v="1"/>
    <x v="2"/>
    <x v="0"/>
    <x v="0"/>
    <s v="no"/>
    <s v="Blue"/>
    <s v="Plastic"/>
    <m/>
    <n v="8.7915706806282703"/>
    <n v="0"/>
    <n v="7.1"/>
    <n v="7.1"/>
    <n v="3.3340000000000014"/>
    <n v="2.0004000000000008"/>
    <n v="24"/>
    <n v="9.4806722288722604E-3"/>
  </r>
  <r>
    <n v="68"/>
    <s v="C4-4 Oa"/>
    <x v="1"/>
    <x v="3"/>
    <x v="1"/>
    <x v="0"/>
    <x v="0"/>
    <x v="0"/>
    <s v="no"/>
    <s v="Blue"/>
    <s v="Plastic"/>
    <m/>
    <n v="10.190649350649347"/>
    <n v="0"/>
    <n v="6.7"/>
    <n v="6.7"/>
    <n v="3.7340000000000009"/>
    <n v="2.2404000000000006"/>
    <n v="24"/>
    <n v="9.1603583626446508E-3"/>
  </r>
  <r>
    <n v="69"/>
    <s v="C5-1 Oa"/>
    <x v="1"/>
    <x v="4"/>
    <x v="1"/>
    <x v="2"/>
    <x v="0"/>
    <x v="0"/>
    <s v="no"/>
    <s v="Blue"/>
    <s v="Plastic"/>
    <m/>
    <n v="6.9981854838709685"/>
    <n v="0"/>
    <n v="7.9"/>
    <n v="7.9"/>
    <n v="2.5340000000000007"/>
    <n v="1.5204000000000004"/>
    <n v="24"/>
    <n v="9.0523465183947466E-3"/>
  </r>
  <r>
    <n v="70"/>
    <s v="C5-2 Oa"/>
    <x v="1"/>
    <x v="4"/>
    <x v="1"/>
    <x v="3"/>
    <x v="0"/>
    <x v="0"/>
    <s v="no"/>
    <s v="Blue"/>
    <s v="Plastic"/>
    <m/>
    <n v="9.3185258964143447"/>
    <n v="0"/>
    <n v="7.7"/>
    <n v="7.7"/>
    <n v="2.7340000000000009"/>
    <n v="1.6404000000000005"/>
    <n v="24"/>
    <n v="7.3348511084033443E-3"/>
  </r>
  <r>
    <n v="71"/>
    <s v="C5-3 Oa"/>
    <x v="1"/>
    <x v="4"/>
    <x v="1"/>
    <x v="4"/>
    <x v="0"/>
    <x v="0"/>
    <s v="no"/>
    <s v="Blue"/>
    <s v="Plastic"/>
    <m/>
    <n v="7.5103475513428117"/>
    <n v="0"/>
    <n v="6.9"/>
    <n v="6.9"/>
    <n v="3.5340000000000007"/>
    <n v="2.120400000000001"/>
    <n v="24"/>
    <n v="1.1763769838348362E-2"/>
  </r>
  <r>
    <n v="72"/>
    <s v="C5-4 Oa"/>
    <x v="1"/>
    <x v="4"/>
    <x v="1"/>
    <x v="0"/>
    <x v="0"/>
    <x v="0"/>
    <s v="no"/>
    <s v="Blue"/>
    <s v="Plastic"/>
    <m/>
    <n v="6.7625786163522008"/>
    <n v="0"/>
    <n v="7.1"/>
    <n v="7.1"/>
    <n v="3.3340000000000014"/>
    <n v="2.0004000000000008"/>
    <n v="24"/>
    <n v="1.2325180190653344E-2"/>
  </r>
  <r>
    <n v="73"/>
    <s v="C6-1 Oa"/>
    <x v="1"/>
    <x v="5"/>
    <x v="1"/>
    <x v="3"/>
    <x v="0"/>
    <x v="0"/>
    <s v="no"/>
    <s v="Blue"/>
    <s v="Plastic"/>
    <m/>
    <n v="8.1283392226148425"/>
    <n v="0"/>
    <n v="8.52"/>
    <n v="8.52"/>
    <n v="1.9140000000000015"/>
    <n v="1.148400000000001"/>
    <n v="24"/>
    <n v="5.8868114001530266E-3"/>
  </r>
  <r>
    <n v="74"/>
    <s v="C6-2 Oa"/>
    <x v="1"/>
    <x v="5"/>
    <x v="1"/>
    <x v="2"/>
    <x v="0"/>
    <x v="0"/>
    <s v="no"/>
    <s v="Blue"/>
    <s v="Plastic"/>
    <m/>
    <n v="8.7491561938958728"/>
    <n v="0"/>
    <n v="7.42"/>
    <n v="7.42"/>
    <n v="3.0140000000000011"/>
    <n v="1.8084000000000007"/>
    <n v="24"/>
    <n v="8.6122590944907752E-3"/>
  </r>
  <r>
    <n v="75"/>
    <s v="C6-3 Oa"/>
    <x v="1"/>
    <x v="5"/>
    <x v="1"/>
    <x v="4"/>
    <x v="0"/>
    <x v="0"/>
    <s v="no"/>
    <s v="Blue"/>
    <s v="Plastic"/>
    <m/>
    <n v="7.6001457194899809"/>
    <n v="0"/>
    <n v="8.1999999999999993"/>
    <n v="8.1999999999999993"/>
    <n v="2.2340000000000018"/>
    <n v="1.3404000000000011"/>
    <n v="24"/>
    <n v="7.3485433123705876E-3"/>
  </r>
  <r>
    <n v="76"/>
    <s v="C6-4 Oa"/>
    <x v="1"/>
    <x v="5"/>
    <x v="1"/>
    <x v="0"/>
    <x v="0"/>
    <x v="0"/>
    <s v="no"/>
    <s v="Blue"/>
    <s v="Plastic"/>
    <m/>
    <n v="8.8641441441441433"/>
    <n v="0"/>
    <n v="8.48"/>
    <n v="8.48"/>
    <n v="1.9540000000000006"/>
    <n v="1.1724000000000006"/>
    <n v="24"/>
    <n v="5.5109663387267289E-3"/>
  </r>
  <r>
    <n v="77"/>
    <s v="C7-1 Oa"/>
    <x v="2"/>
    <x v="6"/>
    <x v="1"/>
    <x v="4"/>
    <x v="0"/>
    <x v="0"/>
    <s v="no"/>
    <s v="Blue"/>
    <s v="Plastic"/>
    <m/>
    <n v="6.624281524926686"/>
    <n v="0"/>
    <n v="6.46"/>
    <n v="6.46"/>
    <n v="3.9740000000000011"/>
    <n v="2.3844000000000012"/>
    <n v="24"/>
    <n v="1.4997852918260385E-2"/>
  </r>
  <r>
    <n v="78"/>
    <s v="C7-2 Oa"/>
    <x v="2"/>
    <x v="6"/>
    <x v="1"/>
    <x v="3"/>
    <x v="0"/>
    <x v="0"/>
    <s v="no"/>
    <s v="Blue"/>
    <s v="Plastic"/>
    <m/>
    <n v="8.5257142857142831"/>
    <n v="0"/>
    <n v="6.8"/>
    <n v="6.8"/>
    <n v="3.6340000000000012"/>
    <n v="2.180400000000001"/>
    <n v="24"/>
    <n v="1.0655998659517434E-2"/>
  </r>
  <r>
    <n v="79"/>
    <s v="C7-3 Oa"/>
    <x v="2"/>
    <x v="6"/>
    <x v="1"/>
    <x v="0"/>
    <x v="0"/>
    <x v="0"/>
    <s v="no"/>
    <s v="Blue"/>
    <s v="Plastic"/>
    <m/>
    <n v="5.8862162162162166"/>
    <n v="0"/>
    <n v="7.4"/>
    <n v="7.4"/>
    <n v="3.0340000000000007"/>
    <n v="1.8204000000000007"/>
    <n v="24"/>
    <n v="1.2886037008127099E-2"/>
  </r>
  <r>
    <n v="80"/>
    <s v="C7-4 Oa"/>
    <x v="2"/>
    <x v="6"/>
    <x v="1"/>
    <x v="2"/>
    <x v="0"/>
    <x v="0"/>
    <s v="no"/>
    <s v="Blue"/>
    <s v="Plastic"/>
    <m/>
    <n v="7.693686746987952"/>
    <n v="0"/>
    <n v="5.82"/>
    <n v="5.82"/>
    <n v="4.6140000000000008"/>
    <n v="2.7684000000000006"/>
    <n v="24"/>
    <n v="1.4992812131993688E-2"/>
  </r>
  <r>
    <n v="81"/>
    <s v="C8-1 Oa"/>
    <x v="2"/>
    <x v="7"/>
    <x v="1"/>
    <x v="0"/>
    <x v="0"/>
    <x v="0"/>
    <s v="no"/>
    <s v="Blue"/>
    <s v="Plastic"/>
    <m/>
    <n v="7.0814639175257712"/>
    <n v="0"/>
    <n v="6.92"/>
    <n v="6.92"/>
    <n v="3.5140000000000011"/>
    <n v="2.1084000000000009"/>
    <n v="24"/>
    <n v="1.2405627003560925E-2"/>
  </r>
  <r>
    <n v="82"/>
    <s v="C8-2 Oa"/>
    <x v="2"/>
    <x v="7"/>
    <x v="1"/>
    <x v="2"/>
    <x v="0"/>
    <x v="0"/>
    <s v="no"/>
    <s v="Blue"/>
    <s v="Plastic"/>
    <m/>
    <n v="6.269436893203884"/>
    <n v="0"/>
    <n v="6.1"/>
    <n v="6.1"/>
    <n v="4.3340000000000014"/>
    <n v="2.6004000000000009"/>
    <n v="24"/>
    <n v="1.7282253868358136E-2"/>
  </r>
  <r>
    <n v="83"/>
    <s v="C8-3 Oa"/>
    <x v="2"/>
    <x v="7"/>
    <x v="1"/>
    <x v="4"/>
    <x v="0"/>
    <x v="0"/>
    <s v="no"/>
    <s v="Blue"/>
    <s v="Plastic"/>
    <m/>
    <n v="7.7994736842105263"/>
    <n v="0"/>
    <n v="5.82"/>
    <n v="5.82"/>
    <n v="4.6140000000000008"/>
    <n v="2.7684000000000006"/>
    <n v="24"/>
    <n v="1.4789459477697553E-2"/>
  </r>
  <r>
    <n v="84"/>
    <s v="C8-4 Oa"/>
    <x v="2"/>
    <x v="7"/>
    <x v="1"/>
    <x v="3"/>
    <x v="0"/>
    <x v="0"/>
    <s v="no"/>
    <s v="Blue"/>
    <s v="Plastic"/>
    <m/>
    <n v="7.1419209039548024"/>
    <n v="0"/>
    <n v="6.12"/>
    <n v="6.12"/>
    <n v="4.3140000000000009"/>
    <n v="2.5884000000000009"/>
    <n v="24"/>
    <n v="1.5100979337404681E-2"/>
  </r>
  <r>
    <n v="85"/>
    <s v="C9-1 Oa"/>
    <x v="2"/>
    <x v="8"/>
    <x v="1"/>
    <x v="2"/>
    <x v="0"/>
    <x v="0"/>
    <s v="no"/>
    <s v="Blue"/>
    <s v="Plastic"/>
    <m/>
    <n v="7.2263768115942026"/>
    <n v="0"/>
    <n v="7.1"/>
    <n v="7.1"/>
    <n v="3.3340000000000014"/>
    <n v="2.0004000000000008"/>
    <n v="24"/>
    <n v="1.1534134210420766E-2"/>
  </r>
  <r>
    <n v="86"/>
    <s v="C9-2 Oa"/>
    <x v="2"/>
    <x v="8"/>
    <x v="1"/>
    <x v="0"/>
    <x v="0"/>
    <x v="0"/>
    <s v="no"/>
    <s v="Blue"/>
    <s v="Plastic"/>
    <m/>
    <n v="7.065248962655601"/>
    <n v="0"/>
    <n v="6.3"/>
    <n v="6.3"/>
    <n v="4.1340000000000012"/>
    <n v="2.4804000000000013"/>
    <n v="24"/>
    <n v="1.4627934634189323E-2"/>
  </r>
  <r>
    <n v="87"/>
    <s v="C9-3 Oa"/>
    <x v="2"/>
    <x v="8"/>
    <x v="1"/>
    <x v="3"/>
    <x v="0"/>
    <x v="0"/>
    <s v="no"/>
    <s v="Blue"/>
    <s v="Plastic"/>
    <m/>
    <n v="7.1833648393194709"/>
    <n v="0"/>
    <n v="6.82"/>
    <n v="6.82"/>
    <n v="3.6140000000000008"/>
    <n v="2.1684000000000005"/>
    <n v="24"/>
    <n v="1.2577671052631583E-2"/>
  </r>
  <r>
    <n v="88"/>
    <s v="C9-4 Oa"/>
    <x v="2"/>
    <x v="8"/>
    <x v="1"/>
    <x v="4"/>
    <x v="0"/>
    <x v="0"/>
    <s v="no"/>
    <s v="Blue"/>
    <s v="Plastic"/>
    <m/>
    <n v="7.9027253668763109"/>
    <n v="0"/>
    <n v="6.18"/>
    <n v="6.18"/>
    <n v="4.2540000000000013"/>
    <n v="2.5524000000000009"/>
    <n v="24"/>
    <n v="1.3457382746179969E-2"/>
  </r>
  <r>
    <n v="89"/>
    <s v="HBM-1 Oa"/>
    <x v="1"/>
    <x v="9"/>
    <x v="1"/>
    <x v="3"/>
    <x v="0"/>
    <x v="0"/>
    <s v="no"/>
    <s v="Blue"/>
    <s v="Plastic"/>
    <m/>
    <n v="7.6513580246913575"/>
    <n v="0"/>
    <n v="6.32"/>
    <n v="6.32"/>
    <n v="4.1140000000000008"/>
    <n v="2.4684000000000008"/>
    <n v="24"/>
    <n v="1.3442058216083651E-2"/>
  </r>
  <r>
    <n v="90"/>
    <s v="HBM-2 Oa"/>
    <x v="1"/>
    <x v="9"/>
    <x v="1"/>
    <x v="4"/>
    <x v="0"/>
    <x v="0"/>
    <s v="no"/>
    <s v="Blue"/>
    <s v="Plastic"/>
    <m/>
    <n v="8.4096440677966093"/>
    <n v="0"/>
    <n v="7.18"/>
    <n v="7.18"/>
    <n v="3.2540000000000013"/>
    <n v="1.952400000000001"/>
    <n v="24"/>
    <n v="9.6734177266213795E-3"/>
  </r>
  <r>
    <n v="91"/>
    <s v="HBM-3 Oa"/>
    <x v="1"/>
    <x v="9"/>
    <x v="1"/>
    <x v="2"/>
    <x v="0"/>
    <x v="0"/>
    <s v="no"/>
    <s v="Blue"/>
    <s v="Plastic"/>
    <m/>
    <n v="9.2712558139534895"/>
    <n v="0"/>
    <n v="6.9"/>
    <n v="6.9"/>
    <n v="3.5340000000000007"/>
    <n v="2.120400000000001"/>
    <n v="24"/>
    <n v="9.5294533742700648E-3"/>
  </r>
  <r>
    <n v="92"/>
    <s v="HBM-4 Oa"/>
    <x v="1"/>
    <x v="9"/>
    <x v="1"/>
    <x v="0"/>
    <x v="0"/>
    <x v="0"/>
    <s v="no"/>
    <s v="Blue"/>
    <s v="Plastic"/>
    <m/>
    <n v="7.7130232558139546"/>
    <n v="0"/>
    <n v="7.12"/>
    <n v="7.12"/>
    <n v="3.3140000000000009"/>
    <n v="1.9884000000000008"/>
    <n v="24"/>
    <n v="1.0741572694928543E-2"/>
  </r>
  <r>
    <n v="93"/>
    <s v="HBO-1 Oa"/>
    <x v="2"/>
    <x v="9"/>
    <x v="1"/>
    <x v="0"/>
    <x v="0"/>
    <x v="0"/>
    <s v="no"/>
    <s v="Blue"/>
    <s v="Plastic"/>
    <m/>
    <n v="5.5279795396419438"/>
    <n v="0"/>
    <n v="6.66"/>
    <n v="6.66"/>
    <n v="3.7740000000000009"/>
    <n v="2.2644000000000006"/>
    <n v="24"/>
    <n v="1.7067718743060189E-2"/>
  </r>
  <r>
    <n v="94"/>
    <s v="HBO-2 Oa"/>
    <x v="2"/>
    <x v="9"/>
    <x v="1"/>
    <x v="4"/>
    <x v="0"/>
    <x v="0"/>
    <s v="no"/>
    <s v="Blue"/>
    <s v="Plastic"/>
    <m/>
    <n v="7.3571428571428568"/>
    <n v="0"/>
    <n v="7.88"/>
    <n v="7.88"/>
    <n v="2.5540000000000012"/>
    <n v="1.5324000000000009"/>
    <n v="24"/>
    <n v="8.6786407766990346E-3"/>
  </r>
  <r>
    <n v="95"/>
    <s v="HBO-3 Oa"/>
    <x v="2"/>
    <x v="9"/>
    <x v="1"/>
    <x v="3"/>
    <x v="0"/>
    <x v="0"/>
    <s v="no"/>
    <s v="Blue"/>
    <s v="Plastic"/>
    <m/>
    <n v="7.6997971602434045"/>
    <n v="0"/>
    <n v="7.4"/>
    <n v="7.4"/>
    <n v="3.0340000000000007"/>
    <n v="1.8204000000000007"/>
    <n v="24"/>
    <n v="9.8509088514225577E-3"/>
  </r>
  <r>
    <n v="96"/>
    <s v="HBO-4 Oa"/>
    <x v="2"/>
    <x v="9"/>
    <x v="1"/>
    <x v="2"/>
    <x v="0"/>
    <x v="0"/>
    <s v="no"/>
    <s v="Blue"/>
    <s v="Plastic"/>
    <m/>
    <n v="6.7541784037558692"/>
    <n v="0"/>
    <n v="7.2"/>
    <n v="7.2"/>
    <n v="3.2340000000000009"/>
    <n v="1.940400000000001"/>
    <n v="24"/>
    <n v="1.1970367847411449E-2"/>
  </r>
  <r>
    <n v="97"/>
    <s v="JBM-1 Oa"/>
    <x v="1"/>
    <x v="10"/>
    <x v="1"/>
    <x v="3"/>
    <x v="0"/>
    <x v="0"/>
    <s v="no"/>
    <s v="Blue"/>
    <s v="Plastic"/>
    <m/>
    <n v="9.2359936406995242"/>
    <n v="0"/>
    <n v="8.1"/>
    <n v="8.1"/>
    <n v="2.3340000000000014"/>
    <n v="1.400400000000001"/>
    <n v="24"/>
    <n v="6.3176743369412576E-3"/>
  </r>
  <r>
    <n v="98"/>
    <s v="JBM-2 Oa"/>
    <x v="1"/>
    <x v="10"/>
    <x v="1"/>
    <x v="4"/>
    <x v="0"/>
    <x v="0"/>
    <s v="no"/>
    <s v="Blue"/>
    <s v="Plastic"/>
    <m/>
    <n v="9.0589398280802289"/>
    <n v="0"/>
    <n v="7.8"/>
    <n v="7.8"/>
    <n v="2.6340000000000012"/>
    <n v="1.5804000000000007"/>
    <n v="24"/>
    <n v="7.2690625227339609E-3"/>
  </r>
  <r>
    <n v="99"/>
    <s v="JBM-3 Oa"/>
    <x v="1"/>
    <x v="10"/>
    <x v="1"/>
    <x v="2"/>
    <x v="0"/>
    <x v="0"/>
    <s v="no"/>
    <s v="Blue"/>
    <s v="Plastic"/>
    <m/>
    <n v="9.3803819918144598"/>
    <n v="0"/>
    <n v="8.18"/>
    <n v="8.18"/>
    <n v="2.2540000000000013"/>
    <n v="1.3524000000000009"/>
    <n v="24"/>
    <n v="6.0072180481746222E-3"/>
  </r>
  <r>
    <n v="100"/>
    <s v="JBM-4 Oa"/>
    <x v="1"/>
    <x v="10"/>
    <x v="1"/>
    <x v="0"/>
    <x v="0"/>
    <x v="0"/>
    <s v="no"/>
    <s v="Blue"/>
    <s v="Plastic"/>
    <m/>
    <n v="8.500478468899523"/>
    <n v="0"/>
    <n v="8"/>
    <n v="8"/>
    <n v="2.4340000000000011"/>
    <n v="1.4604000000000006"/>
    <n v="24"/>
    <n v="7.1584205786333456E-3"/>
  </r>
  <r>
    <n v="101"/>
    <s v="JBO-1 Oa"/>
    <x v="2"/>
    <x v="10"/>
    <x v="1"/>
    <x v="3"/>
    <x v="0"/>
    <x v="0"/>
    <s v="no"/>
    <s v="Blue"/>
    <s v="Plastic"/>
    <s v="white color"/>
    <n v="6.3842307692307694"/>
    <n v="0"/>
    <n v="6.6"/>
    <n v="6.6"/>
    <n v="3.8340000000000014"/>
    <n v="2.3004000000000011"/>
    <n v="24"/>
    <n v="1.5013555033435757E-2"/>
  </r>
  <r>
    <n v="102"/>
    <s v="JBO-2 Oa"/>
    <x v="2"/>
    <x v="10"/>
    <x v="1"/>
    <x v="0"/>
    <x v="0"/>
    <x v="0"/>
    <s v="no"/>
    <s v="Blue"/>
    <s v="Plastic"/>
    <s v="white color"/>
    <n v="6.4861538461538473"/>
    <n v="0"/>
    <n v="6.5"/>
    <n v="6.5"/>
    <n v="3.9340000000000011"/>
    <n v="2.3604000000000007"/>
    <n v="24"/>
    <n v="1.5163069259962051E-2"/>
  </r>
  <r>
    <n v="103"/>
    <s v="JBO-3 Oa"/>
    <x v="2"/>
    <x v="10"/>
    <x v="1"/>
    <x v="4"/>
    <x v="0"/>
    <x v="0"/>
    <s v="no"/>
    <s v="Blue"/>
    <s v="Plastic"/>
    <s v="white color"/>
    <n v="6.3951136363636358"/>
    <n v="0"/>
    <n v="7.06"/>
    <n v="7.06"/>
    <n v="3.3740000000000014"/>
    <n v="2.0244000000000009"/>
    <n v="24"/>
    <n v="1.3189757805142428E-2"/>
  </r>
  <r>
    <n v="104"/>
    <s v="JBO-4 Oa"/>
    <x v="2"/>
    <x v="10"/>
    <x v="1"/>
    <x v="2"/>
    <x v="0"/>
    <x v="0"/>
    <s v="no"/>
    <s v="Blue"/>
    <s v="Plastic"/>
    <s v="white color"/>
    <n v="5.6239853747714816"/>
    <n v="0"/>
    <n v="6.22"/>
    <n v="6.22"/>
    <n v="4.2140000000000013"/>
    <n v="2.5284000000000009"/>
    <n v="24"/>
    <n v="1.8732267774483804E-2"/>
  </r>
  <r>
    <n v="1"/>
    <s v="Blank"/>
    <x v="3"/>
    <x v="11"/>
    <x v="2"/>
    <x v="5"/>
    <x v="0"/>
    <x v="0"/>
    <s v="Blank"/>
    <s v="Blue"/>
    <s v="Plastic"/>
    <s v="white color"/>
    <m/>
    <n v="0"/>
    <n v="10.4"/>
    <n v="10.4"/>
    <m/>
    <m/>
    <m/>
    <m/>
  </r>
  <r>
    <n v="2"/>
    <s v="Blank"/>
    <x v="3"/>
    <x v="11"/>
    <x v="2"/>
    <x v="5"/>
    <x v="0"/>
    <x v="0"/>
    <s v="Blank"/>
    <s v="Blue"/>
    <s v="Plastic"/>
    <s v="white color"/>
    <m/>
    <n v="0"/>
    <n v="10.31"/>
    <n v="10.31"/>
    <m/>
    <m/>
    <m/>
    <m/>
  </r>
  <r>
    <n v="3"/>
    <s v="Blank"/>
    <x v="3"/>
    <x v="11"/>
    <x v="2"/>
    <x v="5"/>
    <x v="0"/>
    <x v="0"/>
    <s v="Blank"/>
    <s v="Blue"/>
    <s v="Plastic"/>
    <s v="white color"/>
    <m/>
    <n v="0"/>
    <n v="10.42"/>
    <n v="10.42"/>
    <m/>
    <m/>
    <m/>
    <m/>
  </r>
  <r>
    <n v="4"/>
    <s v="Blank"/>
    <x v="3"/>
    <x v="11"/>
    <x v="2"/>
    <x v="5"/>
    <x v="0"/>
    <x v="0"/>
    <s v="Blank"/>
    <s v="Blue"/>
    <s v="Plastic"/>
    <s v="white color"/>
    <m/>
    <n v="0"/>
    <n v="10.41"/>
    <n v="10.41"/>
    <m/>
    <m/>
    <m/>
    <m/>
  </r>
  <r>
    <n v="5"/>
    <s v="Blank"/>
    <x v="3"/>
    <x v="11"/>
    <x v="2"/>
    <x v="5"/>
    <x v="0"/>
    <x v="0"/>
    <s v="Blank"/>
    <s v="Blue"/>
    <s v="Plastic"/>
    <s v="white color"/>
    <m/>
    <n v="0"/>
    <n v="10.41"/>
    <n v="10.41"/>
    <m/>
    <m/>
    <m/>
    <m/>
  </r>
  <r>
    <n v="6"/>
    <s v="Blank"/>
    <x v="3"/>
    <x v="11"/>
    <x v="2"/>
    <x v="5"/>
    <x v="0"/>
    <x v="0"/>
    <s v="Blank"/>
    <s v="Blue"/>
    <s v="Plastic"/>
    <s v="white color"/>
    <m/>
    <n v="0"/>
    <n v="10.5"/>
    <n v="10.5"/>
    <m/>
    <m/>
    <m/>
    <m/>
  </r>
  <r>
    <n v="7"/>
    <s v="Blank"/>
    <x v="3"/>
    <x v="11"/>
    <x v="2"/>
    <x v="5"/>
    <x v="0"/>
    <x v="0"/>
    <s v="Blank"/>
    <s v="Blue"/>
    <s v="Plastic"/>
    <s v="white color"/>
    <m/>
    <n v="0"/>
    <n v="10.42"/>
    <n v="10.42"/>
    <m/>
    <m/>
    <m/>
    <m/>
  </r>
  <r>
    <n v="8"/>
    <s v="Blank"/>
    <x v="3"/>
    <x v="11"/>
    <x v="2"/>
    <x v="5"/>
    <x v="0"/>
    <x v="0"/>
    <s v="Blank"/>
    <s v="Blue"/>
    <s v="Plastic"/>
    <s v="white color"/>
    <m/>
    <n v="0"/>
    <n v="10.5"/>
    <n v="10.5"/>
    <m/>
    <m/>
    <m/>
    <m/>
  </r>
  <r>
    <n v="9"/>
    <s v="Blank"/>
    <x v="3"/>
    <x v="11"/>
    <x v="2"/>
    <x v="5"/>
    <x v="0"/>
    <x v="0"/>
    <s v="Blank"/>
    <s v="Blue"/>
    <s v="Plastic"/>
    <s v="white color"/>
    <m/>
    <n v="0"/>
    <n v="10.52"/>
    <n v="10.52"/>
    <m/>
    <m/>
    <m/>
    <m/>
  </r>
  <r>
    <n v="10"/>
    <s v="Blank"/>
    <x v="3"/>
    <x v="11"/>
    <x v="2"/>
    <x v="5"/>
    <x v="0"/>
    <x v="0"/>
    <s v="Blank"/>
    <s v="Blue"/>
    <s v="Plastic"/>
    <s v="white color"/>
    <m/>
    <n v="0"/>
    <n v="10.45"/>
    <n v="10.45"/>
    <m/>
    <m/>
    <m/>
    <m/>
  </r>
  <r>
    <m/>
    <m/>
    <x v="3"/>
    <x v="11"/>
    <x v="2"/>
    <x v="5"/>
    <x v="1"/>
    <x v="1"/>
    <m/>
    <m/>
    <m/>
    <m/>
    <m/>
    <m/>
    <m/>
    <n v="10.434000000000001"/>
    <m/>
    <m/>
    <m/>
    <m/>
  </r>
  <r>
    <n v="1"/>
    <s v="C1-1 Oe"/>
    <x v="0"/>
    <x v="0"/>
    <x v="0"/>
    <x v="0"/>
    <x v="2"/>
    <x v="0"/>
    <s v="no"/>
    <s v="Blue"/>
    <s v="Plastic"/>
    <s v="w-w"/>
    <n v="6.6238028169014092"/>
    <n v="1.9"/>
    <n v="1.9"/>
    <n v="0"/>
    <n v="10.269"/>
    <n v="6.1614000000000004"/>
    <n v="48"/>
    <n v="1.9378973612026621E-2"/>
  </r>
  <r>
    <n v="2"/>
    <s v="C1-2 Oe"/>
    <x v="0"/>
    <x v="0"/>
    <x v="0"/>
    <x v="1"/>
    <x v="2"/>
    <x v="0"/>
    <s v="no"/>
    <s v="Blue"/>
    <s v="Plastic"/>
    <s v="Pink/white-white"/>
    <n v="6.3271153846153849"/>
    <n v="0"/>
    <n v="2.2400000000000002"/>
    <n v="2.2400000000000002"/>
    <n v="8.0289999999999999"/>
    <n v="4.8174000000000001"/>
    <n v="48"/>
    <n v="1.586228382116045E-2"/>
  </r>
  <r>
    <n v="3"/>
    <s v="C1-3 Oe"/>
    <x v="0"/>
    <x v="0"/>
    <x v="0"/>
    <x v="2"/>
    <x v="2"/>
    <x v="0"/>
    <s v="no"/>
    <s v="Blue"/>
    <s v="Plastic"/>
    <s v="w-w"/>
    <n v="6.4017511520737322"/>
    <n v="0"/>
    <n v="5.9"/>
    <n v="5.9"/>
    <n v="4.3689999999999998"/>
    <n v="2.6214"/>
    <n v="48"/>
    <n v="8.5308689298722994E-3"/>
  </r>
  <r>
    <n v="4"/>
    <s v="C1-4 Oe"/>
    <x v="0"/>
    <x v="0"/>
    <x v="0"/>
    <x v="3"/>
    <x v="2"/>
    <x v="0"/>
    <s v="no"/>
    <s v="Blue"/>
    <s v="Plastic"/>
    <s v="w-w"/>
    <n v="7.0722935779816529"/>
    <n v="0"/>
    <n v="0.86"/>
    <n v="0.86"/>
    <n v="9.4090000000000007"/>
    <n v="5.6454000000000004"/>
    <n v="48"/>
    <n v="1.6630036451847238E-2"/>
  </r>
  <r>
    <n v="5"/>
    <s v="C2-1 Oe"/>
    <x v="0"/>
    <x v="1"/>
    <x v="0"/>
    <x v="3"/>
    <x v="2"/>
    <x v="0"/>
    <s v="no"/>
    <s v="Blue"/>
    <s v="Plastic"/>
    <s v="w-w"/>
    <n v="7.4996380090497725"/>
    <n v="0"/>
    <n v="5.74"/>
    <n v="5.74"/>
    <n v="4.5289999999999999"/>
    <n v="2.7174000000000005"/>
    <n v="48"/>
    <n v="7.548697674699234E-3"/>
  </r>
  <r>
    <n v="6"/>
    <s v="C2-2 Oe"/>
    <x v="0"/>
    <x v="1"/>
    <x v="0"/>
    <x v="2"/>
    <x v="2"/>
    <x v="0"/>
    <s v="no"/>
    <s v="Blue"/>
    <s v="Plastic"/>
    <m/>
    <n v="6.9401895734597154"/>
    <n v="0"/>
    <n v="5.34"/>
    <n v="5.34"/>
    <n v="4.9290000000000003"/>
    <n v="2.9574000000000007"/>
    <n v="48"/>
    <n v="8.8776393422472337E-3"/>
  </r>
  <r>
    <n v="7"/>
    <s v="C2-3 Oe"/>
    <x v="0"/>
    <x v="1"/>
    <x v="0"/>
    <x v="0"/>
    <x v="2"/>
    <x v="0"/>
    <s v="no"/>
    <s v="Blue"/>
    <s v="Plastic"/>
    <m/>
    <n v="5.8173076923076916"/>
    <n v="0"/>
    <n v="0"/>
    <n v="0"/>
    <n v="10.269"/>
    <n v="6.1614000000000004"/>
    <n v="48"/>
    <n v="2.206561983471075E-2"/>
  </r>
  <r>
    <n v="8"/>
    <s v="C2-4 Oe"/>
    <x v="0"/>
    <x v="1"/>
    <x v="0"/>
    <x v="1"/>
    <x v="2"/>
    <x v="0"/>
    <s v="no"/>
    <s v="Blue"/>
    <s v="Plastic"/>
    <m/>
    <n v="7.1070422535211266"/>
    <n v="0"/>
    <n v="4.88"/>
    <n v="4.88"/>
    <n v="5.3890000000000002"/>
    <n v="3.2334000000000001"/>
    <n v="48"/>
    <n v="9.4782748711850964E-3"/>
  </r>
  <r>
    <n v="9"/>
    <s v="C3-1 Oe"/>
    <x v="0"/>
    <x v="2"/>
    <x v="0"/>
    <x v="3"/>
    <x v="2"/>
    <x v="0"/>
    <s v="no"/>
    <s v="Blue"/>
    <s v="Plastic"/>
    <m/>
    <n v="5.4747663551401873"/>
    <n v="0"/>
    <n v="1.22"/>
    <n v="1.22"/>
    <n v="9.0489999999999995"/>
    <n v="5.4294000000000002"/>
    <n v="48"/>
    <n v="2.0660699044042333E-2"/>
  </r>
  <r>
    <n v="10"/>
    <s v="C3-2 Oe"/>
    <x v="0"/>
    <x v="2"/>
    <x v="0"/>
    <x v="0"/>
    <x v="2"/>
    <x v="0"/>
    <s v="no"/>
    <s v="Blue"/>
    <s v="Plastic"/>
    <m/>
    <n v="5.2939523809523816"/>
    <n v="0"/>
    <n v="1.82"/>
    <n v="1.82"/>
    <n v="8.4489999999999998"/>
    <n v="5.0693999999999999"/>
    <n v="48"/>
    <n v="1.9949650544646629E-2"/>
  </r>
  <r>
    <n v="11"/>
    <s v="C3-3 Oe"/>
    <x v="0"/>
    <x v="2"/>
    <x v="0"/>
    <x v="1"/>
    <x v="2"/>
    <x v="0"/>
    <s v="no"/>
    <s v="Blue"/>
    <s v="Plastic"/>
    <s v="w-w"/>
    <n v="6.0041517857142841"/>
    <n v="2.64"/>
    <n v="5.74"/>
    <n v="3.1"/>
    <n v="7.1690000000000005"/>
    <n v="4.301400000000001"/>
    <n v="48"/>
    <n v="1.4925089038091208E-2"/>
  </r>
  <r>
    <n v="12"/>
    <s v="C3-4 Oe"/>
    <x v="0"/>
    <x v="2"/>
    <x v="0"/>
    <x v="2"/>
    <x v="2"/>
    <x v="0"/>
    <s v="no"/>
    <s v="Blue"/>
    <s v="Plastic"/>
    <s v="w-w"/>
    <n v="5.5753703703703685"/>
    <n v="0"/>
    <n v="4.59"/>
    <n v="4.59"/>
    <n v="5.6790000000000003"/>
    <n v="3.4074000000000004"/>
    <n v="48"/>
    <n v="1.2732337994486337E-2"/>
  </r>
  <r>
    <n v="13"/>
    <s v="C4-1 Oe"/>
    <x v="1"/>
    <x v="3"/>
    <x v="0"/>
    <x v="3"/>
    <x v="2"/>
    <x v="0"/>
    <s v="no"/>
    <s v="Blue"/>
    <s v="Plastic"/>
    <s v="Pink/white-white"/>
    <n v="6.1292523364485962"/>
    <n v="0"/>
    <n v="4.34"/>
    <n v="4.34"/>
    <n v="5.9290000000000003"/>
    <n v="3.5574000000000008"/>
    <n v="48"/>
    <n v="1.2091605294054869E-2"/>
  </r>
  <r>
    <n v="14"/>
    <s v="C4-2 Oe"/>
    <x v="1"/>
    <x v="3"/>
    <x v="0"/>
    <x v="1"/>
    <x v="2"/>
    <x v="0"/>
    <s v="no"/>
    <s v="Blue"/>
    <s v="Plastic"/>
    <s v="w-w"/>
    <n v="6.4239860139860134"/>
    <n v="0.86"/>
    <n v="4.3"/>
    <n v="3.44"/>
    <n v="6.8290000000000006"/>
    <n v="4.0974000000000004"/>
    <n v="48"/>
    <n v="1.3288089328674223E-2"/>
  </r>
  <r>
    <n v="15"/>
    <s v="C4-3 Oe"/>
    <x v="1"/>
    <x v="3"/>
    <x v="0"/>
    <x v="2"/>
    <x v="2"/>
    <x v="0"/>
    <s v="no"/>
    <s v="Blue"/>
    <s v="Plastic"/>
    <s v="w-w"/>
    <n v="7.3042105263157877"/>
    <n v="0"/>
    <n v="4"/>
    <n v="4"/>
    <n v="6.2690000000000001"/>
    <n v="3.7614000000000001"/>
    <n v="48"/>
    <n v="1.072840106643609E-2"/>
  </r>
  <r>
    <n v="16"/>
    <s v="C4-4 Oe"/>
    <x v="1"/>
    <x v="3"/>
    <x v="0"/>
    <x v="0"/>
    <x v="2"/>
    <x v="0"/>
    <s v="no"/>
    <s v="Blue"/>
    <s v="Plastic"/>
    <m/>
    <n v="7.4528395061728396"/>
    <n v="0"/>
    <n v="5.62"/>
    <n v="5.62"/>
    <n v="4.649"/>
    <n v="2.7894000000000001"/>
    <n v="48"/>
    <n v="7.7973636694937719E-3"/>
  </r>
  <r>
    <n v="17"/>
    <s v="C5-1 Oe"/>
    <x v="1"/>
    <x v="4"/>
    <x v="0"/>
    <x v="2"/>
    <x v="2"/>
    <x v="0"/>
    <s v="no"/>
    <s v="Blue"/>
    <s v="Plastic"/>
    <m/>
    <n v="6.988860759493674"/>
    <n v="0"/>
    <n v="2"/>
    <n v="2"/>
    <n v="8.2690000000000001"/>
    <n v="4.9614000000000003"/>
    <n v="48"/>
    <n v="1.4789606426139239E-2"/>
  </r>
  <r>
    <n v="18"/>
    <s v="C5-2 Oe"/>
    <x v="1"/>
    <x v="4"/>
    <x v="0"/>
    <x v="3"/>
    <x v="2"/>
    <x v="0"/>
    <s v="no"/>
    <s v="Blue"/>
    <s v="Plastic"/>
    <m/>
    <n v="6.5113953488372092"/>
    <n v="0"/>
    <n v="3.04"/>
    <n v="3.04"/>
    <n v="7.2290000000000001"/>
    <n v="4.3374000000000006"/>
    <n v="48"/>
    <n v="1.3877593842637238E-2"/>
  </r>
  <r>
    <n v="19"/>
    <s v="C5-3 Oe"/>
    <x v="1"/>
    <x v="4"/>
    <x v="0"/>
    <x v="4"/>
    <x v="2"/>
    <x v="0"/>
    <s v="no"/>
    <s v="Blue"/>
    <s v="Plastic"/>
    <m/>
    <n v="6.4493559322033889"/>
    <n v="0"/>
    <n v="3.54"/>
    <n v="3.54"/>
    <n v="6.7290000000000001"/>
    <n v="4.0373999999999999"/>
    <n v="48"/>
    <n v="1.304199998948785E-2"/>
  </r>
  <r>
    <n v="20"/>
    <s v="C5-4 Oe"/>
    <x v="1"/>
    <x v="4"/>
    <x v="0"/>
    <x v="0"/>
    <x v="2"/>
    <x v="0"/>
    <s v="no"/>
    <s v="Blue"/>
    <s v="Plastic"/>
    <m/>
    <n v="6.3433455882352936"/>
    <n v="0"/>
    <n v="0.42"/>
    <n v="0.42"/>
    <n v="9.8490000000000002"/>
    <n v="5.9094000000000007"/>
    <n v="48"/>
    <n v="1.9408133813224839E-2"/>
  </r>
  <r>
    <n v="21"/>
    <s v="C6-1 Oe"/>
    <x v="1"/>
    <x v="5"/>
    <x v="0"/>
    <x v="3"/>
    <x v="2"/>
    <x v="0"/>
    <s v="no"/>
    <s v="Blue"/>
    <s v="Plastic"/>
    <s v="w-w"/>
    <n v="6.6595250659630603"/>
    <n v="0"/>
    <n v="4.7"/>
    <n v="4.7"/>
    <n v="5.569"/>
    <n v="3.3414000000000001"/>
    <n v="48"/>
    <n v="1.0453072750756749E-2"/>
  </r>
  <r>
    <n v="22"/>
    <s v="C6-2 Oe"/>
    <x v="1"/>
    <x v="5"/>
    <x v="0"/>
    <x v="2"/>
    <x v="2"/>
    <x v="0"/>
    <s v="no"/>
    <s v="Blue"/>
    <s v="Plastic"/>
    <s v="Pink/white-white"/>
    <n v="6.681629834254144"/>
    <n v="0"/>
    <n v="1.8"/>
    <n v="1.8"/>
    <n v="8.4689999999999994"/>
    <n v="5.0814000000000004"/>
    <n v="48"/>
    <n v="1.5843813953488373E-2"/>
  </r>
  <r>
    <n v="23"/>
    <s v="C6-3 Oe"/>
    <x v="1"/>
    <x v="5"/>
    <x v="0"/>
    <x v="4"/>
    <x v="2"/>
    <x v="0"/>
    <s v="no"/>
    <s v="Blue"/>
    <s v="Plastic"/>
    <s v="Pink/white-white"/>
    <n v="6.482256267409471"/>
    <n v="0"/>
    <n v="4.2"/>
    <n v="4.2"/>
    <n v="6.069"/>
    <n v="3.6414000000000004"/>
    <n v="48"/>
    <n v="1.1703101030024109E-2"/>
  </r>
  <r>
    <n v="24"/>
    <s v="C6-4 Oe"/>
    <x v="1"/>
    <x v="5"/>
    <x v="0"/>
    <x v="0"/>
    <x v="2"/>
    <x v="0"/>
    <s v="no"/>
    <s v="Blue"/>
    <s v="Plastic"/>
    <s v="w-w"/>
    <n v="7.2038016528925617"/>
    <n v="0"/>
    <n v="3.52"/>
    <n v="3.52"/>
    <n v="6.7490000000000006"/>
    <n v="4.0494000000000003"/>
    <n v="48"/>
    <n v="1.1710830484363171E-2"/>
  </r>
  <r>
    <n v="25"/>
    <s v="C7-1 Oe"/>
    <x v="2"/>
    <x v="6"/>
    <x v="0"/>
    <x v="4"/>
    <x v="2"/>
    <x v="0"/>
    <s v="no"/>
    <s v="Blue"/>
    <s v="Plastic"/>
    <s v="w-w"/>
    <n v="6.0716513761467894"/>
    <n v="0"/>
    <n v="1.3"/>
    <n v="1.3"/>
    <n v="8.9689999999999994"/>
    <n v="5.3814000000000002"/>
    <n v="48"/>
    <n v="1.8464910623895076E-2"/>
  </r>
  <r>
    <n v="26"/>
    <s v="C7-2 Oe"/>
    <x v="2"/>
    <x v="6"/>
    <x v="0"/>
    <x v="3"/>
    <x v="2"/>
    <x v="0"/>
    <s v="no"/>
    <s v="Blue"/>
    <s v="Plastic"/>
    <m/>
    <n v="6.8469333333333324"/>
    <n v="0"/>
    <n v="3.98"/>
    <n v="3.98"/>
    <n v="6.2889999999999997"/>
    <n v="3.7734000000000005"/>
    <n v="48"/>
    <n v="1.1481417471568783E-2"/>
  </r>
  <r>
    <n v="27"/>
    <s v="C7-3 Oe"/>
    <x v="2"/>
    <x v="6"/>
    <x v="0"/>
    <x v="0"/>
    <x v="2"/>
    <x v="0"/>
    <s v="no"/>
    <s v="Blue"/>
    <s v="Plastic"/>
    <m/>
    <n v="5.3319211822660106"/>
    <n v="0"/>
    <n v="0"/>
    <n v="0"/>
    <n v="10.269"/>
    <n v="6.1614000000000004"/>
    <n v="48"/>
    <n v="2.407434311424823E-2"/>
  </r>
  <r>
    <n v="28"/>
    <s v="C7-4 Oe"/>
    <x v="2"/>
    <x v="6"/>
    <x v="0"/>
    <x v="2"/>
    <x v="2"/>
    <x v="0"/>
    <s v="no"/>
    <s v="Blue"/>
    <s v="Plastic"/>
    <m/>
    <n v="6.0920327102803729"/>
    <n v="0"/>
    <n v="2.1800000000000002"/>
    <n v="2.1800000000000002"/>
    <n v="8.0890000000000004"/>
    <n v="4.8534000000000006"/>
    <n v="48"/>
    <n v="1.6597497881022789E-2"/>
  </r>
  <r>
    <n v="29"/>
    <s v="C8-1 Oe"/>
    <x v="2"/>
    <x v="7"/>
    <x v="0"/>
    <x v="0"/>
    <x v="2"/>
    <x v="0"/>
    <s v="no"/>
    <s v="Blue"/>
    <s v="Plastic"/>
    <m/>
    <n v="6.0915094339622629"/>
    <n v="0"/>
    <n v="2.9"/>
    <n v="2.9"/>
    <n v="7.3689999999999998"/>
    <n v="4.4214000000000002"/>
    <n v="48"/>
    <n v="1.5121457333126843E-2"/>
  </r>
  <r>
    <n v="30"/>
    <s v="C8-2 Oe"/>
    <x v="2"/>
    <x v="7"/>
    <x v="0"/>
    <x v="2"/>
    <x v="2"/>
    <x v="0"/>
    <s v="no"/>
    <s v="Blue"/>
    <s v="Plastic"/>
    <m/>
    <n v="5.7163917525773194"/>
    <n v="0"/>
    <n v="2.52"/>
    <n v="2.52"/>
    <n v="7.7490000000000006"/>
    <n v="4.6494000000000009"/>
    <n v="48"/>
    <n v="1.6944692420061681E-2"/>
  </r>
  <r>
    <n v="31"/>
    <s v="C8-3 Oe"/>
    <x v="2"/>
    <x v="7"/>
    <x v="0"/>
    <x v="4"/>
    <x v="2"/>
    <x v="0"/>
    <s v="no"/>
    <s v="Blue"/>
    <s v="Plastic"/>
    <s v="w-w"/>
    <n v="6.4211515151515162"/>
    <n v="0.08"/>
    <n v="1.9"/>
    <n v="1.8199999999999998"/>
    <n v="8.4489999999999998"/>
    <n v="5.0693999999999999"/>
    <n v="48"/>
    <n v="1.6447595069325804E-2"/>
  </r>
  <r>
    <n v="32"/>
    <s v="C8-4 Oe"/>
    <x v="2"/>
    <x v="7"/>
    <x v="0"/>
    <x v="3"/>
    <x v="2"/>
    <x v="0"/>
    <s v="no"/>
    <s v="Blue"/>
    <s v="Plastic"/>
    <s v="Pink/white-white"/>
    <n v="5.9914414414414408"/>
    <n v="0"/>
    <n v="2.1800000000000002"/>
    <n v="2.1800000000000002"/>
    <n v="8.0890000000000004"/>
    <n v="4.8534000000000006"/>
    <n v="48"/>
    <n v="1.6876155928125709E-2"/>
  </r>
  <r>
    <n v="33"/>
    <s v="C9-1 Oe"/>
    <x v="2"/>
    <x v="8"/>
    <x v="0"/>
    <x v="2"/>
    <x v="2"/>
    <x v="0"/>
    <s v="no"/>
    <s v="Blue"/>
    <s v="Plastic"/>
    <s v="Pink/white-white"/>
    <n v="5.0299159663865556"/>
    <n v="0"/>
    <n v="3.56"/>
    <n v="3.56"/>
    <n v="6.7089999999999996"/>
    <n v="4.0254000000000003"/>
    <n v="48"/>
    <n v="1.6672743751670674E-2"/>
  </r>
  <r>
    <n v="34"/>
    <s v="C9-2 Oe"/>
    <x v="2"/>
    <x v="8"/>
    <x v="0"/>
    <x v="0"/>
    <x v="2"/>
    <x v="0"/>
    <s v="no"/>
    <s v="Blue"/>
    <s v="Plastic"/>
    <s v="w-w"/>
    <n v="4.7529947916666675"/>
    <n v="0"/>
    <n v="1.76"/>
    <n v="1.76"/>
    <n v="8.5090000000000003"/>
    <n v="5.1054000000000004"/>
    <n v="48"/>
    <n v="2.2377996329068842E-2"/>
  </r>
  <r>
    <n v="35"/>
    <s v="C9-3 Oe"/>
    <x v="2"/>
    <x v="8"/>
    <x v="0"/>
    <x v="3"/>
    <x v="2"/>
    <x v="0"/>
    <s v="no"/>
    <s v="Blue"/>
    <s v="Plastic"/>
    <s v="w-w"/>
    <n v="5.7981481481481483"/>
    <n v="1.3"/>
    <n v="3.14"/>
    <n v="1.84"/>
    <n v="8.4290000000000003"/>
    <n v="5.0574000000000012"/>
    <n v="48"/>
    <n v="1.8171750239540086E-2"/>
  </r>
  <r>
    <n v="36"/>
    <s v="C9-4 Oe"/>
    <x v="2"/>
    <x v="8"/>
    <x v="0"/>
    <x v="4"/>
    <x v="2"/>
    <x v="0"/>
    <s v="no"/>
    <s v="Blue"/>
    <s v="Plastic"/>
    <m/>
    <n v="6.4576127320954919"/>
    <n v="0"/>
    <n v="4.0199999999999996"/>
    <n v="4.0199999999999996"/>
    <n v="6.2490000000000006"/>
    <n v="3.749400000000001"/>
    <n v="48"/>
    <n v="1.2096188365673728E-2"/>
  </r>
  <r>
    <n v="37"/>
    <s v="HBM-1 Oe"/>
    <x v="1"/>
    <x v="9"/>
    <x v="0"/>
    <x v="3"/>
    <x v="2"/>
    <x v="0"/>
    <s v="no"/>
    <s v="Blue"/>
    <s v="Plastic"/>
    <m/>
    <n v="5.4778048780487794"/>
    <n v="0"/>
    <n v="1.84"/>
    <n v="1.84"/>
    <n v="8.4290000000000003"/>
    <n v="5.0574000000000012"/>
    <n v="48"/>
    <n v="1.9234438309808994E-2"/>
  </r>
  <r>
    <n v="38"/>
    <s v="HBM-2 Oe"/>
    <x v="1"/>
    <x v="9"/>
    <x v="0"/>
    <x v="4"/>
    <x v="2"/>
    <x v="0"/>
    <s v="no"/>
    <s v="Blue"/>
    <s v="Plastic"/>
    <m/>
    <n v="4.6387292817679553"/>
    <n v="0"/>
    <n v="2.2999999999999998"/>
    <n v="2.2999999999999998"/>
    <n v="7.9690000000000003"/>
    <n v="4.7814000000000005"/>
    <n v="48"/>
    <n v="2.1474092138016463E-2"/>
  </r>
  <r>
    <n v="39"/>
    <s v="HBM-3 Oe"/>
    <x v="1"/>
    <x v="9"/>
    <x v="0"/>
    <x v="2"/>
    <x v="2"/>
    <x v="0"/>
    <s v="no"/>
    <s v="Blue"/>
    <s v="Plastic"/>
    <m/>
    <n v="4.7225599999999996"/>
    <n v="0"/>
    <n v="2.72"/>
    <n v="2.72"/>
    <n v="7.5489999999999995"/>
    <n v="4.5294000000000008"/>
    <n v="48"/>
    <n v="1.9981217814066952E-2"/>
  </r>
  <r>
    <n v="40"/>
    <s v="HBM-4 Oe"/>
    <x v="1"/>
    <x v="9"/>
    <x v="0"/>
    <x v="0"/>
    <x v="2"/>
    <x v="0"/>
    <s v="no"/>
    <s v="Blue"/>
    <s v="Plastic"/>
    <s v="Become white before adding Hcl"/>
    <n v="4.8262499999999999"/>
    <n v="0"/>
    <n v="0"/>
    <n v="0"/>
    <n v="10.269"/>
    <n v="6.1614000000000004"/>
    <n v="48"/>
    <n v="2.65967365967366E-2"/>
  </r>
  <r>
    <n v="41"/>
    <s v="HBO-1 Oe"/>
    <x v="2"/>
    <x v="9"/>
    <x v="0"/>
    <x v="0"/>
    <x v="2"/>
    <x v="0"/>
    <s v="no"/>
    <s v="Blue"/>
    <s v="Plastic"/>
    <s v="w-w"/>
    <n v="3.5415151515151511"/>
    <n v="0"/>
    <n v="3.2"/>
    <n v="3.2"/>
    <n v="7.069"/>
    <n v="4.2414000000000005"/>
    <n v="48"/>
    <n v="2.4950479164884066E-2"/>
  </r>
  <r>
    <n v="42"/>
    <s v="HBO-2 Oe"/>
    <x v="2"/>
    <x v="9"/>
    <x v="0"/>
    <x v="4"/>
    <x v="2"/>
    <x v="0"/>
    <s v="no"/>
    <s v="Blue"/>
    <s v="Plastic"/>
    <m/>
    <n v="3.1236159600997504"/>
    <n v="0"/>
    <n v="5.82"/>
    <n v="5.82"/>
    <n v="4.4489999999999998"/>
    <n v="2.6694"/>
    <n v="48"/>
    <n v="1.7803885212004121E-2"/>
  </r>
  <r>
    <n v="43"/>
    <s v="HBO-3 Oe"/>
    <x v="2"/>
    <x v="9"/>
    <x v="0"/>
    <x v="3"/>
    <x v="2"/>
    <x v="0"/>
    <s v="no"/>
    <s v="Blue"/>
    <s v="Plastic"/>
    <s v="Pink/white-white"/>
    <n v="4.9971428571428564"/>
    <n v="0"/>
    <n v="5.0999999999999996"/>
    <n v="5.0999999999999996"/>
    <n v="5.1690000000000005"/>
    <n v="3.1014000000000004"/>
    <n v="48"/>
    <n v="1.2929888507718701E-2"/>
  </r>
  <r>
    <n v="44"/>
    <s v="HBO-4 Oe"/>
    <x v="2"/>
    <x v="9"/>
    <x v="0"/>
    <x v="2"/>
    <x v="2"/>
    <x v="0"/>
    <s v="no"/>
    <s v="Blue"/>
    <s v="Plastic"/>
    <s v="Pink/white-white"/>
    <n v="4.8217915309446244"/>
    <n v="0"/>
    <n v="2.6"/>
    <n v="2.6"/>
    <n v="7.6690000000000005"/>
    <n v="4.6014000000000008"/>
    <n v="48"/>
    <n v="1.9881095933904851E-2"/>
  </r>
  <r>
    <n v="45"/>
    <s v="JBM-1 Oe"/>
    <x v="1"/>
    <x v="10"/>
    <x v="0"/>
    <x v="3"/>
    <x v="2"/>
    <x v="0"/>
    <s v="no"/>
    <s v="Blue"/>
    <s v="Plastic"/>
    <s v="w-w"/>
    <n v="1.3051999999999999"/>
    <n v="1.76"/>
    <n v="4.55"/>
    <n v="2.79"/>
    <n v="7.4790000000000001"/>
    <n v="4.4874000000000001"/>
    <n v="48"/>
    <n v="7.1626953723567269E-2"/>
  </r>
  <r>
    <n v="46"/>
    <s v="JBM-2 Oe"/>
    <x v="1"/>
    <x v="10"/>
    <x v="0"/>
    <x v="4"/>
    <x v="2"/>
    <x v="0"/>
    <s v="no"/>
    <s v="Blue"/>
    <s v="Plastic"/>
    <s v="w-w"/>
    <n v="2.0724653739612195"/>
    <n v="3.14"/>
    <n v="10.94"/>
    <n v="7.7999999999999989"/>
    <n v="2.4690000000000012"/>
    <n v="1.4814000000000009"/>
    <n v="48"/>
    <n v="1.4891684265397781E-2"/>
  </r>
  <r>
    <n v="47"/>
    <s v="JBM-3 Oe"/>
    <x v="1"/>
    <x v="10"/>
    <x v="0"/>
    <x v="2"/>
    <x v="2"/>
    <x v="0"/>
    <s v="no"/>
    <s v="Blue"/>
    <s v="Plastic"/>
    <m/>
    <n v="3.2770704845814977"/>
    <n v="0"/>
    <n v="6.66"/>
    <n v="6.66"/>
    <n v="3.609"/>
    <n v="2.1654"/>
    <n v="48"/>
    <n v="1.3766106103683987E-2"/>
  </r>
  <r>
    <n v="48"/>
    <s v="JBM-4 Oe"/>
    <x v="1"/>
    <x v="10"/>
    <x v="0"/>
    <x v="0"/>
    <x v="2"/>
    <x v="0"/>
    <s v="no"/>
    <s v="Blue"/>
    <s v="Plastic"/>
    <m/>
    <n v="4.5333256880733943"/>
    <n v="0"/>
    <n v="5.22"/>
    <n v="5.22"/>
    <n v="5.0490000000000004"/>
    <n v="3.0294000000000003"/>
    <n v="48"/>
    <n v="1.3921898478646923E-2"/>
  </r>
  <r>
    <n v="49"/>
    <s v="JBO-1 Oe"/>
    <x v="2"/>
    <x v="10"/>
    <x v="0"/>
    <x v="3"/>
    <x v="2"/>
    <x v="0"/>
    <s v="no"/>
    <s v="Blue"/>
    <s v="Plastic"/>
    <m/>
    <n v="2.2069565217391305"/>
    <n v="0"/>
    <n v="6.76"/>
    <n v="6.76"/>
    <n v="3.5090000000000003"/>
    <n v="2.1054000000000004"/>
    <n v="48"/>
    <n v="1.9874655240346734E-2"/>
  </r>
  <r>
    <n v="50"/>
    <s v="JBO-2 Oe"/>
    <x v="2"/>
    <x v="10"/>
    <x v="0"/>
    <x v="0"/>
    <x v="2"/>
    <x v="0"/>
    <s v="no"/>
    <s v="Blue"/>
    <s v="Plastic"/>
    <m/>
    <n v="2.6094736842105255"/>
    <n v="0"/>
    <n v="8.4"/>
    <n v="8.4"/>
    <n v="1.8689999999999998"/>
    <n v="1.1214"/>
    <n v="48"/>
    <n v="8.9529548204921369E-3"/>
  </r>
  <r>
    <n v="51"/>
    <s v="JBO-3 Oe"/>
    <x v="2"/>
    <x v="10"/>
    <x v="0"/>
    <x v="4"/>
    <x v="2"/>
    <x v="0"/>
    <s v="no"/>
    <s v="Blue"/>
    <s v="Plastic"/>
    <s v="w-w"/>
    <n v="3.5585253456221189"/>
    <n v="6.42"/>
    <n v="8.3000000000000007"/>
    <n v="1.8800000000000008"/>
    <n v="8.3889999999999993"/>
    <n v="5.0333999999999994"/>
    <n v="48"/>
    <n v="2.9467964905464911E-2"/>
  </r>
  <r>
    <n v="52"/>
    <s v="JBO-4 Oe"/>
    <x v="2"/>
    <x v="10"/>
    <x v="0"/>
    <x v="2"/>
    <x v="2"/>
    <x v="0"/>
    <s v="no"/>
    <s v="Blue"/>
    <s v="Plastic"/>
    <s v="Pink/white-white"/>
    <n v="4.193415637860082"/>
    <n v="0"/>
    <n v="2.54"/>
    <n v="2.54"/>
    <n v="7.7290000000000001"/>
    <n v="4.6374000000000004"/>
    <n v="48"/>
    <n v="2.3039094700686952E-2"/>
  </r>
  <r>
    <n v="53"/>
    <s v="C1-1 Oa"/>
    <x v="0"/>
    <x v="0"/>
    <x v="1"/>
    <x v="0"/>
    <x v="2"/>
    <x v="0"/>
    <s v="no"/>
    <s v="Blue"/>
    <s v="Plastic"/>
    <s v="Pink/white-white"/>
    <n v="7.6728682170542637"/>
    <n v="0"/>
    <n v="5.0599999999999996"/>
    <n v="5.0599999999999996"/>
    <n v="5.2090000000000005"/>
    <n v="3.1254000000000004"/>
    <n v="48"/>
    <n v="8.4860704182663175E-3"/>
  </r>
  <r>
    <n v="54"/>
    <s v="C1-2 Oa"/>
    <x v="0"/>
    <x v="0"/>
    <x v="1"/>
    <x v="1"/>
    <x v="2"/>
    <x v="0"/>
    <s v="no"/>
    <s v="Blue"/>
    <s v="Plastic"/>
    <s v="w-w"/>
    <n v="9.7334239130434792"/>
    <n v="0"/>
    <n v="3.46"/>
    <n v="3.46"/>
    <n v="6.8090000000000002"/>
    <n v="4.0854000000000008"/>
    <n v="48"/>
    <n v="8.7443535553756394E-3"/>
  </r>
  <r>
    <n v="55"/>
    <s v="C1-3 Oa"/>
    <x v="0"/>
    <x v="0"/>
    <x v="1"/>
    <x v="2"/>
    <x v="2"/>
    <x v="0"/>
    <s v="no"/>
    <s v="Blue"/>
    <s v="Plastic"/>
    <s v="w-w"/>
    <n v="9.0232258064516131"/>
    <n v="0"/>
    <n v="4.88"/>
    <n v="4.88"/>
    <n v="5.3890000000000002"/>
    <n v="3.2334000000000001"/>
    <n v="48"/>
    <n v="7.465456527956528E-3"/>
  </r>
  <r>
    <n v="56"/>
    <s v="C1-4 Oa"/>
    <x v="0"/>
    <x v="0"/>
    <x v="1"/>
    <x v="3"/>
    <x v="2"/>
    <x v="0"/>
    <s v="no"/>
    <s v="Blue"/>
    <s v="Plastic"/>
    <m/>
    <n v="7.8946091644204843"/>
    <n v="0"/>
    <n v="6.4"/>
    <n v="6.4"/>
    <n v="3.8689999999999998"/>
    <n v="2.3214000000000001"/>
    <n v="48"/>
    <n v="6.1260157396974988E-3"/>
  </r>
  <r>
    <n v="57"/>
    <s v="C2-1 Oa"/>
    <x v="0"/>
    <x v="1"/>
    <x v="1"/>
    <x v="3"/>
    <x v="2"/>
    <x v="0"/>
    <s v="no"/>
    <s v="Blue"/>
    <s v="Plastic"/>
    <m/>
    <n v="9.3250136239782009"/>
    <n v="0"/>
    <n v="6.98"/>
    <n v="6.98"/>
    <n v="3.2889999999999997"/>
    <n v="1.9733999999999998"/>
    <n v="48"/>
    <n v="4.4088407435978359E-3"/>
  </r>
  <r>
    <n v="58"/>
    <s v="C2-2 Oa"/>
    <x v="0"/>
    <x v="1"/>
    <x v="1"/>
    <x v="2"/>
    <x v="2"/>
    <x v="0"/>
    <s v="no"/>
    <s v="Blue"/>
    <s v="Plastic"/>
    <m/>
    <n v="8.7356318681318683"/>
    <n v="0"/>
    <n v="5.92"/>
    <n v="5.92"/>
    <n v="4.3490000000000002"/>
    <n v="2.6094000000000004"/>
    <n v="48"/>
    <n v="6.2230758828468735E-3"/>
  </r>
  <r>
    <n v="59"/>
    <s v="C2-3 Oa"/>
    <x v="0"/>
    <x v="1"/>
    <x v="1"/>
    <x v="0"/>
    <x v="2"/>
    <x v="0"/>
    <s v="no"/>
    <s v="Blue"/>
    <s v="Plastic"/>
    <m/>
    <n v="7.8997959183673485"/>
    <n v="0"/>
    <n v="5.66"/>
    <n v="5.66"/>
    <n v="4.609"/>
    <n v="2.7654000000000001"/>
    <n v="48"/>
    <n v="7.2929099175902228E-3"/>
  </r>
  <r>
    <n v="60"/>
    <s v="C2-4 Oa"/>
    <x v="0"/>
    <x v="1"/>
    <x v="1"/>
    <x v="1"/>
    <x v="2"/>
    <x v="0"/>
    <s v="no"/>
    <s v="Blue"/>
    <s v="Plastic"/>
    <m/>
    <n v="8.9168865435356199"/>
    <n v="0"/>
    <n v="7.62"/>
    <n v="7.62"/>
    <n v="2.649"/>
    <n v="1.5894000000000001"/>
    <n v="48"/>
    <n v="3.7134598313359971E-3"/>
  </r>
  <r>
    <n v="61"/>
    <s v="C3-1 Oa"/>
    <x v="0"/>
    <x v="2"/>
    <x v="1"/>
    <x v="3"/>
    <x v="2"/>
    <x v="0"/>
    <s v="no"/>
    <s v="Blue"/>
    <s v="Plastic"/>
    <s v="w-w"/>
    <n v="7.4754471544715448"/>
    <n v="0.9"/>
    <n v="6.42"/>
    <n v="5.52"/>
    <n v="4.7490000000000006"/>
    <n v="2.8494000000000006"/>
    <n v="48"/>
    <n v="7.9409965415234724E-3"/>
  </r>
  <r>
    <n v="62"/>
    <s v="C3-2 Oa"/>
    <x v="0"/>
    <x v="2"/>
    <x v="1"/>
    <x v="0"/>
    <x v="2"/>
    <x v="0"/>
    <s v="no"/>
    <s v="Blue"/>
    <s v="Plastic"/>
    <s v="Pink/white-white"/>
    <n v="6.2746594005449596"/>
    <n v="0"/>
    <n v="3.3"/>
    <n v="3.3"/>
    <n v="6.9690000000000003"/>
    <n v="4.1814000000000009"/>
    <n v="48"/>
    <n v="1.3883223684210529E-2"/>
  </r>
  <r>
    <n v="63"/>
    <s v="C3-3 Oa"/>
    <x v="0"/>
    <x v="2"/>
    <x v="1"/>
    <x v="1"/>
    <x v="2"/>
    <x v="0"/>
    <s v="no"/>
    <s v="Blue"/>
    <s v="Plastic"/>
    <s v="Pink/white-white"/>
    <n v="8.1373417721518972"/>
    <n v="0"/>
    <n v="6.1"/>
    <n v="6.1"/>
    <n v="4.1690000000000005"/>
    <n v="2.5014000000000003"/>
    <n v="48"/>
    <n v="6.4041183790931036E-3"/>
  </r>
  <r>
    <n v="64"/>
    <s v="C3-4 Oa"/>
    <x v="0"/>
    <x v="2"/>
    <x v="1"/>
    <x v="2"/>
    <x v="2"/>
    <x v="0"/>
    <s v="no"/>
    <s v="Blue"/>
    <s v="Plastic"/>
    <s v="w-w"/>
    <n v="6.2470370370370381"/>
    <n v="0.02"/>
    <n v="7.61"/>
    <n v="7.5900000000000007"/>
    <n v="2.6789999999999994"/>
    <n v="1.6073999999999997"/>
    <n v="48"/>
    <n v="5.3605412936503219E-3"/>
  </r>
  <r>
    <n v="65"/>
    <s v="C4-1 Oa"/>
    <x v="1"/>
    <x v="3"/>
    <x v="1"/>
    <x v="3"/>
    <x v="2"/>
    <x v="0"/>
    <s v="no"/>
    <s v="Blue"/>
    <s v="Plastic"/>
    <s v="w-w"/>
    <n v="6.561963350785339"/>
    <n v="0.03"/>
    <n v="8.07"/>
    <n v="8.0400000000000009"/>
    <n v="2.2289999999999992"/>
    <n v="1.3373999999999997"/>
    <n v="48"/>
    <n v="4.2460615078969309E-3"/>
  </r>
  <r>
    <n v="66"/>
    <s v="C4-2 Oa"/>
    <x v="1"/>
    <x v="3"/>
    <x v="1"/>
    <x v="1"/>
    <x v="2"/>
    <x v="0"/>
    <s v="no"/>
    <s v="Blue"/>
    <s v="Plastic"/>
    <m/>
    <n v="9.2241126760563397"/>
    <n v="0"/>
    <n v="6.5"/>
    <n v="6.5"/>
    <n v="3.7690000000000001"/>
    <n v="2.2614000000000001"/>
    <n v="48"/>
    <n v="5.1075373485292676E-3"/>
  </r>
  <r>
    <n v="67"/>
    <s v="C4-3 Oa"/>
    <x v="1"/>
    <x v="3"/>
    <x v="1"/>
    <x v="2"/>
    <x v="2"/>
    <x v="0"/>
    <s v="no"/>
    <s v="Blue"/>
    <s v="Plastic"/>
    <m/>
    <n v="8.7915706806282703"/>
    <n v="0"/>
    <n v="5.98"/>
    <n v="5.98"/>
    <n v="4.2889999999999997"/>
    <n v="2.5733999999999999"/>
    <n v="48"/>
    <n v="6.0981708442761108E-3"/>
  </r>
  <r>
    <n v="68"/>
    <s v="C4-4 Oa"/>
    <x v="1"/>
    <x v="3"/>
    <x v="1"/>
    <x v="0"/>
    <x v="2"/>
    <x v="0"/>
    <s v="no"/>
    <s v="Blue"/>
    <s v="Plastic"/>
    <m/>
    <n v="10.190649350649347"/>
    <n v="0"/>
    <n v="6.26"/>
    <n v="6.26"/>
    <n v="4.0090000000000003"/>
    <n v="2.4054000000000002"/>
    <n v="48"/>
    <n v="4.9174982158332083E-3"/>
  </r>
  <r>
    <n v="69"/>
    <s v="C5-1 Oa"/>
    <x v="1"/>
    <x v="4"/>
    <x v="1"/>
    <x v="2"/>
    <x v="2"/>
    <x v="0"/>
    <s v="no"/>
    <s v="Blue"/>
    <s v="Plastic"/>
    <m/>
    <n v="6.9981854838709685"/>
    <n v="0"/>
    <n v="7.24"/>
    <n v="7.24"/>
    <n v="3.0289999999999999"/>
    <n v="1.8173999999999999"/>
    <n v="48"/>
    <n v="5.410331018985335E-3"/>
  </r>
  <r>
    <n v="70"/>
    <s v="C5-2 Oa"/>
    <x v="1"/>
    <x v="4"/>
    <x v="1"/>
    <x v="3"/>
    <x v="2"/>
    <x v="0"/>
    <s v="no"/>
    <s v="Blue"/>
    <s v="Plastic"/>
    <m/>
    <n v="9.3185258964143447"/>
    <n v="0"/>
    <n v="6.54"/>
    <n v="6.54"/>
    <n v="3.7290000000000001"/>
    <n v="2.2374000000000001"/>
    <n v="48"/>
    <n v="5.0021323670877945E-3"/>
  </r>
  <r>
    <n v="71"/>
    <s v="C5-3 Oa"/>
    <x v="1"/>
    <x v="4"/>
    <x v="1"/>
    <x v="4"/>
    <x v="2"/>
    <x v="0"/>
    <s v="no"/>
    <s v="Blue"/>
    <s v="Plastic"/>
    <s v="w-w"/>
    <n v="7.5103475513428117"/>
    <n v="0"/>
    <n v="5.42"/>
    <n v="5.42"/>
    <n v="4.8490000000000002"/>
    <n v="2.9094000000000007"/>
    <n v="48"/>
    <n v="8.0705319674803603E-3"/>
  </r>
  <r>
    <n v="72"/>
    <s v="C5-4 Oa"/>
    <x v="1"/>
    <x v="4"/>
    <x v="1"/>
    <x v="0"/>
    <x v="2"/>
    <x v="0"/>
    <s v="no"/>
    <s v="Blue"/>
    <s v="Plastic"/>
    <s v="Pink/white-white"/>
    <n v="6.7625786163522008"/>
    <n v="0"/>
    <n v="5.66"/>
    <n v="5.66"/>
    <n v="4.609"/>
    <n v="2.7654000000000001"/>
    <n v="48"/>
    <n v="8.5193094629156026E-3"/>
  </r>
  <r>
    <n v="73"/>
    <s v="C6-1 Oa"/>
    <x v="1"/>
    <x v="5"/>
    <x v="1"/>
    <x v="3"/>
    <x v="2"/>
    <x v="0"/>
    <s v="no"/>
    <s v="Blue"/>
    <s v="Plastic"/>
    <s v="Pink/white-white"/>
    <n v="8.1283392226148425"/>
    <n v="0"/>
    <n v="7.18"/>
    <n v="7.18"/>
    <n v="3.0890000000000004"/>
    <n v="1.8534000000000004"/>
    <n v="48"/>
    <n v="4.7503553853376927E-3"/>
  </r>
  <r>
    <n v="74"/>
    <s v="C6-2 Oa"/>
    <x v="1"/>
    <x v="5"/>
    <x v="1"/>
    <x v="2"/>
    <x v="2"/>
    <x v="0"/>
    <s v="no"/>
    <s v="Blue"/>
    <s v="Plastic"/>
    <s v="w-w"/>
    <n v="8.7491561938958728"/>
    <n v="0.08"/>
    <n v="6.18"/>
    <n v="6.1"/>
    <n v="4.1690000000000005"/>
    <n v="2.5014000000000003"/>
    <n v="48"/>
    <n v="5.9562886803138744E-3"/>
  </r>
  <r>
    <n v="75"/>
    <s v="C6-3 Oa"/>
    <x v="1"/>
    <x v="5"/>
    <x v="1"/>
    <x v="4"/>
    <x v="2"/>
    <x v="0"/>
    <s v="no"/>
    <s v="Blue"/>
    <s v="Plastic"/>
    <s v="w-w"/>
    <n v="7.6001457194899809"/>
    <n v="0"/>
    <n v="7.36"/>
    <n v="7.36"/>
    <n v="2.9089999999999998"/>
    <n v="1.7454000000000001"/>
    <n v="48"/>
    <n v="4.7844477385152245E-3"/>
  </r>
  <r>
    <n v="76"/>
    <s v="C6-4 Oa"/>
    <x v="1"/>
    <x v="5"/>
    <x v="1"/>
    <x v="0"/>
    <x v="2"/>
    <x v="0"/>
    <s v="no"/>
    <s v="Blue"/>
    <s v="Plastic"/>
    <m/>
    <n v="8.8641441441441433"/>
    <n v="0"/>
    <n v="7.1"/>
    <n v="7.1"/>
    <n v="3.1690000000000005"/>
    <n v="1.9014000000000004"/>
    <n v="48"/>
    <n v="4.4688465525652508E-3"/>
  </r>
  <r>
    <n v="77"/>
    <s v="C7-1 Oa"/>
    <x v="2"/>
    <x v="6"/>
    <x v="1"/>
    <x v="4"/>
    <x v="2"/>
    <x v="0"/>
    <s v="no"/>
    <s v="Blue"/>
    <s v="Plastic"/>
    <m/>
    <n v="6.624281524926686"/>
    <n v="0"/>
    <n v="5.0999999999999996"/>
    <n v="5.0999999999999996"/>
    <n v="5.1690000000000005"/>
    <n v="3.1014000000000004"/>
    <n v="48"/>
    <n v="9.7538879887377836E-3"/>
  </r>
  <r>
    <n v="78"/>
    <s v="C7-2 Oa"/>
    <x v="2"/>
    <x v="6"/>
    <x v="1"/>
    <x v="3"/>
    <x v="2"/>
    <x v="0"/>
    <s v="no"/>
    <s v="Blue"/>
    <s v="Plastic"/>
    <m/>
    <n v="8.5257142857142831"/>
    <n v="0"/>
    <n v="5.38"/>
    <n v="5.38"/>
    <n v="4.8890000000000002"/>
    <n v="2.9334000000000007"/>
    <n v="48"/>
    <n v="7.1680211126005401E-3"/>
  </r>
  <r>
    <n v="79"/>
    <s v="C7-3 Oa"/>
    <x v="2"/>
    <x v="6"/>
    <x v="1"/>
    <x v="0"/>
    <x v="2"/>
    <x v="0"/>
    <s v="no"/>
    <s v="Blue"/>
    <s v="Plastic"/>
    <m/>
    <n v="5.8862162162162166"/>
    <n v="0"/>
    <n v="7"/>
    <n v="7"/>
    <n v="3.2690000000000001"/>
    <n v="1.9614000000000003"/>
    <n v="48"/>
    <n v="6.9420657514119117E-3"/>
  </r>
  <r>
    <n v="80"/>
    <s v="C7-4 Oa"/>
    <x v="2"/>
    <x v="6"/>
    <x v="1"/>
    <x v="2"/>
    <x v="2"/>
    <x v="0"/>
    <s v="no"/>
    <s v="Blue"/>
    <s v="Plastic"/>
    <m/>
    <n v="7.693686746987952"/>
    <n v="0"/>
    <n v="3.94"/>
    <n v="3.94"/>
    <n v="6.3290000000000006"/>
    <n v="3.797400000000001"/>
    <n v="48"/>
    <n v="1.0282781532660172E-2"/>
  </r>
  <r>
    <n v="81"/>
    <s v="C8-1 Oa"/>
    <x v="2"/>
    <x v="7"/>
    <x v="1"/>
    <x v="0"/>
    <x v="2"/>
    <x v="0"/>
    <s v="no"/>
    <s v="Blue"/>
    <s v="Plastic"/>
    <s v="w-w"/>
    <n v="7.0814639175257712"/>
    <n v="3.2"/>
    <n v="8.9"/>
    <n v="5.7"/>
    <n v="4.569"/>
    <n v="2.7414000000000005"/>
    <n v="48"/>
    <n v="8.0650696897082881E-3"/>
  </r>
  <r>
    <n v="82"/>
    <s v="C8-2 Oa"/>
    <x v="2"/>
    <x v="7"/>
    <x v="1"/>
    <x v="2"/>
    <x v="2"/>
    <x v="0"/>
    <s v="no"/>
    <s v="Blue"/>
    <s v="Plastic"/>
    <s v="Pink/white-white"/>
    <n v="6.269436893203884"/>
    <n v="0"/>
    <n v="4.4800000000000004"/>
    <n v="4.4800000000000004"/>
    <n v="5.7889999999999997"/>
    <n v="3.4734000000000003"/>
    <n v="48"/>
    <n v="1.1542105173503141E-2"/>
  </r>
  <r>
    <n v="83"/>
    <s v="C8-3 Oa"/>
    <x v="2"/>
    <x v="7"/>
    <x v="1"/>
    <x v="4"/>
    <x v="2"/>
    <x v="0"/>
    <s v="no"/>
    <s v="Blue"/>
    <s v="Plastic"/>
    <s v="Pink/white-white"/>
    <n v="7.7994736842105263"/>
    <n v="0"/>
    <n v="4.4400000000000004"/>
    <n v="4.4400000000000004"/>
    <n v="5.8289999999999997"/>
    <n v="3.4974000000000003"/>
    <n v="48"/>
    <n v="9.3419765166340516E-3"/>
  </r>
  <r>
    <n v="84"/>
    <s v="C8-4 Oa"/>
    <x v="2"/>
    <x v="7"/>
    <x v="1"/>
    <x v="3"/>
    <x v="2"/>
    <x v="0"/>
    <s v="no"/>
    <s v="Blue"/>
    <s v="Plastic"/>
    <s v="w-w"/>
    <n v="7.1419209039548024"/>
    <n v="0"/>
    <n v="4.42"/>
    <n v="4.42"/>
    <n v="5.8490000000000002"/>
    <n v="3.5094000000000003"/>
    <n v="48"/>
    <n v="1.0237091810904028E-2"/>
  </r>
  <r>
    <n v="85"/>
    <s v="C9-1 Oa"/>
    <x v="2"/>
    <x v="8"/>
    <x v="1"/>
    <x v="2"/>
    <x v="2"/>
    <x v="0"/>
    <s v="no"/>
    <s v="Blue"/>
    <s v="Plastic"/>
    <s v="w-w"/>
    <n v="7.2263768115942026"/>
    <n v="0"/>
    <n v="4.8499999999999996"/>
    <n v="4.8499999999999996"/>
    <n v="5.4190000000000005"/>
    <n v="3.2514000000000007"/>
    <n v="48"/>
    <n v="9.373646263687781E-3"/>
  </r>
  <r>
    <n v="86"/>
    <s v="C9-2 Oa"/>
    <x v="2"/>
    <x v="8"/>
    <x v="1"/>
    <x v="0"/>
    <x v="2"/>
    <x v="0"/>
    <s v="no"/>
    <s v="Blue"/>
    <s v="Plastic"/>
    <m/>
    <n v="7.065248962655601"/>
    <n v="0"/>
    <n v="5.38"/>
    <n v="5.38"/>
    <n v="4.8890000000000002"/>
    <n v="2.9334000000000007"/>
    <n v="48"/>
    <n v="8.6497305789249614E-3"/>
  </r>
  <r>
    <n v="87"/>
    <s v="C9-3 Oa"/>
    <x v="2"/>
    <x v="8"/>
    <x v="1"/>
    <x v="3"/>
    <x v="2"/>
    <x v="0"/>
    <s v="no"/>
    <s v="Blue"/>
    <s v="Plastic"/>
    <m/>
    <n v="7.1833648393194709"/>
    <n v="0"/>
    <n v="5.84"/>
    <n v="5.84"/>
    <n v="4.4290000000000003"/>
    <n v="2.6574000000000004"/>
    <n v="48"/>
    <n v="7.7070427631578953E-3"/>
  </r>
  <r>
    <n v="88"/>
    <s v="C9-4 Oa"/>
    <x v="2"/>
    <x v="8"/>
    <x v="1"/>
    <x v="4"/>
    <x v="2"/>
    <x v="0"/>
    <s v="no"/>
    <s v="Blue"/>
    <s v="Plastic"/>
    <m/>
    <n v="7.9027253668763109"/>
    <n v="0"/>
    <n v="5.0199999999999996"/>
    <n v="5.0199999999999996"/>
    <n v="5.2490000000000006"/>
    <n v="3.1494"/>
    <n v="48"/>
    <n v="8.3025155188879447E-3"/>
  </r>
  <r>
    <n v="89"/>
    <s v="HBM-1 Oa"/>
    <x v="1"/>
    <x v="9"/>
    <x v="1"/>
    <x v="3"/>
    <x v="2"/>
    <x v="0"/>
    <s v="no"/>
    <s v="Blue"/>
    <s v="Plastic"/>
    <m/>
    <n v="7.6513580246913575"/>
    <n v="0"/>
    <n v="5.54"/>
    <n v="5.54"/>
    <n v="4.7290000000000001"/>
    <n v="2.8374000000000001"/>
    <n v="48"/>
    <n v="7.7257527107267333E-3"/>
  </r>
  <r>
    <n v="90"/>
    <s v="HBM-2 Oa"/>
    <x v="1"/>
    <x v="9"/>
    <x v="1"/>
    <x v="4"/>
    <x v="2"/>
    <x v="0"/>
    <s v="no"/>
    <s v="Blue"/>
    <s v="Plastic"/>
    <m/>
    <n v="8.4096440677966093"/>
    <n v="0"/>
    <n v="6.98"/>
    <n v="6.98"/>
    <n v="3.2889999999999997"/>
    <n v="1.9733999999999998"/>
    <n v="48"/>
    <n v="4.8887324681711275E-3"/>
  </r>
  <r>
    <n v="91"/>
    <s v="HBM-3 Oa"/>
    <x v="1"/>
    <x v="9"/>
    <x v="1"/>
    <x v="2"/>
    <x v="2"/>
    <x v="0"/>
    <s v="no"/>
    <s v="Blue"/>
    <s v="Plastic"/>
    <s v="w-w"/>
    <n v="9.2712558139534895"/>
    <n v="0"/>
    <n v="6.42"/>
    <n v="6.42"/>
    <n v="3.8490000000000002"/>
    <n v="2.3094000000000001"/>
    <n v="48"/>
    <n v="5.1894264342905302E-3"/>
  </r>
  <r>
    <n v="92"/>
    <s v="HBM-4 Oa"/>
    <x v="1"/>
    <x v="9"/>
    <x v="1"/>
    <x v="0"/>
    <x v="2"/>
    <x v="0"/>
    <s v="no"/>
    <s v="Blue"/>
    <s v="Plastic"/>
    <s v="Pink/white-white"/>
    <n v="7.7130232558139546"/>
    <n v="0"/>
    <n v="6.3"/>
    <n v="6.3"/>
    <n v="3.9690000000000003"/>
    <n v="2.3814000000000002"/>
    <n v="48"/>
    <n v="6.4323026593499366E-3"/>
  </r>
  <r>
    <n v="93"/>
    <s v="HBO-1 Oa"/>
    <x v="2"/>
    <x v="9"/>
    <x v="1"/>
    <x v="0"/>
    <x v="2"/>
    <x v="0"/>
    <s v="no"/>
    <s v="Blue"/>
    <s v="Plastic"/>
    <s v="Pink/white-white"/>
    <n v="5.5279795396419438"/>
    <n v="0"/>
    <n v="5.94"/>
    <n v="5.94"/>
    <n v="4.3289999999999997"/>
    <n v="2.5973999999999999"/>
    <n v="48"/>
    <n v="9.7888386908727507E-3"/>
  </r>
  <r>
    <n v="94"/>
    <s v="HBO-2 Oa"/>
    <x v="2"/>
    <x v="9"/>
    <x v="1"/>
    <x v="4"/>
    <x v="2"/>
    <x v="0"/>
    <s v="no"/>
    <s v="Blue"/>
    <s v="Plastic"/>
    <s v="w-w"/>
    <n v="7.3571428571428568"/>
    <n v="0.06"/>
    <n v="7.46"/>
    <n v="7.4"/>
    <n v="2.8689999999999998"/>
    <n v="1.7213999999999998"/>
    <n v="48"/>
    <n v="4.8745145631067964E-3"/>
  </r>
  <r>
    <n v="95"/>
    <s v="HBO-3 Oa"/>
    <x v="2"/>
    <x v="9"/>
    <x v="1"/>
    <x v="3"/>
    <x v="2"/>
    <x v="0"/>
    <s v="no"/>
    <s v="Blue"/>
    <s v="Plastic"/>
    <s v="w-w"/>
    <n v="7.6997971602434045"/>
    <n v="0"/>
    <n v="7"/>
    <n v="7"/>
    <n v="3.2690000000000001"/>
    <n v="1.9614000000000003"/>
    <n v="48"/>
    <n v="5.3069579820864098E-3"/>
  </r>
  <r>
    <n v="96"/>
    <s v="HBO-4 Oa"/>
    <x v="2"/>
    <x v="9"/>
    <x v="1"/>
    <x v="2"/>
    <x v="2"/>
    <x v="0"/>
    <s v="no"/>
    <s v="Blue"/>
    <s v="Plastic"/>
    <m/>
    <n v="6.7541784037558692"/>
    <n v="0"/>
    <n v="7.02"/>
    <n v="7.02"/>
    <n v="3.2490000000000006"/>
    <n v="1.9494000000000005"/>
    <n v="48"/>
    <n v="6.0129445170438757E-3"/>
  </r>
  <r>
    <n v="97"/>
    <s v="JBM-1 Oa"/>
    <x v="1"/>
    <x v="10"/>
    <x v="1"/>
    <x v="3"/>
    <x v="2"/>
    <x v="0"/>
    <s v="no"/>
    <s v="Blue"/>
    <s v="Plastic"/>
    <m/>
    <n v="9.2359936406995242"/>
    <n v="0"/>
    <n v="7.2"/>
    <n v="7.2"/>
    <n v="3.069"/>
    <n v="1.8414000000000001"/>
    <n v="48"/>
    <n v="4.1535866623977529E-3"/>
  </r>
  <r>
    <n v="98"/>
    <s v="JBM-2 Oa"/>
    <x v="1"/>
    <x v="10"/>
    <x v="1"/>
    <x v="4"/>
    <x v="2"/>
    <x v="0"/>
    <s v="no"/>
    <s v="Blue"/>
    <s v="Plastic"/>
    <m/>
    <n v="9.0589398280802289"/>
    <n v="0"/>
    <n v="7.38"/>
    <n v="7.38"/>
    <n v="2.8890000000000002"/>
    <n v="1.7334000000000003"/>
    <n v="48"/>
    <n v="3.9863936272168587E-3"/>
  </r>
  <r>
    <n v="99"/>
    <s v="JBM-3 Oa"/>
    <x v="1"/>
    <x v="10"/>
    <x v="1"/>
    <x v="2"/>
    <x v="2"/>
    <x v="0"/>
    <s v="no"/>
    <s v="Blue"/>
    <s v="Plastic"/>
    <m/>
    <n v="9.3803819918144598"/>
    <n v="0"/>
    <n v="8.1"/>
    <n v="8.1"/>
    <n v="2.1690000000000005"/>
    <n v="1.3014000000000003"/>
    <n v="48"/>
    <n v="2.8903407157255434E-3"/>
  </r>
  <r>
    <n v="100"/>
    <s v="JBM-4 Oa"/>
    <x v="1"/>
    <x v="10"/>
    <x v="1"/>
    <x v="0"/>
    <x v="2"/>
    <x v="0"/>
    <s v="no"/>
    <s v="Blue"/>
    <s v="Plastic"/>
    <m/>
    <n v="8.500478468899523"/>
    <n v="0"/>
    <n v="7.28"/>
    <n v="7.28"/>
    <n v="2.9889999999999999"/>
    <n v="1.7934000000000001"/>
    <n v="48"/>
    <n v="4.3953408195429467E-3"/>
  </r>
  <r>
    <n v="101"/>
    <s v="JBO-1 Oa"/>
    <x v="2"/>
    <x v="10"/>
    <x v="1"/>
    <x v="3"/>
    <x v="2"/>
    <x v="0"/>
    <s v="no"/>
    <s v="Blue"/>
    <s v="Plastic"/>
    <s v="white color"/>
    <n v="6.3842307692307694"/>
    <n v="0"/>
    <n v="6"/>
    <n v="6"/>
    <n v="4.2690000000000001"/>
    <n v="2.5614000000000003"/>
    <n v="48"/>
    <n v="8.3584854509307794E-3"/>
  </r>
  <r>
    <n v="102"/>
    <s v="JBO-2 Oa"/>
    <x v="2"/>
    <x v="10"/>
    <x v="1"/>
    <x v="0"/>
    <x v="2"/>
    <x v="0"/>
    <s v="no"/>
    <s v="Blue"/>
    <s v="Plastic"/>
    <s v="white color"/>
    <n v="6.4861538461538473"/>
    <n v="0"/>
    <n v="6.6"/>
    <n v="6.6"/>
    <n v="3.6690000000000005"/>
    <n v="2.2014000000000005"/>
    <n v="48"/>
    <n v="7.0708313567362435E-3"/>
  </r>
  <r>
    <n v="103"/>
    <s v="JBO-3 Oa"/>
    <x v="2"/>
    <x v="10"/>
    <x v="1"/>
    <x v="4"/>
    <x v="2"/>
    <x v="0"/>
    <s v="no"/>
    <s v="Blue"/>
    <s v="Plastic"/>
    <s v="white color"/>
    <n v="6.3951136363636358"/>
    <n v="0"/>
    <n v="6.64"/>
    <n v="6.64"/>
    <n v="3.6290000000000004"/>
    <n v="2.1774000000000004"/>
    <n v="48"/>
    <n v="7.0933063240755561E-3"/>
  </r>
  <r>
    <n v="104"/>
    <s v="JBO-4 Oa"/>
    <x v="2"/>
    <x v="10"/>
    <x v="1"/>
    <x v="2"/>
    <x v="2"/>
    <x v="0"/>
    <s v="no"/>
    <s v="Blue"/>
    <s v="Plastic"/>
    <s v="white color"/>
    <n v="5.6239853747714816"/>
    <n v="0"/>
    <n v="5.22"/>
    <n v="5.22"/>
    <n v="5.0490000000000004"/>
    <n v="3.0294000000000003"/>
    <n v="48"/>
    <n v="1.122202420424403E-2"/>
  </r>
  <r>
    <n v="1"/>
    <s v="Blank"/>
    <x v="3"/>
    <x v="11"/>
    <x v="2"/>
    <x v="5"/>
    <x v="2"/>
    <x v="0"/>
    <s v="Blank"/>
    <s v="Blue"/>
    <s v="Plastic"/>
    <s v="white color"/>
    <n v="0"/>
    <n v="0"/>
    <n v="10.31"/>
    <n v="10.31"/>
    <m/>
    <m/>
    <m/>
    <m/>
  </r>
  <r>
    <n v="2"/>
    <s v="Blank"/>
    <x v="3"/>
    <x v="11"/>
    <x v="2"/>
    <x v="5"/>
    <x v="2"/>
    <x v="0"/>
    <s v="Blank"/>
    <s v="Blue"/>
    <s v="Plastic"/>
    <s v="white color"/>
    <n v="0"/>
    <n v="0"/>
    <n v="10.199999999999999"/>
    <n v="10.199999999999999"/>
    <m/>
    <m/>
    <m/>
    <m/>
  </r>
  <r>
    <n v="3"/>
    <s v="Blank"/>
    <x v="3"/>
    <x v="11"/>
    <x v="2"/>
    <x v="5"/>
    <x v="2"/>
    <x v="0"/>
    <s v="Blank"/>
    <s v="Blue"/>
    <s v="Plastic"/>
    <s v="white color"/>
    <n v="0"/>
    <n v="0"/>
    <n v="10.210000000000001"/>
    <n v="10.210000000000001"/>
    <m/>
    <m/>
    <m/>
    <m/>
  </r>
  <r>
    <n v="4"/>
    <s v="Blank"/>
    <x v="3"/>
    <x v="11"/>
    <x v="2"/>
    <x v="5"/>
    <x v="2"/>
    <x v="0"/>
    <s v="Blank"/>
    <s v="Blue"/>
    <s v="Plastic"/>
    <s v="white color"/>
    <n v="0"/>
    <n v="0"/>
    <n v="10.25"/>
    <n v="10.25"/>
    <m/>
    <m/>
    <m/>
    <m/>
  </r>
  <r>
    <n v="5"/>
    <s v="Blank"/>
    <x v="3"/>
    <x v="11"/>
    <x v="2"/>
    <x v="5"/>
    <x v="2"/>
    <x v="0"/>
    <s v="Blank"/>
    <s v="Blue"/>
    <s v="Plastic"/>
    <s v="white color"/>
    <n v="0"/>
    <n v="0"/>
    <n v="10.3"/>
    <n v="10.3"/>
    <m/>
    <m/>
    <m/>
    <m/>
  </r>
  <r>
    <n v="6"/>
    <s v="Blank"/>
    <x v="3"/>
    <x v="11"/>
    <x v="2"/>
    <x v="5"/>
    <x v="2"/>
    <x v="0"/>
    <s v="Blank"/>
    <s v="Blue"/>
    <s v="Plastic"/>
    <s v="white color"/>
    <n v="0"/>
    <n v="0"/>
    <n v="10.32"/>
    <n v="10.32"/>
    <m/>
    <m/>
    <m/>
    <m/>
  </r>
  <r>
    <n v="7"/>
    <s v="Blank"/>
    <x v="3"/>
    <x v="11"/>
    <x v="2"/>
    <x v="5"/>
    <x v="2"/>
    <x v="0"/>
    <s v="Blank"/>
    <s v="Blue"/>
    <s v="Plastic"/>
    <s v="white color"/>
    <n v="0"/>
    <n v="0"/>
    <n v="10.26"/>
    <n v="10.26"/>
    <m/>
    <m/>
    <m/>
    <m/>
  </r>
  <r>
    <n v="8"/>
    <s v="Blank"/>
    <x v="3"/>
    <x v="11"/>
    <x v="2"/>
    <x v="5"/>
    <x v="2"/>
    <x v="0"/>
    <s v="Blank"/>
    <s v="Blue"/>
    <s v="Plastic"/>
    <s v="white color"/>
    <n v="0"/>
    <n v="0"/>
    <n v="10.25"/>
    <n v="10.25"/>
    <m/>
    <m/>
    <m/>
    <m/>
  </r>
  <r>
    <n v="9"/>
    <s v="Blank"/>
    <x v="3"/>
    <x v="11"/>
    <x v="2"/>
    <x v="5"/>
    <x v="2"/>
    <x v="0"/>
    <s v="Blank"/>
    <s v="Blue"/>
    <s v="Plastic"/>
    <s v="white color"/>
    <n v="0"/>
    <n v="0"/>
    <n v="10.3"/>
    <n v="10.3"/>
    <m/>
    <m/>
    <m/>
    <m/>
  </r>
  <r>
    <n v="10"/>
    <s v="Blank"/>
    <x v="3"/>
    <x v="11"/>
    <x v="2"/>
    <x v="5"/>
    <x v="2"/>
    <x v="0"/>
    <s v="Blank"/>
    <s v="Blue"/>
    <s v="Plastic"/>
    <s v="white color"/>
    <n v="0"/>
    <n v="0"/>
    <n v="10.29"/>
    <n v="10.29"/>
    <m/>
    <m/>
    <m/>
    <m/>
  </r>
  <r>
    <m/>
    <m/>
    <x v="3"/>
    <x v="11"/>
    <x v="2"/>
    <x v="5"/>
    <x v="1"/>
    <x v="1"/>
    <m/>
    <m/>
    <m/>
    <m/>
    <m/>
    <m/>
    <m/>
    <n v="10.269"/>
    <m/>
    <m/>
    <m/>
    <m/>
  </r>
  <r>
    <n v="1"/>
    <s v="C1-1 Oe"/>
    <x v="0"/>
    <x v="0"/>
    <x v="0"/>
    <x v="0"/>
    <x v="3"/>
    <x v="0"/>
    <s v="no"/>
    <s v="Blue"/>
    <s v="Glass"/>
    <s v="w-w"/>
    <n v="6.6238028169014092"/>
    <n v="0"/>
    <n v="0"/>
    <n v="0"/>
    <n v="10.265000000000002"/>
    <n v="6.1590000000000016"/>
    <n v="72"/>
    <n v="1.2914283385428851E-2"/>
  </r>
  <r>
    <n v="2"/>
    <s v="C1-2 Oe"/>
    <x v="0"/>
    <x v="0"/>
    <x v="0"/>
    <x v="1"/>
    <x v="3"/>
    <x v="0"/>
    <s v="no"/>
    <s v="Blue"/>
    <s v="Glass"/>
    <s v="w-w"/>
    <n v="6.3271153846153849"/>
    <n v="0"/>
    <n v="2.1800000000000002"/>
    <n v="2.1800000000000002"/>
    <n v="8.0850000000000026"/>
    <n v="4.8510000000000018"/>
    <n v="72"/>
    <n v="1.0648612504179207E-2"/>
  </r>
  <r>
    <n v="3"/>
    <s v="C1-3 Oe"/>
    <x v="0"/>
    <x v="0"/>
    <x v="0"/>
    <x v="2"/>
    <x v="3"/>
    <x v="0"/>
    <s v="no"/>
    <s v="Blue"/>
    <s v="Glass"/>
    <s v="w-w"/>
    <n v="6.4017511520737322"/>
    <n v="0"/>
    <n v="3.2"/>
    <n v="3.2"/>
    <n v="7.0650000000000022"/>
    <n v="4.2390000000000017"/>
    <n v="72"/>
    <n v="9.1967023711830038E-3"/>
  </r>
  <r>
    <n v="4"/>
    <s v="C1-4 Oe"/>
    <x v="0"/>
    <x v="0"/>
    <x v="0"/>
    <x v="3"/>
    <x v="3"/>
    <x v="0"/>
    <s v="no"/>
    <s v="Blue"/>
    <s v="Glass"/>
    <s v="w-w"/>
    <n v="7.0722935779816529"/>
    <n v="0"/>
    <n v="0"/>
    <n v="0"/>
    <n v="10.265000000000002"/>
    <n v="6.1590000000000016"/>
    <n v="72"/>
    <n v="1.2095321796734469E-2"/>
  </r>
  <r>
    <n v="5"/>
    <s v="C2-1 Oe"/>
    <x v="0"/>
    <x v="1"/>
    <x v="0"/>
    <x v="3"/>
    <x v="3"/>
    <x v="0"/>
    <s v="no"/>
    <s v="Blue"/>
    <s v="Glass"/>
    <s v="w-w"/>
    <n v="7.4996380090497725"/>
    <n v="0"/>
    <n v="5.62"/>
    <n v="5.62"/>
    <n v="4.6450000000000022"/>
    <n v="2.7870000000000013"/>
    <n v="72"/>
    <n v="5.1613602265368295E-3"/>
  </r>
  <r>
    <n v="6"/>
    <s v="C2-2 Oe"/>
    <x v="0"/>
    <x v="1"/>
    <x v="0"/>
    <x v="2"/>
    <x v="3"/>
    <x v="0"/>
    <s v="no"/>
    <s v="Blue"/>
    <s v="Glass"/>
    <s v="precip-w"/>
    <n v="6.9401895734597154"/>
    <n v="0"/>
    <n v="4.5999999999999996"/>
    <n v="4.5999999999999996"/>
    <n v="5.6650000000000027"/>
    <n v="3.3990000000000022"/>
    <n v="72"/>
    <n v="6.8021676978197877E-3"/>
  </r>
  <r>
    <n v="7"/>
    <s v="C2-3 Oe"/>
    <x v="0"/>
    <x v="1"/>
    <x v="0"/>
    <x v="0"/>
    <x v="3"/>
    <x v="0"/>
    <s v="no"/>
    <s v="Blue"/>
    <s v="Glass"/>
    <s v="white-no reaction"/>
    <n v="5.8173076923076916"/>
    <n v="0"/>
    <n v="0"/>
    <n v="0"/>
    <n v="10.265000000000002"/>
    <n v="6.1590000000000016"/>
    <n v="72"/>
    <n v="1.4704683195592292E-2"/>
  </r>
  <r>
    <n v="8"/>
    <s v="C2-4 Oe"/>
    <x v="0"/>
    <x v="1"/>
    <x v="0"/>
    <x v="1"/>
    <x v="3"/>
    <x v="0"/>
    <s v="no"/>
    <s v="Blue"/>
    <s v="Glass"/>
    <s v="p-w"/>
    <n v="7.1070422535211266"/>
    <n v="0"/>
    <n v="4.4400000000000004"/>
    <n v="4.4400000000000004"/>
    <n v="5.825000000000002"/>
    <n v="3.4950000000000014"/>
    <n v="72"/>
    <n v="6.8300799312987215E-3"/>
  </r>
  <r>
    <n v="9"/>
    <s v="C3-1 Oe"/>
    <x v="0"/>
    <x v="2"/>
    <x v="0"/>
    <x v="3"/>
    <x v="3"/>
    <x v="0"/>
    <s v="no"/>
    <s v="Blue"/>
    <s v="Glass"/>
    <s v="p-w"/>
    <n v="5.4747663551401873"/>
    <n v="0"/>
    <n v="0.8"/>
    <n v="0.8"/>
    <n v="9.4650000000000016"/>
    <n v="5.679000000000002"/>
    <n v="72"/>
    <n v="1.4407007511095943E-2"/>
  </r>
  <r>
    <n v="10"/>
    <s v="C3-2 Oe"/>
    <x v="0"/>
    <x v="2"/>
    <x v="0"/>
    <x v="0"/>
    <x v="3"/>
    <x v="0"/>
    <s v="no"/>
    <s v="Blue"/>
    <s v="Glass"/>
    <s v="p-w"/>
    <n v="5.2939523809523816"/>
    <n v="0.8"/>
    <n v="1.2"/>
    <n v="0.39999999999999991"/>
    <n v="9.865000000000002"/>
    <n v="5.9190000000000014"/>
    <n v="72"/>
    <n v="1.5528725499896558E-2"/>
  </r>
  <r>
    <n v="11"/>
    <s v="C3-3 Oe"/>
    <x v="0"/>
    <x v="2"/>
    <x v="0"/>
    <x v="1"/>
    <x v="3"/>
    <x v="0"/>
    <s v="no"/>
    <s v="Blue"/>
    <s v="Glass"/>
    <s v="p-w"/>
    <n v="6.0041517857142841"/>
    <n v="0"/>
    <n v="2.5"/>
    <n v="2.5"/>
    <n v="7.7650000000000023"/>
    <n v="4.6590000000000016"/>
    <n v="72"/>
    <n v="1.0777264739924512E-2"/>
  </r>
  <r>
    <n v="12"/>
    <s v="C3-4 Oe"/>
    <x v="0"/>
    <x v="2"/>
    <x v="0"/>
    <x v="2"/>
    <x v="3"/>
    <x v="0"/>
    <s v="no"/>
    <s v="Blue"/>
    <s v="Glass"/>
    <s v="w-w"/>
    <n v="5.5753703703703685"/>
    <n v="0"/>
    <n v="3.6"/>
    <n v="3.6"/>
    <n v="6.6650000000000027"/>
    <n v="3.9990000000000019"/>
    <n v="72"/>
    <n v="9.9619689773142537E-3"/>
  </r>
  <r>
    <n v="13"/>
    <s v="C4-1 Oe"/>
    <x v="1"/>
    <x v="3"/>
    <x v="0"/>
    <x v="3"/>
    <x v="3"/>
    <x v="0"/>
    <s v="no"/>
    <s v="Blue"/>
    <s v="Glass"/>
    <s v="w-w"/>
    <n v="6.1292523364485962"/>
    <n v="0"/>
    <n v="3.4"/>
    <n v="3.4"/>
    <n v="6.865000000000002"/>
    <n v="4.1190000000000015"/>
    <n v="72"/>
    <n v="9.3336560795734737E-3"/>
  </r>
  <r>
    <n v="14"/>
    <s v="C4-2 Oe"/>
    <x v="1"/>
    <x v="3"/>
    <x v="0"/>
    <x v="1"/>
    <x v="3"/>
    <x v="0"/>
    <s v="no"/>
    <s v="Blue"/>
    <s v="Glass"/>
    <s v="w-w"/>
    <n v="6.4239860139860134"/>
    <n v="0"/>
    <n v="3.84"/>
    <n v="3.84"/>
    <n v="6.4250000000000025"/>
    <n v="3.8550000000000018"/>
    <n v="72"/>
    <n v="8.3346486978798182E-3"/>
  </r>
  <r>
    <n v="15"/>
    <s v="C4-3 Oe"/>
    <x v="1"/>
    <x v="3"/>
    <x v="0"/>
    <x v="2"/>
    <x v="3"/>
    <x v="0"/>
    <s v="no"/>
    <s v="Blue"/>
    <s v="Glass"/>
    <s v="p-w"/>
    <n v="7.3042105263157877"/>
    <n v="0"/>
    <n v="4.5"/>
    <n v="4.5"/>
    <n v="5.7650000000000023"/>
    <n v="3.4590000000000019"/>
    <n v="72"/>
    <n v="6.5772565691502192E-3"/>
  </r>
  <r>
    <n v="16"/>
    <s v="C4-4 Oe"/>
    <x v="1"/>
    <x v="3"/>
    <x v="0"/>
    <x v="0"/>
    <x v="3"/>
    <x v="0"/>
    <s v="no"/>
    <s v="Blue"/>
    <s v="Glass"/>
    <s v="p-w"/>
    <n v="7.4528395061728396"/>
    <n v="0"/>
    <n v="5.7"/>
    <n v="5.7"/>
    <n v="4.5650000000000022"/>
    <n v="2.7390000000000017"/>
    <n v="72"/>
    <n v="5.1043185131195365E-3"/>
  </r>
  <r>
    <n v="17"/>
    <s v="C5-1 Oe"/>
    <x v="1"/>
    <x v="4"/>
    <x v="0"/>
    <x v="2"/>
    <x v="3"/>
    <x v="0"/>
    <s v="no"/>
    <s v="Blue"/>
    <s v="Glass"/>
    <s v="p-w"/>
    <n v="6.988860759493674"/>
    <n v="0"/>
    <n v="1.8"/>
    <n v="1.8"/>
    <n v="8.4650000000000016"/>
    <n v="5.0790000000000015"/>
    <n v="72"/>
    <n v="1.0093442850588035E-2"/>
  </r>
  <r>
    <n v="18"/>
    <s v="C5-2 Oe"/>
    <x v="1"/>
    <x v="4"/>
    <x v="0"/>
    <x v="3"/>
    <x v="3"/>
    <x v="0"/>
    <s v="no"/>
    <s v="Blue"/>
    <s v="Glass"/>
    <s v="p-w"/>
    <n v="6.5113953488372092"/>
    <n v="0"/>
    <n v="1.62"/>
    <n v="1.62"/>
    <n v="8.6450000000000031"/>
    <n v="5.1870000000000021"/>
    <n v="72"/>
    <n v="1.106393680726693E-2"/>
  </r>
  <r>
    <n v="19"/>
    <s v="C5-3 Oe"/>
    <x v="1"/>
    <x v="4"/>
    <x v="0"/>
    <x v="4"/>
    <x v="3"/>
    <x v="0"/>
    <s v="no"/>
    <s v="Blue"/>
    <s v="Glass"/>
    <s v="p-w"/>
    <n v="6.4493559322033889"/>
    <n v="0"/>
    <n v="2.8"/>
    <n v="2.8"/>
    <n v="7.4650000000000025"/>
    <n v="4.4790000000000019"/>
    <n v="72"/>
    <n v="9.6456660149132449E-3"/>
  </r>
  <r>
    <n v="20"/>
    <s v="C5-4 Oe"/>
    <x v="1"/>
    <x v="4"/>
    <x v="0"/>
    <x v="0"/>
    <x v="3"/>
    <x v="0"/>
    <s v="no"/>
    <s v="Blue"/>
    <s v="Glass"/>
    <s v="p-w"/>
    <n v="6.3433455882352936"/>
    <n v="0"/>
    <n v="3.4"/>
    <n v="3.4"/>
    <n v="6.865000000000002"/>
    <n v="4.1190000000000015"/>
    <n v="72"/>
    <n v="9.0186373322360021E-3"/>
  </r>
  <r>
    <n v="21"/>
    <s v="C6-1 Oe"/>
    <x v="1"/>
    <x v="5"/>
    <x v="0"/>
    <x v="3"/>
    <x v="3"/>
    <x v="0"/>
    <s v="no"/>
    <s v="Blue"/>
    <s v="Glass"/>
    <s v="p-w"/>
    <n v="6.6595250659630603"/>
    <n v="0.2"/>
    <n v="3.52"/>
    <n v="3.32"/>
    <n v="6.9450000000000021"/>
    <n v="4.1670000000000016"/>
    <n v="72"/>
    <n v="8.6905596760646006E-3"/>
  </r>
  <r>
    <n v="22"/>
    <s v="C6-2 Oe"/>
    <x v="1"/>
    <x v="5"/>
    <x v="0"/>
    <x v="2"/>
    <x v="3"/>
    <x v="0"/>
    <s v="no"/>
    <s v="Blue"/>
    <s v="Glass"/>
    <s v="p-w"/>
    <n v="6.681629834254144"/>
    <n v="0"/>
    <n v="2.7"/>
    <n v="2.7"/>
    <n v="7.5650000000000022"/>
    <n v="4.5390000000000024"/>
    <n v="72"/>
    <n v="9.4350732127476359E-3"/>
  </r>
  <r>
    <n v="23"/>
    <s v="C6-3 Oe"/>
    <x v="1"/>
    <x v="5"/>
    <x v="0"/>
    <x v="4"/>
    <x v="3"/>
    <x v="0"/>
    <s v="no"/>
    <s v="Blue"/>
    <s v="Glass"/>
    <m/>
    <n v="6.482256267409471"/>
    <n v="0"/>
    <n v="3.96"/>
    <n v="3.96"/>
    <n v="6.3050000000000024"/>
    <n v="3.7830000000000017"/>
    <n v="72"/>
    <n v="8.1054596577472427E-3"/>
  </r>
  <r>
    <n v="24"/>
    <s v="C6-4 Oe"/>
    <x v="1"/>
    <x v="5"/>
    <x v="0"/>
    <x v="0"/>
    <x v="3"/>
    <x v="0"/>
    <s v="no"/>
    <s v="Blue"/>
    <s v="Glass"/>
    <m/>
    <n v="7.2038016528925617"/>
    <n v="0"/>
    <n v="1.2"/>
    <n v="1.2"/>
    <n v="9.0650000000000031"/>
    <n v="5.4390000000000018"/>
    <n v="72"/>
    <n v="1.0486361272361551E-2"/>
  </r>
  <r>
    <n v="25"/>
    <s v="C7-1 Oe"/>
    <x v="2"/>
    <x v="6"/>
    <x v="0"/>
    <x v="4"/>
    <x v="3"/>
    <x v="0"/>
    <s v="no"/>
    <s v="Blue"/>
    <s v="Glass"/>
    <m/>
    <n v="6.0716513761467894"/>
    <n v="0"/>
    <n v="2.5"/>
    <n v="2.5"/>
    <n v="7.7650000000000023"/>
    <n v="4.6590000000000016"/>
    <n v="72"/>
    <n v="1.0657452038097544E-2"/>
  </r>
  <r>
    <n v="26"/>
    <s v="C7-2 Oe"/>
    <x v="2"/>
    <x v="6"/>
    <x v="0"/>
    <x v="3"/>
    <x v="3"/>
    <x v="0"/>
    <s v="no"/>
    <s v="Blue"/>
    <s v="Glass"/>
    <m/>
    <n v="6.8469333333333324"/>
    <n v="0"/>
    <n v="4.0999999999999996"/>
    <n v="4.0999999999999996"/>
    <n v="6.1650000000000027"/>
    <n v="3.6990000000000016"/>
    <n v="72"/>
    <n v="7.5033591680947233E-3"/>
  </r>
  <r>
    <n v="27"/>
    <s v="C7-3 Oe"/>
    <x v="2"/>
    <x v="6"/>
    <x v="0"/>
    <x v="0"/>
    <x v="3"/>
    <x v="0"/>
    <s v="no"/>
    <s v="Blue"/>
    <s v="Glass"/>
    <m/>
    <n v="5.3319211822660106"/>
    <n v="0"/>
    <n v="1.5"/>
    <n v="1.5"/>
    <n v="8.7650000000000023"/>
    <n v="5.2590000000000021"/>
    <n v="72"/>
    <n v="1.3698939682305046E-2"/>
  </r>
  <r>
    <n v="28"/>
    <s v="C7-4 Oe"/>
    <x v="2"/>
    <x v="6"/>
    <x v="0"/>
    <x v="2"/>
    <x v="3"/>
    <x v="0"/>
    <s v="no"/>
    <s v="Blue"/>
    <s v="Glass"/>
    <s v="p-w"/>
    <n v="6.0920327102803729"/>
    <n v="0"/>
    <n v="0.74"/>
    <n v="0.74"/>
    <n v="9.5250000000000021"/>
    <n v="5.7150000000000016"/>
    <n v="72"/>
    <n v="1.3029312837741962E-2"/>
  </r>
  <r>
    <n v="29"/>
    <s v="C8-1 Oe"/>
    <x v="2"/>
    <x v="7"/>
    <x v="0"/>
    <x v="0"/>
    <x v="3"/>
    <x v="0"/>
    <s v="no"/>
    <s v="Blue"/>
    <s v="Glass"/>
    <s v="p-w"/>
    <n v="6.0915094339622629"/>
    <n v="0"/>
    <n v="1.86"/>
    <n v="1.86"/>
    <n v="8.4050000000000029"/>
    <n v="5.0430000000000028"/>
    <n v="72"/>
    <n v="1.1498244798926239E-2"/>
  </r>
  <r>
    <n v="30"/>
    <s v="C8-2 Oe"/>
    <x v="2"/>
    <x v="7"/>
    <x v="0"/>
    <x v="2"/>
    <x v="3"/>
    <x v="0"/>
    <s v="no"/>
    <s v="Blue"/>
    <s v="Glass"/>
    <s v="p-w"/>
    <n v="5.7163917525773194"/>
    <n v="0"/>
    <n v="0"/>
    <n v="0"/>
    <n v="10.265000000000002"/>
    <n v="6.1590000000000016"/>
    <n v="72"/>
    <n v="1.4964276482293044E-2"/>
  </r>
  <r>
    <n v="31"/>
    <s v="C8-3 Oe"/>
    <x v="2"/>
    <x v="7"/>
    <x v="0"/>
    <x v="4"/>
    <x v="3"/>
    <x v="0"/>
    <s v="no"/>
    <s v="Blue"/>
    <s v="Glass"/>
    <m/>
    <n v="6.4211515151515162"/>
    <n v="0"/>
    <n v="2.8"/>
    <n v="2.8"/>
    <n v="7.4650000000000025"/>
    <n v="4.4790000000000019"/>
    <n v="72"/>
    <n v="9.6880338653503126E-3"/>
  </r>
  <r>
    <n v="32"/>
    <s v="C8-4 Oe"/>
    <x v="2"/>
    <x v="7"/>
    <x v="0"/>
    <x v="3"/>
    <x v="3"/>
    <x v="0"/>
    <s v="no"/>
    <s v="Blue"/>
    <s v="Glass"/>
    <m/>
    <n v="5.9914414414414408"/>
    <n v="0"/>
    <n v="3.5"/>
    <n v="3.5"/>
    <n v="6.7650000000000023"/>
    <n v="4.0590000000000019"/>
    <n v="72"/>
    <n v="9.4092549432373569E-3"/>
  </r>
  <r>
    <n v="33"/>
    <s v="C9-1 Oe"/>
    <x v="2"/>
    <x v="8"/>
    <x v="0"/>
    <x v="2"/>
    <x v="3"/>
    <x v="0"/>
    <s v="no"/>
    <s v="Blue"/>
    <s v="Glass"/>
    <s v="(white crystal) precipitate after adding HCL"/>
    <n v="5.0299159663865556"/>
    <n v="0"/>
    <n v="7.1"/>
    <n v="7.1"/>
    <n v="3.1650000000000027"/>
    <n v="1.8990000000000016"/>
    <n v="72"/>
    <n v="5.2436263699545613E-3"/>
  </r>
  <r>
    <n v="34"/>
    <s v="C9-2 Oe"/>
    <x v="2"/>
    <x v="8"/>
    <x v="0"/>
    <x v="0"/>
    <x v="3"/>
    <x v="0"/>
    <s v="no"/>
    <s v="Blue"/>
    <s v="Glass"/>
    <m/>
    <n v="4.7529947916666675"/>
    <n v="0"/>
    <n v="1.7"/>
    <n v="1.7"/>
    <n v="8.5650000000000031"/>
    <n v="5.139000000000002"/>
    <n v="72"/>
    <n v="1.5016847930307102E-2"/>
  </r>
  <r>
    <n v="35"/>
    <s v="C9-3 Oe"/>
    <x v="2"/>
    <x v="8"/>
    <x v="0"/>
    <x v="3"/>
    <x v="3"/>
    <x v="0"/>
    <s v="no"/>
    <s v="Blue"/>
    <s v="Glass"/>
    <m/>
    <n v="5.7981481481481483"/>
    <n v="0"/>
    <n v="2.2000000000000002"/>
    <n v="2.2000000000000002"/>
    <n v="8.0650000000000013"/>
    <n v="4.8390000000000013"/>
    <n v="72"/>
    <n v="1.1591344618332803E-2"/>
  </r>
  <r>
    <n v="36"/>
    <s v="C9-4 Oe"/>
    <x v="2"/>
    <x v="8"/>
    <x v="0"/>
    <x v="4"/>
    <x v="3"/>
    <x v="0"/>
    <s v="no"/>
    <s v="Blue"/>
    <s v="Glass"/>
    <m/>
    <n v="6.4576127320954919"/>
    <n v="0"/>
    <n v="5.7"/>
    <n v="5.7"/>
    <n v="4.5650000000000022"/>
    <n v="2.7390000000000017"/>
    <n v="72"/>
    <n v="5.8909798783059247E-3"/>
  </r>
  <r>
    <n v="37"/>
    <s v="HBM-1 Oe"/>
    <x v="1"/>
    <x v="9"/>
    <x v="0"/>
    <x v="3"/>
    <x v="3"/>
    <x v="0"/>
    <s v="no"/>
    <s v="Blue"/>
    <s v="Glass"/>
    <m/>
    <n v="5.4778048780487794"/>
    <n v="0"/>
    <n v="1.64"/>
    <n v="1.64"/>
    <n v="8.6250000000000018"/>
    <n v="5.1750000000000016"/>
    <n v="72"/>
    <n v="1.3121131840242226E-2"/>
  </r>
  <r>
    <n v="38"/>
    <s v="HBM-2 Oe"/>
    <x v="1"/>
    <x v="9"/>
    <x v="0"/>
    <x v="4"/>
    <x v="3"/>
    <x v="0"/>
    <s v="no"/>
    <s v="Blue"/>
    <s v="Glass"/>
    <m/>
    <n v="4.6387292817679553"/>
    <n v="0"/>
    <n v="2.12"/>
    <n v="2.12"/>
    <n v="8.1450000000000031"/>
    <n v="4.8870000000000022"/>
    <n v="72"/>
    <n v="1.4632239968556837E-2"/>
  </r>
  <r>
    <n v="39"/>
    <s v="HBM-3 Oe"/>
    <x v="1"/>
    <x v="9"/>
    <x v="0"/>
    <x v="2"/>
    <x v="3"/>
    <x v="0"/>
    <s v="no"/>
    <s v="Blue"/>
    <s v="Glass"/>
    <m/>
    <n v="4.7225599999999996"/>
    <n v="0"/>
    <n v="2.2000000000000002"/>
    <n v="2.2000000000000002"/>
    <n v="8.0650000000000013"/>
    <n v="4.8390000000000013"/>
    <n v="72"/>
    <n v="1.4231334982156575E-2"/>
  </r>
  <r>
    <n v="40"/>
    <s v="HBM-4 Oe"/>
    <x v="1"/>
    <x v="9"/>
    <x v="0"/>
    <x v="0"/>
    <x v="3"/>
    <x v="0"/>
    <s v="no"/>
    <s v="Blue"/>
    <s v="Glass"/>
    <m/>
    <n v="4.8262499999999999"/>
    <n v="0"/>
    <n v="2.12"/>
    <n v="2.12"/>
    <n v="8.1450000000000031"/>
    <n v="4.8870000000000022"/>
    <n v="72"/>
    <n v="1.406371406371407E-2"/>
  </r>
  <r>
    <n v="41"/>
    <s v="HBO-1 Oe"/>
    <x v="2"/>
    <x v="9"/>
    <x v="0"/>
    <x v="0"/>
    <x v="3"/>
    <x v="0"/>
    <s v="no"/>
    <s v="Blue"/>
    <s v="Glass"/>
    <m/>
    <n v="3.5415151515151511"/>
    <n v="0"/>
    <n v="3.42"/>
    <n v="3.42"/>
    <n v="6.8450000000000024"/>
    <n v="4.107000000000002"/>
    <n v="72"/>
    <n v="1.6106571404124252E-2"/>
  </r>
  <r>
    <n v="42"/>
    <s v="HBO-2 Oe"/>
    <x v="2"/>
    <x v="9"/>
    <x v="0"/>
    <x v="4"/>
    <x v="3"/>
    <x v="0"/>
    <s v="no"/>
    <s v="Blue"/>
    <s v="Glass"/>
    <m/>
    <n v="3.1236159600997504"/>
    <n v="0"/>
    <n v="5.9"/>
    <n v="5.9"/>
    <n v="4.365000000000002"/>
    <n v="2.6190000000000015"/>
    <n v="72"/>
    <n v="1.1645157556064739E-2"/>
  </r>
  <r>
    <n v="43"/>
    <s v="HBO-3 Oe"/>
    <x v="2"/>
    <x v="9"/>
    <x v="0"/>
    <x v="3"/>
    <x v="3"/>
    <x v="0"/>
    <s v="no"/>
    <s v="Blue"/>
    <s v="Glass"/>
    <m/>
    <n v="4.9971428571428564"/>
    <n v="0"/>
    <n v="3.2"/>
    <n v="3.2"/>
    <n v="7.0650000000000022"/>
    <n v="4.2390000000000017"/>
    <n v="72"/>
    <n v="1.1781732418524878E-2"/>
  </r>
  <r>
    <n v="44"/>
    <s v="HBO-4 Oe"/>
    <x v="2"/>
    <x v="9"/>
    <x v="0"/>
    <x v="2"/>
    <x v="3"/>
    <x v="0"/>
    <s v="no"/>
    <s v="Blue"/>
    <s v="Glass"/>
    <m/>
    <n v="4.8217915309446244"/>
    <n v="0"/>
    <n v="3.82"/>
    <n v="3.82"/>
    <n v="6.4450000000000021"/>
    <n v="3.8670000000000018"/>
    <n v="72"/>
    <n v="1.1138667648456278E-2"/>
  </r>
  <r>
    <n v="45"/>
    <s v="JBM-1 Oe"/>
    <x v="1"/>
    <x v="10"/>
    <x v="0"/>
    <x v="3"/>
    <x v="3"/>
    <x v="0"/>
    <s v="no"/>
    <s v="Blue"/>
    <s v="Glass"/>
    <m/>
    <n v="1.3051999999999999"/>
    <n v="0"/>
    <n v="7.9"/>
    <n v="7.9"/>
    <n v="2.365000000000002"/>
    <n v="1.4190000000000014"/>
    <n v="72"/>
    <n v="1.5099856982327119E-2"/>
  </r>
  <r>
    <n v="46"/>
    <s v="JBM-2 Oe"/>
    <x v="1"/>
    <x v="10"/>
    <x v="0"/>
    <x v="4"/>
    <x v="3"/>
    <x v="0"/>
    <s v="no"/>
    <s v="Blue"/>
    <s v="Glass"/>
    <m/>
    <n v="2.0724653739612195"/>
    <n v="0"/>
    <n v="6.9"/>
    <n v="6.9"/>
    <n v="3.365000000000002"/>
    <n v="2.0190000000000015"/>
    <n v="72"/>
    <n v="1.3530583921442834E-2"/>
  </r>
  <r>
    <n v="47"/>
    <s v="JBM-3 Oe"/>
    <x v="1"/>
    <x v="10"/>
    <x v="0"/>
    <x v="2"/>
    <x v="3"/>
    <x v="0"/>
    <s v="no"/>
    <s v="Blue"/>
    <s v="Glass"/>
    <m/>
    <n v="3.2770704845814977"/>
    <n v="0"/>
    <n v="5.7"/>
    <n v="5.7"/>
    <n v="4.5650000000000022"/>
    <n v="2.7390000000000017"/>
    <n v="72"/>
    <n v="1.1608437122622599E-2"/>
  </r>
  <r>
    <n v="48"/>
    <s v="JBM-4 Oe"/>
    <x v="1"/>
    <x v="10"/>
    <x v="0"/>
    <x v="0"/>
    <x v="3"/>
    <x v="0"/>
    <s v="no"/>
    <s v="Blue"/>
    <s v="Glass"/>
    <m/>
    <n v="4.5333256880733943"/>
    <n v="0"/>
    <n v="5.64"/>
    <n v="5.64"/>
    <n v="4.6250000000000027"/>
    <n v="2.7750000000000017"/>
    <n v="72"/>
    <n v="8.5018525732807881E-3"/>
  </r>
  <r>
    <n v="49"/>
    <s v="JBO-1 Oe"/>
    <x v="2"/>
    <x v="10"/>
    <x v="0"/>
    <x v="3"/>
    <x v="3"/>
    <x v="0"/>
    <s v="no"/>
    <s v="Blue"/>
    <s v="Glass"/>
    <m/>
    <n v="2.2069565217391305"/>
    <n v="0"/>
    <n v="6.44"/>
    <n v="6.44"/>
    <n v="3.825000000000002"/>
    <n v="2.2950000000000013"/>
    <n v="72"/>
    <n v="1.4442966903073293E-2"/>
  </r>
  <r>
    <n v="50"/>
    <s v="JBO-2 Oe"/>
    <x v="2"/>
    <x v="10"/>
    <x v="0"/>
    <x v="0"/>
    <x v="3"/>
    <x v="0"/>
    <s v="no"/>
    <s v="Blue"/>
    <s v="Glass"/>
    <m/>
    <n v="2.6094736842105255"/>
    <n v="0"/>
    <n v="4.82"/>
    <n v="4.82"/>
    <n v="5.4450000000000021"/>
    <n v="3.2670000000000012"/>
    <n v="72"/>
    <n v="1.7388563937071413E-2"/>
  </r>
  <r>
    <n v="51"/>
    <s v="JBO-3 Oe"/>
    <x v="2"/>
    <x v="10"/>
    <x v="0"/>
    <x v="4"/>
    <x v="3"/>
    <x v="0"/>
    <s v="no"/>
    <s v="Blue"/>
    <s v="Glass"/>
    <m/>
    <n v="3.5585253456221189"/>
    <n v="0"/>
    <n v="2.68"/>
    <n v="2.68"/>
    <n v="7.5850000000000026"/>
    <n v="4.5510000000000019"/>
    <n v="72"/>
    <n v="1.7762507554174231E-2"/>
  </r>
  <r>
    <n v="52"/>
    <s v="JBO-4 Oe"/>
    <x v="2"/>
    <x v="10"/>
    <x v="0"/>
    <x v="2"/>
    <x v="3"/>
    <x v="0"/>
    <s v="no"/>
    <s v="Blue"/>
    <s v="Glass"/>
    <s v="white-pink"/>
    <n v="4.193415637860082"/>
    <n v="0"/>
    <n v="3.1"/>
    <n v="3.1"/>
    <n v="7.1650000000000027"/>
    <n v="4.2990000000000022"/>
    <n v="72"/>
    <n v="1.4238591756624151E-2"/>
  </r>
  <r>
    <n v="53"/>
    <s v="C1-1 Oa"/>
    <x v="0"/>
    <x v="0"/>
    <x v="1"/>
    <x v="0"/>
    <x v="3"/>
    <x v="0"/>
    <s v="no"/>
    <s v="Blue"/>
    <s v="Glass"/>
    <s v="white-pink"/>
    <n v="7.6728682170542637"/>
    <n v="1.44"/>
    <n v="7.42"/>
    <n v="5.98"/>
    <n v="4.2850000000000019"/>
    <n v="2.5710000000000015"/>
    <n v="72"/>
    <n v="4.65384421095171E-3"/>
  </r>
  <r>
    <n v="54"/>
    <s v="C1-2 Oa"/>
    <x v="0"/>
    <x v="0"/>
    <x v="1"/>
    <x v="1"/>
    <x v="3"/>
    <x v="0"/>
    <s v="no"/>
    <s v="Blue"/>
    <s v="Glass"/>
    <s v="white-pink"/>
    <n v="9.7334239130434792"/>
    <n v="1.18"/>
    <n v="4.45"/>
    <n v="3.2700000000000005"/>
    <n v="6.9950000000000019"/>
    <n v="4.1970000000000018"/>
    <n v="72"/>
    <n v="5.9888141303032867E-3"/>
  </r>
  <r>
    <n v="55"/>
    <s v="C1-3 Oa"/>
    <x v="0"/>
    <x v="0"/>
    <x v="1"/>
    <x v="2"/>
    <x v="3"/>
    <x v="0"/>
    <s v="no"/>
    <s v="Blue"/>
    <s v="Glass"/>
    <s v="white-pink"/>
    <n v="9.0232258064516131"/>
    <n v="1.72"/>
    <n v="5.85"/>
    <n v="4.13"/>
    <n v="6.1350000000000025"/>
    <n v="3.6810000000000018"/>
    <n v="72"/>
    <n v="5.665933790933793E-3"/>
  </r>
  <r>
    <n v="56"/>
    <s v="C1-4 Oa"/>
    <x v="0"/>
    <x v="0"/>
    <x v="1"/>
    <x v="3"/>
    <x v="3"/>
    <x v="0"/>
    <s v="no"/>
    <s v="Blue"/>
    <s v="Glass"/>
    <s v="white-pink"/>
    <n v="7.8946091644204843"/>
    <n v="0.82"/>
    <n v="7.08"/>
    <n v="6.26"/>
    <n v="4.0050000000000026"/>
    <n v="2.4030000000000018"/>
    <n v="72"/>
    <n v="4.2275683703779619E-3"/>
  </r>
  <r>
    <n v="57"/>
    <s v="C2-1 Oa"/>
    <x v="0"/>
    <x v="1"/>
    <x v="1"/>
    <x v="3"/>
    <x v="3"/>
    <x v="0"/>
    <s v="no"/>
    <s v="Blue"/>
    <s v="Glass"/>
    <s v="white-pink"/>
    <n v="9.3250136239782009"/>
    <n v="0.98"/>
    <n v="7.92"/>
    <n v="6.9399999999999995"/>
    <n v="3.3250000000000028"/>
    <n v="1.9950000000000017"/>
    <n v="72"/>
    <n v="2.9713986971648555E-3"/>
  </r>
  <r>
    <n v="58"/>
    <s v="C2-2 Oa"/>
    <x v="0"/>
    <x v="1"/>
    <x v="1"/>
    <x v="2"/>
    <x v="3"/>
    <x v="0"/>
    <s v="no"/>
    <s v="Blue"/>
    <s v="Glass"/>
    <s v="white-pink"/>
    <n v="8.7356318681318683"/>
    <n v="1.08"/>
    <n v="8"/>
    <n v="6.92"/>
    <n v="3.3450000000000024"/>
    <n v="2.0070000000000014"/>
    <n v="72"/>
    <n v="3.1909540627152299E-3"/>
  </r>
  <r>
    <n v="59"/>
    <s v="C2-3 Oa"/>
    <x v="0"/>
    <x v="1"/>
    <x v="1"/>
    <x v="0"/>
    <x v="3"/>
    <x v="0"/>
    <s v="no"/>
    <s v="Blue"/>
    <s v="Glass"/>
    <s v="white-pink"/>
    <n v="7.8997959183673485"/>
    <n v="0.26"/>
    <n v="5.9"/>
    <n v="5.6400000000000006"/>
    <n v="4.6250000000000018"/>
    <n v="2.7750000000000012"/>
    <n v="72"/>
    <n v="4.878818018204209E-3"/>
  </r>
  <r>
    <n v="60"/>
    <s v="C2-4 Oa"/>
    <x v="0"/>
    <x v="1"/>
    <x v="1"/>
    <x v="1"/>
    <x v="3"/>
    <x v="0"/>
    <s v="no"/>
    <s v="Blue"/>
    <s v="Glass"/>
    <s v="white-pink"/>
    <n v="8.9168865435356199"/>
    <n v="0.08"/>
    <n v="6.4"/>
    <n v="6.32"/>
    <n v="3.9450000000000021"/>
    <n v="2.3670000000000018"/>
    <n v="72"/>
    <n v="3.6868249741085985E-3"/>
  </r>
  <r>
    <n v="61"/>
    <s v="C3-1 Oa"/>
    <x v="0"/>
    <x v="2"/>
    <x v="1"/>
    <x v="3"/>
    <x v="3"/>
    <x v="0"/>
    <s v="no"/>
    <s v="Blue"/>
    <s v="Glass"/>
    <s v="w-w"/>
    <n v="7.4754471544715448"/>
    <n v="3.28"/>
    <n v="6.54"/>
    <n v="3.2600000000000002"/>
    <n v="7.0050000000000026"/>
    <n v="4.2030000000000021"/>
    <n v="72"/>
    <n v="7.8088974202810317E-3"/>
  </r>
  <r>
    <n v="62"/>
    <s v="C3-2 Oa"/>
    <x v="0"/>
    <x v="2"/>
    <x v="1"/>
    <x v="0"/>
    <x v="3"/>
    <x v="0"/>
    <s v="no"/>
    <s v="Blue"/>
    <s v="Glass"/>
    <s v="w-w"/>
    <n v="6.2746594005449596"/>
    <n v="0.18"/>
    <n v="3.28"/>
    <n v="3.0999999999999996"/>
    <n v="7.1650000000000027"/>
    <n v="4.2990000000000022"/>
    <n v="72"/>
    <n v="9.5157887499276277E-3"/>
  </r>
  <r>
    <n v="63"/>
    <s v="C3-3 Oa"/>
    <x v="0"/>
    <x v="2"/>
    <x v="1"/>
    <x v="1"/>
    <x v="3"/>
    <x v="0"/>
    <s v="no"/>
    <s v="Blue"/>
    <s v="Glass"/>
    <s v="w-w"/>
    <n v="8.1373417721518972"/>
    <n v="0"/>
    <n v="6.36"/>
    <n v="6.36"/>
    <n v="3.905000000000002"/>
    <n v="2.3430000000000013"/>
    <n v="72"/>
    <n v="3.9990536931891864E-3"/>
  </r>
  <r>
    <n v="64"/>
    <s v="C3-4 Oa"/>
    <x v="0"/>
    <x v="2"/>
    <x v="1"/>
    <x v="2"/>
    <x v="3"/>
    <x v="0"/>
    <s v="no"/>
    <s v="Blue"/>
    <s v="Glass"/>
    <s v="w-w"/>
    <n v="6.2470370370370381"/>
    <n v="0"/>
    <n v="7.86"/>
    <n v="7.86"/>
    <n v="2.405000000000002"/>
    <n v="1.4430000000000012"/>
    <n v="72"/>
    <n v="3.2081875852255906E-3"/>
  </r>
  <r>
    <n v="65"/>
    <s v="C4-1 Oa"/>
    <x v="1"/>
    <x v="3"/>
    <x v="1"/>
    <x v="3"/>
    <x v="3"/>
    <x v="0"/>
    <s v="no"/>
    <s v="Blue"/>
    <s v="Glass"/>
    <s v="precip-w"/>
    <n v="6.561963350785339"/>
    <n v="0"/>
    <n v="8.02"/>
    <n v="8.02"/>
    <n v="2.2450000000000028"/>
    <n v="1.3470000000000018"/>
    <n v="72"/>
    <n v="2.8510267938473529E-3"/>
  </r>
  <r>
    <n v="66"/>
    <s v="C4-2 Oa"/>
    <x v="1"/>
    <x v="3"/>
    <x v="1"/>
    <x v="1"/>
    <x v="3"/>
    <x v="0"/>
    <s v="no"/>
    <s v="Blue"/>
    <s v="Glass"/>
    <s v="precip-w"/>
    <n v="9.2241126760563397"/>
    <n v="0"/>
    <n v="6.52"/>
    <n v="6.52"/>
    <n v="3.7450000000000028"/>
    <n v="2.2470000000000017"/>
    <n v="72"/>
    <n v="3.3833425966643882E-3"/>
  </r>
  <r>
    <n v="67"/>
    <s v="C4-3 Oa"/>
    <x v="1"/>
    <x v="3"/>
    <x v="1"/>
    <x v="2"/>
    <x v="3"/>
    <x v="0"/>
    <s v="no"/>
    <s v="Blue"/>
    <s v="Glass"/>
    <s v="precip-w"/>
    <n v="8.7915706806282703"/>
    <n v="0"/>
    <n v="5.62"/>
    <n v="5.62"/>
    <n v="4.6450000000000022"/>
    <n v="2.7870000000000013"/>
    <n v="72"/>
    <n v="4.4028916719767693E-3"/>
  </r>
  <r>
    <n v="68"/>
    <s v="C4-4 Oa"/>
    <x v="1"/>
    <x v="3"/>
    <x v="1"/>
    <x v="0"/>
    <x v="3"/>
    <x v="0"/>
    <s v="no"/>
    <s v="Blue"/>
    <s v="Glass"/>
    <s v="precip-w"/>
    <n v="10.190649350649347"/>
    <n v="0"/>
    <n v="5.32"/>
    <n v="5.32"/>
    <n v="4.9450000000000021"/>
    <n v="2.9670000000000014"/>
    <n v="72"/>
    <n v="4.0437396985607754E-3"/>
  </r>
  <r>
    <n v="69"/>
    <s v="C5-1 Oa"/>
    <x v="1"/>
    <x v="4"/>
    <x v="1"/>
    <x v="2"/>
    <x v="3"/>
    <x v="0"/>
    <s v="no"/>
    <s v="Blue"/>
    <s v="Glass"/>
    <m/>
    <n v="6.9981854838709685"/>
    <n v="0"/>
    <n v="6.6"/>
    <n v="6.6"/>
    <n v="3.6650000000000027"/>
    <n v="2.1990000000000016"/>
    <n v="72"/>
    <n v="4.3642265180106237E-3"/>
  </r>
  <r>
    <n v="70"/>
    <s v="C5-2 Oa"/>
    <x v="1"/>
    <x v="4"/>
    <x v="1"/>
    <x v="3"/>
    <x v="3"/>
    <x v="0"/>
    <s v="no"/>
    <s v="Blue"/>
    <s v="Glass"/>
    <m/>
    <n v="9.3185258964143447"/>
    <n v="0"/>
    <n v="6.4"/>
    <n v="6.4"/>
    <n v="3.865000000000002"/>
    <n v="2.3190000000000013"/>
    <n v="72"/>
    <n v="3.4563764367201819E-3"/>
  </r>
  <r>
    <n v="71"/>
    <s v="C5-3 Oa"/>
    <x v="1"/>
    <x v="4"/>
    <x v="1"/>
    <x v="4"/>
    <x v="3"/>
    <x v="0"/>
    <s v="no"/>
    <s v="Blue"/>
    <s v="Glass"/>
    <s v="w-w"/>
    <n v="7.5103475513428117"/>
    <n v="0"/>
    <n v="4.12"/>
    <n v="4.12"/>
    <n v="6.1450000000000022"/>
    <n v="3.6870000000000016"/>
    <n v="72"/>
    <n v="6.8183706523911218E-3"/>
  </r>
  <r>
    <n v="72"/>
    <s v="C5-4 Oa"/>
    <x v="1"/>
    <x v="4"/>
    <x v="1"/>
    <x v="0"/>
    <x v="3"/>
    <x v="0"/>
    <s v="no"/>
    <s v="Blue"/>
    <s v="Glass"/>
    <s v="w-w"/>
    <n v="6.7625786163522008"/>
    <n v="0"/>
    <n v="5.18"/>
    <n v="5.18"/>
    <n v="5.0850000000000026"/>
    <n v="3.0510000000000015"/>
    <n v="72"/>
    <n v="6.2661009067658717E-3"/>
  </r>
  <r>
    <n v="73"/>
    <s v="C6-1 Oa"/>
    <x v="1"/>
    <x v="5"/>
    <x v="1"/>
    <x v="3"/>
    <x v="3"/>
    <x v="0"/>
    <s v="no"/>
    <s v="Blue"/>
    <s v="Glass"/>
    <s v="w-w"/>
    <n v="8.1283392226148425"/>
    <n v="0"/>
    <n v="7.3"/>
    <n v="7.3"/>
    <n v="2.9650000000000025"/>
    <n v="1.7790000000000017"/>
    <n v="72"/>
    <n v="3.0397763499571098E-3"/>
  </r>
  <r>
    <n v="74"/>
    <s v="C6-2 Oa"/>
    <x v="1"/>
    <x v="5"/>
    <x v="1"/>
    <x v="2"/>
    <x v="3"/>
    <x v="0"/>
    <s v="no"/>
    <s v="Blue"/>
    <s v="Glass"/>
    <s v="w-w"/>
    <n v="8.7491561938958728"/>
    <n v="0"/>
    <n v="6.3"/>
    <n v="6.3"/>
    <n v="3.9650000000000025"/>
    <n v="2.3790000000000018"/>
    <n v="72"/>
    <n v="3.7765546681769449E-3"/>
  </r>
  <r>
    <n v="75"/>
    <s v="C6-3 Oa"/>
    <x v="1"/>
    <x v="5"/>
    <x v="1"/>
    <x v="4"/>
    <x v="3"/>
    <x v="0"/>
    <s v="no"/>
    <s v="Blue"/>
    <s v="Glass"/>
    <s v="w-w"/>
    <n v="7.6001457194899809"/>
    <n v="2.96"/>
    <n v="10.28"/>
    <n v="7.3199999999999994"/>
    <n v="2.9450000000000029"/>
    <n v="1.7670000000000019"/>
    <n v="72"/>
    <n v="3.2291047530485506E-3"/>
  </r>
  <r>
    <n v="76"/>
    <s v="C6-4 Oa"/>
    <x v="1"/>
    <x v="5"/>
    <x v="1"/>
    <x v="0"/>
    <x v="3"/>
    <x v="0"/>
    <s v="no"/>
    <s v="Blue"/>
    <s v="Glass"/>
    <s v="w-w"/>
    <n v="8.8641441441441433"/>
    <n v="1.2"/>
    <n v="8.02"/>
    <n v="6.8199999999999994"/>
    <n v="3.4450000000000029"/>
    <n v="2.0670000000000019"/>
    <n v="72"/>
    <n v="3.2387033498658458E-3"/>
  </r>
  <r>
    <n v="77"/>
    <s v="C7-1 Oa"/>
    <x v="2"/>
    <x v="6"/>
    <x v="1"/>
    <x v="4"/>
    <x v="3"/>
    <x v="0"/>
    <s v="no"/>
    <s v="Blue"/>
    <s v="Glass"/>
    <s v="w-w"/>
    <n v="6.624281524926686"/>
    <n v="1.1100000000000001"/>
    <n v="5.52"/>
    <n v="4.4099999999999993"/>
    <n v="5.8550000000000031"/>
    <n v="3.5130000000000026"/>
    <n v="72"/>
    <n v="7.3655786643528421E-3"/>
  </r>
  <r>
    <n v="78"/>
    <s v="C7-2 Oa"/>
    <x v="2"/>
    <x v="6"/>
    <x v="1"/>
    <x v="3"/>
    <x v="3"/>
    <x v="0"/>
    <s v="no"/>
    <s v="Blue"/>
    <s v="Glass"/>
    <s v="w-w"/>
    <n v="8.5257142857142831"/>
    <n v="0.63"/>
    <n v="5.0999999999999996"/>
    <n v="4.47"/>
    <n v="5.7950000000000026"/>
    <n v="3.4770000000000016"/>
    <n v="72"/>
    <n v="5.6642370420017917E-3"/>
  </r>
  <r>
    <n v="79"/>
    <s v="C7-3 Oa"/>
    <x v="2"/>
    <x v="6"/>
    <x v="1"/>
    <x v="0"/>
    <x v="3"/>
    <x v="0"/>
    <s v="no"/>
    <s v="Blue"/>
    <s v="Glass"/>
    <s v="w-w"/>
    <n v="5.8862162162162166"/>
    <n v="4.3099999999999996"/>
    <n v="9.8000000000000007"/>
    <n v="5.4900000000000011"/>
    <n v="4.7750000000000012"/>
    <n v="2.8650000000000011"/>
    <n v="72"/>
    <n v="6.7601435633714456E-3"/>
  </r>
  <r>
    <n v="80"/>
    <s v="C7-4 Oa"/>
    <x v="2"/>
    <x v="6"/>
    <x v="1"/>
    <x v="2"/>
    <x v="3"/>
    <x v="0"/>
    <s v="no"/>
    <s v="Blue"/>
    <s v="Glass"/>
    <s v="w-w"/>
    <n v="7.693686746987952"/>
    <n v="0.54"/>
    <n v="4.3099999999999996"/>
    <n v="3.7699999999999996"/>
    <n v="6.4950000000000028"/>
    <n v="3.897000000000002"/>
    <n v="72"/>
    <n v="7.0349887875523071E-3"/>
  </r>
  <r>
    <n v="81"/>
    <s v="C8-1 Oa"/>
    <x v="2"/>
    <x v="7"/>
    <x v="1"/>
    <x v="0"/>
    <x v="3"/>
    <x v="0"/>
    <s v="no"/>
    <s v="Blue"/>
    <s v="Glass"/>
    <s v="w-w"/>
    <n v="7.0814639175257712"/>
    <n v="4.12"/>
    <n v="9.3800000000000008"/>
    <n v="5.2600000000000007"/>
    <n v="5.0050000000000017"/>
    <n v="3.003000000000001"/>
    <n v="72"/>
    <n v="5.8897897128459891E-3"/>
  </r>
  <r>
    <n v="82"/>
    <s v="C8-2 Oa"/>
    <x v="2"/>
    <x v="7"/>
    <x v="1"/>
    <x v="2"/>
    <x v="3"/>
    <x v="0"/>
    <s v="no"/>
    <s v="Blue"/>
    <s v="Glass"/>
    <s v="w-w"/>
    <n v="6.269436893203884"/>
    <n v="0"/>
    <n v="4.12"/>
    <n v="4.12"/>
    <n v="6.1450000000000022"/>
    <n v="3.6870000000000016"/>
    <n v="72"/>
    <n v="8.1679318582572498E-3"/>
  </r>
  <r>
    <n v="83"/>
    <s v="C8-3 Oa"/>
    <x v="2"/>
    <x v="7"/>
    <x v="1"/>
    <x v="4"/>
    <x v="3"/>
    <x v="0"/>
    <s v="no"/>
    <s v="Blue"/>
    <s v="Glass"/>
    <s v="w-w"/>
    <n v="7.7994736842105263"/>
    <n v="0"/>
    <n v="3.22"/>
    <n v="3.22"/>
    <n v="7.0450000000000017"/>
    <n v="4.2270000000000012"/>
    <n v="72"/>
    <n v="7.527217311109613E-3"/>
  </r>
  <r>
    <n v="84"/>
    <s v="C8-4 Oa"/>
    <x v="2"/>
    <x v="7"/>
    <x v="1"/>
    <x v="3"/>
    <x v="3"/>
    <x v="0"/>
    <s v="no"/>
    <s v="Blue"/>
    <s v="Glass"/>
    <s v="w-w"/>
    <n v="7.1419209039548024"/>
    <n v="5.13"/>
    <n v="9.51"/>
    <n v="4.38"/>
    <n v="5.8850000000000025"/>
    <n v="3.5310000000000015"/>
    <n v="72"/>
    <n v="6.8667333797424327E-3"/>
  </r>
  <r>
    <n v="85"/>
    <s v="C9-1 Oa"/>
    <x v="2"/>
    <x v="8"/>
    <x v="1"/>
    <x v="2"/>
    <x v="3"/>
    <x v="0"/>
    <s v="no"/>
    <s v="Blue"/>
    <s v="Glass"/>
    <s v="w-w"/>
    <n v="7.2263768115942026"/>
    <n v="0"/>
    <n v="5.42"/>
    <n v="5.42"/>
    <n v="4.8450000000000024"/>
    <n v="2.9070000000000018"/>
    <n v="72"/>
    <n v="5.5871705908306958E-3"/>
  </r>
  <r>
    <n v="86"/>
    <s v="C9-2 Oa"/>
    <x v="2"/>
    <x v="8"/>
    <x v="1"/>
    <x v="0"/>
    <x v="3"/>
    <x v="0"/>
    <s v="no"/>
    <s v="Blue"/>
    <s v="Glass"/>
    <s v="w-w"/>
    <n v="7.065248962655601"/>
    <n v="0"/>
    <n v="4.88"/>
    <n v="4.88"/>
    <n v="5.3850000000000025"/>
    <n v="3.2310000000000021"/>
    <n v="72"/>
    <n v="6.3515100794315042E-3"/>
  </r>
  <r>
    <n v="87"/>
    <s v="C9-3 Oa"/>
    <x v="2"/>
    <x v="8"/>
    <x v="1"/>
    <x v="3"/>
    <x v="3"/>
    <x v="0"/>
    <s v="no"/>
    <s v="Blue"/>
    <s v="Glass"/>
    <s v="w-w"/>
    <n v="7.1833648393194709"/>
    <n v="0"/>
    <n v="5.0999999999999996"/>
    <n v="5.0999999999999996"/>
    <n v="5.1650000000000027"/>
    <n v="3.0990000000000015"/>
    <n v="72"/>
    <n v="5.991853070175442E-3"/>
  </r>
  <r>
    <n v="88"/>
    <s v="C9-4 Oa"/>
    <x v="2"/>
    <x v="8"/>
    <x v="1"/>
    <x v="4"/>
    <x v="3"/>
    <x v="0"/>
    <s v="no"/>
    <s v="Blue"/>
    <s v="Glass"/>
    <s v="w-w"/>
    <n v="7.9027253668763109"/>
    <n v="0"/>
    <n v="4.5999999999999996"/>
    <n v="4.5999999999999996"/>
    <n v="5.6650000000000027"/>
    <n v="3.3990000000000022"/>
    <n v="72"/>
    <n v="5.9736775785229242E-3"/>
  </r>
  <r>
    <n v="89"/>
    <s v="HBM-1 Oa"/>
    <x v="1"/>
    <x v="9"/>
    <x v="1"/>
    <x v="3"/>
    <x v="3"/>
    <x v="0"/>
    <s v="no"/>
    <s v="Blue"/>
    <s v="Glass"/>
    <s v="w-w"/>
    <n v="7.6513580246913575"/>
    <n v="0"/>
    <n v="4.7"/>
    <n v="4.7"/>
    <n v="5.5650000000000022"/>
    <n v="3.3390000000000013"/>
    <n v="72"/>
    <n v="6.0610155544081603E-3"/>
  </r>
  <r>
    <n v="90"/>
    <s v="HBM-2 Oa"/>
    <x v="1"/>
    <x v="9"/>
    <x v="1"/>
    <x v="4"/>
    <x v="3"/>
    <x v="0"/>
    <s v="no"/>
    <s v="Blue"/>
    <s v="Glass"/>
    <s v="w-w"/>
    <n v="8.4096440677966093"/>
    <n v="0"/>
    <n v="6.28"/>
    <n v="6.28"/>
    <n v="3.9850000000000021"/>
    <n v="2.3910000000000013"/>
    <n v="72"/>
    <n v="3.9488393403591679E-3"/>
  </r>
  <r>
    <n v="91"/>
    <s v="HBM-3 Oa"/>
    <x v="1"/>
    <x v="9"/>
    <x v="1"/>
    <x v="2"/>
    <x v="3"/>
    <x v="0"/>
    <s v="no"/>
    <s v="Blue"/>
    <s v="Glass"/>
    <s v="w-w"/>
    <n v="9.2712558139534895"/>
    <n v="0"/>
    <n v="6.76"/>
    <n v="6.76"/>
    <n v="3.5050000000000026"/>
    <n v="2.1030000000000015"/>
    <n v="72"/>
    <n v="3.1504182302222778E-3"/>
  </r>
  <r>
    <n v="92"/>
    <s v="HBM-4 Oa"/>
    <x v="1"/>
    <x v="9"/>
    <x v="1"/>
    <x v="0"/>
    <x v="3"/>
    <x v="0"/>
    <s v="no"/>
    <s v="Blue"/>
    <s v="Glass"/>
    <s v="w-w"/>
    <n v="7.7130232558139546"/>
    <n v="0"/>
    <n v="6.12"/>
    <n v="6.12"/>
    <n v="4.1450000000000022"/>
    <n v="2.4870000000000014"/>
    <n v="72"/>
    <n v="4.4783563488713356E-3"/>
  </r>
  <r>
    <n v="93"/>
    <s v="HBO-1 Oa"/>
    <x v="2"/>
    <x v="9"/>
    <x v="1"/>
    <x v="0"/>
    <x v="3"/>
    <x v="0"/>
    <s v="no"/>
    <s v="Blue"/>
    <s v="Glass"/>
    <s v="w-w"/>
    <n v="5.5279795396419438"/>
    <n v="0"/>
    <n v="5.13"/>
    <n v="5.13"/>
    <n v="5.1350000000000025"/>
    <n v="3.0810000000000017"/>
    <n v="72"/>
    <n v="7.7409234892787566E-3"/>
  </r>
  <r>
    <n v="94"/>
    <s v="HBO-2 Oa"/>
    <x v="2"/>
    <x v="9"/>
    <x v="1"/>
    <x v="4"/>
    <x v="3"/>
    <x v="0"/>
    <s v="no"/>
    <s v="Blue"/>
    <s v="Glass"/>
    <s v="w-w"/>
    <n v="7.3571428571428568"/>
    <n v="0"/>
    <n v="7.22"/>
    <n v="7.22"/>
    <n v="3.0450000000000026"/>
    <n v="1.8270000000000017"/>
    <n v="72"/>
    <n v="3.4490291262135957E-3"/>
  </r>
  <r>
    <n v="95"/>
    <s v="HBO-3 Oa"/>
    <x v="2"/>
    <x v="9"/>
    <x v="1"/>
    <x v="3"/>
    <x v="3"/>
    <x v="0"/>
    <s v="no"/>
    <s v="Blue"/>
    <s v="Glass"/>
    <s v="w-w"/>
    <n v="7.6997971602434045"/>
    <n v="0"/>
    <n v="7.1"/>
    <n v="7.1"/>
    <n v="3.1650000000000027"/>
    <n v="1.8990000000000016"/>
    <n v="72"/>
    <n v="3.4254149104320382E-3"/>
  </r>
  <r>
    <n v="96"/>
    <s v="HBO-4 Oa"/>
    <x v="2"/>
    <x v="9"/>
    <x v="1"/>
    <x v="2"/>
    <x v="3"/>
    <x v="0"/>
    <s v="no"/>
    <s v="Blue"/>
    <s v="Glass"/>
    <s v="w-w"/>
    <n v="6.7541784037558692"/>
    <n v="0"/>
    <n v="6.18"/>
    <n v="6.18"/>
    <n v="4.0850000000000026"/>
    <n v="2.4510000000000018"/>
    <n v="72"/>
    <n v="5.0400899460601714E-3"/>
  </r>
  <r>
    <n v="97"/>
    <s v="JBM-1 Oa"/>
    <x v="1"/>
    <x v="10"/>
    <x v="1"/>
    <x v="3"/>
    <x v="3"/>
    <x v="0"/>
    <s v="no"/>
    <s v="Blue"/>
    <s v="Glass"/>
    <s v="1&amp;half drop of pheno"/>
    <n v="9.2359936406995242"/>
    <n v="0"/>
    <n v="7.38"/>
    <n v="7.38"/>
    <n v="2.8850000000000025"/>
    <n v="1.7310000000000014"/>
    <n v="72"/>
    <n v="2.6030406258319809E-3"/>
  </r>
  <r>
    <n v="98"/>
    <s v="JBM-2 Oa"/>
    <x v="1"/>
    <x v="10"/>
    <x v="1"/>
    <x v="4"/>
    <x v="3"/>
    <x v="0"/>
    <s v="no"/>
    <s v="Blue"/>
    <s v="Glass"/>
    <s v="w-w"/>
    <n v="9.0589398280802289"/>
    <n v="0"/>
    <n v="6.92"/>
    <n v="6.92"/>
    <n v="3.3450000000000024"/>
    <n v="2.0070000000000014"/>
    <n v="72"/>
    <n v="3.0770708856675665E-3"/>
  </r>
  <r>
    <n v="99"/>
    <s v="JBM-3 Oa"/>
    <x v="1"/>
    <x v="10"/>
    <x v="1"/>
    <x v="2"/>
    <x v="3"/>
    <x v="0"/>
    <s v="no"/>
    <s v="Blue"/>
    <s v="Glass"/>
    <s v="w-w"/>
    <n v="9.3803819918144598"/>
    <n v="0"/>
    <n v="7.54"/>
    <n v="7.54"/>
    <n v="2.7250000000000023"/>
    <n v="1.6350000000000013"/>
    <n v="72"/>
    <n v="2.4208324728299097E-3"/>
  </r>
  <r>
    <n v="100"/>
    <s v="JBM-4 Oa"/>
    <x v="1"/>
    <x v="10"/>
    <x v="1"/>
    <x v="0"/>
    <x v="3"/>
    <x v="0"/>
    <s v="no"/>
    <s v="Blue"/>
    <s v="Glass"/>
    <s v="w-w"/>
    <n v="8.500478468899523"/>
    <n v="0"/>
    <n v="7.02"/>
    <n v="7.02"/>
    <n v="3.2450000000000028"/>
    <n v="1.9470000000000018"/>
    <n v="72"/>
    <n v="3.1811934781792962E-3"/>
  </r>
  <r>
    <n v="101"/>
    <s v="JBO-1 Oa"/>
    <x v="2"/>
    <x v="10"/>
    <x v="1"/>
    <x v="3"/>
    <x v="3"/>
    <x v="0"/>
    <s v="no"/>
    <s v="Blue"/>
    <s v="Plastic"/>
    <s v="white color(it turns white after adding the bacl2)"/>
    <n v="6.3842307692307694"/>
    <n v="0"/>
    <n v="5.92"/>
    <n v="5.92"/>
    <n v="4.3450000000000024"/>
    <n v="2.6070000000000015"/>
    <n v="72"/>
    <n v="5.6715263971725237E-3"/>
  </r>
  <r>
    <n v="102"/>
    <s v="JBO-2 Oa"/>
    <x v="2"/>
    <x v="10"/>
    <x v="1"/>
    <x v="0"/>
    <x v="3"/>
    <x v="0"/>
    <s v="no"/>
    <s v="Blue"/>
    <s v="Plastic"/>
    <s v="white color(it turns white after adding the bacl3)"/>
    <n v="6.4861538461538473"/>
    <n v="0"/>
    <n v="6"/>
    <n v="6"/>
    <n v="4.2650000000000023"/>
    <n v="2.5590000000000015"/>
    <n v="72"/>
    <n v="5.4796212839974719E-3"/>
  </r>
  <r>
    <n v="103"/>
    <s v="JBO-3 Oa"/>
    <x v="2"/>
    <x v="10"/>
    <x v="1"/>
    <x v="4"/>
    <x v="3"/>
    <x v="0"/>
    <s v="no"/>
    <s v="Blue"/>
    <s v="Plastic"/>
    <s v="white color(it turns white after adding the bacl4)"/>
    <n v="6.3951136363636358"/>
    <n v="0"/>
    <n v="6.12"/>
    <n v="6.12"/>
    <n v="4.1450000000000022"/>
    <n v="2.4870000000000014"/>
    <n v="72"/>
    <n v="5.4012592474130972E-3"/>
  </r>
  <r>
    <n v="104"/>
    <s v="JBO-4 Oa"/>
    <x v="2"/>
    <x v="10"/>
    <x v="1"/>
    <x v="2"/>
    <x v="3"/>
    <x v="0"/>
    <s v="no"/>
    <s v="Blue"/>
    <s v="Plastic"/>
    <s v="white color(it turns white after adding the bacl5)"/>
    <n v="5.6239853747714816"/>
    <n v="0"/>
    <n v="5.13"/>
    <n v="5.13"/>
    <n v="5.1350000000000025"/>
    <n v="3.0810000000000017"/>
    <n v="72"/>
    <n v="7.6087798625197227E-3"/>
  </r>
  <r>
    <n v="1"/>
    <s v="Blank"/>
    <x v="3"/>
    <x v="11"/>
    <x v="2"/>
    <x v="5"/>
    <x v="3"/>
    <x v="0"/>
    <s v="Blank"/>
    <s v="Blue"/>
    <s v="Plastic"/>
    <s v="white color"/>
    <n v="0"/>
    <n v="0"/>
    <n v="10.42"/>
    <n v="10.42"/>
    <m/>
    <m/>
    <m/>
    <m/>
  </r>
  <r>
    <n v="2"/>
    <s v="Blank"/>
    <x v="3"/>
    <x v="11"/>
    <x v="2"/>
    <x v="5"/>
    <x v="3"/>
    <x v="0"/>
    <s v="Blank"/>
    <s v="Blue"/>
    <s v="Plastic"/>
    <s v="white color"/>
    <n v="0"/>
    <n v="0"/>
    <n v="10.39"/>
    <n v="10.39"/>
    <m/>
    <m/>
    <m/>
    <m/>
  </r>
  <r>
    <n v="3"/>
    <s v="Blank"/>
    <x v="3"/>
    <x v="11"/>
    <x v="2"/>
    <x v="5"/>
    <x v="3"/>
    <x v="0"/>
    <s v="Blank"/>
    <s v="Blue"/>
    <s v="Plastic"/>
    <s v="white color"/>
    <n v="0"/>
    <n v="0"/>
    <n v="10.28"/>
    <n v="10.28"/>
    <m/>
    <m/>
    <m/>
    <m/>
  </r>
  <r>
    <n v="4"/>
    <s v="Blank"/>
    <x v="3"/>
    <x v="11"/>
    <x v="2"/>
    <x v="5"/>
    <x v="3"/>
    <x v="0"/>
    <s v="Blank"/>
    <s v="Blue"/>
    <s v="Plastic"/>
    <s v="white color"/>
    <n v="0"/>
    <n v="0"/>
    <n v="10.39"/>
    <n v="10.39"/>
    <m/>
    <m/>
    <m/>
    <m/>
  </r>
  <r>
    <n v="5"/>
    <s v="Blank"/>
    <x v="3"/>
    <x v="11"/>
    <x v="2"/>
    <x v="5"/>
    <x v="3"/>
    <x v="0"/>
    <s v="Blank"/>
    <s v="Blue"/>
    <s v="Plastic"/>
    <s v="white color"/>
    <n v="0"/>
    <n v="0"/>
    <n v="10.31"/>
    <n v="10.31"/>
    <m/>
    <m/>
    <m/>
    <m/>
  </r>
  <r>
    <n v="6"/>
    <s v="Blank"/>
    <x v="3"/>
    <x v="11"/>
    <x v="2"/>
    <x v="5"/>
    <x v="3"/>
    <x v="0"/>
    <s v="Blank"/>
    <s v="Blue"/>
    <s v="Plastic"/>
    <s v="white color"/>
    <n v="0"/>
    <n v="0"/>
    <n v="10.43"/>
    <n v="10.43"/>
    <m/>
    <m/>
    <m/>
    <m/>
  </r>
  <r>
    <n v="7"/>
    <s v="Blank"/>
    <x v="3"/>
    <x v="11"/>
    <x v="2"/>
    <x v="5"/>
    <x v="3"/>
    <x v="0"/>
    <s v="Blank"/>
    <s v="Blue"/>
    <s v="Plastic"/>
    <s v="white color"/>
    <n v="0"/>
    <n v="0"/>
    <n v="8.7100000000000009"/>
    <n v="8.7100000000000009"/>
    <m/>
    <m/>
    <m/>
    <m/>
  </r>
  <r>
    <n v="8"/>
    <s v="Blank"/>
    <x v="3"/>
    <x v="11"/>
    <x v="2"/>
    <x v="5"/>
    <x v="3"/>
    <x v="0"/>
    <s v="Blank"/>
    <s v="Blue"/>
    <s v="Plastic"/>
    <s v="white color"/>
    <n v="0"/>
    <n v="0"/>
    <n v="10.199999999999999"/>
    <n v="10.199999999999999"/>
    <m/>
    <m/>
    <m/>
    <m/>
  </r>
  <r>
    <n v="9"/>
    <s v="Blank"/>
    <x v="3"/>
    <x v="11"/>
    <x v="2"/>
    <x v="5"/>
    <x v="3"/>
    <x v="0"/>
    <s v="Blank"/>
    <s v="Blue"/>
    <s v="Plastic"/>
    <s v="white color"/>
    <n v="0"/>
    <n v="0"/>
    <n v="10.62"/>
    <n v="10.62"/>
    <m/>
    <m/>
    <m/>
    <m/>
  </r>
  <r>
    <n v="10"/>
    <s v="Blank"/>
    <x v="3"/>
    <x v="11"/>
    <x v="2"/>
    <x v="5"/>
    <x v="3"/>
    <x v="0"/>
    <s v="Blank"/>
    <s v="Blue"/>
    <s v="Plastic"/>
    <s v="white color"/>
    <n v="0"/>
    <n v="0"/>
    <n v="10.9"/>
    <n v="10.9"/>
    <m/>
    <m/>
    <m/>
    <m/>
  </r>
  <r>
    <m/>
    <m/>
    <x v="3"/>
    <x v="11"/>
    <x v="2"/>
    <x v="5"/>
    <x v="1"/>
    <x v="1"/>
    <m/>
    <m/>
    <m/>
    <m/>
    <m/>
    <m/>
    <m/>
    <n v="10.265000000000002"/>
    <m/>
    <m/>
    <m/>
    <m/>
  </r>
  <r>
    <n v="1"/>
    <s v="C1-1 Oe"/>
    <x v="0"/>
    <x v="0"/>
    <x v="0"/>
    <x v="0"/>
    <x v="1"/>
    <x v="1"/>
    <m/>
    <m/>
    <m/>
    <m/>
    <m/>
    <m/>
    <m/>
    <m/>
    <m/>
    <m/>
    <m/>
    <m/>
  </r>
  <r>
    <n v="2"/>
    <s v="C1-2 Oe"/>
    <x v="0"/>
    <x v="0"/>
    <x v="0"/>
    <x v="1"/>
    <x v="1"/>
    <x v="1"/>
    <m/>
    <m/>
    <m/>
    <m/>
    <m/>
    <m/>
    <m/>
    <m/>
    <m/>
    <m/>
    <m/>
    <m/>
  </r>
  <r>
    <n v="3"/>
    <s v="C1-3 Oe"/>
    <x v="0"/>
    <x v="0"/>
    <x v="0"/>
    <x v="2"/>
    <x v="0"/>
    <x v="2"/>
    <s v="no"/>
    <s v="W"/>
    <s v="Glass"/>
    <s v="white color"/>
    <n v="5.7009677419354832"/>
    <n v="0"/>
    <n v="4.0199999999999996"/>
    <n v="4.0199999999999996"/>
    <n v="6.7259999999999991"/>
    <n v="4.0355999999999996"/>
    <n v="24"/>
    <n v="2.9494992361228992E-2"/>
  </r>
  <r>
    <n v="4"/>
    <s v="C1-4 Oe"/>
    <x v="0"/>
    <x v="0"/>
    <x v="0"/>
    <x v="3"/>
    <x v="0"/>
    <x v="2"/>
    <s v="no"/>
    <s v="W"/>
    <s v="Glass"/>
    <s v="white color"/>
    <n v="5.652477064220184"/>
    <n v="0"/>
    <n v="2.2000000000000002"/>
    <n v="2.2000000000000002"/>
    <n v="8.5459999999999994"/>
    <n v="5.1276000000000002"/>
    <n v="24"/>
    <n v="3.7797588132182043E-2"/>
  </r>
  <r>
    <n v="5"/>
    <s v="C2-1 Oe"/>
    <x v="0"/>
    <x v="1"/>
    <x v="0"/>
    <x v="3"/>
    <x v="0"/>
    <x v="2"/>
    <s v="no"/>
    <s v="W"/>
    <s v="Glass"/>
    <s v="white color"/>
    <n v="5.740904977375564"/>
    <n v="0"/>
    <n v="5.86"/>
    <n v="5.86"/>
    <n v="4.8859999999999983"/>
    <n v="2.9315999999999991"/>
    <n v="24"/>
    <n v="2.1277133218783991E-2"/>
  </r>
  <r>
    <n v="6"/>
    <s v="C2-2 Oe"/>
    <x v="0"/>
    <x v="1"/>
    <x v="0"/>
    <x v="2"/>
    <x v="0"/>
    <x v="2"/>
    <s v="no"/>
    <s v="W"/>
    <s v="Glass"/>
    <s v="white color"/>
    <n v="5.6324170616113749"/>
    <n v="0"/>
    <n v="4.42"/>
    <n v="4.42"/>
    <n v="6.3259999999999987"/>
    <n v="3.7955999999999999"/>
    <n v="24"/>
    <n v="2.8078531520312339E-2"/>
  </r>
  <r>
    <n v="7"/>
    <s v="C2-3 Oe"/>
    <x v="0"/>
    <x v="1"/>
    <x v="0"/>
    <x v="0"/>
    <x v="0"/>
    <x v="2"/>
    <s v="no"/>
    <s v="W"/>
    <s v="Glass"/>
    <s v="white color"/>
    <n v="5.6893269230769219"/>
    <n v="0"/>
    <n v="4.24"/>
    <n v="4.24"/>
    <n v="6.5059999999999985"/>
    <n v="3.9035999999999991"/>
    <n v="24"/>
    <n v="2.8588619040375868E-2"/>
  </r>
  <r>
    <n v="8"/>
    <s v="C2-4 Oe"/>
    <x v="0"/>
    <x v="1"/>
    <x v="0"/>
    <x v="1"/>
    <x v="0"/>
    <x v="2"/>
    <s v="no"/>
    <s v="W"/>
    <s v="Glass"/>
    <s v="white color"/>
    <n v="5.6570422535211273"/>
    <n v="0"/>
    <n v="6.18"/>
    <n v="6.18"/>
    <n v="4.5659999999999989"/>
    <n v="2.7395999999999994"/>
    <n v="24"/>
    <n v="2.0178389144777785E-2"/>
  </r>
  <r>
    <n v="9"/>
    <s v="C3-1 Oe"/>
    <x v="0"/>
    <x v="2"/>
    <x v="0"/>
    <x v="3"/>
    <x v="0"/>
    <x v="2"/>
    <s v="no"/>
    <s v="W"/>
    <s v="Glass"/>
    <s v="white color"/>
    <n v="5.5940186915887855"/>
    <n v="0"/>
    <n v="5.12"/>
    <n v="5.12"/>
    <n v="5.6259999999999986"/>
    <n v="3.3755999999999995"/>
    <n v="24"/>
    <n v="2.5142926356589143E-2"/>
  </r>
  <r>
    <n v="10"/>
    <s v="C3-2 Oe"/>
    <x v="0"/>
    <x v="2"/>
    <x v="0"/>
    <x v="0"/>
    <x v="1"/>
    <x v="1"/>
    <m/>
    <m/>
    <m/>
    <m/>
    <m/>
    <m/>
    <m/>
    <m/>
    <m/>
    <m/>
    <m/>
    <m/>
  </r>
  <r>
    <n v="11"/>
    <s v="C3-3 Oe"/>
    <x v="0"/>
    <x v="2"/>
    <x v="0"/>
    <x v="1"/>
    <x v="0"/>
    <x v="2"/>
    <s v="no"/>
    <s v="W"/>
    <s v="Glass"/>
    <s v="white color"/>
    <n v="5.7546874999999993"/>
    <n v="0"/>
    <n v="5.64"/>
    <n v="5.64"/>
    <n v="5.105999999999999"/>
    <n v="3.0635999999999997"/>
    <n v="24"/>
    <n v="2.2181916915557969E-2"/>
  </r>
  <r>
    <n v="12"/>
    <s v="C3-4 Oe"/>
    <x v="0"/>
    <x v="2"/>
    <x v="0"/>
    <x v="2"/>
    <x v="0"/>
    <x v="2"/>
    <s v="no"/>
    <s v="white"/>
    <s v="Glass"/>
    <m/>
    <n v="5.6580092592592584"/>
    <n v="0"/>
    <n v="2.78"/>
    <n v="2.78"/>
    <n v="7.9659999999999993"/>
    <n v="4.7795999999999994"/>
    <n v="24"/>
    <n v="3.5197892204593621E-2"/>
  </r>
  <r>
    <n v="13"/>
    <s v="C4-1 Oe"/>
    <x v="1"/>
    <x v="3"/>
    <x v="0"/>
    <x v="3"/>
    <x v="0"/>
    <x v="2"/>
    <s v="no"/>
    <s v="white"/>
    <s v="Glass"/>
    <m/>
    <n v="5.6170093457943908"/>
    <n v="0"/>
    <n v="8.7799999999999994"/>
    <n v="8.7799999999999994"/>
    <n v="1.9659999999999993"/>
    <n v="1.1795999999999998"/>
    <n v="24"/>
    <n v="8.7502079797677299E-3"/>
  </r>
  <r>
    <n v="14"/>
    <s v="C4-2 Oe"/>
    <x v="1"/>
    <x v="3"/>
    <x v="0"/>
    <x v="1"/>
    <x v="0"/>
    <x v="2"/>
    <s v="no"/>
    <s v="white"/>
    <s v="Glass"/>
    <m/>
    <n v="5.6627622377622364"/>
    <n v="0"/>
    <n v="5.72"/>
    <n v="5.72"/>
    <n v="5.0259999999999989"/>
    <n v="3.0155999999999996"/>
    <n v="24"/>
    <n v="2.2188817881510298E-2"/>
  </r>
  <r>
    <n v="15"/>
    <s v="C4-3 Oe"/>
    <x v="1"/>
    <x v="3"/>
    <x v="0"/>
    <x v="2"/>
    <x v="1"/>
    <x v="1"/>
    <m/>
    <m/>
    <m/>
    <m/>
    <m/>
    <m/>
    <m/>
    <m/>
    <m/>
    <m/>
    <m/>
    <m/>
  </r>
  <r>
    <n v="16"/>
    <s v="C4-4 Oe"/>
    <x v="1"/>
    <x v="3"/>
    <x v="0"/>
    <x v="0"/>
    <x v="0"/>
    <x v="2"/>
    <s v="no"/>
    <s v="white"/>
    <s v="Glass"/>
    <m/>
    <n v="5.6638683127572023"/>
    <n v="0"/>
    <n v="6.18"/>
    <n v="6.18"/>
    <n v="4.5659999999999989"/>
    <n v="2.7395999999999994"/>
    <n v="24"/>
    <n v="2.0154070274354795E-2"/>
  </r>
  <r>
    <n v="17"/>
    <s v="C5-1 Oe"/>
    <x v="1"/>
    <x v="4"/>
    <x v="0"/>
    <x v="2"/>
    <x v="0"/>
    <x v="2"/>
    <s v="no"/>
    <s v="white"/>
    <s v="Glass"/>
    <m/>
    <n v="5.6770886075949392"/>
    <n v="0"/>
    <n v="9.19"/>
    <n v="9.19"/>
    <n v="1.5559999999999992"/>
    <n v="0.93359999999999965"/>
    <n v="24"/>
    <n v="6.8521037258355766E-3"/>
  </r>
  <r>
    <n v="18"/>
    <s v="C5-2 Oe"/>
    <x v="1"/>
    <x v="4"/>
    <x v="0"/>
    <x v="3"/>
    <x v="0"/>
    <x v="2"/>
    <s v="no"/>
    <s v="white"/>
    <s v="Glass"/>
    <m/>
    <n v="5.7523255813953478"/>
    <n v="0"/>
    <n v="5.94"/>
    <n v="5.94"/>
    <n v="4.8059999999999983"/>
    <n v="2.8835999999999991"/>
    <n v="24"/>
    <n v="2.0887204366282594E-2"/>
  </r>
  <r>
    <n v="19"/>
    <s v="C5-3 Oe"/>
    <x v="1"/>
    <x v="4"/>
    <x v="0"/>
    <x v="4"/>
    <x v="1"/>
    <x v="1"/>
    <m/>
    <m/>
    <m/>
    <m/>
    <m/>
    <m/>
    <m/>
    <m/>
    <m/>
    <m/>
    <m/>
    <m/>
  </r>
  <r>
    <n v="20"/>
    <s v="C5-4 Oe"/>
    <x v="1"/>
    <x v="4"/>
    <x v="0"/>
    <x v="0"/>
    <x v="0"/>
    <x v="2"/>
    <s v="no"/>
    <s v="white"/>
    <s v="Glass"/>
    <m/>
    <n v="5.6015073529411765"/>
    <n v="0"/>
    <n v="5.92"/>
    <n v="5.92"/>
    <n v="4.8259999999999987"/>
    <n v="2.8955999999999995"/>
    <n v="24"/>
    <n v="2.153884524254894E-2"/>
  </r>
  <r>
    <n v="21"/>
    <s v="C6-1 Oe"/>
    <x v="1"/>
    <x v="5"/>
    <x v="0"/>
    <x v="3"/>
    <x v="0"/>
    <x v="2"/>
    <s v="no"/>
    <s v="white"/>
    <s v="Glass"/>
    <m/>
    <n v="5.7313456464379939"/>
    <n v="0"/>
    <n v="6.5"/>
    <n v="6.5"/>
    <n v="4.2459999999999987"/>
    <n v="2.5475999999999992"/>
    <n v="24"/>
    <n v="1.8520955906048298E-2"/>
  </r>
  <r>
    <n v="22"/>
    <s v="C6-2 Oe"/>
    <x v="1"/>
    <x v="5"/>
    <x v="0"/>
    <x v="2"/>
    <x v="0"/>
    <x v="2"/>
    <s v="no"/>
    <s v="white"/>
    <s v="Glass"/>
    <m/>
    <n v="5.6622928176795577"/>
    <n v="0"/>
    <n v="5.72"/>
    <n v="5.72"/>
    <n v="5.0259999999999989"/>
    <n v="3.0155999999999996"/>
    <n v="24"/>
    <n v="2.2190657397243563E-2"/>
  </r>
  <r>
    <n v="23"/>
    <s v="C6-3 Oe"/>
    <x v="1"/>
    <x v="5"/>
    <x v="0"/>
    <x v="4"/>
    <x v="0"/>
    <x v="2"/>
    <s v="no"/>
    <s v="white"/>
    <s v="Glass"/>
    <m/>
    <n v="5.6142618384401111"/>
    <n v="0"/>
    <n v="5.9"/>
    <n v="5.9"/>
    <n v="4.8459999999999983"/>
    <n v="2.9075999999999991"/>
    <n v="24"/>
    <n v="2.1578972175914896E-2"/>
  </r>
  <r>
    <n v="24"/>
    <s v="C6-4 Oe"/>
    <x v="1"/>
    <x v="5"/>
    <x v="0"/>
    <x v="0"/>
    <x v="0"/>
    <x v="2"/>
    <s v="no"/>
    <s v="white"/>
    <s v="Glass"/>
    <m/>
    <n v="5.6519008264462807"/>
    <n v="0"/>
    <n v="6.02"/>
    <n v="6.02"/>
    <n v="4.7259999999999991"/>
    <n v="2.8355999999999995"/>
    <n v="24"/>
    <n v="2.0904471544715444E-2"/>
  </r>
  <r>
    <n v="25"/>
    <s v="C7-1 Oe"/>
    <x v="2"/>
    <x v="6"/>
    <x v="0"/>
    <x v="4"/>
    <x v="0"/>
    <x v="2"/>
    <s v="no"/>
    <s v="white"/>
    <s v="Glass"/>
    <m/>
    <n v="5.6514678899082567"/>
    <n v="0"/>
    <n v="8.68"/>
    <n v="8.68"/>
    <n v="2.0659999999999989"/>
    <n v="1.2395999999999994"/>
    <n v="24"/>
    <n v="9.1392185191798789E-3"/>
  </r>
  <r>
    <n v="26"/>
    <s v="C7-2 Oe"/>
    <x v="2"/>
    <x v="6"/>
    <x v="0"/>
    <x v="3"/>
    <x v="0"/>
    <x v="2"/>
    <s v="no"/>
    <s v="white"/>
    <s v="Glass"/>
    <m/>
    <n v="5.6709333333333323"/>
    <n v="0"/>
    <n v="8.58"/>
    <n v="8.58"/>
    <n v="2.1659999999999986"/>
    <n v="1.2995999999999992"/>
    <n v="24"/>
    <n v="9.5486927489889916E-3"/>
  </r>
  <r>
    <n v="27"/>
    <s v="C7-3 Oe"/>
    <x v="2"/>
    <x v="6"/>
    <x v="0"/>
    <x v="0"/>
    <x v="0"/>
    <x v="2"/>
    <s v="no"/>
    <s v="white"/>
    <s v="Glass"/>
    <m/>
    <n v="3.9053201970443356"/>
    <n v="0"/>
    <n v="7.46"/>
    <n v="7.46"/>
    <n v="3.2859999999999987"/>
    <n v="1.9715999999999994"/>
    <n v="24"/>
    <n v="2.103540704861373E-2"/>
  </r>
  <r>
    <n v="28"/>
    <s v="C7-4 Oe"/>
    <x v="2"/>
    <x v="6"/>
    <x v="0"/>
    <x v="2"/>
    <x v="0"/>
    <x v="2"/>
    <s v="no"/>
    <s v="white"/>
    <s v="Glass"/>
    <m/>
    <n v="5.6718925233644857"/>
    <n v="0"/>
    <n v="6.92"/>
    <n v="6.92"/>
    <n v="3.8259999999999987"/>
    <n v="2.2955999999999994"/>
    <n v="24"/>
    <n v="1.6863859744518178E-2"/>
  </r>
  <r>
    <n v="29"/>
    <s v="C8-1 Oe"/>
    <x v="2"/>
    <x v="7"/>
    <x v="0"/>
    <x v="0"/>
    <x v="0"/>
    <x v="2"/>
    <s v="no"/>
    <s v="white"/>
    <s v="Glass"/>
    <m/>
    <n v="5.5882075471698096"/>
    <n v="0"/>
    <n v="9.6"/>
    <n v="9.6"/>
    <n v="1.145999999999999"/>
    <n v="0.68759999999999943"/>
    <n v="24"/>
    <n v="5.126867561407949E-3"/>
  </r>
  <r>
    <n v="30"/>
    <s v="C8-2 Oe"/>
    <x v="2"/>
    <x v="7"/>
    <x v="0"/>
    <x v="2"/>
    <x v="0"/>
    <x v="2"/>
    <s v="no"/>
    <s v="white"/>
    <s v="Glass"/>
    <m/>
    <n v="5.6851546391752565"/>
    <n v="0"/>
    <n v="8.56"/>
    <n v="8.56"/>
    <n v="2.1859999999999982"/>
    <n v="1.311599999999999"/>
    <n v="24"/>
    <n v="9.6127552315671081E-3"/>
  </r>
  <r>
    <n v="31"/>
    <s v="C8-3 Oe"/>
    <x v="2"/>
    <x v="7"/>
    <x v="0"/>
    <x v="4"/>
    <x v="0"/>
    <x v="2"/>
    <s v="no"/>
    <s v="white"/>
    <s v="Glass"/>
    <m/>
    <n v="5.5825454545454543"/>
    <n v="0"/>
    <n v="5.2"/>
    <n v="5.2"/>
    <n v="5.5459999999999985"/>
    <n v="3.3275999999999994"/>
    <n v="24"/>
    <n v="2.4836340541948929E-2"/>
  </r>
  <r>
    <n v="32"/>
    <s v="C8-4 Oe"/>
    <x v="2"/>
    <x v="7"/>
    <x v="0"/>
    <x v="3"/>
    <x v="0"/>
    <x v="2"/>
    <s v="no"/>
    <s v="white"/>
    <s v="Glass"/>
    <m/>
    <n v="5.6685810810810811"/>
    <n v="0"/>
    <n v="9.52"/>
    <n v="9.52"/>
    <n v="1.2259999999999991"/>
    <n v="0.73559999999999948"/>
    <n v="24"/>
    <n v="5.4069968412897044E-3"/>
  </r>
  <r>
    <n v="33"/>
    <s v="C9-1 Oe"/>
    <x v="2"/>
    <x v="8"/>
    <x v="0"/>
    <x v="2"/>
    <x v="0"/>
    <x v="2"/>
    <s v="no"/>
    <s v="white"/>
    <s v="Glass"/>
    <m/>
    <n v="5.585546218487397"/>
    <n v="0"/>
    <n v="8.1999999999999993"/>
    <n v="8.1999999999999993"/>
    <n v="2.5459999999999994"/>
    <n v="1.5275999999999996"/>
    <n v="24"/>
    <n v="1.1395483540952031E-2"/>
  </r>
  <r>
    <n v="34"/>
    <s v="C9-2 Oe"/>
    <x v="2"/>
    <x v="8"/>
    <x v="0"/>
    <x v="0"/>
    <x v="0"/>
    <x v="2"/>
    <s v="no"/>
    <s v="white"/>
    <s v="Glass"/>
    <m/>
    <n v="5.6360156250000006"/>
    <n v="0"/>
    <n v="7.78"/>
    <n v="7.78"/>
    <n v="2.9659999999999984"/>
    <n v="1.7795999999999994"/>
    <n v="24"/>
    <n v="1.315645749296516E-2"/>
  </r>
  <r>
    <n v="35"/>
    <s v="C9-3 Oe"/>
    <x v="2"/>
    <x v="8"/>
    <x v="0"/>
    <x v="3"/>
    <x v="0"/>
    <x v="2"/>
    <s v="no"/>
    <s v="white"/>
    <s v="Glass"/>
    <m/>
    <n v="5.6374074074074079"/>
    <n v="0"/>
    <n v="0"/>
    <n v="0"/>
    <n v="10.745999999999999"/>
    <n v="6.4475999999999996"/>
    <n v="24"/>
    <n v="4.7654884698771431E-2"/>
  </r>
  <r>
    <n v="36"/>
    <s v="C9-4 Oe"/>
    <x v="2"/>
    <x v="8"/>
    <x v="0"/>
    <x v="4"/>
    <x v="0"/>
    <x v="2"/>
    <s v="no"/>
    <s v="white"/>
    <s v="Glass"/>
    <m/>
    <n v="5.6038726790450939"/>
    <n v="0"/>
    <n v="2.5"/>
    <n v="2.5"/>
    <n v="8.2459999999999987"/>
    <n v="4.9475999999999996"/>
    <n v="24"/>
    <n v="3.6787059914988679E-2"/>
  </r>
  <r>
    <n v="37"/>
    <s v="HBM-1 Oe"/>
    <x v="1"/>
    <x v="9"/>
    <x v="0"/>
    <x v="3"/>
    <x v="1"/>
    <x v="1"/>
    <m/>
    <m/>
    <m/>
    <m/>
    <m/>
    <m/>
    <m/>
    <m/>
    <m/>
    <m/>
    <m/>
    <m/>
  </r>
  <r>
    <n v="38"/>
    <s v="HBM-2 Oe"/>
    <x v="1"/>
    <x v="9"/>
    <x v="0"/>
    <x v="4"/>
    <x v="1"/>
    <x v="1"/>
    <m/>
    <m/>
    <m/>
    <m/>
    <m/>
    <m/>
    <m/>
    <m/>
    <m/>
    <m/>
    <m/>
    <m/>
  </r>
  <r>
    <n v="39"/>
    <s v="HBM-3 Oe"/>
    <x v="1"/>
    <x v="9"/>
    <x v="0"/>
    <x v="2"/>
    <x v="1"/>
    <x v="1"/>
    <m/>
    <m/>
    <m/>
    <m/>
    <m/>
    <m/>
    <m/>
    <m/>
    <m/>
    <m/>
    <m/>
    <m/>
  </r>
  <r>
    <n v="40"/>
    <s v="HBM-4 Oe"/>
    <x v="1"/>
    <x v="9"/>
    <x v="0"/>
    <x v="0"/>
    <x v="1"/>
    <x v="1"/>
    <m/>
    <m/>
    <m/>
    <m/>
    <m/>
    <m/>
    <m/>
    <m/>
    <m/>
    <m/>
    <m/>
    <m/>
  </r>
  <r>
    <n v="41"/>
    <s v="HBO-1 Oe"/>
    <x v="2"/>
    <x v="9"/>
    <x v="0"/>
    <x v="0"/>
    <x v="1"/>
    <x v="1"/>
    <m/>
    <m/>
    <m/>
    <m/>
    <m/>
    <m/>
    <m/>
    <m/>
    <m/>
    <m/>
    <m/>
    <m/>
  </r>
  <r>
    <n v="42"/>
    <s v="HBO-2 Oe"/>
    <x v="2"/>
    <x v="9"/>
    <x v="0"/>
    <x v="4"/>
    <x v="1"/>
    <x v="1"/>
    <m/>
    <m/>
    <m/>
    <m/>
    <m/>
    <m/>
    <m/>
    <m/>
    <m/>
    <m/>
    <m/>
    <m/>
  </r>
  <r>
    <n v="43"/>
    <s v="HBO-3 Oe"/>
    <x v="2"/>
    <x v="9"/>
    <x v="0"/>
    <x v="3"/>
    <x v="0"/>
    <x v="2"/>
    <s v="no"/>
    <s v="white"/>
    <s v="Glass"/>
    <m/>
    <n v="5.2187142857142854"/>
    <n v="0"/>
    <n v="9.3000000000000007"/>
    <n v="9.3000000000000007"/>
    <n v="1.445999999999998"/>
    <n v="0.86759999999999893"/>
    <n v="24"/>
    <n v="6.9269935123593583E-3"/>
  </r>
  <r>
    <n v="44"/>
    <s v="HBO-4 Oe"/>
    <x v="2"/>
    <x v="9"/>
    <x v="0"/>
    <x v="2"/>
    <x v="1"/>
    <x v="1"/>
    <m/>
    <m/>
    <m/>
    <m/>
    <m/>
    <m/>
    <m/>
    <m/>
    <m/>
    <m/>
    <m/>
    <m/>
  </r>
  <r>
    <n v="45"/>
    <s v="JBM-1 Oe"/>
    <x v="1"/>
    <x v="10"/>
    <x v="0"/>
    <x v="3"/>
    <x v="1"/>
    <x v="1"/>
    <m/>
    <m/>
    <m/>
    <m/>
    <m/>
    <m/>
    <m/>
    <m/>
    <m/>
    <m/>
    <m/>
    <m/>
  </r>
  <r>
    <n v="46"/>
    <s v="JBM-2 Oe"/>
    <x v="1"/>
    <x v="10"/>
    <x v="0"/>
    <x v="4"/>
    <x v="1"/>
    <x v="1"/>
    <m/>
    <m/>
    <m/>
    <m/>
    <m/>
    <m/>
    <m/>
    <m/>
    <m/>
    <m/>
    <m/>
    <m/>
  </r>
  <r>
    <n v="47"/>
    <s v="JBM-3 Oe"/>
    <x v="1"/>
    <x v="10"/>
    <x v="0"/>
    <x v="2"/>
    <x v="1"/>
    <x v="1"/>
    <m/>
    <m/>
    <m/>
    <m/>
    <m/>
    <m/>
    <m/>
    <m/>
    <m/>
    <m/>
    <m/>
    <m/>
  </r>
  <r>
    <n v="48"/>
    <s v="JBM-4 Oe"/>
    <x v="1"/>
    <x v="10"/>
    <x v="0"/>
    <x v="0"/>
    <x v="1"/>
    <x v="1"/>
    <m/>
    <m/>
    <m/>
    <m/>
    <m/>
    <m/>
    <m/>
    <m/>
    <m/>
    <m/>
    <m/>
    <m/>
  </r>
  <r>
    <n v="49"/>
    <s v="JBO-1 Oe"/>
    <x v="2"/>
    <x v="10"/>
    <x v="0"/>
    <x v="3"/>
    <x v="1"/>
    <x v="1"/>
    <m/>
    <m/>
    <m/>
    <m/>
    <m/>
    <m/>
    <m/>
    <m/>
    <m/>
    <m/>
    <m/>
    <m/>
  </r>
  <r>
    <n v="50"/>
    <s v="JBO-2 Oe"/>
    <x v="2"/>
    <x v="10"/>
    <x v="0"/>
    <x v="0"/>
    <x v="1"/>
    <x v="1"/>
    <m/>
    <m/>
    <m/>
    <m/>
    <m/>
    <m/>
    <m/>
    <m/>
    <m/>
    <m/>
    <m/>
    <m/>
  </r>
  <r>
    <n v="51"/>
    <s v="JBO-3 Oe"/>
    <x v="2"/>
    <x v="10"/>
    <x v="0"/>
    <x v="4"/>
    <x v="1"/>
    <x v="1"/>
    <m/>
    <m/>
    <m/>
    <m/>
    <m/>
    <m/>
    <m/>
    <m/>
    <m/>
    <m/>
    <m/>
    <m/>
  </r>
  <r>
    <n v="52"/>
    <s v="JBO-4 Oe"/>
    <x v="2"/>
    <x v="10"/>
    <x v="0"/>
    <x v="2"/>
    <x v="1"/>
    <x v="1"/>
    <m/>
    <m/>
    <m/>
    <m/>
    <m/>
    <m/>
    <m/>
    <m/>
    <m/>
    <m/>
    <m/>
    <m/>
  </r>
  <r>
    <n v="53"/>
    <s v="C1-1 Oa"/>
    <x v="0"/>
    <x v="0"/>
    <x v="1"/>
    <x v="0"/>
    <x v="0"/>
    <x v="2"/>
    <s v="no"/>
    <s v="white"/>
    <s v="Glass"/>
    <m/>
    <n v="7.8551937984496121"/>
    <n v="0"/>
    <n v="9.6199999999999992"/>
    <n v="9.6199999999999992"/>
    <n v="1.1259999999999994"/>
    <n v="0.67559999999999976"/>
    <n v="24"/>
    <n v="3.5836162317925222E-3"/>
  </r>
  <r>
    <n v="54"/>
    <s v="C1-2 Oa"/>
    <x v="0"/>
    <x v="0"/>
    <x v="1"/>
    <x v="1"/>
    <x v="0"/>
    <x v="2"/>
    <s v="no"/>
    <s v="white"/>
    <s v="Glass"/>
    <m/>
    <n v="7.8578804347826088"/>
    <n v="0"/>
    <n v="7.06"/>
    <n v="7.06"/>
    <n v="3.6859999999999991"/>
    <n v="2.2115999999999998"/>
    <n v="24"/>
    <n v="1.1727080955839124E-2"/>
  </r>
  <r>
    <n v="55"/>
    <s v="C1-3 Oa"/>
    <x v="0"/>
    <x v="0"/>
    <x v="1"/>
    <x v="2"/>
    <x v="0"/>
    <x v="2"/>
    <s v="no"/>
    <s v="white"/>
    <s v="Glass"/>
    <m/>
    <n v="7.8237096774193544"/>
    <n v="0"/>
    <n v="7.82"/>
    <n v="7.82"/>
    <n v="2.9259999999999984"/>
    <n v="1.7555999999999992"/>
    <n v="24"/>
    <n v="9.3497845671758669E-3"/>
  </r>
  <r>
    <n v="56"/>
    <s v="C1-4 Oa"/>
    <x v="0"/>
    <x v="0"/>
    <x v="1"/>
    <x v="3"/>
    <x v="0"/>
    <x v="2"/>
    <s v="no"/>
    <s v="white"/>
    <s v="Glass"/>
    <m/>
    <n v="7.8052560646900258"/>
    <n v="0"/>
    <n v="10"/>
    <n v="10"/>
    <n v="0.74599999999999866"/>
    <n v="0.44759999999999928"/>
    <n v="24"/>
    <n v="2.3894155227488527E-3"/>
  </r>
  <r>
    <n v="57"/>
    <s v="C2-1 Oa"/>
    <x v="0"/>
    <x v="1"/>
    <x v="1"/>
    <x v="3"/>
    <x v="0"/>
    <x v="2"/>
    <s v="no"/>
    <s v="white"/>
    <s v="Glass"/>
    <m/>
    <n v="7.8961307901907354"/>
    <n v="0"/>
    <n v="9.0399999999999991"/>
    <n v="9.0399999999999991"/>
    <n v="1.7059999999999995"/>
    <n v="1.0235999999999998"/>
    <n v="24"/>
    <n v="5.4013796292462076E-3"/>
  </r>
  <r>
    <n v="58"/>
    <s v="C2-2 Oa"/>
    <x v="0"/>
    <x v="1"/>
    <x v="1"/>
    <x v="2"/>
    <x v="0"/>
    <x v="2"/>
    <s v="no"/>
    <s v="white"/>
    <s v="Glass"/>
    <m/>
    <n v="7.8023626373626387"/>
    <n v="0"/>
    <n v="9.1"/>
    <n v="9.1"/>
    <n v="1.645999999999999"/>
    <n v="0.98759999999999948"/>
    <n v="24"/>
    <n v="5.2740435061231069E-3"/>
  </r>
  <r>
    <n v="59"/>
    <s v="C2-3 Oa"/>
    <x v="0"/>
    <x v="1"/>
    <x v="1"/>
    <x v="0"/>
    <x v="0"/>
    <x v="2"/>
    <s v="no"/>
    <s v="white"/>
    <s v="Glass"/>
    <m/>
    <n v="7.7994642857142864"/>
    <n v="0"/>
    <n v="9.9"/>
    <n v="9.9"/>
    <n v="0.84599999999999831"/>
    <n v="0.50759999999999905"/>
    <n v="24"/>
    <n v="2.7117247063671904E-3"/>
  </r>
  <r>
    <n v="60"/>
    <s v="C2-4 Oa"/>
    <x v="0"/>
    <x v="1"/>
    <x v="1"/>
    <x v="1"/>
    <x v="0"/>
    <x v="2"/>
    <s v="no"/>
    <s v="white"/>
    <s v="Glass"/>
    <m/>
    <n v="7.8126649076517154"/>
    <n v="0"/>
    <n v="8.24"/>
    <n v="8.24"/>
    <n v="2.5059999999999985"/>
    <n v="1.5035999999999992"/>
    <n v="24"/>
    <n v="8.0190307328605152E-3"/>
  </r>
  <r>
    <n v="61"/>
    <s v="C3-1 Oa"/>
    <x v="0"/>
    <x v="2"/>
    <x v="1"/>
    <x v="3"/>
    <x v="1"/>
    <x v="1"/>
    <m/>
    <m/>
    <m/>
    <m/>
    <m/>
    <m/>
    <m/>
    <m/>
    <m/>
    <m/>
    <m/>
    <m/>
  </r>
  <r>
    <n v="62"/>
    <s v="C3-2 Oa"/>
    <x v="0"/>
    <x v="2"/>
    <x v="1"/>
    <x v="0"/>
    <x v="1"/>
    <x v="1"/>
    <m/>
    <m/>
    <m/>
    <m/>
    <m/>
    <m/>
    <m/>
    <m/>
    <m/>
    <m/>
    <m/>
    <m/>
  </r>
  <r>
    <n v="63"/>
    <s v="C3-3 Oa"/>
    <x v="0"/>
    <x v="2"/>
    <x v="1"/>
    <x v="1"/>
    <x v="0"/>
    <x v="2"/>
    <s v="no"/>
    <s v="white"/>
    <s v="Glass"/>
    <m/>
    <n v="7.8107594936708846"/>
    <n v="0"/>
    <n v="8.1999999999999993"/>
    <n v="8.1999999999999993"/>
    <n v="2.5459999999999994"/>
    <n v="1.5275999999999996"/>
    <n v="24"/>
    <n v="8.1490154768657317E-3"/>
  </r>
  <r>
    <n v="64"/>
    <s v="C3-4 Oa"/>
    <x v="0"/>
    <x v="2"/>
    <x v="1"/>
    <x v="2"/>
    <x v="0"/>
    <x v="2"/>
    <s v="no"/>
    <s v="white"/>
    <s v="Glass"/>
    <m/>
    <n v="7.8304444444444457"/>
    <n v="0"/>
    <n v="9.24"/>
    <n v="9.24"/>
    <n v="1.5059999999999985"/>
    <n v="0.90359999999999907"/>
    <n v="24"/>
    <n v="4.8081561994494362E-3"/>
  </r>
  <r>
    <n v="65"/>
    <s v="C4-1 Oa"/>
    <x v="1"/>
    <x v="3"/>
    <x v="1"/>
    <x v="3"/>
    <x v="0"/>
    <x v="2"/>
    <s v="no"/>
    <s v="white"/>
    <s v="Glass"/>
    <m/>
    <n v="7.8603664921465954"/>
    <n v="0"/>
    <n v="9.5"/>
    <n v="9.5"/>
    <n v="1.2459999999999987"/>
    <n v="0.74759999999999927"/>
    <n v="24"/>
    <n v="3.9629195446703892E-3"/>
  </r>
  <r>
    <n v="66"/>
    <s v="C4-2 Oa"/>
    <x v="1"/>
    <x v="3"/>
    <x v="1"/>
    <x v="1"/>
    <x v="0"/>
    <x v="2"/>
    <s v="no"/>
    <s v="white"/>
    <s v="Glass"/>
    <m/>
    <n v="7.8003380281690156"/>
    <n v="0"/>
    <n v="8.16"/>
    <n v="8.16"/>
    <n v="2.5859999999999985"/>
    <n v="1.5515999999999994"/>
    <n v="24"/>
    <n v="8.288102357427626E-3"/>
  </r>
  <r>
    <n v="67"/>
    <s v="C4-3 Oa"/>
    <x v="1"/>
    <x v="3"/>
    <x v="1"/>
    <x v="2"/>
    <x v="0"/>
    <x v="2"/>
    <s v="no"/>
    <s v="white"/>
    <s v="Glass"/>
    <m/>
    <n v="7.8225130890052341"/>
    <n v="0"/>
    <n v="8.74"/>
    <n v="8.74"/>
    <n v="2.0059999999999985"/>
    <n v="1.2035999999999991"/>
    <n v="24"/>
    <n v="6.4109832005889806E-3"/>
  </r>
  <r>
    <n v="68"/>
    <s v="C4-4 Oa"/>
    <x v="1"/>
    <x v="3"/>
    <x v="1"/>
    <x v="0"/>
    <x v="0"/>
    <x v="2"/>
    <s v="no"/>
    <s v="white"/>
    <s v="Glass"/>
    <m/>
    <n v="7.799999999999998"/>
    <n v="0"/>
    <n v="6.6"/>
    <n v="6.6"/>
    <n v="4.145999999999999"/>
    <n v="2.4875999999999996"/>
    <n v="24"/>
    <n v="1.3288461538461541E-2"/>
  </r>
  <r>
    <n v="69"/>
    <s v="C5-1 Oa"/>
    <x v="1"/>
    <x v="4"/>
    <x v="1"/>
    <x v="2"/>
    <x v="0"/>
    <x v="2"/>
    <s v="no"/>
    <s v="white"/>
    <s v="Glass"/>
    <m/>
    <n v="7.8905107526881739"/>
    <n v="0"/>
    <n v="8.76"/>
    <n v="8.76"/>
    <n v="1.9859999999999989"/>
    <n v="1.1915999999999993"/>
    <n v="24"/>
    <n v="6.2923683340885108E-3"/>
  </r>
  <r>
    <n v="70"/>
    <s v="C5-2 Oa"/>
    <x v="1"/>
    <x v="4"/>
    <x v="1"/>
    <x v="3"/>
    <x v="0"/>
    <x v="2"/>
    <s v="no"/>
    <s v="white"/>
    <s v="Glass"/>
    <m/>
    <n v="7.8796812749003999"/>
    <n v="0"/>
    <n v="8.3800000000000008"/>
    <n v="8.3800000000000008"/>
    <n v="2.3659999999999979"/>
    <n v="1.4195999999999989"/>
    <n v="24"/>
    <n v="7.50664880169885E-3"/>
  </r>
  <r>
    <n v="71"/>
    <s v="C5-3 Oa"/>
    <x v="1"/>
    <x v="4"/>
    <x v="1"/>
    <x v="4"/>
    <x v="1"/>
    <x v="1"/>
    <m/>
    <m/>
    <m/>
    <m/>
    <m/>
    <m/>
    <m/>
    <m/>
    <m/>
    <m/>
    <m/>
    <m/>
  </r>
  <r>
    <n v="72"/>
    <s v="C5-4 Oa"/>
    <x v="1"/>
    <x v="4"/>
    <x v="1"/>
    <x v="0"/>
    <x v="1"/>
    <x v="1"/>
    <m/>
    <m/>
    <m/>
    <m/>
    <m/>
    <m/>
    <m/>
    <m/>
    <m/>
    <m/>
    <m/>
    <m/>
  </r>
  <r>
    <n v="73"/>
    <s v="C6-1 Oa"/>
    <x v="1"/>
    <x v="5"/>
    <x v="1"/>
    <x v="3"/>
    <x v="0"/>
    <x v="2"/>
    <s v="no"/>
    <s v="white"/>
    <s v="Glass"/>
    <m/>
    <n v="7.8422614840989411"/>
    <n v="0"/>
    <n v="8.9499999999999993"/>
    <n v="8.9499999999999993"/>
    <n v="1.7959999999999994"/>
    <n v="1.0775999999999997"/>
    <n v="24"/>
    <n v="5.7253893014202265E-3"/>
  </r>
  <r>
    <n v="74"/>
    <s v="C6-2 Oa"/>
    <x v="1"/>
    <x v="5"/>
    <x v="1"/>
    <x v="2"/>
    <x v="0"/>
    <x v="2"/>
    <s v="no"/>
    <s v="white"/>
    <s v="Glass"/>
    <m/>
    <n v="7.7795332136445259"/>
    <n v="0"/>
    <n v="9.24"/>
    <n v="9.24"/>
    <n v="1.5059999999999985"/>
    <n v="0.90359999999999907"/>
    <n v="24"/>
    <n v="4.8396219883688673E-3"/>
  </r>
  <r>
    <n v="75"/>
    <s v="C6-3 Oa"/>
    <x v="1"/>
    <x v="5"/>
    <x v="1"/>
    <x v="4"/>
    <x v="0"/>
    <x v="2"/>
    <s v="no"/>
    <s v="white"/>
    <s v="Glass"/>
    <m/>
    <n v="7.8478688524590154"/>
    <n v="0"/>
    <n v="9.1999999999999993"/>
    <n v="9.1999999999999993"/>
    <n v="1.5459999999999994"/>
    <n v="0.92759999999999976"/>
    <n v="24"/>
    <n v="4.9249039104278065E-3"/>
  </r>
  <r>
    <n v="76"/>
    <s v="C6-4 Oa"/>
    <x v="1"/>
    <x v="5"/>
    <x v="1"/>
    <x v="0"/>
    <x v="0"/>
    <x v="2"/>
    <s v="no"/>
    <s v="white"/>
    <s v="Glass"/>
    <m/>
    <n v="7.7987987987987983"/>
    <n v="0"/>
    <n v="9.48"/>
    <n v="9.48"/>
    <n v="1.2659999999999982"/>
    <n v="0.75959999999999894"/>
    <n v="24"/>
    <n v="4.0583172891798169E-3"/>
  </r>
  <r>
    <n v="77"/>
    <s v="C7-1 Oa"/>
    <x v="2"/>
    <x v="6"/>
    <x v="1"/>
    <x v="4"/>
    <x v="0"/>
    <x v="2"/>
    <s v="no"/>
    <s v="white"/>
    <s v="Glass"/>
    <m/>
    <n v="7.7908504398826981"/>
    <n v="0"/>
    <n v="9.2799999999999994"/>
    <n v="9.2799999999999994"/>
    <n v="1.4659999999999993"/>
    <n v="0.8795999999999996"/>
    <n v="24"/>
    <n v="4.7042361142478556E-3"/>
  </r>
  <r>
    <n v="78"/>
    <s v="C7-2 Oa"/>
    <x v="2"/>
    <x v="6"/>
    <x v="1"/>
    <x v="3"/>
    <x v="0"/>
    <x v="2"/>
    <s v="no"/>
    <s v="white"/>
    <s v="Glass"/>
    <m/>
    <n v="7.6399999999999979"/>
    <n v="0"/>
    <n v="8.98"/>
    <n v="8.98"/>
    <n v="1.7659999999999982"/>
    <n v="1.059599999999999"/>
    <n v="24"/>
    <n v="5.7787958115183211E-3"/>
  </r>
  <r>
    <n v="79"/>
    <s v="C7-3 Oa"/>
    <x v="2"/>
    <x v="6"/>
    <x v="1"/>
    <x v="0"/>
    <x v="0"/>
    <x v="2"/>
    <s v="no"/>
    <s v="white"/>
    <s v="Glass"/>
    <m/>
    <n v="7.818243243243244"/>
    <n v="0"/>
    <n v="9.24"/>
    <n v="9.24"/>
    <n v="1.5059999999999985"/>
    <n v="0.90359999999999907"/>
    <n v="24"/>
    <n v="4.8156598392533004E-3"/>
  </r>
  <r>
    <n v="80"/>
    <s v="C7-4 Oa"/>
    <x v="2"/>
    <x v="6"/>
    <x v="1"/>
    <x v="2"/>
    <x v="0"/>
    <x v="2"/>
    <s v="no"/>
    <s v="white"/>
    <s v="Glass"/>
    <m/>
    <n v="7.8122891566265071"/>
    <n v="0"/>
    <n v="8.14"/>
    <n v="8.14"/>
    <n v="2.6059999999999981"/>
    <n v="1.563599999999999"/>
    <n v="24"/>
    <n v="8.3394250640017199E-3"/>
  </r>
  <r>
    <n v="81"/>
    <s v="C8-1 Oa"/>
    <x v="2"/>
    <x v="7"/>
    <x v="1"/>
    <x v="0"/>
    <x v="0"/>
    <x v="2"/>
    <s v="no"/>
    <s v="white"/>
    <s v="Glass"/>
    <m/>
    <n v="7.797567010309276"/>
    <n v="0"/>
    <n v="9.1"/>
    <n v="9.1"/>
    <n v="1.645999999999999"/>
    <n v="0.98759999999999948"/>
    <n v="24"/>
    <n v="5.2772871263042651E-3"/>
  </r>
  <r>
    <n v="82"/>
    <s v="C8-2 Oa"/>
    <x v="2"/>
    <x v="7"/>
    <x v="1"/>
    <x v="2"/>
    <x v="0"/>
    <x v="2"/>
    <s v="no"/>
    <s v="white"/>
    <s v="Glass"/>
    <m/>
    <n v="7.8131262135922332"/>
    <n v="0"/>
    <n v="9.1999999999999993"/>
    <n v="9.1999999999999993"/>
    <n v="1.5459999999999994"/>
    <n v="0.92759999999999976"/>
    <n v="24"/>
    <n v="4.9468034872855223E-3"/>
  </r>
  <r>
    <n v="83"/>
    <s v="C8-3 Oa"/>
    <x v="2"/>
    <x v="7"/>
    <x v="1"/>
    <x v="4"/>
    <x v="0"/>
    <x v="2"/>
    <s v="no"/>
    <s v="white"/>
    <s v="Glass"/>
    <m/>
    <n v="7.8045614035087727"/>
    <n v="0"/>
    <n v="6.88"/>
    <n v="6.88"/>
    <n v="3.8659999999999988"/>
    <n v="2.3195999999999994"/>
    <n v="24"/>
    <n v="1.238378366227577E-2"/>
  </r>
  <r>
    <n v="84"/>
    <s v="C8-4 Oa"/>
    <x v="2"/>
    <x v="7"/>
    <x v="1"/>
    <x v="3"/>
    <x v="0"/>
    <x v="2"/>
    <s v="no"/>
    <s v="white"/>
    <s v="Glass"/>
    <m/>
    <n v="7.8341525423728813"/>
    <n v="0"/>
    <n v="8.81"/>
    <n v="8.81"/>
    <n v="1.9359999999999982"/>
    <n v="1.1615999999999989"/>
    <n v="24"/>
    <n v="6.1780773016886018E-3"/>
  </r>
  <r>
    <n v="85"/>
    <s v="C9-1 Oa"/>
    <x v="2"/>
    <x v="8"/>
    <x v="1"/>
    <x v="2"/>
    <x v="0"/>
    <x v="2"/>
    <s v="no"/>
    <s v="white"/>
    <s v="Glass"/>
    <m/>
    <n v="7.8149068322981359"/>
    <n v="0"/>
    <n v="8.32"/>
    <n v="8.32"/>
    <n v="2.4259999999999984"/>
    <n v="1.4555999999999991"/>
    <n v="24"/>
    <n v="7.7608090923541526E-3"/>
  </r>
  <r>
    <n v="86"/>
    <s v="C9-2 Oa"/>
    <x v="2"/>
    <x v="8"/>
    <x v="1"/>
    <x v="0"/>
    <x v="0"/>
    <x v="2"/>
    <s v="no"/>
    <s v="white"/>
    <s v="Glass"/>
    <m/>
    <n v="7.8058506224066377"/>
    <n v="0"/>
    <n v="8.65"/>
    <n v="8.65"/>
    <n v="2.0959999999999983"/>
    <n v="1.2575999999999989"/>
    <n v="24"/>
    <n v="6.7129134971640548E-3"/>
  </r>
  <r>
    <n v="87"/>
    <s v="C9-3 Oa"/>
    <x v="2"/>
    <x v="8"/>
    <x v="1"/>
    <x v="3"/>
    <x v="0"/>
    <x v="2"/>
    <s v="no"/>
    <s v="white"/>
    <s v="Glass"/>
    <m/>
    <n v="7.8308128544423443"/>
    <n v="0"/>
    <n v="8.98"/>
    <n v="8.98"/>
    <n v="1.7659999999999982"/>
    <n v="1.059599999999999"/>
    <n v="24"/>
    <n v="5.6379843089921491E-3"/>
  </r>
  <r>
    <n v="88"/>
    <s v="C9-4 Oa"/>
    <x v="2"/>
    <x v="8"/>
    <x v="1"/>
    <x v="4"/>
    <x v="0"/>
    <x v="2"/>
    <s v="no"/>
    <s v="white"/>
    <s v="Glass"/>
    <m/>
    <n v="7.8299371069182406"/>
    <n v="0"/>
    <n v="7.8"/>
    <n v="7.8"/>
    <n v="2.9459999999999988"/>
    <n v="1.7675999999999994"/>
    <n v="24"/>
    <n v="9.4062058218737903E-3"/>
  </r>
  <r>
    <n v="89"/>
    <s v="HBM-1 Oa"/>
    <x v="1"/>
    <x v="9"/>
    <x v="1"/>
    <x v="3"/>
    <x v="0"/>
    <x v="2"/>
    <s v="no"/>
    <s v="white"/>
    <s v="Glass"/>
    <m/>
    <n v="7.8120164609053493"/>
    <n v="0"/>
    <n v="8.56"/>
    <n v="8.56"/>
    <n v="2.1859999999999982"/>
    <n v="1.311599999999999"/>
    <n v="24"/>
    <n v="6.9956329807408608E-3"/>
  </r>
  <r>
    <n v="90"/>
    <s v="HBM-2 Oa"/>
    <x v="1"/>
    <x v="9"/>
    <x v="1"/>
    <x v="4"/>
    <x v="0"/>
    <x v="2"/>
    <s v="no"/>
    <s v="white"/>
    <s v="Glass"/>
    <m/>
    <n v="7.8878983050847449"/>
    <n v="0"/>
    <n v="9.11"/>
    <n v="9.11"/>
    <n v="1.6359999999999992"/>
    <n v="0.98159999999999958"/>
    <n v="24"/>
    <n v="5.1851581268022662E-3"/>
  </r>
  <r>
    <n v="91"/>
    <s v="HBM-3 Oa"/>
    <x v="1"/>
    <x v="9"/>
    <x v="1"/>
    <x v="2"/>
    <x v="0"/>
    <x v="2"/>
    <s v="no"/>
    <s v="white"/>
    <s v="Glass"/>
    <m/>
    <n v="7.8471627906976753"/>
    <n v="0"/>
    <n v="9.34"/>
    <n v="9.34"/>
    <n v="1.4059999999999988"/>
    <n v="0.84359999999999935"/>
    <n v="24"/>
    <n v="4.4793259599084801E-3"/>
  </r>
  <r>
    <n v="92"/>
    <s v="HBM-4 Oa"/>
    <x v="1"/>
    <x v="9"/>
    <x v="1"/>
    <x v="0"/>
    <x v="0"/>
    <x v="2"/>
    <s v="no"/>
    <s v="white"/>
    <s v="Glass"/>
    <m/>
    <n v="7.867782945736435"/>
    <n v="0"/>
    <n v="8.84"/>
    <n v="8.84"/>
    <n v="1.9059999999999988"/>
    <n v="1.1435999999999993"/>
    <n v="24"/>
    <n v="6.0563439953337283E-3"/>
  </r>
  <r>
    <n v="93"/>
    <s v="HBO-1 Oa"/>
    <x v="2"/>
    <x v="9"/>
    <x v="1"/>
    <x v="0"/>
    <x v="0"/>
    <x v="2"/>
    <s v="no"/>
    <s v="white"/>
    <s v="Glass"/>
    <m/>
    <n v="7.7818925831202046"/>
    <n v="0"/>
    <n v="9.3800000000000008"/>
    <n v="9.3800000000000008"/>
    <n v="1.3659999999999979"/>
    <n v="0.81959999999999877"/>
    <n v="24"/>
    <n v="4.388392622390486E-3"/>
  </r>
  <r>
    <n v="94"/>
    <s v="HBO-2 Oa"/>
    <x v="2"/>
    <x v="9"/>
    <x v="1"/>
    <x v="4"/>
    <x v="0"/>
    <x v="2"/>
    <s v="no"/>
    <s v="white"/>
    <s v="Glass"/>
    <m/>
    <n v="7.8238095238095235"/>
    <n v="0"/>
    <n v="9.31"/>
    <n v="9.31"/>
    <n v="1.4359999999999982"/>
    <n v="0.86159999999999881"/>
    <n v="24"/>
    <n v="4.5885575167376692E-3"/>
  </r>
  <r>
    <n v="95"/>
    <s v="HBO-3 Oa"/>
    <x v="2"/>
    <x v="9"/>
    <x v="1"/>
    <x v="3"/>
    <x v="0"/>
    <x v="2"/>
    <s v="no"/>
    <s v="white"/>
    <s v="Plastic"/>
    <m/>
    <n v="7.7789046653143989"/>
    <n v="0"/>
    <n v="9.6300000000000008"/>
    <n v="9.6300000000000008"/>
    <n v="1.1159999999999979"/>
    <n v="0.66959999999999875"/>
    <n v="24"/>
    <n v="3.5866232073011681E-3"/>
  </r>
  <r>
    <n v="96"/>
    <s v="HBO-4 Oa"/>
    <x v="2"/>
    <x v="9"/>
    <x v="1"/>
    <x v="2"/>
    <x v="0"/>
    <x v="2"/>
    <s v="no"/>
    <s v="white"/>
    <s v="Plastic"/>
    <m/>
    <n v="7.8952112676056343"/>
    <n v="0"/>
    <n v="9.32"/>
    <n v="9.32"/>
    <n v="1.4259999999999984"/>
    <n v="0.85559999999999903"/>
    <n v="24"/>
    <n v="4.5153953189667421E-3"/>
  </r>
  <r>
    <n v="97"/>
    <s v="JBM-1 Oa"/>
    <x v="1"/>
    <x v="10"/>
    <x v="1"/>
    <x v="3"/>
    <x v="0"/>
    <x v="2"/>
    <s v="no"/>
    <s v="white"/>
    <s v="Plastic"/>
    <m/>
    <n v="7.8355484896661363"/>
    <n v="0"/>
    <n v="9.48"/>
    <n v="9.48"/>
    <n v="1.2659999999999982"/>
    <n v="0.75959999999999894"/>
    <n v="24"/>
    <n v="4.0392832794974541E-3"/>
  </r>
  <r>
    <n v="98"/>
    <s v="JBM-2 Oa"/>
    <x v="1"/>
    <x v="10"/>
    <x v="1"/>
    <x v="4"/>
    <x v="0"/>
    <x v="2"/>
    <s v="no"/>
    <s v="white"/>
    <s v="Plastic"/>
    <m/>
    <n v="7.8811604584527206"/>
    <n v="0"/>
    <n v="9.6"/>
    <n v="9.6"/>
    <n v="1.145999999999999"/>
    <n v="0.68759999999999943"/>
    <n v="24"/>
    <n v="3.6352514519955256E-3"/>
  </r>
  <r>
    <n v="99"/>
    <s v="JBM-3 Oa"/>
    <x v="1"/>
    <x v="10"/>
    <x v="1"/>
    <x v="2"/>
    <x v="0"/>
    <x v="2"/>
    <s v="no"/>
    <s v="white"/>
    <s v="Plastic"/>
    <m/>
    <n v="7.8023738062755799"/>
    <n v="0"/>
    <n v="9.6999999999999993"/>
    <n v="9.6999999999999993"/>
    <n v="1.0459999999999994"/>
    <n v="0.6275999999999996"/>
    <n v="24"/>
    <n v="3.35154411327577E-3"/>
  </r>
  <r>
    <n v="100"/>
    <s v="JBM-4 Oa"/>
    <x v="1"/>
    <x v="10"/>
    <x v="1"/>
    <x v="0"/>
    <x v="0"/>
    <x v="2"/>
    <s v="no"/>
    <s v="white"/>
    <s v="Plastic"/>
    <m/>
    <n v="7.7977272727272737"/>
    <n v="0"/>
    <n v="9.6999999999999993"/>
    <n v="9.6999999999999993"/>
    <n v="1.0459999999999994"/>
    <n v="0.6275999999999996"/>
    <n v="24"/>
    <n v="3.3535412416205164E-3"/>
  </r>
  <r>
    <n v="101"/>
    <s v="JBO-1 Oa"/>
    <x v="2"/>
    <x v="10"/>
    <x v="1"/>
    <x v="3"/>
    <x v="0"/>
    <x v="2"/>
    <s v="no"/>
    <s v="white"/>
    <s v="Plastic"/>
    <m/>
    <n v="7.8057692307692301"/>
    <n v="0"/>
    <n v="9.42"/>
    <n v="9.42"/>
    <n v="1.3259999999999987"/>
    <n v="0.79559999999999931"/>
    <n v="24"/>
    <n v="4.2468588322246825E-3"/>
  </r>
  <r>
    <n v="102"/>
    <s v="JBO-2 Oa"/>
    <x v="2"/>
    <x v="10"/>
    <x v="1"/>
    <x v="0"/>
    <x v="0"/>
    <x v="2"/>
    <s v="no"/>
    <s v="white"/>
    <s v="Plastic"/>
    <m/>
    <n v="7.8172991452991472"/>
    <n v="0"/>
    <n v="9.6999999999999993"/>
    <n v="9.6999999999999993"/>
    <n v="1.0459999999999994"/>
    <n v="0.6275999999999996"/>
    <n v="24"/>
    <n v="3.3451451088097376E-3"/>
  </r>
  <r>
    <n v="103"/>
    <s v="JBO-3 Oa"/>
    <x v="2"/>
    <x v="10"/>
    <x v="1"/>
    <x v="4"/>
    <x v="0"/>
    <x v="2"/>
    <s v="no"/>
    <s v="white"/>
    <s v="Plastic"/>
    <m/>
    <n v="7.8036363636363619"/>
    <n v="0"/>
    <n v="9.64"/>
    <n v="9.64"/>
    <n v="1.1059999999999981"/>
    <n v="0.66359999999999886"/>
    <n v="24"/>
    <n v="3.5432199440820077E-3"/>
  </r>
  <r>
    <n v="104"/>
    <s v="JBO-4 Oa"/>
    <x v="2"/>
    <x v="10"/>
    <x v="1"/>
    <x v="2"/>
    <x v="1"/>
    <x v="1"/>
    <m/>
    <m/>
    <m/>
    <m/>
    <n v="7.8094332723948821"/>
    <m/>
    <m/>
    <m/>
    <m/>
    <m/>
    <m/>
    <m/>
  </r>
  <r>
    <n v="1"/>
    <s v="Blank"/>
    <x v="3"/>
    <x v="11"/>
    <x v="2"/>
    <x v="5"/>
    <x v="0"/>
    <x v="2"/>
    <s v="Blank"/>
    <s v="W"/>
    <s v="Plastic"/>
    <s v="Clear"/>
    <m/>
    <n v="0"/>
    <n v="11.12"/>
    <n v="11.12"/>
    <m/>
    <m/>
    <m/>
    <m/>
  </r>
  <r>
    <n v="2"/>
    <s v="Blank"/>
    <x v="3"/>
    <x v="11"/>
    <x v="2"/>
    <x v="5"/>
    <x v="0"/>
    <x v="2"/>
    <s v="Blank"/>
    <s v="W"/>
    <s v="Plastic"/>
    <s v="Clear"/>
    <m/>
    <n v="0"/>
    <n v="11.24"/>
    <n v="11.24"/>
    <m/>
    <m/>
    <m/>
    <m/>
  </r>
  <r>
    <n v="3"/>
    <s v="Blank"/>
    <x v="3"/>
    <x v="11"/>
    <x v="2"/>
    <x v="5"/>
    <x v="0"/>
    <x v="2"/>
    <s v="Blank"/>
    <s v="W"/>
    <s v="Plastic"/>
    <s v="Clear"/>
    <m/>
    <n v="0"/>
    <n v="11.08"/>
    <n v="11.08"/>
    <m/>
    <m/>
    <m/>
    <m/>
  </r>
  <r>
    <n v="4"/>
    <s v="Blank"/>
    <x v="3"/>
    <x v="11"/>
    <x v="2"/>
    <x v="5"/>
    <x v="0"/>
    <x v="2"/>
    <s v="Blank"/>
    <s v="W"/>
    <s v="Plastic"/>
    <s v="Clear"/>
    <m/>
    <n v="0"/>
    <n v="10.96"/>
    <n v="10.96"/>
    <m/>
    <m/>
    <m/>
    <m/>
  </r>
  <r>
    <n v="5"/>
    <s v="Blank"/>
    <x v="3"/>
    <x v="11"/>
    <x v="2"/>
    <x v="5"/>
    <x v="0"/>
    <x v="2"/>
    <s v="Blank"/>
    <s v="W"/>
    <s v="Plastic"/>
    <s v="Clear"/>
    <m/>
    <n v="0"/>
    <n v="11"/>
    <n v="11"/>
    <m/>
    <m/>
    <m/>
    <m/>
  </r>
  <r>
    <n v="6"/>
    <s v="Blank"/>
    <x v="3"/>
    <x v="11"/>
    <x v="2"/>
    <x v="5"/>
    <x v="0"/>
    <x v="2"/>
    <s v="Blank"/>
    <s v="W"/>
    <s v="Plastic"/>
    <s v="Clear"/>
    <m/>
    <n v="0"/>
    <n v="11.14"/>
    <n v="11.14"/>
    <m/>
    <m/>
    <m/>
    <m/>
  </r>
  <r>
    <n v="7"/>
    <s v="Blank"/>
    <x v="3"/>
    <x v="11"/>
    <x v="2"/>
    <x v="5"/>
    <x v="0"/>
    <x v="2"/>
    <s v="Blank"/>
    <s v="W"/>
    <s v="Plastic"/>
    <s v="Clear"/>
    <m/>
    <n v="0"/>
    <n v="11.14"/>
    <n v="11.14"/>
    <m/>
    <m/>
    <m/>
    <m/>
  </r>
  <r>
    <n v="8"/>
    <s v="Blank"/>
    <x v="3"/>
    <x v="11"/>
    <x v="2"/>
    <x v="5"/>
    <x v="0"/>
    <x v="2"/>
    <s v="Blank"/>
    <s v="W"/>
    <s v="Plastic"/>
    <s v="Clear"/>
    <m/>
    <n v="0"/>
    <n v="11.1"/>
    <n v="11.1"/>
    <m/>
    <m/>
    <m/>
    <m/>
  </r>
  <r>
    <n v="9"/>
    <s v="Blank"/>
    <x v="3"/>
    <x v="11"/>
    <x v="2"/>
    <x v="5"/>
    <x v="0"/>
    <x v="2"/>
    <s v="Blank"/>
    <s v="W"/>
    <s v="Plastic"/>
    <s v="Clear"/>
    <m/>
    <n v="0"/>
    <n v="11.18"/>
    <n v="11.18"/>
    <m/>
    <m/>
    <m/>
    <m/>
  </r>
  <r>
    <n v="10"/>
    <s v="Blank"/>
    <x v="3"/>
    <x v="11"/>
    <x v="2"/>
    <x v="5"/>
    <x v="0"/>
    <x v="2"/>
    <s v="Blank"/>
    <s v="W"/>
    <s v="Plastic"/>
    <s v="Clear"/>
    <m/>
    <n v="0"/>
    <n v="7.5"/>
    <n v="7.5"/>
    <m/>
    <m/>
    <m/>
    <m/>
  </r>
  <r>
    <m/>
    <m/>
    <x v="3"/>
    <x v="11"/>
    <x v="2"/>
    <x v="5"/>
    <x v="1"/>
    <x v="1"/>
    <m/>
    <m/>
    <m/>
    <m/>
    <m/>
    <m/>
    <m/>
    <n v="10.745999999999999"/>
    <m/>
    <m/>
    <m/>
    <m/>
  </r>
  <r>
    <n v="1"/>
    <s v="C1-1 Oe"/>
    <x v="0"/>
    <x v="0"/>
    <x v="0"/>
    <x v="0"/>
    <x v="1"/>
    <x v="1"/>
    <m/>
    <m/>
    <m/>
    <m/>
    <m/>
    <m/>
    <m/>
    <m/>
    <m/>
    <m/>
    <m/>
    <m/>
  </r>
  <r>
    <n v="2"/>
    <s v="C1-2 Oe"/>
    <x v="0"/>
    <x v="0"/>
    <x v="0"/>
    <x v="1"/>
    <x v="1"/>
    <x v="1"/>
    <m/>
    <m/>
    <m/>
    <m/>
    <m/>
    <m/>
    <m/>
    <m/>
    <m/>
    <m/>
    <m/>
    <m/>
  </r>
  <r>
    <n v="3"/>
    <s v="C1-3 Oe"/>
    <x v="0"/>
    <x v="0"/>
    <x v="0"/>
    <x v="2"/>
    <x v="2"/>
    <x v="2"/>
    <s v="no"/>
    <s v="W"/>
    <s v="Plastic"/>
    <s v="it turns white after stirring"/>
    <n v="5.7009677419354832"/>
    <n v="0"/>
    <n v="0"/>
    <n v="0"/>
    <n v="10.986666666666668"/>
    <n v="6.5920000000000014"/>
    <n v="48"/>
    <n v="2.4089477357173854E-2"/>
  </r>
  <r>
    <n v="4"/>
    <s v="C1-4 Oe"/>
    <x v="0"/>
    <x v="0"/>
    <x v="0"/>
    <x v="3"/>
    <x v="2"/>
    <x v="2"/>
    <s v="no"/>
    <s v="W"/>
    <s v="Plastic"/>
    <s v="precip-w"/>
    <n v="5.652477064220184"/>
    <n v="0"/>
    <n v="0"/>
    <n v="0"/>
    <n v="10.986666666666668"/>
    <n v="6.5920000000000014"/>
    <n v="48"/>
    <n v="2.4296132787985026E-2"/>
  </r>
  <r>
    <n v="5"/>
    <s v="C2-1 Oe"/>
    <x v="0"/>
    <x v="1"/>
    <x v="0"/>
    <x v="3"/>
    <x v="2"/>
    <x v="2"/>
    <s v="no"/>
    <s v="W"/>
    <s v="Plastic"/>
    <s v="precip-w"/>
    <n v="5.740904977375564"/>
    <n v="0"/>
    <n v="1.54"/>
    <n v="1.54"/>
    <n v="9.446666666666669"/>
    <n v="5.6680000000000019"/>
    <n v="48"/>
    <n v="2.0568766387649703E-2"/>
  </r>
  <r>
    <n v="6"/>
    <s v="C2-2 Oe"/>
    <x v="0"/>
    <x v="1"/>
    <x v="0"/>
    <x v="2"/>
    <x v="2"/>
    <x v="2"/>
    <s v="no"/>
    <s v="W"/>
    <s v="Plastic"/>
    <s v="precip-w"/>
    <n v="5.6324170616113749"/>
    <n v="0"/>
    <n v="0"/>
    <n v="0"/>
    <n v="10.986666666666668"/>
    <n v="6.5920000000000014"/>
    <n v="48"/>
    <n v="2.4382664108691509E-2"/>
  </r>
  <r>
    <n v="7"/>
    <s v="C2-3 Oe"/>
    <x v="0"/>
    <x v="1"/>
    <x v="0"/>
    <x v="0"/>
    <x v="2"/>
    <x v="2"/>
    <s v="no"/>
    <s v="W"/>
    <s v="Plastic"/>
    <s v="precip-w"/>
    <n v="5.6893269230769219"/>
    <n v="0"/>
    <n v="0"/>
    <n v="0"/>
    <n v="10.986666666666668"/>
    <n v="6.5920000000000014"/>
    <n v="48"/>
    <n v="2.4138766358509815E-2"/>
  </r>
  <r>
    <n v="8"/>
    <s v="C2-4 Oe"/>
    <x v="0"/>
    <x v="1"/>
    <x v="0"/>
    <x v="1"/>
    <x v="2"/>
    <x v="2"/>
    <s v="no"/>
    <s v="W"/>
    <s v="Plastic"/>
    <s v="precip-w"/>
    <n v="5.6570422535211273"/>
    <n v="0"/>
    <n v="2.54"/>
    <n v="2.54"/>
    <n v="8.446666666666669"/>
    <n v="5.0680000000000014"/>
    <n v="48"/>
    <n v="1.8664052450309145E-2"/>
  </r>
  <r>
    <n v="9"/>
    <s v="C3-1 Oe"/>
    <x v="0"/>
    <x v="2"/>
    <x v="0"/>
    <x v="3"/>
    <x v="2"/>
    <x v="2"/>
    <s v="no"/>
    <s v="W"/>
    <s v="Plastic"/>
    <s v="precip-w"/>
    <n v="5.5940186915887855"/>
    <n v="0"/>
    <n v="0.9"/>
    <n v="0.9"/>
    <n v="10.086666666666668"/>
    <n v="6.0520000000000014"/>
    <n v="48"/>
    <n v="2.2538954602156287E-2"/>
  </r>
  <r>
    <n v="10"/>
    <s v="C3-2 Oe"/>
    <x v="0"/>
    <x v="2"/>
    <x v="0"/>
    <x v="0"/>
    <x v="1"/>
    <x v="1"/>
    <m/>
    <m/>
    <m/>
    <m/>
    <m/>
    <m/>
    <m/>
    <m/>
    <m/>
    <m/>
    <m/>
    <m/>
  </r>
  <r>
    <n v="11"/>
    <s v="C3-3 Oe"/>
    <x v="0"/>
    <x v="2"/>
    <x v="0"/>
    <x v="1"/>
    <x v="2"/>
    <x v="2"/>
    <s v="no"/>
    <s v="W"/>
    <s v="Plastic"/>
    <s v="precip-w"/>
    <n v="5.7546874999999993"/>
    <n v="0"/>
    <n v="1"/>
    <n v="1"/>
    <n v="9.9866666666666681"/>
    <n v="5.9920000000000009"/>
    <n v="48"/>
    <n v="2.1692460856186088E-2"/>
  </r>
  <r>
    <n v="12"/>
    <s v="C3-4 Oe"/>
    <x v="0"/>
    <x v="2"/>
    <x v="0"/>
    <x v="2"/>
    <x v="2"/>
    <x v="2"/>
    <s v="no"/>
    <s v="W"/>
    <s v="Plastic"/>
    <s v="precip-w"/>
    <n v="5.6580092592592584"/>
    <n v="0"/>
    <n v="2.8"/>
    <n v="2.8"/>
    <n v="8.1866666666666674"/>
    <n v="4.9120000000000008"/>
    <n v="48"/>
    <n v="1.8086455614378182E-2"/>
  </r>
  <r>
    <n v="13"/>
    <s v="C4-1 Oe"/>
    <x v="1"/>
    <x v="3"/>
    <x v="0"/>
    <x v="3"/>
    <x v="2"/>
    <x v="2"/>
    <s v="no"/>
    <s v="W"/>
    <s v="Plastic"/>
    <s v="precip-w"/>
    <n v="5.6170093457943908"/>
    <n v="0"/>
    <n v="4.8"/>
    <n v="4.8"/>
    <n v="6.1866666666666683"/>
    <n v="3.7120000000000015"/>
    <n v="48"/>
    <n v="1.3767706010892604E-2"/>
  </r>
  <r>
    <n v="14"/>
    <s v="C4-2 Oe"/>
    <x v="1"/>
    <x v="3"/>
    <x v="0"/>
    <x v="1"/>
    <x v="2"/>
    <x v="2"/>
    <s v="no"/>
    <s v="W"/>
    <s v="Plastic"/>
    <s v="White"/>
    <n v="5.6627622377622364"/>
    <n v="0"/>
    <n v="0"/>
    <n v="0"/>
    <n v="10.986666666666668"/>
    <n v="6.5920000000000014"/>
    <n v="48"/>
    <n v="2.425200415753348E-2"/>
  </r>
  <r>
    <n v="15"/>
    <s v="C4-3 Oe"/>
    <x v="1"/>
    <x v="3"/>
    <x v="0"/>
    <x v="2"/>
    <x v="1"/>
    <x v="1"/>
    <m/>
    <m/>
    <m/>
    <m/>
    <m/>
    <m/>
    <m/>
    <m/>
    <m/>
    <m/>
    <m/>
    <m/>
  </r>
  <r>
    <n v="16"/>
    <s v="C4-4 Oe"/>
    <x v="1"/>
    <x v="3"/>
    <x v="0"/>
    <x v="0"/>
    <x v="2"/>
    <x v="2"/>
    <s v="no"/>
    <s v="W"/>
    <s v="Plastic"/>
    <s v="White"/>
    <n v="5.6638683127572023"/>
    <n v="0"/>
    <n v="0"/>
    <n v="0"/>
    <n v="10.986666666666668"/>
    <n v="6.5920000000000014"/>
    <n v="48"/>
    <n v="2.4247268077191353E-2"/>
  </r>
  <r>
    <n v="17"/>
    <s v="C5-1 Oe"/>
    <x v="1"/>
    <x v="4"/>
    <x v="0"/>
    <x v="2"/>
    <x v="2"/>
    <x v="2"/>
    <s v="no"/>
    <s v="W"/>
    <s v="Plastic"/>
    <s v="White"/>
    <n v="5.6770886075949392"/>
    <n v="0"/>
    <n v="5.7"/>
    <n v="5.7"/>
    <n v="5.286666666666668"/>
    <n v="3.172000000000001"/>
    <n v="48"/>
    <n v="1.1640356158071156E-2"/>
  </r>
  <r>
    <n v="18"/>
    <s v="C5-2 Oe"/>
    <x v="1"/>
    <x v="4"/>
    <x v="0"/>
    <x v="3"/>
    <x v="2"/>
    <x v="2"/>
    <s v="no"/>
    <s v="W"/>
    <s v="Plastic"/>
    <s v="White"/>
    <n v="5.7523255813953478"/>
    <n v="0"/>
    <n v="1.5"/>
    <n v="1.5"/>
    <n v="9.4866666666666681"/>
    <n v="5.6920000000000011"/>
    <n v="48"/>
    <n v="2.0614850751297091E-2"/>
  </r>
  <r>
    <n v="19"/>
    <s v="C5-3 Oe"/>
    <x v="1"/>
    <x v="4"/>
    <x v="0"/>
    <x v="4"/>
    <x v="1"/>
    <x v="1"/>
    <m/>
    <m/>
    <m/>
    <m/>
    <m/>
    <m/>
    <m/>
    <m/>
    <m/>
    <m/>
    <m/>
    <m/>
  </r>
  <r>
    <n v="20"/>
    <s v="C5-4 Oe"/>
    <x v="1"/>
    <x v="4"/>
    <x v="0"/>
    <x v="0"/>
    <x v="2"/>
    <x v="2"/>
    <s v="no"/>
    <s v="W"/>
    <s v="Plastic"/>
    <s v="precip-w"/>
    <n v="5.6015073529411765"/>
    <n v="0"/>
    <n v="0"/>
    <n v="0"/>
    <n v="10.986666666666668"/>
    <n v="6.5920000000000014"/>
    <n v="48"/>
    <n v="2.4517210222213478E-2"/>
  </r>
  <r>
    <n v="21"/>
    <s v="C6-1 Oe"/>
    <x v="1"/>
    <x v="5"/>
    <x v="0"/>
    <x v="3"/>
    <x v="2"/>
    <x v="2"/>
    <s v="no"/>
    <s v="W"/>
    <s v="Plastic"/>
    <s v="precip-w"/>
    <n v="5.7313456464379939"/>
    <n v="0"/>
    <n v="0"/>
    <n v="0"/>
    <n v="10.986666666666668"/>
    <n v="6.5920000000000014"/>
    <n v="48"/>
    <n v="2.3961795676846923E-2"/>
  </r>
  <r>
    <n v="22"/>
    <s v="C6-2 Oe"/>
    <x v="1"/>
    <x v="5"/>
    <x v="0"/>
    <x v="2"/>
    <x v="2"/>
    <x v="2"/>
    <s v="no"/>
    <s v="W"/>
    <s v="Plastic"/>
    <s v="precip-w"/>
    <n v="5.6622928176795577"/>
    <n v="0"/>
    <n v="0.4"/>
    <n v="0.4"/>
    <n v="10.586666666666668"/>
    <n v="6.3520000000000021"/>
    <n v="48"/>
    <n v="2.3370980200837509E-2"/>
  </r>
  <r>
    <n v="23"/>
    <s v="C6-3 Oe"/>
    <x v="1"/>
    <x v="5"/>
    <x v="0"/>
    <x v="4"/>
    <x v="2"/>
    <x v="2"/>
    <s v="no"/>
    <s v="W"/>
    <s v="Plastic"/>
    <s v="precip-w"/>
    <n v="5.6142618384401111"/>
    <n v="0"/>
    <n v="1.4"/>
    <n v="1.4"/>
    <n v="9.5866666666666678"/>
    <n v="5.7520000000000007"/>
    <n v="48"/>
    <n v="2.1344450398242971E-2"/>
  </r>
  <r>
    <n v="24"/>
    <s v="C6-4 Oe"/>
    <x v="1"/>
    <x v="5"/>
    <x v="0"/>
    <x v="0"/>
    <x v="2"/>
    <x v="2"/>
    <s v="no"/>
    <s v="W"/>
    <s v="Plastic"/>
    <s v="precip-w"/>
    <n v="5.6519008264462807"/>
    <n v="0"/>
    <n v="0"/>
    <n v="0"/>
    <n v="10.986666666666668"/>
    <n v="6.5920000000000014"/>
    <n v="48"/>
    <n v="2.4298609892573753E-2"/>
  </r>
  <r>
    <n v="25"/>
    <s v="C7-1 Oe"/>
    <x v="2"/>
    <x v="6"/>
    <x v="0"/>
    <x v="4"/>
    <x v="2"/>
    <x v="2"/>
    <s v="no"/>
    <s v="W"/>
    <s v="Plastic"/>
    <s v="precip-w"/>
    <n v="5.6514678899082567"/>
    <n v="0"/>
    <n v="4.3"/>
    <n v="4.3"/>
    <n v="6.6866666666666683"/>
    <n v="4.0120000000000013"/>
    <n v="48"/>
    <n v="1.4789667916646381E-2"/>
  </r>
  <r>
    <n v="26"/>
    <s v="C7-2 Oe"/>
    <x v="2"/>
    <x v="6"/>
    <x v="0"/>
    <x v="3"/>
    <x v="2"/>
    <x v="2"/>
    <s v="no"/>
    <s v="W"/>
    <s v="Plastic"/>
    <s v="precip-w"/>
    <n v="5.6709333333333323"/>
    <n v="0"/>
    <n v="5.42"/>
    <n v="5.42"/>
    <n v="5.5666666666666682"/>
    <n v="3.3400000000000012"/>
    <n v="48"/>
    <n v="1.2270173046177002E-2"/>
  </r>
  <r>
    <n v="27"/>
    <s v="C7-3 Oe"/>
    <x v="2"/>
    <x v="6"/>
    <x v="0"/>
    <x v="0"/>
    <x v="2"/>
    <x v="2"/>
    <s v="no"/>
    <s v="W"/>
    <s v="Plastic"/>
    <s v="precip-w"/>
    <n v="3.9053201970443356"/>
    <n v="0"/>
    <n v="3.78"/>
    <n v="3.78"/>
    <n v="7.2066666666666688"/>
    <n v="4.3240000000000016"/>
    <n v="48"/>
    <n v="2.3066823919204157E-2"/>
  </r>
  <r>
    <n v="28"/>
    <s v="C7-4 Oe"/>
    <x v="2"/>
    <x v="6"/>
    <x v="0"/>
    <x v="2"/>
    <x v="2"/>
    <x v="2"/>
    <s v="no"/>
    <s v="W"/>
    <s v="Plastic"/>
    <s v="precip-w"/>
    <n v="5.6718925233644857"/>
    <n v="0"/>
    <n v="1.52"/>
    <n v="1.52"/>
    <n v="9.4666666666666686"/>
    <n v="5.6800000000000015"/>
    <n v="48"/>
    <n v="2.0863112769834311E-2"/>
  </r>
  <r>
    <n v="29"/>
    <s v="C8-1 Oe"/>
    <x v="2"/>
    <x v="7"/>
    <x v="0"/>
    <x v="0"/>
    <x v="2"/>
    <x v="2"/>
    <s v="no"/>
    <s v="W"/>
    <s v="Plastic"/>
    <s v="precip-w"/>
    <n v="5.5882075471698096"/>
    <n v="0"/>
    <n v="6.3"/>
    <n v="6.3"/>
    <n v="4.6866666666666683"/>
    <n v="2.8120000000000012"/>
    <n v="48"/>
    <n v="1.0483385385892358E-2"/>
  </r>
  <r>
    <n v="30"/>
    <s v="C8-2 Oe"/>
    <x v="2"/>
    <x v="7"/>
    <x v="0"/>
    <x v="2"/>
    <x v="2"/>
    <x v="2"/>
    <s v="no"/>
    <s v="W"/>
    <s v="Plastic"/>
    <s v="precip-w"/>
    <n v="5.6851546391752565"/>
    <n v="0"/>
    <n v="5.5"/>
    <n v="5.5"/>
    <n v="5.4866666666666681"/>
    <n v="3.2920000000000016"/>
    <n v="48"/>
    <n v="1.2063582731899572E-2"/>
  </r>
  <r>
    <n v="31"/>
    <s v="C8-3 Oe"/>
    <x v="2"/>
    <x v="7"/>
    <x v="0"/>
    <x v="4"/>
    <x v="2"/>
    <x v="2"/>
    <s v="no"/>
    <s v="W"/>
    <s v="Plastic"/>
    <s v="precip-w"/>
    <n v="5.5825454545454543"/>
    <n v="0"/>
    <n v="0"/>
    <n v="0"/>
    <n v="10.986666666666668"/>
    <n v="6.5920000000000014"/>
    <n v="48"/>
    <n v="2.4600486364425925E-2"/>
  </r>
  <r>
    <n v="32"/>
    <s v="C8-4 Oe"/>
    <x v="2"/>
    <x v="7"/>
    <x v="0"/>
    <x v="3"/>
    <x v="2"/>
    <x v="2"/>
    <s v="no"/>
    <s v="W"/>
    <s v="Plastic"/>
    <s v="precip-w"/>
    <n v="5.6685810810810811"/>
    <n v="0"/>
    <n v="7.48"/>
    <n v="7.48"/>
    <n v="3.5066666666666677"/>
    <n v="2.104000000000001"/>
    <n v="48"/>
    <n v="7.7326817251723414E-3"/>
  </r>
  <r>
    <n v="33"/>
    <s v="C9-1 Oe"/>
    <x v="2"/>
    <x v="8"/>
    <x v="0"/>
    <x v="2"/>
    <x v="2"/>
    <x v="2"/>
    <s v="no"/>
    <s v="W"/>
    <s v="Plastic"/>
    <s v="precip-w"/>
    <n v="5.585546218487397"/>
    <n v="0"/>
    <n v="5.76"/>
    <n v="5.76"/>
    <n v="5.2266666666666683"/>
    <n v="3.136000000000001"/>
    <n v="48"/>
    <n v="1.1696856632765642E-2"/>
  </r>
  <r>
    <n v="34"/>
    <s v="C9-2 Oe"/>
    <x v="2"/>
    <x v="8"/>
    <x v="0"/>
    <x v="0"/>
    <x v="2"/>
    <x v="2"/>
    <s v="no"/>
    <s v="W"/>
    <s v="Plastic"/>
    <s v="precip-w"/>
    <n v="5.6360156250000006"/>
    <n v="0"/>
    <n v="2.46"/>
    <n v="2.46"/>
    <n v="8.5266666666666673"/>
    <n v="5.1160000000000005"/>
    <n v="48"/>
    <n v="1.8911113883459705E-2"/>
  </r>
  <r>
    <n v="35"/>
    <s v="C9-3 Oe"/>
    <x v="2"/>
    <x v="8"/>
    <x v="0"/>
    <x v="3"/>
    <x v="2"/>
    <x v="2"/>
    <s v="no"/>
    <s v="W"/>
    <s v="Plastic"/>
    <s v="precip-w"/>
    <n v="5.6374074074074079"/>
    <n v="0"/>
    <n v="0.84"/>
    <n v="0.84"/>
    <n v="10.146666666666668"/>
    <n v="6.088000000000001"/>
    <n v="48"/>
    <n v="2.2498521779120952E-2"/>
  </r>
  <r>
    <n v="36"/>
    <s v="C9-4 Oe"/>
    <x v="2"/>
    <x v="8"/>
    <x v="0"/>
    <x v="4"/>
    <x v="2"/>
    <x v="2"/>
    <s v="no"/>
    <s v="W"/>
    <s v="Plastic"/>
    <s v="precip-w"/>
    <n v="5.6038726790450939"/>
    <n v="0"/>
    <n v="1.8"/>
    <n v="1.8"/>
    <n v="9.1866666666666674"/>
    <n v="5.5120000000000005"/>
    <n v="48"/>
    <n v="2.049178129309338E-2"/>
  </r>
  <r>
    <n v="37"/>
    <s v="HBM-1 Oe"/>
    <x v="1"/>
    <x v="9"/>
    <x v="0"/>
    <x v="3"/>
    <x v="1"/>
    <x v="1"/>
    <m/>
    <m/>
    <m/>
    <m/>
    <m/>
    <m/>
    <m/>
    <m/>
    <m/>
    <m/>
    <m/>
    <m/>
  </r>
  <r>
    <n v="38"/>
    <s v="HBM-2 Oe"/>
    <x v="1"/>
    <x v="9"/>
    <x v="0"/>
    <x v="4"/>
    <x v="1"/>
    <x v="1"/>
    <m/>
    <m/>
    <m/>
    <m/>
    <m/>
    <m/>
    <m/>
    <m/>
    <m/>
    <m/>
    <m/>
    <m/>
  </r>
  <r>
    <n v="39"/>
    <s v="HBM-3 Oe"/>
    <x v="1"/>
    <x v="9"/>
    <x v="0"/>
    <x v="2"/>
    <x v="2"/>
    <x v="2"/>
    <s v="no"/>
    <s v="W"/>
    <s v="Plastic"/>
    <s v="Clear"/>
    <m/>
    <n v="0"/>
    <n v="10.92"/>
    <n v="10.92"/>
    <n v="6.6666666666668206E-2"/>
    <n v="4.0000000000000924E-2"/>
    <n v="48"/>
    <e v="#DIV/0!"/>
  </r>
  <r>
    <n v="40"/>
    <s v="HBM-4 Oe"/>
    <x v="1"/>
    <x v="9"/>
    <x v="0"/>
    <x v="0"/>
    <x v="1"/>
    <x v="1"/>
    <m/>
    <m/>
    <m/>
    <m/>
    <m/>
    <m/>
    <m/>
    <m/>
    <m/>
    <m/>
    <m/>
    <m/>
  </r>
  <r>
    <n v="41"/>
    <s v="HBO-1 Oe"/>
    <x v="2"/>
    <x v="9"/>
    <x v="0"/>
    <x v="0"/>
    <x v="1"/>
    <x v="1"/>
    <m/>
    <m/>
    <m/>
    <m/>
    <m/>
    <m/>
    <m/>
    <m/>
    <m/>
    <m/>
    <m/>
    <m/>
  </r>
  <r>
    <n v="42"/>
    <s v="HBO-2 Oe"/>
    <x v="2"/>
    <x v="9"/>
    <x v="0"/>
    <x v="4"/>
    <x v="1"/>
    <x v="1"/>
    <m/>
    <m/>
    <m/>
    <m/>
    <m/>
    <m/>
    <m/>
    <m/>
    <m/>
    <m/>
    <m/>
    <m/>
  </r>
  <r>
    <n v="43"/>
    <s v="HBO-3 Oe"/>
    <x v="2"/>
    <x v="9"/>
    <x v="0"/>
    <x v="3"/>
    <x v="2"/>
    <x v="2"/>
    <s v="no"/>
    <s v="W"/>
    <s v="Plastic"/>
    <s v="precip-w"/>
    <n v="5.2187142857142854"/>
    <n v="0"/>
    <n v="6.82"/>
    <n v="6.82"/>
    <n v="4.1666666666666679"/>
    <n v="2.5000000000000009"/>
    <n v="48"/>
    <n v="9.9801082185906071E-3"/>
  </r>
  <r>
    <n v="44"/>
    <s v="HBO-4 Oe"/>
    <x v="2"/>
    <x v="9"/>
    <x v="0"/>
    <x v="2"/>
    <x v="1"/>
    <x v="1"/>
    <m/>
    <m/>
    <m/>
    <m/>
    <m/>
    <m/>
    <m/>
    <m/>
    <m/>
    <m/>
    <m/>
    <m/>
  </r>
  <r>
    <n v="45"/>
    <s v="JBM-1 Oe"/>
    <x v="1"/>
    <x v="10"/>
    <x v="0"/>
    <x v="3"/>
    <x v="1"/>
    <x v="1"/>
    <m/>
    <m/>
    <m/>
    <m/>
    <m/>
    <m/>
    <m/>
    <m/>
    <m/>
    <m/>
    <m/>
    <m/>
  </r>
  <r>
    <n v="46"/>
    <s v="JBM-2 Oe"/>
    <x v="1"/>
    <x v="10"/>
    <x v="0"/>
    <x v="4"/>
    <x v="1"/>
    <x v="1"/>
    <m/>
    <m/>
    <m/>
    <m/>
    <m/>
    <m/>
    <m/>
    <m/>
    <m/>
    <m/>
    <m/>
    <m/>
  </r>
  <r>
    <n v="47"/>
    <s v="JBM-3 Oe"/>
    <x v="1"/>
    <x v="10"/>
    <x v="0"/>
    <x v="2"/>
    <x v="1"/>
    <x v="1"/>
    <m/>
    <m/>
    <m/>
    <m/>
    <m/>
    <m/>
    <m/>
    <m/>
    <m/>
    <m/>
    <m/>
    <m/>
  </r>
  <r>
    <n v="48"/>
    <s v="JBM-4 Oe"/>
    <x v="1"/>
    <x v="10"/>
    <x v="0"/>
    <x v="0"/>
    <x v="1"/>
    <x v="1"/>
    <m/>
    <m/>
    <m/>
    <m/>
    <m/>
    <m/>
    <m/>
    <m/>
    <m/>
    <m/>
    <m/>
    <m/>
  </r>
  <r>
    <n v="49"/>
    <s v="JBO-1 Oe"/>
    <x v="2"/>
    <x v="10"/>
    <x v="0"/>
    <x v="3"/>
    <x v="1"/>
    <x v="1"/>
    <m/>
    <m/>
    <m/>
    <m/>
    <m/>
    <m/>
    <m/>
    <m/>
    <m/>
    <m/>
    <m/>
    <m/>
  </r>
  <r>
    <n v="50"/>
    <s v="JBO-2 Oe"/>
    <x v="2"/>
    <x v="10"/>
    <x v="0"/>
    <x v="0"/>
    <x v="1"/>
    <x v="1"/>
    <m/>
    <m/>
    <m/>
    <m/>
    <m/>
    <m/>
    <m/>
    <m/>
    <m/>
    <m/>
    <m/>
    <m/>
  </r>
  <r>
    <n v="51"/>
    <s v="JBO-3 Oe"/>
    <x v="2"/>
    <x v="10"/>
    <x v="0"/>
    <x v="4"/>
    <x v="1"/>
    <x v="1"/>
    <m/>
    <m/>
    <m/>
    <m/>
    <m/>
    <m/>
    <m/>
    <m/>
    <m/>
    <m/>
    <m/>
    <m/>
  </r>
  <r>
    <n v="52"/>
    <s v="JBO-4 Oe"/>
    <x v="2"/>
    <x v="10"/>
    <x v="0"/>
    <x v="2"/>
    <x v="1"/>
    <x v="1"/>
    <m/>
    <m/>
    <m/>
    <m/>
    <m/>
    <m/>
    <m/>
    <m/>
    <m/>
    <m/>
    <m/>
    <m/>
  </r>
  <r>
    <n v="53"/>
    <s v="C1-1 Oa"/>
    <x v="0"/>
    <x v="0"/>
    <x v="1"/>
    <x v="0"/>
    <x v="2"/>
    <x v="2"/>
    <s v="no"/>
    <s v="W"/>
    <s v="Plastic"/>
    <s v="precip-w"/>
    <n v="7.8551937984496121"/>
    <n v="3.02"/>
    <n v="11.1"/>
    <n v="8.08"/>
    <n v="2.9066666666666681"/>
    <n v="1.7440000000000007"/>
    <n v="48"/>
    <n v="4.6253898077606307E-3"/>
  </r>
  <r>
    <n v="54"/>
    <s v="C1-2 Oa"/>
    <x v="0"/>
    <x v="0"/>
    <x v="1"/>
    <x v="1"/>
    <x v="2"/>
    <x v="2"/>
    <s v="no"/>
    <s v="W"/>
    <s v="Plastic"/>
    <s v="precip-w"/>
    <n v="7.8578804347826088"/>
    <n v="0"/>
    <n v="3.02"/>
    <n v="3.02"/>
    <n v="7.9666666666666686"/>
    <n v="4.7800000000000011"/>
    <n v="48"/>
    <n v="1.2673052760198733E-2"/>
  </r>
  <r>
    <n v="55"/>
    <s v="C1-3 Oa"/>
    <x v="0"/>
    <x v="0"/>
    <x v="1"/>
    <x v="2"/>
    <x v="2"/>
    <x v="2"/>
    <s v="no"/>
    <s v="W"/>
    <s v="Plastic"/>
    <s v="precip-w"/>
    <n v="7.8237096774193544"/>
    <n v="6.25"/>
    <n v="10.82"/>
    <n v="4.57"/>
    <n v="6.4166666666666679"/>
    <n v="3.850000000000001"/>
    <n v="48"/>
    <n v="1.0251956762254247E-2"/>
  </r>
  <r>
    <n v="56"/>
    <s v="C1-4 Oa"/>
    <x v="0"/>
    <x v="0"/>
    <x v="1"/>
    <x v="3"/>
    <x v="2"/>
    <x v="2"/>
    <s v="no"/>
    <s v="W"/>
    <s v="Plastic"/>
    <s v="precip-w"/>
    <n v="7.8052560646900258"/>
    <n v="0"/>
    <n v="6.25"/>
    <n v="6.25"/>
    <n v="4.7366666666666681"/>
    <n v="2.842000000000001"/>
    <n v="48"/>
    <n v="7.5857003079225346E-3"/>
  </r>
  <r>
    <n v="57"/>
    <s v="C2-1 Oa"/>
    <x v="0"/>
    <x v="1"/>
    <x v="1"/>
    <x v="3"/>
    <x v="2"/>
    <x v="2"/>
    <s v="no"/>
    <s v="W"/>
    <s v="Plastic"/>
    <s v="precip-w"/>
    <n v="7.8961307901907354"/>
    <n v="0"/>
    <n v="7.32"/>
    <n v="7.32"/>
    <n v="3.6666666666666679"/>
    <n v="2.2000000000000011"/>
    <n v="48"/>
    <n v="5.8045306683966701E-3"/>
  </r>
  <r>
    <n v="58"/>
    <s v="C2-2 Oa"/>
    <x v="0"/>
    <x v="1"/>
    <x v="1"/>
    <x v="2"/>
    <x v="2"/>
    <x v="2"/>
    <s v="no"/>
    <s v="W"/>
    <s v="Plastic"/>
    <s v="precip-w"/>
    <n v="7.8023626373626387"/>
    <n v="0"/>
    <n v="6.6"/>
    <n v="6.6"/>
    <n v="4.3866666666666685"/>
    <n v="2.6320000000000014"/>
    <n v="48"/>
    <n v="7.0277857979526284E-3"/>
  </r>
  <r>
    <n v="59"/>
    <s v="C2-3 Oa"/>
    <x v="0"/>
    <x v="1"/>
    <x v="1"/>
    <x v="0"/>
    <x v="2"/>
    <x v="2"/>
    <s v="no"/>
    <s v="W"/>
    <s v="Plastic"/>
    <s v="precip-w"/>
    <n v="7.7994642857142864"/>
    <n v="4.8899999999999997"/>
    <n v="12.14"/>
    <n v="7.2500000000000009"/>
    <n v="3.7366666666666672"/>
    <n v="2.2420000000000009"/>
    <n v="48"/>
    <n v="5.9886591722569486E-3"/>
  </r>
  <r>
    <n v="60"/>
    <s v="C2-4 Oa"/>
    <x v="0"/>
    <x v="1"/>
    <x v="1"/>
    <x v="1"/>
    <x v="2"/>
    <x v="2"/>
    <s v="no"/>
    <s v="W"/>
    <s v="Plastic"/>
    <s v="precip-w"/>
    <n v="7.8126649076517154"/>
    <n v="0"/>
    <n v="4.8899999999999997"/>
    <n v="4.8899999999999997"/>
    <n v="6.0966666666666685"/>
    <n v="3.6580000000000013"/>
    <n v="48"/>
    <n v="9.7544607677586426E-3"/>
  </r>
  <r>
    <n v="61"/>
    <s v="C3-1 Oa"/>
    <x v="0"/>
    <x v="2"/>
    <x v="1"/>
    <x v="3"/>
    <x v="1"/>
    <x v="1"/>
    <m/>
    <m/>
    <m/>
    <m/>
    <m/>
    <m/>
    <m/>
    <m/>
    <m/>
    <m/>
    <m/>
    <m/>
  </r>
  <r>
    <n v="62"/>
    <s v="C3-2 Oa"/>
    <x v="0"/>
    <x v="2"/>
    <x v="1"/>
    <x v="0"/>
    <x v="1"/>
    <x v="1"/>
    <m/>
    <m/>
    <m/>
    <m/>
    <m/>
    <m/>
    <m/>
    <m/>
    <m/>
    <m/>
    <m/>
    <m/>
  </r>
  <r>
    <n v="63"/>
    <s v="C3-3 Oa"/>
    <x v="0"/>
    <x v="2"/>
    <x v="1"/>
    <x v="1"/>
    <x v="2"/>
    <x v="2"/>
    <s v="no"/>
    <s v="W"/>
    <s v="Plastic"/>
    <s v="precip-w"/>
    <n v="7.8107594936708846"/>
    <n v="0"/>
    <n v="5.93"/>
    <n v="5.93"/>
    <n v="5.0566666666666684"/>
    <n v="3.0340000000000011"/>
    <n v="48"/>
    <n v="8.0924695459579227E-3"/>
  </r>
  <r>
    <n v="64"/>
    <s v="C3-4 Oa"/>
    <x v="0"/>
    <x v="2"/>
    <x v="1"/>
    <x v="2"/>
    <x v="2"/>
    <x v="2"/>
    <s v="no"/>
    <s v="W"/>
    <s v="Plastic"/>
    <s v="precip-w"/>
    <n v="7.8304444444444457"/>
    <n v="0"/>
    <n v="8.91"/>
    <n v="8.91"/>
    <n v="2.076666666666668"/>
    <n v="1.2460000000000009"/>
    <n v="48"/>
    <n v="3.3150523597355072E-3"/>
  </r>
  <r>
    <n v="65"/>
    <s v="C4-1 Oa"/>
    <x v="1"/>
    <x v="3"/>
    <x v="1"/>
    <x v="3"/>
    <x v="2"/>
    <x v="2"/>
    <s v="no"/>
    <s v="W"/>
    <s v="Plastic"/>
    <s v="precip-w"/>
    <n v="7.8603664921465954"/>
    <n v="0"/>
    <n v="5.6"/>
    <n v="5.6"/>
    <n v="5.3866666666666685"/>
    <n v="3.2320000000000015"/>
    <n v="48"/>
    <n v="8.5661824293570867E-3"/>
  </r>
  <r>
    <n v="66"/>
    <s v="C4-2 Oa"/>
    <x v="1"/>
    <x v="3"/>
    <x v="1"/>
    <x v="1"/>
    <x v="2"/>
    <x v="2"/>
    <s v="no"/>
    <s v="W"/>
    <s v="Plastic"/>
    <s v="precip-w"/>
    <n v="7.8003380281690156"/>
    <n v="0"/>
    <n v="5.24"/>
    <n v="5.24"/>
    <n v="5.7466666666666679"/>
    <n v="3.4480000000000008"/>
    <n v="48"/>
    <n v="9.2090026193640349E-3"/>
  </r>
  <r>
    <n v="67"/>
    <s v="C4-3 Oa"/>
    <x v="1"/>
    <x v="3"/>
    <x v="1"/>
    <x v="2"/>
    <x v="2"/>
    <x v="2"/>
    <s v="no"/>
    <s v="W"/>
    <s v="Plastic"/>
    <s v="precip-w"/>
    <n v="7.8225130890052341"/>
    <n v="4.72"/>
    <n v="12.31"/>
    <n v="7.5900000000000007"/>
    <n v="3.3966666666666674"/>
    <n v="2.0380000000000007"/>
    <n v="48"/>
    <n v="5.4277101041875853E-3"/>
  </r>
  <r>
    <n v="68"/>
    <s v="C4-4 Oa"/>
    <x v="1"/>
    <x v="3"/>
    <x v="1"/>
    <x v="0"/>
    <x v="2"/>
    <x v="2"/>
    <s v="no"/>
    <s v="W"/>
    <s v="Plastic"/>
    <s v="precip-w"/>
    <n v="7.799999999999998"/>
    <n v="0"/>
    <n v="4.72"/>
    <n v="4.72"/>
    <n v="6.2666666666666684"/>
    <n v="3.760000000000002"/>
    <n v="48"/>
    <n v="1.004273504273505E-2"/>
  </r>
  <r>
    <n v="69"/>
    <s v="C5-1 Oa"/>
    <x v="1"/>
    <x v="4"/>
    <x v="1"/>
    <x v="2"/>
    <x v="2"/>
    <x v="2"/>
    <s v="no"/>
    <s v="W"/>
    <s v="Plastic"/>
    <s v="precip-w"/>
    <n v="7.8905107526881739"/>
    <n v="0"/>
    <n v="8.1199999999999992"/>
    <n v="8.1199999999999992"/>
    <n v="2.8666666666666689"/>
    <n v="1.7200000000000013"/>
    <n v="48"/>
    <n v="4.5413198785801672E-3"/>
  </r>
  <r>
    <n v="70"/>
    <s v="C5-2 Oa"/>
    <x v="1"/>
    <x v="4"/>
    <x v="1"/>
    <x v="3"/>
    <x v="2"/>
    <x v="2"/>
    <s v="no"/>
    <s v="W"/>
    <s v="Plastic"/>
    <s v="precip-w"/>
    <n v="7.8796812749003999"/>
    <n v="0"/>
    <n v="5.66"/>
    <n v="5.66"/>
    <n v="5.326666666666668"/>
    <n v="3.1960000000000011"/>
    <n v="48"/>
    <n v="8.4500033707486447E-3"/>
  </r>
  <r>
    <n v="71"/>
    <s v="C5-3 Oa"/>
    <x v="1"/>
    <x v="4"/>
    <x v="1"/>
    <x v="4"/>
    <x v="1"/>
    <x v="1"/>
    <m/>
    <m/>
    <m/>
    <m/>
    <m/>
    <m/>
    <m/>
    <m/>
    <m/>
    <m/>
    <m/>
    <m/>
  </r>
  <r>
    <n v="72"/>
    <s v="C5-4 Oa"/>
    <x v="1"/>
    <x v="4"/>
    <x v="1"/>
    <x v="0"/>
    <x v="1"/>
    <x v="1"/>
    <m/>
    <m/>
    <m/>
    <m/>
    <m/>
    <m/>
    <m/>
    <m/>
    <m/>
    <m/>
    <m/>
    <m/>
  </r>
  <r>
    <n v="73"/>
    <s v="C6-1 Oa"/>
    <x v="1"/>
    <x v="5"/>
    <x v="1"/>
    <x v="3"/>
    <x v="2"/>
    <x v="2"/>
    <s v="no"/>
    <s v="W"/>
    <s v="Plastic"/>
    <s v="precip-w"/>
    <n v="7.8422614840989411"/>
    <n v="0"/>
    <n v="8.7799999999999994"/>
    <n v="8.7799999999999994"/>
    <n v="2.2066666666666688"/>
    <n v="1.3240000000000014"/>
    <n v="48"/>
    <n v="3.5172677408502185E-3"/>
  </r>
  <r>
    <n v="74"/>
    <s v="C6-2 Oa"/>
    <x v="1"/>
    <x v="5"/>
    <x v="1"/>
    <x v="2"/>
    <x v="2"/>
    <x v="2"/>
    <s v="no"/>
    <s v="W"/>
    <s v="Plastic"/>
    <s v="precip-w"/>
    <n v="7.7795332136445259"/>
    <n v="0"/>
    <n v="9.06"/>
    <n v="9.06"/>
    <n v="1.9266666666666676"/>
    <n v="1.1560000000000006"/>
    <n v="48"/>
    <n v="3.0957298686113428E-3"/>
  </r>
  <r>
    <n v="75"/>
    <s v="C6-3 Oa"/>
    <x v="1"/>
    <x v="5"/>
    <x v="1"/>
    <x v="4"/>
    <x v="2"/>
    <x v="2"/>
    <s v="no"/>
    <s v="W"/>
    <s v="Plastic"/>
    <s v="Clear"/>
    <n v="7.8478688524590154"/>
    <n v="0"/>
    <n v="7.72"/>
    <n v="7.72"/>
    <n v="3.2666666666666684"/>
    <n v="1.9600000000000013"/>
    <n v="48"/>
    <n v="5.203111073975049E-3"/>
  </r>
  <r>
    <n v="76"/>
    <s v="C6-4 Oa"/>
    <x v="1"/>
    <x v="5"/>
    <x v="1"/>
    <x v="0"/>
    <x v="2"/>
    <x v="2"/>
    <s v="no"/>
    <s v="W"/>
    <s v="Plastic"/>
    <s v="precip-w"/>
    <n v="7.7987987987987983"/>
    <n v="0"/>
    <n v="8.66"/>
    <n v="8.66"/>
    <n v="2.326666666666668"/>
    <n v="1.3960000000000008"/>
    <n v="48"/>
    <n v="3.7292067770504454E-3"/>
  </r>
  <r>
    <n v="77"/>
    <s v="C7-1 Oa"/>
    <x v="2"/>
    <x v="6"/>
    <x v="1"/>
    <x v="4"/>
    <x v="2"/>
    <x v="2"/>
    <s v="no"/>
    <s v="W"/>
    <s v="Plastic"/>
    <s v="precip-w"/>
    <n v="7.7908504398826981"/>
    <n v="0"/>
    <n v="8.26"/>
    <n v="8.26"/>
    <n v="2.7266666666666683"/>
    <n v="1.636000000000001"/>
    <n v="48"/>
    <n v="4.3747898379430999E-3"/>
  </r>
  <r>
    <n v="78"/>
    <s v="C7-2 Oa"/>
    <x v="2"/>
    <x v="6"/>
    <x v="1"/>
    <x v="3"/>
    <x v="2"/>
    <x v="2"/>
    <s v="no"/>
    <s v="W"/>
    <s v="Plastic"/>
    <s v="precip-w"/>
    <n v="7.6399999999999979"/>
    <n v="0"/>
    <n v="8.98"/>
    <n v="8.98"/>
    <n v="2.0066666666666677"/>
    <n v="1.2040000000000006"/>
    <n v="48"/>
    <n v="3.2831588132635277E-3"/>
  </r>
  <r>
    <n v="79"/>
    <s v="C7-3 Oa"/>
    <x v="2"/>
    <x v="6"/>
    <x v="1"/>
    <x v="0"/>
    <x v="2"/>
    <x v="2"/>
    <s v="no"/>
    <s v="W"/>
    <s v="Plastic"/>
    <s v="Clear"/>
    <n v="7.818243243243244"/>
    <n v="0"/>
    <n v="8.56"/>
    <n v="8.56"/>
    <n v="2.4266666666666676"/>
    <n v="1.4560000000000006"/>
    <n v="48"/>
    <n v="3.879814478725551E-3"/>
  </r>
  <r>
    <n v="80"/>
    <s v="C7-4 Oa"/>
    <x v="2"/>
    <x v="6"/>
    <x v="1"/>
    <x v="2"/>
    <x v="2"/>
    <x v="2"/>
    <s v="no"/>
    <s v="W"/>
    <s v="Plastic"/>
    <s v="precip-w"/>
    <n v="7.8122891566265071"/>
    <n v="0"/>
    <n v="6.52"/>
    <n v="6.52"/>
    <n v="4.4666666666666686"/>
    <n v="2.6800000000000015"/>
    <n v="48"/>
    <n v="7.146859545767663E-3"/>
  </r>
  <r>
    <n v="81"/>
    <s v="C8-1 Oa"/>
    <x v="2"/>
    <x v="7"/>
    <x v="1"/>
    <x v="0"/>
    <x v="2"/>
    <x v="2"/>
    <s v="no"/>
    <s v="W"/>
    <s v="Plastic"/>
    <s v="precip-w"/>
    <n v="7.797567010309276"/>
    <n v="0"/>
    <n v="7.92"/>
    <n v="7.92"/>
    <n v="3.0666666666666682"/>
    <n v="1.8400000000000014"/>
    <n v="48"/>
    <n v="4.9160633416362193E-3"/>
  </r>
  <r>
    <n v="82"/>
    <s v="C8-2 Oa"/>
    <x v="2"/>
    <x v="7"/>
    <x v="1"/>
    <x v="2"/>
    <x v="2"/>
    <x v="2"/>
    <s v="no"/>
    <s v="W"/>
    <s v="Plastic"/>
    <s v="precip-w"/>
    <n v="7.8131262135922332"/>
    <n v="0"/>
    <n v="7.14"/>
    <n v="7.14"/>
    <n v="3.8466666666666685"/>
    <n v="2.3080000000000012"/>
    <n v="48"/>
    <n v="6.1541733768084271E-3"/>
  </r>
  <r>
    <n v="83"/>
    <s v="C8-3 Oa"/>
    <x v="2"/>
    <x v="7"/>
    <x v="1"/>
    <x v="4"/>
    <x v="2"/>
    <x v="2"/>
    <s v="no"/>
    <s v="W"/>
    <s v="Plastic"/>
    <s v="precip-w"/>
    <n v="7.8045614035087727"/>
    <n v="0"/>
    <n v="1.76"/>
    <n v="1.76"/>
    <n v="9.2266666666666683"/>
    <n v="5.5360000000000014"/>
    <n v="48"/>
    <n v="1.4777682866519806E-2"/>
  </r>
  <r>
    <n v="84"/>
    <s v="C8-4 Oa"/>
    <x v="2"/>
    <x v="7"/>
    <x v="1"/>
    <x v="3"/>
    <x v="2"/>
    <x v="2"/>
    <s v="no"/>
    <s v="W"/>
    <s v="Plastic"/>
    <s v="precip-w"/>
    <n v="7.8341525423728813"/>
    <n v="0"/>
    <n v="7.04"/>
    <n v="7.04"/>
    <n v="3.9466666666666681"/>
    <n v="2.3680000000000012"/>
    <n v="48"/>
    <n v="6.2972137785806785E-3"/>
  </r>
  <r>
    <n v="85"/>
    <s v="C9-1 Oa"/>
    <x v="2"/>
    <x v="8"/>
    <x v="1"/>
    <x v="2"/>
    <x v="2"/>
    <x v="2"/>
    <s v="no"/>
    <s v="W"/>
    <s v="Plastic"/>
    <s v="Clear"/>
    <n v="7.8149068322981359"/>
    <n v="0"/>
    <n v="7.1"/>
    <n v="7.1"/>
    <n v="3.8866666666666685"/>
    <n v="2.3320000000000012"/>
    <n v="48"/>
    <n v="6.2167514438616059E-3"/>
  </r>
  <r>
    <n v="86"/>
    <s v="C9-2 Oa"/>
    <x v="2"/>
    <x v="8"/>
    <x v="1"/>
    <x v="0"/>
    <x v="2"/>
    <x v="2"/>
    <s v="no"/>
    <s v="W"/>
    <s v="Plastic"/>
    <s v="Clear"/>
    <n v="7.8058506224066377"/>
    <n v="0"/>
    <n v="6.86"/>
    <n v="6.86"/>
    <n v="4.1266666666666678"/>
    <n v="2.4760000000000009"/>
    <n v="48"/>
    <n v="6.6082911175963021E-3"/>
  </r>
  <r>
    <n v="87"/>
    <s v="C9-3 Oa"/>
    <x v="2"/>
    <x v="8"/>
    <x v="1"/>
    <x v="3"/>
    <x v="2"/>
    <x v="2"/>
    <s v="no"/>
    <s v="W"/>
    <s v="Plastic"/>
    <s v="Clear"/>
    <n v="7.8308128544423443"/>
    <n v="0"/>
    <n v="7.68"/>
    <n v="7.68"/>
    <n v="3.3066666666666684"/>
    <n v="1.9840000000000013"/>
    <n v="48"/>
    <n v="5.2782941058137226E-3"/>
  </r>
  <r>
    <n v="88"/>
    <s v="C9-4 Oa"/>
    <x v="2"/>
    <x v="8"/>
    <x v="1"/>
    <x v="4"/>
    <x v="2"/>
    <x v="2"/>
    <s v="no"/>
    <s v="W"/>
    <s v="Plastic"/>
    <s v="Clear"/>
    <n v="7.8299371069182406"/>
    <n v="0"/>
    <n v="5.0199999999999996"/>
    <n v="5.0199999999999996"/>
    <n v="5.9666666666666686"/>
    <n v="3.5800000000000014"/>
    <n v="48"/>
    <n v="9.5254064387610866E-3"/>
  </r>
  <r>
    <n v="89"/>
    <s v="HBM-1 Oa"/>
    <x v="1"/>
    <x v="9"/>
    <x v="1"/>
    <x v="3"/>
    <x v="2"/>
    <x v="2"/>
    <s v="no"/>
    <s v="W"/>
    <s v="Plastic"/>
    <s v="Clear"/>
    <n v="7.8120164609053493"/>
    <n v="0"/>
    <n v="7.74"/>
    <n v="7.74"/>
    <n v="3.2466666666666679"/>
    <n v="1.9480000000000011"/>
    <n v="48"/>
    <n v="5.1949882000927169E-3"/>
  </r>
  <r>
    <n v="90"/>
    <s v="HBM-2 Oa"/>
    <x v="1"/>
    <x v="9"/>
    <x v="1"/>
    <x v="4"/>
    <x v="2"/>
    <x v="2"/>
    <s v="no"/>
    <s v="W"/>
    <s v="Plastic"/>
    <s v="Clear"/>
    <n v="7.8878983050847449"/>
    <n v="0"/>
    <n v="8.44"/>
    <n v="8.44"/>
    <n v="2.5466666666666686"/>
    <n v="1.5280000000000014"/>
    <n v="48"/>
    <n v="4.035718020453276E-3"/>
  </r>
  <r>
    <n v="91"/>
    <s v="HBM-3 Oa"/>
    <x v="1"/>
    <x v="9"/>
    <x v="1"/>
    <x v="2"/>
    <x v="2"/>
    <x v="2"/>
    <s v="no"/>
    <s v="W"/>
    <s v="Plastic"/>
    <s v="Clear"/>
    <n v="7.8471627906976753"/>
    <n v="0"/>
    <n v="9.26"/>
    <n v="9.26"/>
    <n v="1.7266666666666683"/>
    <n v="1.0360000000000011"/>
    <n v="48"/>
    <n v="2.7504633087157386E-3"/>
  </r>
  <r>
    <n v="92"/>
    <s v="HBM-4 Oa"/>
    <x v="1"/>
    <x v="9"/>
    <x v="1"/>
    <x v="0"/>
    <x v="2"/>
    <x v="2"/>
    <s v="no"/>
    <s v="W"/>
    <s v="Plastic"/>
    <s v="Clear"/>
    <n v="7.867782945736435"/>
    <n v="0"/>
    <n v="8.02"/>
    <n v="8.02"/>
    <n v="2.9666666666666686"/>
    <n v="1.7800000000000011"/>
    <n v="48"/>
    <n v="4.713314232115272E-3"/>
  </r>
  <r>
    <n v="93"/>
    <s v="HBO-1 Oa"/>
    <x v="2"/>
    <x v="9"/>
    <x v="1"/>
    <x v="0"/>
    <x v="2"/>
    <x v="2"/>
    <s v="no"/>
    <s v="W"/>
    <s v="Plastic"/>
    <s v="precip-w"/>
    <n v="7.7818925831202046"/>
    <n v="0"/>
    <n v="8.6999999999999993"/>
    <n v="8.6999999999999993"/>
    <n v="2.2866666666666688"/>
    <n v="1.3720000000000014"/>
    <n v="48"/>
    <n v="3.6730567825279171E-3"/>
  </r>
  <r>
    <n v="94"/>
    <s v="HBO-2 Oa"/>
    <x v="2"/>
    <x v="9"/>
    <x v="1"/>
    <x v="4"/>
    <x v="2"/>
    <x v="2"/>
    <s v="no"/>
    <s v="W"/>
    <s v="Plastic"/>
    <s v="Clear"/>
    <n v="7.8238095238095235"/>
    <n v="0"/>
    <n v="7.84"/>
    <n v="7.84"/>
    <n v="3.1466666666666683"/>
    <n v="1.8880000000000012"/>
    <n v="48"/>
    <n v="5.027388922702377E-3"/>
  </r>
  <r>
    <n v="95"/>
    <s v="HBO-3 Oa"/>
    <x v="2"/>
    <x v="9"/>
    <x v="1"/>
    <x v="3"/>
    <x v="2"/>
    <x v="2"/>
    <s v="no"/>
    <s v="W"/>
    <s v="Plastic"/>
    <s v="Clear"/>
    <n v="7.7789046653143989"/>
    <n v="0"/>
    <n v="6.58"/>
    <n v="6.58"/>
    <n v="4.4066666666666681"/>
    <n v="2.644000000000001"/>
    <n v="48"/>
    <n v="7.0811169056931821E-3"/>
  </r>
  <r>
    <n v="96"/>
    <s v="HBO-4 Oa"/>
    <x v="2"/>
    <x v="9"/>
    <x v="1"/>
    <x v="2"/>
    <x v="2"/>
    <x v="2"/>
    <s v="no"/>
    <s v="W"/>
    <s v="Plastic"/>
    <s v="Clear"/>
    <n v="7.8952112676056343"/>
    <n v="0"/>
    <n v="8.42"/>
    <n v="8.42"/>
    <n v="2.5666666666666682"/>
    <n v="1.5400000000000009"/>
    <n v="48"/>
    <n v="4.0636446886446907E-3"/>
  </r>
  <r>
    <n v="97"/>
    <s v="JBM-1 Oa"/>
    <x v="1"/>
    <x v="10"/>
    <x v="1"/>
    <x v="3"/>
    <x v="2"/>
    <x v="2"/>
    <s v="no"/>
    <s v="W"/>
    <s v="Plastic"/>
    <s v="Clear"/>
    <n v="7.8355484896661363"/>
    <n v="0"/>
    <n v="9.73"/>
    <n v="9.73"/>
    <n v="1.2566666666666677"/>
    <n v="0.75400000000000078"/>
    <n v="48"/>
    <n v="2.0047522332418957E-3"/>
  </r>
  <r>
    <n v="98"/>
    <s v="JBM-2 Oa"/>
    <x v="1"/>
    <x v="10"/>
    <x v="1"/>
    <x v="4"/>
    <x v="2"/>
    <x v="2"/>
    <s v="no"/>
    <s v="W"/>
    <s v="Plastic"/>
    <s v="precip-w"/>
    <n v="7.8811604584527206"/>
    <n v="0"/>
    <n v="8.9"/>
    <n v="8.9"/>
    <n v="2.0866666666666678"/>
    <n v="1.2520000000000007"/>
    <n v="48"/>
    <n v="3.3095802922472398E-3"/>
  </r>
  <r>
    <n v="99"/>
    <s v="JBM-3 Oa"/>
    <x v="1"/>
    <x v="10"/>
    <x v="1"/>
    <x v="2"/>
    <x v="2"/>
    <x v="2"/>
    <s v="no"/>
    <s v="W"/>
    <s v="Plastic"/>
    <s v="Clear"/>
    <n v="7.8023738062755799"/>
    <n v="0"/>
    <n v="9.6999999999999993"/>
    <n v="9.6999999999999993"/>
    <n v="1.2866666666666688"/>
    <n v="0.77200000000000146"/>
    <n v="48"/>
    <n v="2.0613384762977224E-3"/>
  </r>
  <r>
    <n v="100"/>
    <s v="JBM-4 Oa"/>
    <x v="1"/>
    <x v="10"/>
    <x v="1"/>
    <x v="0"/>
    <x v="2"/>
    <x v="2"/>
    <s v="no"/>
    <s v="W"/>
    <s v="Plastic"/>
    <s v="Clear"/>
    <n v="7.7977272727272737"/>
    <n v="0"/>
    <n v="8.06"/>
    <n v="8.06"/>
    <n v="2.9266666666666676"/>
    <n v="1.7560000000000009"/>
    <n v="48"/>
    <n v="4.6915379384047428E-3"/>
  </r>
  <r>
    <n v="101"/>
    <s v="JBO-1 Oa"/>
    <x v="2"/>
    <x v="10"/>
    <x v="1"/>
    <x v="3"/>
    <x v="2"/>
    <x v="2"/>
    <s v="no"/>
    <s v="W"/>
    <s v="Plastic"/>
    <s v="Clear"/>
    <n v="7.8057692307692301"/>
    <n v="0"/>
    <n v="7.42"/>
    <n v="7.42"/>
    <n v="3.5666666666666682"/>
    <n v="2.140000000000001"/>
    <n v="48"/>
    <n v="5.711587418904495E-3"/>
  </r>
  <r>
    <n v="102"/>
    <s v="JBO-2 Oa"/>
    <x v="2"/>
    <x v="10"/>
    <x v="1"/>
    <x v="0"/>
    <x v="2"/>
    <x v="2"/>
    <s v="no"/>
    <s v="W"/>
    <s v="Plastic"/>
    <s v="Clear"/>
    <n v="7.8172991452991472"/>
    <n v="0"/>
    <n v="8.84"/>
    <n v="8.84"/>
    <n v="2.1466666666666683"/>
    <n v="1.2880000000000011"/>
    <n v="48"/>
    <n v="3.4325580785109534E-3"/>
  </r>
  <r>
    <n v="103"/>
    <s v="JBO-3 Oa"/>
    <x v="2"/>
    <x v="10"/>
    <x v="1"/>
    <x v="4"/>
    <x v="2"/>
    <x v="2"/>
    <s v="no"/>
    <s v="W"/>
    <s v="Plastic"/>
    <s v="Clear"/>
    <n v="7.8036363636363619"/>
    <n v="0"/>
    <n v="7"/>
    <n v="7"/>
    <n v="3.9866666666666681"/>
    <n v="2.3920000000000012"/>
    <n v="48"/>
    <n v="6.3859117738428129E-3"/>
  </r>
  <r>
    <n v="104"/>
    <s v="JBO-4 Oa"/>
    <x v="2"/>
    <x v="10"/>
    <x v="1"/>
    <x v="2"/>
    <x v="2"/>
    <x v="2"/>
    <s v="no"/>
    <s v="W"/>
    <s v="Plastic"/>
    <s v="Clear"/>
    <n v="7.8094332723948821"/>
    <n v="0"/>
    <n v="6.7"/>
    <n v="6.7"/>
    <n v="4.286666666666668"/>
    <n v="2.572000000000001"/>
    <n v="48"/>
    <n v="6.8613600327109532E-3"/>
  </r>
  <r>
    <n v="1"/>
    <s v="Blank"/>
    <x v="3"/>
    <x v="11"/>
    <x v="2"/>
    <x v="5"/>
    <x v="2"/>
    <x v="2"/>
    <s v="Blank"/>
    <s v="W"/>
    <s v="Plastic"/>
    <s v="Clear"/>
    <m/>
    <n v="0"/>
    <n v="10.92"/>
    <n v="10.92"/>
    <m/>
    <m/>
    <m/>
    <m/>
  </r>
  <r>
    <n v="2"/>
    <s v="Blank"/>
    <x v="3"/>
    <x v="11"/>
    <x v="2"/>
    <x v="5"/>
    <x v="2"/>
    <x v="2"/>
    <s v="Blank"/>
    <s v="W"/>
    <s v="Plastic"/>
    <s v="Clear"/>
    <m/>
    <n v="0"/>
    <n v="11"/>
    <n v="11"/>
    <m/>
    <m/>
    <m/>
    <m/>
  </r>
  <r>
    <n v="3"/>
    <s v="Blank"/>
    <x v="3"/>
    <x v="11"/>
    <x v="2"/>
    <x v="5"/>
    <x v="2"/>
    <x v="2"/>
    <s v="Blank"/>
    <s v="W"/>
    <s v="Plastic"/>
    <s v="Clear"/>
    <m/>
    <n v="0"/>
    <n v="10.74"/>
    <n v="10.74"/>
    <m/>
    <m/>
    <m/>
    <m/>
  </r>
  <r>
    <n v="4"/>
    <s v="Blank"/>
    <x v="3"/>
    <x v="11"/>
    <x v="2"/>
    <x v="5"/>
    <x v="2"/>
    <x v="2"/>
    <s v="Blank"/>
    <s v="W"/>
    <s v="Plastic"/>
    <s v="Clear"/>
    <m/>
    <n v="0"/>
    <n v="10.9"/>
    <n v="10.9"/>
    <m/>
    <m/>
    <m/>
    <m/>
  </r>
  <r>
    <n v="5"/>
    <s v="Blank"/>
    <x v="3"/>
    <x v="11"/>
    <x v="2"/>
    <x v="5"/>
    <x v="2"/>
    <x v="2"/>
    <s v="Blank"/>
    <s v="W"/>
    <s v="Plastic"/>
    <s v="Clear"/>
    <m/>
    <n v="0"/>
    <n v="11.2"/>
    <n v="11.2"/>
    <m/>
    <m/>
    <m/>
    <m/>
  </r>
  <r>
    <n v="6"/>
    <s v="Blank"/>
    <x v="3"/>
    <x v="11"/>
    <x v="2"/>
    <x v="5"/>
    <x v="2"/>
    <x v="2"/>
    <s v="Blank"/>
    <s v="W"/>
    <s v="Plastic"/>
    <s v="Clear"/>
    <m/>
    <n v="0"/>
    <n v="11"/>
    <n v="11"/>
    <m/>
    <m/>
    <m/>
    <m/>
  </r>
  <r>
    <n v="7"/>
    <s v="Blank"/>
    <x v="3"/>
    <x v="11"/>
    <x v="2"/>
    <x v="5"/>
    <x v="2"/>
    <x v="2"/>
    <s v="Blank"/>
    <s v="W"/>
    <s v="Plastic"/>
    <s v="Clear"/>
    <m/>
    <n v="0"/>
    <n v="11.2"/>
    <n v="11.2"/>
    <m/>
    <m/>
    <m/>
    <m/>
  </r>
  <r>
    <n v="8"/>
    <s v="Blank"/>
    <x v="3"/>
    <x v="11"/>
    <x v="2"/>
    <x v="5"/>
    <x v="2"/>
    <x v="2"/>
    <s v="Blank"/>
    <s v="W"/>
    <s v="Plastic"/>
    <s v="Clear"/>
    <m/>
    <n v="0"/>
    <n v="11.2"/>
    <n v="11.2"/>
    <m/>
    <m/>
    <m/>
    <m/>
  </r>
  <r>
    <n v="9"/>
    <s v="Blank"/>
    <x v="3"/>
    <x v="11"/>
    <x v="2"/>
    <x v="5"/>
    <x v="1"/>
    <x v="1"/>
    <m/>
    <m/>
    <m/>
    <m/>
    <m/>
    <m/>
    <m/>
    <m/>
    <m/>
    <m/>
    <m/>
    <m/>
  </r>
  <r>
    <n v="10"/>
    <s v="Blank"/>
    <x v="3"/>
    <x v="11"/>
    <x v="2"/>
    <x v="5"/>
    <x v="2"/>
    <x v="2"/>
    <s v="Blank"/>
    <s v="W"/>
    <s v="Plastic"/>
    <s v="Clear"/>
    <m/>
    <n v="0"/>
    <n v="10.72"/>
    <n v="10.72"/>
    <m/>
    <m/>
    <m/>
    <m/>
  </r>
  <r>
    <m/>
    <m/>
    <x v="3"/>
    <x v="11"/>
    <x v="2"/>
    <x v="5"/>
    <x v="1"/>
    <x v="1"/>
    <m/>
    <m/>
    <m/>
    <m/>
    <m/>
    <m/>
    <m/>
    <n v="10.986666666666668"/>
    <m/>
    <m/>
    <m/>
    <m/>
  </r>
  <r>
    <n v="1"/>
    <s v="C1-1 Oe"/>
    <x v="0"/>
    <x v="0"/>
    <x v="0"/>
    <x v="0"/>
    <x v="1"/>
    <x v="1"/>
    <m/>
    <m/>
    <m/>
    <m/>
    <m/>
    <m/>
    <m/>
    <m/>
    <m/>
    <m/>
    <m/>
    <m/>
  </r>
  <r>
    <n v="2"/>
    <s v="C1-2 Oe"/>
    <x v="0"/>
    <x v="0"/>
    <x v="0"/>
    <x v="1"/>
    <x v="1"/>
    <x v="1"/>
    <m/>
    <m/>
    <m/>
    <m/>
    <m/>
    <m/>
    <m/>
    <m/>
    <m/>
    <m/>
    <m/>
    <m/>
  </r>
  <r>
    <n v="3"/>
    <s v="C1-3 Oe"/>
    <x v="0"/>
    <x v="0"/>
    <x v="0"/>
    <x v="2"/>
    <x v="3"/>
    <x v="2"/>
    <s v="no"/>
    <s v="W"/>
    <s v="Plastic"/>
    <s v="White color after adding bacl, it doesn't turn into pink color after adding 10 drops of pheno"/>
    <n v="5.7009677419354832"/>
    <n v="0"/>
    <n v="0"/>
    <n v="0"/>
    <n v="9.8760000000000012"/>
    <n v="5.9256000000000011"/>
    <n v="72"/>
    <n v="1.4436145532733554E-2"/>
  </r>
  <r>
    <n v="4"/>
    <s v="C1-4 Oe"/>
    <x v="0"/>
    <x v="0"/>
    <x v="0"/>
    <x v="3"/>
    <x v="3"/>
    <x v="2"/>
    <s v="no"/>
    <s v="W"/>
    <s v="Glass"/>
    <s v="white color(it doesn't turn into pink after adding pheno because a mistake was made by adding chloricle acid first, and then add pheno 12 drops)"/>
    <n v="5.652477064220184"/>
    <n v="0"/>
    <n v="2.1"/>
    <n v="2.1"/>
    <n v="7.7760000000000016"/>
    <n v="4.6656000000000013"/>
    <n v="72"/>
    <n v="1.1464000519379344E-2"/>
  </r>
  <r>
    <n v="5"/>
    <s v="C2-1 Oe"/>
    <x v="0"/>
    <x v="1"/>
    <x v="0"/>
    <x v="3"/>
    <x v="3"/>
    <x v="2"/>
    <s v="no"/>
    <s v="W"/>
    <s v="Plastic"/>
    <s v="white color(it doesn't turn into pink after adding 3 drops of pheno"/>
    <n v="5.740904977375564"/>
    <n v="0"/>
    <n v="0"/>
    <n v="0"/>
    <n v="9.8760000000000012"/>
    <n v="5.9256000000000011"/>
    <n v="72"/>
    <n v="1.4335718902217956E-2"/>
  </r>
  <r>
    <n v="6"/>
    <s v="C2-2 Oe"/>
    <x v="0"/>
    <x v="1"/>
    <x v="0"/>
    <x v="2"/>
    <x v="3"/>
    <x v="2"/>
    <s v="no"/>
    <s v="W"/>
    <s v="Plastic"/>
    <s v="white color(it doesn't turn into pink by adding 2 drops of pheno)"/>
    <n v="5.6324170616113749"/>
    <n v="0"/>
    <n v="0"/>
    <n v="0"/>
    <n v="9.8760000000000012"/>
    <n v="5.9256000000000011"/>
    <n v="72"/>
    <n v="1.461184409814547E-2"/>
  </r>
  <r>
    <n v="7"/>
    <s v="C2-3 Oe"/>
    <x v="0"/>
    <x v="1"/>
    <x v="0"/>
    <x v="0"/>
    <x v="3"/>
    <x v="2"/>
    <s v="no"/>
    <s v="white"/>
    <s v="Plastic"/>
    <s v="White color/no color change"/>
    <n v="5.6893269230769219"/>
    <n v="0"/>
    <n v="0"/>
    <n v="0"/>
    <n v="9.8760000000000012"/>
    <n v="5.9256000000000011"/>
    <n v="72"/>
    <n v="1.4465683043485614E-2"/>
  </r>
  <r>
    <n v="8"/>
    <s v="C2-4 Oe"/>
    <x v="0"/>
    <x v="1"/>
    <x v="0"/>
    <x v="1"/>
    <x v="3"/>
    <x v="2"/>
    <s v="no"/>
    <s v="white"/>
    <s v="Plastic"/>
    <s v="White color/no pink"/>
    <n v="5.6570422535211273"/>
    <n v="0"/>
    <n v="0"/>
    <n v="0"/>
    <n v="9.8760000000000012"/>
    <n v="5.9256000000000011"/>
    <n v="72"/>
    <n v="1.4548238516121002E-2"/>
  </r>
  <r>
    <n v="9"/>
    <s v="C3-1 Oe"/>
    <x v="0"/>
    <x v="2"/>
    <x v="0"/>
    <x v="3"/>
    <x v="3"/>
    <x v="2"/>
    <s v="no"/>
    <s v="white"/>
    <s v="Plastic"/>
    <s v="NO reaction"/>
    <n v="5.5940186915887855"/>
    <n v="0"/>
    <n v="0"/>
    <n v="0"/>
    <n v="9.8760000000000012"/>
    <n v="5.9256000000000011"/>
    <n v="72"/>
    <n v="1.4712142475273991E-2"/>
  </r>
  <r>
    <n v="10"/>
    <s v="C3-2 Oe"/>
    <x v="0"/>
    <x v="2"/>
    <x v="0"/>
    <x v="0"/>
    <x v="1"/>
    <x v="1"/>
    <m/>
    <m/>
    <m/>
    <m/>
    <m/>
    <m/>
    <m/>
    <m/>
    <m/>
    <m/>
    <m/>
    <m/>
  </r>
  <r>
    <n v="11"/>
    <s v="C3-3 Oe"/>
    <x v="0"/>
    <x v="2"/>
    <x v="0"/>
    <x v="1"/>
    <x v="3"/>
    <x v="2"/>
    <s v="no"/>
    <s v="white"/>
    <s v="Plastic"/>
    <s v="doesn't turn pink"/>
    <n v="5.7546874999999993"/>
    <n v="0"/>
    <n v="0"/>
    <n v="0"/>
    <n v="9.8760000000000012"/>
    <n v="5.9256000000000011"/>
    <n v="72"/>
    <n v="1.430138474070052E-2"/>
  </r>
  <r>
    <n v="12"/>
    <s v="C3-4 Oe"/>
    <x v="0"/>
    <x v="2"/>
    <x v="0"/>
    <x v="2"/>
    <x v="3"/>
    <x v="2"/>
    <s v="no"/>
    <s v="white"/>
    <s v="Plastic"/>
    <s v="doesn't turn pink"/>
    <n v="5.6580092592592584"/>
    <n v="0"/>
    <n v="0"/>
    <n v="0"/>
    <n v="9.8760000000000012"/>
    <n v="5.9256000000000011"/>
    <n v="72"/>
    <n v="1.4545752088566689E-2"/>
  </r>
  <r>
    <n v="13"/>
    <s v="C4-1 Oe"/>
    <x v="1"/>
    <x v="3"/>
    <x v="0"/>
    <x v="3"/>
    <x v="3"/>
    <x v="2"/>
    <s v="no"/>
    <s v="white"/>
    <s v="Plastic"/>
    <s v="w-w"/>
    <n v="5.6170093457943908"/>
    <n v="0"/>
    <n v="2.62"/>
    <n v="2.62"/>
    <n v="7.2560000000000011"/>
    <n v="4.353600000000001"/>
    <n v="72"/>
    <n v="1.0764921855068612E-2"/>
  </r>
  <r>
    <n v="14"/>
    <s v="C4-2 Oe"/>
    <x v="1"/>
    <x v="3"/>
    <x v="0"/>
    <x v="1"/>
    <x v="3"/>
    <x v="2"/>
    <s v="no"/>
    <s v="W"/>
    <s v="Plastic"/>
    <s v="it turns into pink color, and turns into white color while stirring"/>
    <n v="5.6627622377622364"/>
    <n v="0"/>
    <n v="0"/>
    <n v="0"/>
    <n v="9.8760000000000012"/>
    <n v="5.9256000000000011"/>
    <n v="72"/>
    <n v="1.4533543268191788E-2"/>
  </r>
  <r>
    <n v="15"/>
    <s v="C4-3 Oe"/>
    <x v="1"/>
    <x v="3"/>
    <x v="0"/>
    <x v="2"/>
    <x v="1"/>
    <x v="1"/>
    <m/>
    <m/>
    <m/>
    <m/>
    <m/>
    <m/>
    <m/>
    <m/>
    <m/>
    <m/>
    <m/>
    <m/>
  </r>
  <r>
    <n v="16"/>
    <s v="C4-4 Oe"/>
    <x v="1"/>
    <x v="3"/>
    <x v="0"/>
    <x v="0"/>
    <x v="3"/>
    <x v="2"/>
    <s v="no"/>
    <s v="W"/>
    <s v="Plastic"/>
    <s v="White color(6 drops pheno, but it doesn't turn pink.)"/>
    <n v="5.6638683127572023"/>
    <m/>
    <m/>
    <m/>
    <m/>
    <m/>
    <m/>
    <m/>
  </r>
  <r>
    <n v="17"/>
    <s v="C5-1 Oe"/>
    <x v="1"/>
    <x v="4"/>
    <x v="0"/>
    <x v="2"/>
    <x v="3"/>
    <x v="2"/>
    <s v="no"/>
    <s v="W"/>
    <s v="Plastic"/>
    <s v="white color"/>
    <n v="5.6770886075949392"/>
    <n v="0"/>
    <n v="3.5"/>
    <n v="3.5"/>
    <n v="6.3760000000000012"/>
    <n v="3.8256000000000014"/>
    <n v="72"/>
    <n v="9.3592573598816758E-3"/>
  </r>
  <r>
    <n v="18"/>
    <s v="C5-2 Oe"/>
    <x v="1"/>
    <x v="4"/>
    <x v="0"/>
    <x v="3"/>
    <x v="3"/>
    <x v="2"/>
    <s v="no"/>
    <s v="W"/>
    <s v="Plastic"/>
    <s v="white color(it doesn't turn into pink by adding 3 drops of pheno)"/>
    <n v="5.7523255813953478"/>
    <n v="0"/>
    <n v="0"/>
    <n v="0"/>
    <n v="9.8760000000000012"/>
    <n v="5.9256000000000011"/>
    <n v="72"/>
    <n v="1.4307256923387919E-2"/>
  </r>
  <r>
    <n v="19"/>
    <s v="C5-3 Oe"/>
    <x v="1"/>
    <x v="4"/>
    <x v="0"/>
    <x v="4"/>
    <x v="1"/>
    <x v="1"/>
    <m/>
    <m/>
    <m/>
    <m/>
    <m/>
    <m/>
    <m/>
    <m/>
    <m/>
    <m/>
    <m/>
    <m/>
  </r>
  <r>
    <n v="20"/>
    <s v="C5-4 Oe"/>
    <x v="1"/>
    <x v="4"/>
    <x v="0"/>
    <x v="0"/>
    <x v="3"/>
    <x v="2"/>
    <s v="no"/>
    <s v="white"/>
    <s v="Plastic"/>
    <s v="White color/no color change"/>
    <n v="5.6015073529411765"/>
    <n v="0"/>
    <n v="0"/>
    <n v="0"/>
    <n v="9.8760000000000012"/>
    <n v="5.9256000000000011"/>
    <n v="72"/>
    <n v="1.4692473795787638E-2"/>
  </r>
  <r>
    <n v="21"/>
    <s v="C6-1 Oe"/>
    <x v="1"/>
    <x v="5"/>
    <x v="0"/>
    <x v="3"/>
    <x v="3"/>
    <x v="2"/>
    <s v="no"/>
    <s v="white"/>
    <s v="Plastic"/>
    <s v="White color/no pink"/>
    <n v="5.7313456464379939"/>
    <n v="0"/>
    <n v="0"/>
    <n v="0"/>
    <n v="9.8760000000000012"/>
    <n v="5.9256000000000011"/>
    <n v="72"/>
    <n v="1.4359629496634722E-2"/>
  </r>
  <r>
    <n v="22"/>
    <s v="C6-2 Oe"/>
    <x v="1"/>
    <x v="5"/>
    <x v="0"/>
    <x v="2"/>
    <x v="3"/>
    <x v="2"/>
    <s v="no"/>
    <s v="white"/>
    <s v="Plastic"/>
    <s v="NO reaction"/>
    <n v="5.6622928176795577"/>
    <n v="0"/>
    <n v="0"/>
    <n v="0"/>
    <n v="9.8760000000000012"/>
    <n v="5.9256000000000011"/>
    <n v="72"/>
    <n v="1.453474814001708E-2"/>
  </r>
  <r>
    <n v="23"/>
    <s v="C6-3 Oe"/>
    <x v="1"/>
    <x v="5"/>
    <x v="0"/>
    <x v="4"/>
    <x v="3"/>
    <x v="2"/>
    <s v="no"/>
    <s v="white"/>
    <s v="Plastic"/>
    <s v="doesn't turn pink"/>
    <n v="5.6142618384401111"/>
    <n v="0"/>
    <n v="0"/>
    <n v="0"/>
    <n v="9.8760000000000012"/>
    <n v="5.9256000000000011"/>
    <n v="72"/>
    <n v="1.4659095419544339E-2"/>
  </r>
  <r>
    <n v="24"/>
    <s v="C6-4 Oe"/>
    <x v="1"/>
    <x v="5"/>
    <x v="0"/>
    <x v="0"/>
    <x v="3"/>
    <x v="2"/>
    <s v="no"/>
    <s v="white"/>
    <s v="Plastic"/>
    <s v="doesn't turn pink"/>
    <n v="5.6519008264462807"/>
    <n v="0"/>
    <n v="0"/>
    <n v="0"/>
    <n v="9.8760000000000012"/>
    <n v="5.9256000000000011"/>
    <n v="72"/>
    <n v="1.4561472773001115E-2"/>
  </r>
  <r>
    <n v="25"/>
    <s v="C7-1 Oe"/>
    <x v="2"/>
    <x v="6"/>
    <x v="0"/>
    <x v="4"/>
    <x v="3"/>
    <x v="2"/>
    <s v="no"/>
    <s v="white"/>
    <s v="Plastic"/>
    <s v="w-w"/>
    <n v="5.6514678899082567"/>
    <n v="0"/>
    <n v="3.22"/>
    <n v="3.22"/>
    <n v="6.6560000000000006"/>
    <n v="3.9936000000000007"/>
    <n v="72"/>
    <n v="9.8145592874574559E-3"/>
  </r>
  <r>
    <n v="26"/>
    <s v="C7-2 Oe"/>
    <x v="2"/>
    <x v="6"/>
    <x v="0"/>
    <x v="3"/>
    <x v="3"/>
    <x v="2"/>
    <s v="no"/>
    <s v="W"/>
    <s v="Plastic"/>
    <s v="white color"/>
    <n v="5.6709333333333323"/>
    <n v="0"/>
    <n v="2.08"/>
    <n v="2.08"/>
    <n v="7.7960000000000012"/>
    <n v="4.6776000000000009"/>
    <n v="72"/>
    <n v="1.14560801279037E-2"/>
  </r>
  <r>
    <n v="27"/>
    <s v="C7-3 Oe"/>
    <x v="2"/>
    <x v="6"/>
    <x v="0"/>
    <x v="0"/>
    <x v="3"/>
    <x v="2"/>
    <s v="no"/>
    <s v="W"/>
    <s v="Plastic"/>
    <s v="it turns into pink color, and turns into white color while stirring"/>
    <n v="3.9053201970443356"/>
    <n v="0"/>
    <n v="0"/>
    <n v="0"/>
    <n v="9.8760000000000012"/>
    <n v="5.9256000000000011"/>
    <n v="72"/>
    <n v="2.1073816191124903E-2"/>
  </r>
  <r>
    <n v="28"/>
    <s v="C7-4 Oe"/>
    <x v="2"/>
    <x v="6"/>
    <x v="0"/>
    <x v="2"/>
    <x v="3"/>
    <x v="2"/>
    <s v="no"/>
    <s v="W"/>
    <s v="Plastic"/>
    <s v="white color(it doesn't turn into pink after adding pheno)"/>
    <n v="5.6718925233644857"/>
    <n v="0"/>
    <n v="0"/>
    <n v="0"/>
    <n v="9.8760000000000012"/>
    <n v="5.9256000000000011"/>
    <n v="72"/>
    <n v="1.4510148008090399E-2"/>
  </r>
  <r>
    <n v="29"/>
    <s v="C8-1 Oe"/>
    <x v="2"/>
    <x v="7"/>
    <x v="0"/>
    <x v="0"/>
    <x v="3"/>
    <x v="2"/>
    <s v="no"/>
    <s v="white"/>
    <s v="Plastic"/>
    <s v="White color/white color"/>
    <n v="5.5882075471698096"/>
    <n v="0"/>
    <n v="3.5"/>
    <n v="3.5"/>
    <n v="6.3760000000000012"/>
    <n v="3.8256000000000014"/>
    <n v="72"/>
    <n v="9.5081173855547166E-3"/>
  </r>
  <r>
    <n v="30"/>
    <s v="C8-2 Oe"/>
    <x v="2"/>
    <x v="7"/>
    <x v="0"/>
    <x v="2"/>
    <x v="3"/>
    <x v="2"/>
    <s v="no"/>
    <s v="white"/>
    <s v="Plastic"/>
    <s v="(it turns into white color by stirring)White color/white color"/>
    <n v="5.6851546391752565"/>
    <n v="0"/>
    <n v="0"/>
    <n v="0"/>
    <n v="9.8760000000000012"/>
    <n v="5.9256000000000011"/>
    <n v="72"/>
    <n v="1.4476299278279481E-2"/>
  </r>
  <r>
    <n v="31"/>
    <s v="C8-3 Oe"/>
    <x v="2"/>
    <x v="7"/>
    <x v="0"/>
    <x v="4"/>
    <x v="3"/>
    <x v="2"/>
    <s v="no"/>
    <s v="white"/>
    <s v="Plastic"/>
    <s v="White color/no pink"/>
    <n v="5.5825454545454543"/>
    <n v="0"/>
    <n v="0"/>
    <n v="0"/>
    <n v="9.8760000000000012"/>
    <n v="5.9256000000000011"/>
    <n v="72"/>
    <n v="1.4742378843147476E-2"/>
  </r>
  <r>
    <n v="32"/>
    <s v="C8-4 Oe"/>
    <x v="2"/>
    <x v="7"/>
    <x v="0"/>
    <x v="3"/>
    <x v="3"/>
    <x v="2"/>
    <s v="no"/>
    <s v="white"/>
    <s v="Plastic"/>
    <s v="White"/>
    <n v="5.6685810810810811"/>
    <n v="0"/>
    <n v="4.6399999999999997"/>
    <n v="4.6399999999999997"/>
    <n v="5.2360000000000015"/>
    <n v="3.1416000000000008"/>
    <n v="72"/>
    <n v="7.6973995271867636E-3"/>
  </r>
  <r>
    <n v="33"/>
    <s v="C9-1 Oe"/>
    <x v="2"/>
    <x v="8"/>
    <x v="0"/>
    <x v="2"/>
    <x v="3"/>
    <x v="2"/>
    <s v="no"/>
    <s v="white"/>
    <s v="Plastic"/>
    <s v="turn into white-pink adding Bacl"/>
    <n v="5.585546218487397"/>
    <n v="0"/>
    <n v="1.9"/>
    <n v="1.9"/>
    <n v="7.9760000000000009"/>
    <n v="4.7856000000000005"/>
    <n v="72"/>
    <n v="1.1899761288640145E-2"/>
  </r>
  <r>
    <n v="34"/>
    <s v="C9-2 Oe"/>
    <x v="2"/>
    <x v="8"/>
    <x v="0"/>
    <x v="0"/>
    <x v="3"/>
    <x v="2"/>
    <s v="no"/>
    <s v="white"/>
    <s v="Plastic"/>
    <s v="w-w"/>
    <n v="5.6360156250000006"/>
    <n v="0"/>
    <n v="0.5"/>
    <n v="0.5"/>
    <n v="9.3760000000000012"/>
    <n v="5.6256000000000013"/>
    <n v="72"/>
    <n v="1.3863221561479143E-2"/>
  </r>
  <r>
    <n v="35"/>
    <s v="C9-3 Oe"/>
    <x v="2"/>
    <x v="8"/>
    <x v="0"/>
    <x v="3"/>
    <x v="3"/>
    <x v="2"/>
    <s v="no"/>
    <s v="white"/>
    <s v="Plastic"/>
    <s v="no reaction"/>
    <n v="5.6374074074074079"/>
    <n v="0"/>
    <n v="0"/>
    <n v="0"/>
    <n v="9.8760000000000012"/>
    <n v="5.9256000000000011"/>
    <n v="72"/>
    <n v="1.4598909401484792E-2"/>
  </r>
  <r>
    <n v="36"/>
    <s v="C9-4 Oe"/>
    <x v="2"/>
    <x v="8"/>
    <x v="0"/>
    <x v="4"/>
    <x v="3"/>
    <x v="2"/>
    <s v="no"/>
    <s v="W"/>
    <s v="Plastic"/>
    <s v="white color"/>
    <n v="5.6038726790450939"/>
    <n v="0"/>
    <n v="0.04"/>
    <n v="0.04"/>
    <n v="9.8360000000000021"/>
    <n v="5.901600000000002"/>
    <n v="72"/>
    <n v="1.4626789608045468E-2"/>
  </r>
  <r>
    <n v="37"/>
    <s v="HBM-1 Oe"/>
    <x v="1"/>
    <x v="9"/>
    <x v="0"/>
    <x v="3"/>
    <x v="1"/>
    <x v="1"/>
    <m/>
    <m/>
    <m/>
    <m/>
    <m/>
    <m/>
    <m/>
    <m/>
    <m/>
    <m/>
    <m/>
    <m/>
  </r>
  <r>
    <n v="38"/>
    <s v="HBM-2 Oe"/>
    <x v="1"/>
    <x v="9"/>
    <x v="0"/>
    <x v="4"/>
    <x v="1"/>
    <x v="1"/>
    <m/>
    <m/>
    <m/>
    <m/>
    <m/>
    <m/>
    <m/>
    <m/>
    <m/>
    <m/>
    <m/>
    <m/>
  </r>
  <r>
    <n v="39"/>
    <s v="HBM-3 Oe"/>
    <x v="1"/>
    <x v="9"/>
    <x v="0"/>
    <x v="2"/>
    <x v="1"/>
    <x v="1"/>
    <m/>
    <m/>
    <m/>
    <m/>
    <m/>
    <m/>
    <m/>
    <m/>
    <m/>
    <m/>
    <m/>
    <m/>
  </r>
  <r>
    <n v="40"/>
    <s v="HBM-4 Oe"/>
    <x v="1"/>
    <x v="9"/>
    <x v="0"/>
    <x v="0"/>
    <x v="1"/>
    <x v="1"/>
    <m/>
    <m/>
    <m/>
    <m/>
    <m/>
    <m/>
    <m/>
    <m/>
    <m/>
    <m/>
    <m/>
    <m/>
  </r>
  <r>
    <n v="41"/>
    <s v="HBO-1 Oe"/>
    <x v="2"/>
    <x v="9"/>
    <x v="0"/>
    <x v="0"/>
    <x v="1"/>
    <x v="1"/>
    <m/>
    <m/>
    <m/>
    <m/>
    <m/>
    <m/>
    <m/>
    <m/>
    <m/>
    <m/>
    <m/>
    <m/>
  </r>
  <r>
    <n v="42"/>
    <s v="HBO-2 Oe"/>
    <x v="2"/>
    <x v="9"/>
    <x v="0"/>
    <x v="4"/>
    <x v="1"/>
    <x v="1"/>
    <m/>
    <m/>
    <m/>
    <m/>
    <m/>
    <m/>
    <m/>
    <m/>
    <m/>
    <m/>
    <m/>
    <m/>
  </r>
  <r>
    <n v="43"/>
    <s v="HBO-3 Oe"/>
    <x v="2"/>
    <x v="9"/>
    <x v="0"/>
    <x v="3"/>
    <x v="3"/>
    <x v="2"/>
    <s v="no"/>
    <s v="W"/>
    <s v="Plastic"/>
    <s v="white color"/>
    <n v="5.2187142857142854"/>
    <n v="0"/>
    <n v="6.06"/>
    <n v="6.06"/>
    <n v="3.8160000000000016"/>
    <n v="2.289600000000001"/>
    <n v="72"/>
    <n v="6.093454873942682E-3"/>
  </r>
  <r>
    <n v="44"/>
    <s v="HBO-4 Oe"/>
    <x v="2"/>
    <x v="9"/>
    <x v="0"/>
    <x v="2"/>
    <x v="1"/>
    <x v="1"/>
    <m/>
    <m/>
    <m/>
    <m/>
    <m/>
    <m/>
    <m/>
    <m/>
    <m/>
    <m/>
    <m/>
    <m/>
  </r>
  <r>
    <n v="45"/>
    <s v="JBM-1 Oe"/>
    <x v="1"/>
    <x v="10"/>
    <x v="0"/>
    <x v="3"/>
    <x v="1"/>
    <x v="1"/>
    <m/>
    <m/>
    <m/>
    <m/>
    <m/>
    <m/>
    <m/>
    <m/>
    <m/>
    <m/>
    <m/>
    <m/>
  </r>
  <r>
    <n v="46"/>
    <s v="JBM-2 Oe"/>
    <x v="1"/>
    <x v="10"/>
    <x v="0"/>
    <x v="4"/>
    <x v="1"/>
    <x v="1"/>
    <m/>
    <m/>
    <m/>
    <m/>
    <m/>
    <m/>
    <m/>
    <m/>
    <m/>
    <m/>
    <m/>
    <m/>
  </r>
  <r>
    <n v="47"/>
    <s v="JBM-3 Oe"/>
    <x v="1"/>
    <x v="10"/>
    <x v="0"/>
    <x v="2"/>
    <x v="1"/>
    <x v="1"/>
    <m/>
    <m/>
    <m/>
    <m/>
    <m/>
    <m/>
    <m/>
    <m/>
    <m/>
    <m/>
    <m/>
    <m/>
  </r>
  <r>
    <n v="48"/>
    <s v="JBM-4 Oe"/>
    <x v="1"/>
    <x v="10"/>
    <x v="0"/>
    <x v="0"/>
    <x v="1"/>
    <x v="1"/>
    <m/>
    <m/>
    <m/>
    <m/>
    <m/>
    <m/>
    <m/>
    <m/>
    <m/>
    <m/>
    <m/>
    <m/>
  </r>
  <r>
    <n v="49"/>
    <s v="JBO-1 Oe"/>
    <x v="2"/>
    <x v="10"/>
    <x v="0"/>
    <x v="3"/>
    <x v="1"/>
    <x v="1"/>
    <m/>
    <m/>
    <m/>
    <m/>
    <m/>
    <m/>
    <m/>
    <m/>
    <m/>
    <m/>
    <m/>
    <m/>
  </r>
  <r>
    <n v="50"/>
    <s v="JBO-2 Oe"/>
    <x v="2"/>
    <x v="10"/>
    <x v="0"/>
    <x v="0"/>
    <x v="1"/>
    <x v="1"/>
    <m/>
    <m/>
    <m/>
    <m/>
    <m/>
    <m/>
    <m/>
    <m/>
    <m/>
    <m/>
    <m/>
    <m/>
  </r>
  <r>
    <n v="51"/>
    <s v="JBO-3 Oe"/>
    <x v="2"/>
    <x v="10"/>
    <x v="0"/>
    <x v="4"/>
    <x v="1"/>
    <x v="1"/>
    <m/>
    <m/>
    <m/>
    <m/>
    <m/>
    <m/>
    <m/>
    <m/>
    <m/>
    <m/>
    <m/>
    <m/>
  </r>
  <r>
    <n v="52"/>
    <s v="JBO-4 Oe"/>
    <x v="2"/>
    <x v="10"/>
    <x v="0"/>
    <x v="2"/>
    <x v="1"/>
    <x v="1"/>
    <m/>
    <m/>
    <m/>
    <m/>
    <m/>
    <m/>
    <m/>
    <m/>
    <m/>
    <m/>
    <m/>
    <m/>
  </r>
  <r>
    <n v="53"/>
    <s v="C1-1 Oa"/>
    <x v="0"/>
    <x v="0"/>
    <x v="1"/>
    <x v="0"/>
    <x v="3"/>
    <x v="2"/>
    <s v="no"/>
    <s v="W"/>
    <s v="Plastic"/>
    <s v="white color"/>
    <n v="7.8551937984496121"/>
    <n v="0"/>
    <n v="7.2"/>
    <n v="7.2"/>
    <n v="2.676000000000001"/>
    <n v="1.6056000000000006"/>
    <n v="72"/>
    <n v="2.8388860379741851E-3"/>
  </r>
  <r>
    <n v="54"/>
    <s v="C1-2 Oa"/>
    <x v="0"/>
    <x v="0"/>
    <x v="1"/>
    <x v="1"/>
    <x v="3"/>
    <x v="2"/>
    <s v="no"/>
    <s v="white"/>
    <s v="Plastic"/>
    <s v="White color/white color"/>
    <n v="7.8578804347826088"/>
    <n v="0"/>
    <n v="0.3"/>
    <n v="0.3"/>
    <n v="9.5760000000000005"/>
    <n v="5.7456000000000014"/>
    <n v="72"/>
    <n v="1.015541031227306E-2"/>
  </r>
  <r>
    <n v="55"/>
    <s v="C1-3 Oa"/>
    <x v="0"/>
    <x v="0"/>
    <x v="1"/>
    <x v="2"/>
    <x v="3"/>
    <x v="2"/>
    <s v="no"/>
    <s v="white"/>
    <s v="Plastic"/>
    <s v="White color/white color"/>
    <n v="7.8237096774193544"/>
    <n v="0"/>
    <n v="1.74"/>
    <n v="1.74"/>
    <n v="8.136000000000001"/>
    <n v="4.8816000000000006"/>
    <n v="72"/>
    <n v="8.665965736903954E-3"/>
  </r>
  <r>
    <n v="56"/>
    <s v="C1-4 Oa"/>
    <x v="0"/>
    <x v="0"/>
    <x v="1"/>
    <x v="3"/>
    <x v="3"/>
    <x v="2"/>
    <s v="no"/>
    <s v="white"/>
    <s v="Plastic"/>
    <s v="White color/white color"/>
    <n v="7.8052560646900258"/>
    <n v="0"/>
    <n v="7.82"/>
    <n v="7.82"/>
    <n v="2.0560000000000009"/>
    <n v="1.2336000000000007"/>
    <n v="72"/>
    <n v="2.1951020173242414E-3"/>
  </r>
  <r>
    <n v="57"/>
    <s v="C2-1 Oa"/>
    <x v="0"/>
    <x v="1"/>
    <x v="1"/>
    <x v="3"/>
    <x v="3"/>
    <x v="2"/>
    <s v="no"/>
    <s v="white"/>
    <s v="Plastic"/>
    <m/>
    <n v="7.8961307901907354"/>
    <n v="0"/>
    <n v="6.1"/>
    <n v="6.1"/>
    <n v="3.7760000000000016"/>
    <n v="2.2656000000000009"/>
    <n v="72"/>
    <n v="3.985074146157422E-3"/>
  </r>
  <r>
    <n v="58"/>
    <s v="C2-2 Oa"/>
    <x v="0"/>
    <x v="1"/>
    <x v="1"/>
    <x v="2"/>
    <x v="3"/>
    <x v="2"/>
    <s v="no"/>
    <s v="white"/>
    <s v="Plastic"/>
    <s v="turn into white-pink adding Bacl"/>
    <n v="7.8023626373626387"/>
    <n v="0"/>
    <n v="3.9"/>
    <n v="3.9"/>
    <n v="5.9760000000000009"/>
    <n v="3.5856000000000008"/>
    <n v="72"/>
    <n v="6.3826820560129015E-3"/>
  </r>
  <r>
    <n v="59"/>
    <s v="C2-3 Oa"/>
    <x v="0"/>
    <x v="1"/>
    <x v="1"/>
    <x v="0"/>
    <x v="3"/>
    <x v="2"/>
    <s v="no"/>
    <s v="white"/>
    <s v="Plastic"/>
    <s v="w-w"/>
    <n v="7.7994642857142864"/>
    <n v="0"/>
    <n v="5.48"/>
    <n v="5.48"/>
    <n v="4.3960000000000008"/>
    <n v="2.6376000000000008"/>
    <n v="72"/>
    <n v="4.6969037861269479E-3"/>
  </r>
  <r>
    <n v="60"/>
    <s v="C2-4 Oa"/>
    <x v="0"/>
    <x v="1"/>
    <x v="1"/>
    <x v="1"/>
    <x v="3"/>
    <x v="2"/>
    <s v="no"/>
    <s v="white"/>
    <s v="Plastic"/>
    <s v="w-W"/>
    <n v="7.8126649076517154"/>
    <n v="0"/>
    <n v="4.4000000000000004"/>
    <n v="4.4000000000000004"/>
    <n v="5.4760000000000009"/>
    <n v="3.2856000000000005"/>
    <n v="72"/>
    <n v="5.8409433749859289E-3"/>
  </r>
  <r>
    <n v="61"/>
    <s v="C3-1 Oa"/>
    <x v="0"/>
    <x v="2"/>
    <x v="1"/>
    <x v="3"/>
    <x v="1"/>
    <x v="1"/>
    <m/>
    <m/>
    <m/>
    <m/>
    <m/>
    <m/>
    <m/>
    <m/>
    <m/>
    <m/>
    <m/>
    <m/>
  </r>
  <r>
    <n v="62"/>
    <s v="C3-2 Oa"/>
    <x v="0"/>
    <x v="2"/>
    <x v="1"/>
    <x v="0"/>
    <x v="1"/>
    <x v="1"/>
    <m/>
    <m/>
    <m/>
    <m/>
    <m/>
    <m/>
    <m/>
    <m/>
    <m/>
    <m/>
    <m/>
    <m/>
  </r>
  <r>
    <n v="63"/>
    <s v="C3-3 Oa"/>
    <x v="0"/>
    <x v="2"/>
    <x v="1"/>
    <x v="1"/>
    <x v="3"/>
    <x v="2"/>
    <s v="no"/>
    <s v="W"/>
    <s v="Plastic"/>
    <s v="white color"/>
    <n v="7.8107594936708846"/>
    <n v="0"/>
    <n v="5.7"/>
    <n v="5.7"/>
    <n v="4.176000000000001"/>
    <n v="2.5056000000000007"/>
    <n v="72"/>
    <n v="4.4553925937930493E-3"/>
  </r>
  <r>
    <n v="64"/>
    <s v="C3-4 Oa"/>
    <x v="0"/>
    <x v="2"/>
    <x v="1"/>
    <x v="2"/>
    <x v="3"/>
    <x v="2"/>
    <s v="no"/>
    <s v="W"/>
    <s v="Plastic"/>
    <s v="white color"/>
    <n v="7.8304444444444457"/>
    <n v="0"/>
    <n v="8.6"/>
    <n v="8.6"/>
    <n v="1.2760000000000016"/>
    <n v="0.76560000000000084"/>
    <n v="72"/>
    <n v="1.3579476118852356E-3"/>
  </r>
  <r>
    <n v="65"/>
    <s v="C4-1 Oa"/>
    <x v="1"/>
    <x v="3"/>
    <x v="1"/>
    <x v="3"/>
    <x v="3"/>
    <x v="2"/>
    <s v="no"/>
    <s v="W"/>
    <s v="Plastic"/>
    <s v="white color"/>
    <n v="7.8603664921465954"/>
    <n v="0"/>
    <n v="8.6"/>
    <n v="8.6"/>
    <n v="1.2760000000000016"/>
    <n v="0.76560000000000084"/>
    <n v="72"/>
    <n v="1.3527783143390654E-3"/>
  </r>
  <r>
    <n v="66"/>
    <s v="C4-2 Oa"/>
    <x v="1"/>
    <x v="3"/>
    <x v="1"/>
    <x v="1"/>
    <x v="3"/>
    <x v="2"/>
    <s v="no"/>
    <s v="white"/>
    <s v="Plastic"/>
    <s v="White color/white color"/>
    <n v="7.8003380281690156"/>
    <n v="0"/>
    <n v="4.8"/>
    <n v="4.8"/>
    <n v="5.0760000000000014"/>
    <n v="3.0456000000000012"/>
    <n v="72"/>
    <n v="5.4228419136765479E-3"/>
  </r>
  <r>
    <n v="67"/>
    <s v="C4-3 Oa"/>
    <x v="1"/>
    <x v="3"/>
    <x v="1"/>
    <x v="2"/>
    <x v="3"/>
    <x v="2"/>
    <s v="no"/>
    <s v="white"/>
    <s v="Plastic"/>
    <s v="White color/white color"/>
    <n v="7.8225130890052341"/>
    <n v="0"/>
    <n v="7.62"/>
    <n v="7.62"/>
    <n v="2.2560000000000011"/>
    <n v="1.3536000000000008"/>
    <n v="72"/>
    <n v="2.4033197242487132E-3"/>
  </r>
  <r>
    <n v="68"/>
    <s v="C4-4 Oa"/>
    <x v="1"/>
    <x v="3"/>
    <x v="1"/>
    <x v="0"/>
    <x v="3"/>
    <x v="2"/>
    <s v="no"/>
    <s v="white"/>
    <s v="Glass"/>
    <s v="White color/white color"/>
    <n v="7.799999999999998"/>
    <n v="0"/>
    <n v="3.28"/>
    <n v="3.28"/>
    <n v="6.5960000000000019"/>
    <n v="3.9576000000000011"/>
    <n v="72"/>
    <n v="7.0470085470085509E-3"/>
  </r>
  <r>
    <n v="69"/>
    <s v="C5-1 Oa"/>
    <x v="1"/>
    <x v="4"/>
    <x v="1"/>
    <x v="2"/>
    <x v="3"/>
    <x v="2"/>
    <s v="no"/>
    <s v="white"/>
    <s v="Plastic"/>
    <m/>
    <n v="7.8905107526881739"/>
    <n v="0"/>
    <n v="7.3"/>
    <n v="7.3"/>
    <n v="2.5760000000000014"/>
    <n v="1.5456000000000012"/>
    <n v="72"/>
    <n v="2.7205674435401188E-3"/>
  </r>
  <r>
    <n v="70"/>
    <s v="C5-2 Oa"/>
    <x v="1"/>
    <x v="4"/>
    <x v="1"/>
    <x v="3"/>
    <x v="3"/>
    <x v="2"/>
    <s v="no"/>
    <s v="white"/>
    <s v="Glass"/>
    <s v="w-w(turn into white-pink adding Bacl)"/>
    <n v="7.8796812749003999"/>
    <n v="0"/>
    <n v="5.9"/>
    <n v="5.9"/>
    <n v="3.9760000000000009"/>
    <n v="2.3856000000000006"/>
    <n v="72"/>
    <n v="4.2049078100246072E-3"/>
  </r>
  <r>
    <n v="71"/>
    <s v="C5-3 Oa"/>
    <x v="1"/>
    <x v="4"/>
    <x v="1"/>
    <x v="4"/>
    <x v="1"/>
    <x v="1"/>
    <m/>
    <m/>
    <m/>
    <m/>
    <m/>
    <m/>
    <m/>
    <m/>
    <m/>
    <m/>
    <m/>
    <m/>
  </r>
  <r>
    <n v="72"/>
    <s v="C5-4 Oa"/>
    <x v="1"/>
    <x v="4"/>
    <x v="1"/>
    <x v="0"/>
    <x v="1"/>
    <x v="1"/>
    <m/>
    <m/>
    <m/>
    <m/>
    <m/>
    <m/>
    <m/>
    <m/>
    <m/>
    <m/>
    <m/>
    <m/>
  </r>
  <r>
    <n v="73"/>
    <s v="C6-1 Oa"/>
    <x v="1"/>
    <x v="5"/>
    <x v="1"/>
    <x v="3"/>
    <x v="3"/>
    <x v="2"/>
    <s v="no"/>
    <s v="white"/>
    <s v="Glass"/>
    <s v="little pink initially"/>
    <n v="7.8422614840989411"/>
    <n v="0"/>
    <n v="8.48"/>
    <n v="8.48"/>
    <n v="1.3960000000000008"/>
    <n v="0.83760000000000057"/>
    <n v="72"/>
    <n v="1.4834156393434752E-3"/>
  </r>
  <r>
    <n v="74"/>
    <s v="C6-2 Oa"/>
    <x v="1"/>
    <x v="5"/>
    <x v="1"/>
    <x v="2"/>
    <x v="3"/>
    <x v="2"/>
    <s v="no"/>
    <s v="white"/>
    <s v="Plastic"/>
    <s v="w-w"/>
    <n v="7.7795332136445259"/>
    <n v="0"/>
    <n v="8"/>
    <n v="8"/>
    <n v="1.8760000000000012"/>
    <n v="1.1256000000000008"/>
    <n v="72"/>
    <n v="2.0095464475830037E-3"/>
  </r>
  <r>
    <n v="75"/>
    <s v="C6-3 Oa"/>
    <x v="1"/>
    <x v="5"/>
    <x v="1"/>
    <x v="4"/>
    <x v="3"/>
    <x v="2"/>
    <s v="no"/>
    <s v="W"/>
    <s v="Glass"/>
    <s v="white color"/>
    <n v="7.8478688524590154"/>
    <n v="0"/>
    <n v="6.4"/>
    <n v="6.4"/>
    <n v="3.4760000000000009"/>
    <n v="2.0856000000000008"/>
    <n v="72"/>
    <n v="3.6910232843137269E-3"/>
  </r>
  <r>
    <n v="76"/>
    <s v="C6-4 Oa"/>
    <x v="1"/>
    <x v="5"/>
    <x v="1"/>
    <x v="0"/>
    <x v="3"/>
    <x v="2"/>
    <s v="no"/>
    <s v="W"/>
    <s v="Glass"/>
    <s v="white color"/>
    <n v="7.7987987987987983"/>
    <n v="0"/>
    <n v="8"/>
    <n v="8"/>
    <n v="1.8760000000000012"/>
    <n v="1.1256000000000008"/>
    <n v="72"/>
    <n v="2.0045822102425894E-3"/>
  </r>
  <r>
    <n v="77"/>
    <s v="C7-1 Oa"/>
    <x v="2"/>
    <x v="6"/>
    <x v="1"/>
    <x v="4"/>
    <x v="3"/>
    <x v="2"/>
    <s v="no"/>
    <s v="W"/>
    <s v="Glass"/>
    <s v="white color"/>
    <n v="7.7908504398826981"/>
    <n v="8.6"/>
    <n v="15.5"/>
    <n v="6.9"/>
    <n v="2.9760000000000009"/>
    <n v="1.7856000000000005"/>
    <n v="72"/>
    <n v="3.1832211632563962E-3"/>
  </r>
  <r>
    <n v="78"/>
    <s v="C7-2 Oa"/>
    <x v="2"/>
    <x v="6"/>
    <x v="1"/>
    <x v="3"/>
    <x v="3"/>
    <x v="2"/>
    <s v="no"/>
    <s v="white"/>
    <s v="Glass"/>
    <s v="White color/white color"/>
    <n v="7.6399999999999979"/>
    <n v="0"/>
    <n v="7.6"/>
    <n v="7.6"/>
    <n v="2.2760000000000016"/>
    <n v="1.365600000000001"/>
    <n v="72"/>
    <n v="2.4825479930191997E-3"/>
  </r>
  <r>
    <n v="79"/>
    <s v="C7-3 Oa"/>
    <x v="2"/>
    <x v="6"/>
    <x v="1"/>
    <x v="0"/>
    <x v="3"/>
    <x v="2"/>
    <s v="no"/>
    <s v="white"/>
    <s v="Glass"/>
    <s v="White color/white color"/>
    <n v="7.818243243243244"/>
    <n v="0"/>
    <n v="7.08"/>
    <n v="7.08"/>
    <n v="2.7960000000000012"/>
    <n v="1.6776000000000009"/>
    <n v="72"/>
    <n v="2.9802091435485278E-3"/>
  </r>
  <r>
    <n v="80"/>
    <s v="C7-4 Oa"/>
    <x v="2"/>
    <x v="6"/>
    <x v="1"/>
    <x v="2"/>
    <x v="3"/>
    <x v="2"/>
    <s v="no"/>
    <s v="white"/>
    <s v="Glass"/>
    <s v="White color/white color"/>
    <n v="7.8122891566265071"/>
    <n v="0"/>
    <n v="4.78"/>
    <n v="4.78"/>
    <n v="5.096000000000001"/>
    <n v="3.0576000000000008"/>
    <n v="72"/>
    <n v="5.4358800366017916E-3"/>
  </r>
  <r>
    <n v="81"/>
    <s v="C8-1 Oa"/>
    <x v="2"/>
    <x v="7"/>
    <x v="1"/>
    <x v="0"/>
    <x v="3"/>
    <x v="2"/>
    <s v="no"/>
    <s v="white"/>
    <s v="Glass"/>
    <m/>
    <n v="7.797567010309276"/>
    <n v="7.3"/>
    <n v="14.2"/>
    <n v="6.8999999999999995"/>
    <n v="2.9760000000000018"/>
    <n v="1.7856000000000012"/>
    <n v="72"/>
    <n v="3.1804792401542142E-3"/>
  </r>
  <r>
    <n v="82"/>
    <s v="C8-2 Oa"/>
    <x v="2"/>
    <x v="7"/>
    <x v="1"/>
    <x v="2"/>
    <x v="3"/>
    <x v="2"/>
    <s v="no"/>
    <s v="white"/>
    <s v="Plastic"/>
    <s v="w-w(turn into white-pink adding Bacl)"/>
    <n v="7.8131262135922332"/>
    <n v="0"/>
    <n v="6.02"/>
    <n v="6.02"/>
    <n v="3.8560000000000016"/>
    <n v="2.313600000000001"/>
    <n v="72"/>
    <n v="4.1127370088341929E-3"/>
  </r>
  <r>
    <n v="83"/>
    <s v="C8-3 Oa"/>
    <x v="2"/>
    <x v="7"/>
    <x v="1"/>
    <x v="4"/>
    <x v="3"/>
    <x v="2"/>
    <s v="no"/>
    <s v="white"/>
    <s v="Glass"/>
    <s v="little pink initially"/>
    <n v="7.8045614035087727"/>
    <n v="0"/>
    <n v="0.98"/>
    <n v="0.98"/>
    <n v="8.8960000000000008"/>
    <n v="5.337600000000001"/>
    <n v="72"/>
    <n v="9.4987186980173537E-3"/>
  </r>
  <r>
    <n v="84"/>
    <s v="C8-4 Oa"/>
    <x v="2"/>
    <x v="7"/>
    <x v="1"/>
    <x v="3"/>
    <x v="3"/>
    <x v="2"/>
    <s v="no"/>
    <s v="white"/>
    <s v="Glass"/>
    <s v="w-w"/>
    <n v="7.8341525423728813"/>
    <n v="0"/>
    <n v="6.5"/>
    <n v="6.5"/>
    <n v="3.3760000000000012"/>
    <n v="2.0256000000000007"/>
    <n v="72"/>
    <n v="3.5911138034608724E-3"/>
  </r>
  <r>
    <n v="85"/>
    <s v="C9-1 Oa"/>
    <x v="2"/>
    <x v="8"/>
    <x v="1"/>
    <x v="2"/>
    <x v="3"/>
    <x v="2"/>
    <s v="no"/>
    <s v="W"/>
    <s v="Glass"/>
    <s v="white color"/>
    <n v="7.8149068322981359"/>
    <n v="0"/>
    <n v="5.7"/>
    <n v="5.7"/>
    <n v="4.176000000000001"/>
    <n v="2.5056000000000007"/>
    <n v="72"/>
    <n v="4.45302813543157E-3"/>
  </r>
  <r>
    <n v="86"/>
    <s v="C9-2 Oa"/>
    <x v="2"/>
    <x v="8"/>
    <x v="1"/>
    <x v="0"/>
    <x v="3"/>
    <x v="2"/>
    <s v="no"/>
    <s v="W"/>
    <s v="Glass"/>
    <s v="white color"/>
    <n v="7.8058506224066377"/>
    <n v="0"/>
    <n v="5.8"/>
    <n v="5.8"/>
    <n v="4.0760000000000014"/>
    <n v="2.4456000000000011"/>
    <n v="72"/>
    <n v="4.3514369297774688E-3"/>
  </r>
  <r>
    <n v="87"/>
    <s v="C9-3 Oa"/>
    <x v="2"/>
    <x v="8"/>
    <x v="1"/>
    <x v="3"/>
    <x v="3"/>
    <x v="2"/>
    <s v="no"/>
    <s v="W"/>
    <s v="Glass"/>
    <s v="white color"/>
    <n v="7.8308128544423443"/>
    <n v="0"/>
    <n v="6.9"/>
    <n v="6.9"/>
    <n v="2.9760000000000009"/>
    <n v="1.7856000000000005"/>
    <n v="72"/>
    <n v="3.1669764634882328E-3"/>
  </r>
  <r>
    <n v="88"/>
    <s v="C9-4 Oa"/>
    <x v="2"/>
    <x v="8"/>
    <x v="1"/>
    <x v="4"/>
    <x v="3"/>
    <x v="2"/>
    <s v="no"/>
    <s v="white"/>
    <s v="Glass"/>
    <s v="White color/white color"/>
    <n v="7.8299371069182406"/>
    <n v="0"/>
    <n v="3.1"/>
    <n v="3.1"/>
    <n v="6.7760000000000016"/>
    <n v="4.0656000000000017"/>
    <n v="72"/>
    <n v="7.2116373216810185E-3"/>
  </r>
  <r>
    <n v="89"/>
    <s v="HBM-1 Oa"/>
    <x v="1"/>
    <x v="9"/>
    <x v="1"/>
    <x v="3"/>
    <x v="3"/>
    <x v="2"/>
    <s v="no"/>
    <s v="white"/>
    <s v="Glass"/>
    <s v="White color/white color"/>
    <n v="7.8120164609053493"/>
    <n v="0"/>
    <n v="6.42"/>
    <n v="6.42"/>
    <n v="3.4560000000000013"/>
    <n v="2.0736000000000008"/>
    <n v="72"/>
    <n v="3.686628176492901E-3"/>
  </r>
  <r>
    <n v="90"/>
    <s v="HBM-2 Oa"/>
    <x v="1"/>
    <x v="9"/>
    <x v="1"/>
    <x v="4"/>
    <x v="3"/>
    <x v="2"/>
    <s v="no"/>
    <s v="white"/>
    <s v="Glass"/>
    <s v="White color/white color"/>
    <n v="7.8878983050847449"/>
    <n v="0"/>
    <n v="7.24"/>
    <n v="7.24"/>
    <n v="2.636000000000001"/>
    <n v="1.5816000000000008"/>
    <n v="72"/>
    <n v="2.7848567282499565E-3"/>
  </r>
  <r>
    <n v="91"/>
    <s v="HBM-3 Oa"/>
    <x v="1"/>
    <x v="9"/>
    <x v="1"/>
    <x v="2"/>
    <x v="3"/>
    <x v="2"/>
    <s v="no"/>
    <s v="white"/>
    <s v="Glass"/>
    <m/>
    <n v="7.8471627906976753"/>
    <n v="0"/>
    <n v="8.6"/>
    <n v="8.6"/>
    <n v="1.2760000000000016"/>
    <n v="0.76560000000000084"/>
    <n v="72"/>
    <n v="1.3550545103943176E-3"/>
  </r>
  <r>
    <n v="92"/>
    <s v="HBM-4 Oa"/>
    <x v="1"/>
    <x v="9"/>
    <x v="1"/>
    <x v="0"/>
    <x v="3"/>
    <x v="2"/>
    <s v="no"/>
    <s v="white"/>
    <s v="Glass"/>
    <s v="w-w(turn into white-pink adding Bacl)"/>
    <n v="7.867782945736435"/>
    <n v="0"/>
    <n v="7.58"/>
    <n v="7.58"/>
    <n v="2.2960000000000012"/>
    <n v="1.3776000000000008"/>
    <n v="72"/>
    <n v="2.4318583094239694E-3"/>
  </r>
  <r>
    <n v="93"/>
    <s v="HBO-1 Oa"/>
    <x v="2"/>
    <x v="9"/>
    <x v="1"/>
    <x v="0"/>
    <x v="3"/>
    <x v="2"/>
    <s v="no"/>
    <s v="white"/>
    <s v="Glass"/>
    <s v="w-w"/>
    <n v="7.7818925831202046"/>
    <n v="0"/>
    <n v="7.04"/>
    <n v="7.04"/>
    <n v="2.8360000000000012"/>
    <n v="1.7016000000000007"/>
    <n v="72"/>
    <n v="3.0369647333087953E-3"/>
  </r>
  <r>
    <n v="94"/>
    <s v="HBO-2 Oa"/>
    <x v="2"/>
    <x v="9"/>
    <x v="1"/>
    <x v="4"/>
    <x v="3"/>
    <x v="2"/>
    <s v="no"/>
    <s v="white"/>
    <s v="Glass"/>
    <s v="w-w"/>
    <n v="7.8238095238095235"/>
    <n v="0"/>
    <n v="8.08"/>
    <n v="8.08"/>
    <n v="1.7960000000000012"/>
    <n v="1.0776000000000008"/>
    <n v="72"/>
    <n v="1.9129640900791252E-3"/>
  </r>
  <r>
    <n v="95"/>
    <s v="HBO-3 Oa"/>
    <x v="2"/>
    <x v="9"/>
    <x v="1"/>
    <x v="3"/>
    <x v="3"/>
    <x v="2"/>
    <s v="no"/>
    <s v="W"/>
    <s v="Glass"/>
    <s v="white color"/>
    <n v="7.7789046653143989"/>
    <n v="0"/>
    <n v="7.92"/>
    <n v="7.92"/>
    <n v="1.9560000000000013"/>
    <n v="1.1736000000000009"/>
    <n v="72"/>
    <n v="2.0954106910039136E-3"/>
  </r>
  <r>
    <n v="96"/>
    <s v="HBO-4 Oa"/>
    <x v="2"/>
    <x v="9"/>
    <x v="1"/>
    <x v="2"/>
    <x v="3"/>
    <x v="2"/>
    <s v="no"/>
    <s v="W"/>
    <s v="Glass"/>
    <s v="white color"/>
    <n v="7.8952112676056343"/>
    <n v="0"/>
    <n v="6.74"/>
    <n v="6.74"/>
    <n v="3.136000000000001"/>
    <n v="1.8816000000000006"/>
    <n v="72"/>
    <n v="3.3100233100233109E-3"/>
  </r>
  <r>
    <n v="97"/>
    <s v="JBM-1 Oa"/>
    <x v="1"/>
    <x v="10"/>
    <x v="1"/>
    <x v="3"/>
    <x v="3"/>
    <x v="2"/>
    <s v="no"/>
    <s v="W"/>
    <s v="Glass"/>
    <s v="white color"/>
    <n v="7.8355484896661363"/>
    <n v="0"/>
    <n v="8.1999999999999993"/>
    <n v="8.1999999999999993"/>
    <n v="1.6760000000000019"/>
    <n v="1.0056000000000012"/>
    <n v="72"/>
    <n v="1.7824746646755529E-3"/>
  </r>
  <r>
    <n v="98"/>
    <s v="JBM-2 Oa"/>
    <x v="1"/>
    <x v="10"/>
    <x v="1"/>
    <x v="4"/>
    <x v="3"/>
    <x v="2"/>
    <s v="no"/>
    <s v="white"/>
    <s v="Glass"/>
    <s v="White color/white color"/>
    <n v="7.8811604584527206"/>
    <n v="0"/>
    <n v="8.02"/>
    <n v="8.02"/>
    <n v="1.8560000000000016"/>
    <n v="1.113600000000001"/>
    <n v="72"/>
    <n v="1.9624859496520384E-3"/>
  </r>
  <r>
    <n v="99"/>
    <s v="JBM-3 Oa"/>
    <x v="1"/>
    <x v="10"/>
    <x v="1"/>
    <x v="2"/>
    <x v="3"/>
    <x v="2"/>
    <s v="no"/>
    <s v="white"/>
    <s v="Glass"/>
    <s v="White color/white color"/>
    <n v="7.8023738062755799"/>
    <n v="0"/>
    <n v="8.6999999999999993"/>
    <n v="8.6999999999999993"/>
    <n v="1.1760000000000019"/>
    <n v="0.70560000000000123"/>
    <n v="72"/>
    <n v="1.2560280042104256E-3"/>
  </r>
  <r>
    <n v="100"/>
    <s v="JBM-4 Oa"/>
    <x v="1"/>
    <x v="10"/>
    <x v="1"/>
    <x v="0"/>
    <x v="3"/>
    <x v="2"/>
    <s v="no"/>
    <s v="white"/>
    <s v="Glass"/>
    <s v="White color/white color"/>
    <n v="7.7977272727272737"/>
    <n v="0"/>
    <n v="7.8"/>
    <n v="7.8"/>
    <n v="2.0760000000000014"/>
    <n v="1.2456000000000009"/>
    <n v="72"/>
    <n v="2.2185951617604209E-3"/>
  </r>
  <r>
    <n v="101"/>
    <s v="JBO-1 Oa"/>
    <x v="2"/>
    <x v="10"/>
    <x v="1"/>
    <x v="3"/>
    <x v="3"/>
    <x v="2"/>
    <s v="no"/>
    <s v="white"/>
    <s v="Plastic"/>
    <m/>
    <n v="7.8057692307692301"/>
    <n v="0"/>
    <n v="7.7"/>
    <n v="7.7"/>
    <n v="2.176000000000001"/>
    <n v="1.3056000000000008"/>
    <n v="72"/>
    <n v="2.3230680791656417E-3"/>
  </r>
  <r>
    <n v="102"/>
    <s v="JBO-2 Oa"/>
    <x v="2"/>
    <x v="10"/>
    <x v="1"/>
    <x v="0"/>
    <x v="3"/>
    <x v="2"/>
    <s v="no"/>
    <s v="white"/>
    <s v="Plastic"/>
    <s v="turn into white-pink adding Bacl"/>
    <n v="7.8172991452991472"/>
    <n v="0"/>
    <n v="7.64"/>
    <n v="7.64"/>
    <n v="2.2360000000000015"/>
    <n v="1.341600000000001"/>
    <n v="72"/>
    <n v="2.3836024420964257E-3"/>
  </r>
  <r>
    <n v="103"/>
    <s v="JBO-3 Oa"/>
    <x v="2"/>
    <x v="10"/>
    <x v="1"/>
    <x v="4"/>
    <x v="3"/>
    <x v="2"/>
    <s v="no"/>
    <s v="white"/>
    <s v="Plastic"/>
    <s v="w-w"/>
    <n v="7.8036363636363619"/>
    <n v="0"/>
    <n v="7.32"/>
    <n v="7.32"/>
    <n v="2.5560000000000009"/>
    <n v="1.5336000000000005"/>
    <n v="72"/>
    <n v="2.7294967381174292E-3"/>
  </r>
  <r>
    <n v="104"/>
    <s v="JBO-4 Oa"/>
    <x v="2"/>
    <x v="10"/>
    <x v="1"/>
    <x v="2"/>
    <x v="3"/>
    <x v="2"/>
    <s v="no"/>
    <s v="white"/>
    <s v="Plastic"/>
    <s v="w-clear"/>
    <n v="7.8094332723948821"/>
    <n v="0"/>
    <n v="7.02"/>
    <n v="7.02"/>
    <n v="2.8560000000000016"/>
    <n v="1.7136000000000013"/>
    <n v="72"/>
    <n v="3.0475963069086297E-3"/>
  </r>
  <r>
    <n v="1"/>
    <s v="Blank"/>
    <x v="3"/>
    <x v="11"/>
    <x v="2"/>
    <x v="5"/>
    <x v="3"/>
    <x v="2"/>
    <s v="Blank"/>
    <s v="W"/>
    <s v="Plastic"/>
    <m/>
    <m/>
    <n v="0"/>
    <n v="9.68"/>
    <n v="9.68"/>
    <m/>
    <m/>
    <m/>
    <m/>
  </r>
  <r>
    <n v="2"/>
    <s v="Blank"/>
    <x v="3"/>
    <x v="11"/>
    <x v="2"/>
    <x v="5"/>
    <x v="3"/>
    <x v="2"/>
    <s v="Blank"/>
    <s v="W"/>
    <s v="Glass"/>
    <s v="white color"/>
    <m/>
    <n v="0"/>
    <n v="9.86"/>
    <n v="9.86"/>
    <m/>
    <m/>
    <m/>
    <m/>
  </r>
  <r>
    <n v="3"/>
    <s v="Blank"/>
    <x v="3"/>
    <x v="11"/>
    <x v="2"/>
    <x v="5"/>
    <x v="3"/>
    <x v="2"/>
    <s v="Blank"/>
    <s v="W"/>
    <s v="Plastic"/>
    <s v="white color"/>
    <m/>
    <n v="0"/>
    <n v="9.64"/>
    <n v="9.64"/>
    <m/>
    <m/>
    <m/>
    <m/>
  </r>
  <r>
    <n v="4"/>
    <s v="Blank"/>
    <x v="3"/>
    <x v="11"/>
    <x v="2"/>
    <x v="5"/>
    <x v="3"/>
    <x v="2"/>
    <s v="Blank"/>
    <s v="W"/>
    <s v="Plastic"/>
    <s v="white color"/>
    <m/>
    <n v="0"/>
    <n v="9.8000000000000007"/>
    <n v="9.8000000000000007"/>
    <m/>
    <m/>
    <m/>
    <m/>
  </r>
  <r>
    <n v="5"/>
    <s v="Blank"/>
    <x v="3"/>
    <x v="11"/>
    <x v="2"/>
    <x v="5"/>
    <x v="3"/>
    <x v="2"/>
    <s v="Blank"/>
    <s v="white"/>
    <s v="Plastic"/>
    <s v="White color/white color"/>
    <m/>
    <n v="0"/>
    <n v="9.7799999999999994"/>
    <n v="9.7799999999999994"/>
    <m/>
    <m/>
    <m/>
    <m/>
  </r>
  <r>
    <n v="6"/>
    <s v="Blank"/>
    <x v="3"/>
    <x v="11"/>
    <x v="2"/>
    <x v="5"/>
    <x v="3"/>
    <x v="2"/>
    <s v="Blank"/>
    <s v="white"/>
    <s v="Plastic"/>
    <s v="White color/white color"/>
    <m/>
    <n v="0"/>
    <n v="9.9"/>
    <n v="9.9"/>
    <m/>
    <m/>
    <m/>
    <m/>
  </r>
  <r>
    <n v="7"/>
    <s v="Blank"/>
    <x v="3"/>
    <x v="11"/>
    <x v="2"/>
    <x v="5"/>
    <x v="3"/>
    <x v="2"/>
    <s v="Blank"/>
    <s v="white"/>
    <s v="Plastic"/>
    <m/>
    <m/>
    <n v="0"/>
    <n v="10.5"/>
    <n v="10.5"/>
    <m/>
    <m/>
    <m/>
    <m/>
  </r>
  <r>
    <n v="8"/>
    <s v="Blank"/>
    <x v="3"/>
    <x v="11"/>
    <x v="2"/>
    <x v="5"/>
    <x v="3"/>
    <x v="2"/>
    <s v="Blank"/>
    <s v="white"/>
    <s v="Plastic"/>
    <s v="turn into white-pink adding Bacl"/>
    <m/>
    <n v="0"/>
    <n v="9.9"/>
    <n v="9.9"/>
    <m/>
    <m/>
    <m/>
    <m/>
  </r>
  <r>
    <n v="9"/>
    <s v="Blank"/>
    <x v="3"/>
    <x v="11"/>
    <x v="2"/>
    <x v="5"/>
    <x v="3"/>
    <x v="2"/>
    <s v="Blank"/>
    <s v="white"/>
    <s v="Plastic"/>
    <m/>
    <m/>
    <n v="0"/>
    <n v="9.8000000000000007"/>
    <n v="9.8000000000000007"/>
    <m/>
    <m/>
    <m/>
    <m/>
  </r>
  <r>
    <n v="10"/>
    <s v="Blank"/>
    <x v="3"/>
    <x v="11"/>
    <x v="2"/>
    <x v="5"/>
    <x v="3"/>
    <x v="2"/>
    <s v="Blank"/>
    <s v="white"/>
    <s v="Plastic"/>
    <s v="w-clear"/>
    <m/>
    <n v="0"/>
    <n v="9.9"/>
    <n v="9.9"/>
    <m/>
    <m/>
    <m/>
    <m/>
  </r>
  <r>
    <m/>
    <m/>
    <x v="3"/>
    <x v="11"/>
    <x v="2"/>
    <x v="5"/>
    <x v="1"/>
    <x v="1"/>
    <m/>
    <m/>
    <m/>
    <m/>
    <m/>
    <m/>
    <m/>
    <n v="9.876000000000001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1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Y4:AT76" firstHeaderRow="1" firstDataRow="4" firstDataCol="1"/>
  <pivotFields count="20">
    <pivotField showAll="0"/>
    <pivotField showAll="0"/>
    <pivotField axis="axisRow" showAll="0">
      <items count="5">
        <item x="0"/>
        <item x="1"/>
        <item x="2"/>
        <item h="1" x="3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4">
        <item x="1"/>
        <item x="0"/>
        <item x="2"/>
        <item t="default"/>
      </items>
    </pivotField>
    <pivotField axis="axisRow" showAll="0">
      <items count="7">
        <item x="2"/>
        <item x="1"/>
        <item x="4"/>
        <item x="0"/>
        <item x="3"/>
        <item x="5"/>
        <item t="default"/>
      </items>
    </pivotField>
    <pivotField axis="axisCol" showAll="0">
      <items count="5">
        <item x="0"/>
        <item x="2"/>
        <item x="3"/>
        <item x="1"/>
        <item t="default"/>
      </items>
    </pivotField>
    <pivotField axis="axisCol" showAll="0">
      <items count="4">
        <item x="0"/>
        <item x="2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3">
    <field x="2"/>
    <field x="3"/>
    <field x="5"/>
  </rowFields>
  <rowItems count="69">
    <i>
      <x/>
    </i>
    <i r="1">
      <x/>
    </i>
    <i r="2">
      <x/>
    </i>
    <i r="2">
      <x v="1"/>
    </i>
    <i r="2">
      <x v="3"/>
    </i>
    <i r="2">
      <x v="4"/>
    </i>
    <i r="1">
      <x v="1"/>
    </i>
    <i r="2">
      <x/>
    </i>
    <i r="2">
      <x v="1"/>
    </i>
    <i r="2">
      <x v="3"/>
    </i>
    <i r="2">
      <x v="4"/>
    </i>
    <i r="1">
      <x v="2"/>
    </i>
    <i r="2">
      <x/>
    </i>
    <i r="2">
      <x v="1"/>
    </i>
    <i r="2">
      <x v="3"/>
    </i>
    <i r="2">
      <x v="4"/>
    </i>
    <i>
      <x v="1"/>
    </i>
    <i r="1">
      <x v="3"/>
    </i>
    <i r="2">
      <x/>
    </i>
    <i r="2">
      <x v="1"/>
    </i>
    <i r="2">
      <x v="3"/>
    </i>
    <i r="2">
      <x v="4"/>
    </i>
    <i r="1">
      <x v="4"/>
    </i>
    <i r="2">
      <x/>
    </i>
    <i r="2">
      <x v="2"/>
    </i>
    <i r="2">
      <x v="3"/>
    </i>
    <i r="2">
      <x v="4"/>
    </i>
    <i r="1">
      <x v="5"/>
    </i>
    <i r="2">
      <x/>
    </i>
    <i r="2">
      <x v="2"/>
    </i>
    <i r="2">
      <x v="3"/>
    </i>
    <i r="2">
      <x v="4"/>
    </i>
    <i r="1">
      <x v="9"/>
    </i>
    <i r="2">
      <x/>
    </i>
    <i r="2">
      <x v="2"/>
    </i>
    <i r="2">
      <x v="3"/>
    </i>
    <i r="2">
      <x v="4"/>
    </i>
    <i r="1">
      <x v="10"/>
    </i>
    <i r="2">
      <x/>
    </i>
    <i r="2">
      <x v="2"/>
    </i>
    <i r="2">
      <x v="3"/>
    </i>
    <i r="2">
      <x v="4"/>
    </i>
    <i>
      <x v="2"/>
    </i>
    <i r="1">
      <x v="6"/>
    </i>
    <i r="2">
      <x/>
    </i>
    <i r="2">
      <x v="2"/>
    </i>
    <i r="2">
      <x v="3"/>
    </i>
    <i r="2">
      <x v="4"/>
    </i>
    <i r="1">
      <x v="7"/>
    </i>
    <i r="2">
      <x/>
    </i>
    <i r="2">
      <x v="2"/>
    </i>
    <i r="2">
      <x v="3"/>
    </i>
    <i r="2">
      <x v="4"/>
    </i>
    <i r="1">
      <x v="8"/>
    </i>
    <i r="2">
      <x/>
    </i>
    <i r="2">
      <x v="2"/>
    </i>
    <i r="2">
      <x v="3"/>
    </i>
    <i r="2">
      <x v="4"/>
    </i>
    <i r="1">
      <x v="9"/>
    </i>
    <i r="2">
      <x/>
    </i>
    <i r="2">
      <x v="2"/>
    </i>
    <i r="2">
      <x v="3"/>
    </i>
    <i r="2">
      <x v="4"/>
    </i>
    <i r="1">
      <x v="10"/>
    </i>
    <i r="2">
      <x/>
    </i>
    <i r="2">
      <x v="2"/>
    </i>
    <i r="2">
      <x v="3"/>
    </i>
    <i r="2">
      <x v="4"/>
    </i>
    <i t="grand">
      <x/>
    </i>
  </rowItems>
  <colFields count="3">
    <field x="7"/>
    <field x="6"/>
    <field x="4"/>
  </colFields>
  <colItems count="21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t="default">
      <x v="1"/>
    </i>
    <i t="grand">
      <x/>
    </i>
  </colItems>
  <dataFields count="1">
    <dataField name="평균 : t1 mg C/g/hr" fld="19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7" sqref="N7"/>
    </sheetView>
  </sheetViews>
  <sheetFormatPr defaultRowHeight="16.5"/>
  <sheetData/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1"/>
  <sheetViews>
    <sheetView tabSelected="1" zoomScale="20" zoomScaleNormal="20" workbookViewId="0">
      <pane xSplit="7" ySplit="1" topLeftCell="H2" activePane="bottomRight" state="frozen"/>
      <selection pane="topRight" activeCell="E1" sqref="E1"/>
      <selection pane="bottomLeft" activeCell="A2" sqref="A2"/>
      <selection pane="bottomRight" activeCell="BP22" sqref="BP22"/>
    </sheetView>
  </sheetViews>
  <sheetFormatPr defaultRowHeight="16.5"/>
  <cols>
    <col min="1" max="1" width="10.5" customWidth="1"/>
    <col min="2" max="2" width="7" customWidth="1"/>
    <col min="3" max="7" width="5.5" customWidth="1"/>
    <col min="13" max="13" width="15.875" style="15" customWidth="1"/>
    <col min="21" max="21" width="5" customWidth="1"/>
    <col min="22" max="23" width="14.5" customWidth="1"/>
    <col min="24" max="24" width="11.75" bestFit="1" customWidth="1"/>
    <col min="25" max="25" width="13.5" customWidth="1"/>
    <col min="26" max="46" width="10" customWidth="1"/>
    <col min="47" max="47" width="4.625" customWidth="1"/>
    <col min="48" max="49" width="16.375" customWidth="1"/>
    <col min="50" max="50" width="14.5" customWidth="1"/>
    <col min="51" max="57" width="6.25" customWidth="1"/>
  </cols>
  <sheetData>
    <row r="1" spans="1:46" s="5" customFormat="1" ht="66">
      <c r="A1" s="4" t="s">
        <v>0</v>
      </c>
      <c r="B1" s="4" t="s">
        <v>1</v>
      </c>
      <c r="C1" s="4" t="s">
        <v>434</v>
      </c>
      <c r="D1" s="4" t="s">
        <v>435</v>
      </c>
      <c r="E1" s="4" t="s">
        <v>436</v>
      </c>
      <c r="F1" s="12" t="s">
        <v>366</v>
      </c>
      <c r="G1" s="5" t="s">
        <v>351</v>
      </c>
      <c r="H1" s="5" t="s">
        <v>352</v>
      </c>
      <c r="I1" s="12" t="s">
        <v>369</v>
      </c>
      <c r="J1" s="12" t="s">
        <v>367</v>
      </c>
      <c r="K1" s="12" t="s">
        <v>368</v>
      </c>
      <c r="L1" s="12" t="s">
        <v>429</v>
      </c>
      <c r="M1" s="13" t="s">
        <v>430</v>
      </c>
      <c r="N1" s="12" t="s">
        <v>364</v>
      </c>
      <c r="O1" s="12" t="s">
        <v>365</v>
      </c>
      <c r="P1" s="12" t="s">
        <v>428</v>
      </c>
      <c r="Q1" s="18" t="s">
        <v>431</v>
      </c>
      <c r="R1" s="17" t="s">
        <v>432</v>
      </c>
      <c r="S1" s="17" t="s">
        <v>433</v>
      </c>
      <c r="T1" s="17" t="s">
        <v>483</v>
      </c>
    </row>
    <row r="2" spans="1:46">
      <c r="A2" s="6">
        <v>1</v>
      </c>
      <c r="B2" s="7" t="s">
        <v>2</v>
      </c>
      <c r="C2" s="7" t="s">
        <v>438</v>
      </c>
      <c r="D2" s="7" t="s">
        <v>440</v>
      </c>
      <c r="E2" s="7" t="s">
        <v>442</v>
      </c>
      <c r="F2" s="7" t="s">
        <v>356</v>
      </c>
      <c r="G2" s="6" t="s">
        <v>353</v>
      </c>
      <c r="H2" s="6" t="s">
        <v>370</v>
      </c>
      <c r="I2" s="6" t="s">
        <v>371</v>
      </c>
      <c r="J2" s="6" t="s">
        <v>372</v>
      </c>
      <c r="K2" s="6" t="s">
        <v>373</v>
      </c>
      <c r="L2" s="6"/>
      <c r="M2" s="14">
        <f>'Final sheet'!P2</f>
        <v>6.6238028169014092</v>
      </c>
      <c r="N2" s="6">
        <v>0</v>
      </c>
      <c r="O2" s="6">
        <v>3.1</v>
      </c>
      <c r="P2" s="6">
        <f t="shared" ref="P2:P101" si="0">O2-N2</f>
        <v>3.1</v>
      </c>
      <c r="Q2">
        <f>P$116-P2</f>
        <v>7.3340000000000014</v>
      </c>
      <c r="R2">
        <f>(Q2*0.5*0.1*0.001*12000)</f>
        <v>4.4004000000000012</v>
      </c>
      <c r="S2">
        <v>24</v>
      </c>
      <c r="T2">
        <f>(R2/M2)/S2</f>
        <v>2.7680473750239219E-2</v>
      </c>
    </row>
    <row r="3" spans="1:46">
      <c r="A3" s="6">
        <v>2</v>
      </c>
      <c r="B3" s="7" t="s">
        <v>3</v>
      </c>
      <c r="C3" s="7" t="s">
        <v>438</v>
      </c>
      <c r="D3" s="7" t="s">
        <v>440</v>
      </c>
      <c r="E3" s="7" t="s">
        <v>442</v>
      </c>
      <c r="F3" s="7" t="s">
        <v>357</v>
      </c>
      <c r="G3" s="6" t="s">
        <v>353</v>
      </c>
      <c r="H3" s="6" t="s">
        <v>370</v>
      </c>
      <c r="I3" s="6" t="s">
        <v>371</v>
      </c>
      <c r="J3" s="6" t="s">
        <v>372</v>
      </c>
      <c r="K3" s="6" t="s">
        <v>373</v>
      </c>
      <c r="L3" s="6"/>
      <c r="M3" s="14">
        <f>'Final sheet'!P3</f>
        <v>6.3271153846153849</v>
      </c>
      <c r="N3" s="6">
        <v>0</v>
      </c>
      <c r="O3" s="6">
        <v>4.1399999999999997</v>
      </c>
      <c r="P3" s="6">
        <f t="shared" si="0"/>
        <v>4.1399999999999997</v>
      </c>
      <c r="Q3">
        <f t="shared" ref="Q3:Q66" si="1">P$116-P3</f>
        <v>6.2940000000000014</v>
      </c>
      <c r="R3">
        <f t="shared" ref="R3:R66" si="2">(Q3*0.5*0.1*0.001*12000)</f>
        <v>3.7764000000000015</v>
      </c>
      <c r="S3">
        <v>24</v>
      </c>
      <c r="T3">
        <f t="shared" ref="T3:T66" si="3">(R3/M3)/S3</f>
        <v>2.4869152913285317E-2</v>
      </c>
    </row>
    <row r="4" spans="1:46">
      <c r="A4" s="6">
        <v>3</v>
      </c>
      <c r="B4" s="7" t="s">
        <v>4</v>
      </c>
      <c r="C4" s="7" t="s">
        <v>438</v>
      </c>
      <c r="D4" s="7" t="s">
        <v>439</v>
      </c>
      <c r="E4" s="7" t="s">
        <v>442</v>
      </c>
      <c r="F4" s="7" t="s">
        <v>358</v>
      </c>
      <c r="G4" s="6" t="s">
        <v>353</v>
      </c>
      <c r="H4" s="6" t="s">
        <v>370</v>
      </c>
      <c r="I4" s="6" t="s">
        <v>371</v>
      </c>
      <c r="J4" s="6" t="s">
        <v>372</v>
      </c>
      <c r="K4" s="6" t="s">
        <v>373</v>
      </c>
      <c r="L4" s="6"/>
      <c r="M4" s="14">
        <f>'Final sheet'!P4</f>
        <v>6.4017511520737322</v>
      </c>
      <c r="N4" s="6">
        <v>0</v>
      </c>
      <c r="O4" s="6">
        <v>4.7300000000000004</v>
      </c>
      <c r="P4" s="6">
        <f t="shared" si="0"/>
        <v>4.7300000000000004</v>
      </c>
      <c r="Q4">
        <f t="shared" si="1"/>
        <v>5.7040000000000006</v>
      </c>
      <c r="R4">
        <f t="shared" si="2"/>
        <v>3.4224000000000006</v>
      </c>
      <c r="S4">
        <v>24</v>
      </c>
      <c r="T4">
        <f t="shared" si="3"/>
        <v>2.2275155127485288E-2</v>
      </c>
      <c r="Y4" s="19" t="s">
        <v>476</v>
      </c>
      <c r="Z4" s="19" t="s">
        <v>470</v>
      </c>
    </row>
    <row r="5" spans="1:46">
      <c r="A5" s="6">
        <v>4</v>
      </c>
      <c r="B5" s="7" t="s">
        <v>5</v>
      </c>
      <c r="C5" s="7" t="s">
        <v>438</v>
      </c>
      <c r="D5" s="7" t="s">
        <v>439</v>
      </c>
      <c r="E5" s="7" t="s">
        <v>442</v>
      </c>
      <c r="F5" s="7" t="s">
        <v>359</v>
      </c>
      <c r="G5" s="6" t="s">
        <v>353</v>
      </c>
      <c r="H5" s="6" t="s">
        <v>370</v>
      </c>
      <c r="I5" s="6" t="s">
        <v>371</v>
      </c>
      <c r="J5" s="6" t="s">
        <v>372</v>
      </c>
      <c r="K5" s="6" t="s">
        <v>373</v>
      </c>
      <c r="L5" s="6"/>
      <c r="M5" s="14">
        <f>'Final sheet'!P5</f>
        <v>7.0722935779816529</v>
      </c>
      <c r="N5" s="6">
        <v>0</v>
      </c>
      <c r="O5" s="6">
        <v>2.2400000000000002</v>
      </c>
      <c r="P5" s="6">
        <f t="shared" si="0"/>
        <v>2.2400000000000002</v>
      </c>
      <c r="Q5">
        <f t="shared" si="1"/>
        <v>8.1940000000000008</v>
      </c>
      <c r="R5">
        <f t="shared" si="2"/>
        <v>4.9164000000000012</v>
      </c>
      <c r="S5">
        <v>24</v>
      </c>
      <c r="T5">
        <f t="shared" si="3"/>
        <v>2.8965143731838939E-2</v>
      </c>
      <c r="Z5" t="s">
        <v>472</v>
      </c>
      <c r="AI5" t="s">
        <v>473</v>
      </c>
      <c r="AJ5" t="s">
        <v>474</v>
      </c>
      <c r="AS5" t="s">
        <v>475</v>
      </c>
      <c r="AT5" t="s">
        <v>471</v>
      </c>
    </row>
    <row r="6" spans="1:46">
      <c r="A6" s="6">
        <v>5</v>
      </c>
      <c r="B6" s="7" t="s">
        <v>6</v>
      </c>
      <c r="C6" s="7" t="s">
        <v>438</v>
      </c>
      <c r="D6" s="7" t="s">
        <v>444</v>
      </c>
      <c r="E6" s="7" t="s">
        <v>442</v>
      </c>
      <c r="F6" s="7" t="s">
        <v>359</v>
      </c>
      <c r="G6" s="6" t="s">
        <v>353</v>
      </c>
      <c r="H6" s="6" t="s">
        <v>370</v>
      </c>
      <c r="I6" s="6" t="s">
        <v>371</v>
      </c>
      <c r="J6" s="6" t="s">
        <v>372</v>
      </c>
      <c r="K6" s="6" t="s">
        <v>373</v>
      </c>
      <c r="L6" s="6"/>
      <c r="M6" s="14">
        <f>'Final sheet'!P6</f>
        <v>7.4996380090497725</v>
      </c>
      <c r="N6" s="6">
        <v>0</v>
      </c>
      <c r="O6" s="6">
        <v>5.93</v>
      </c>
      <c r="P6" s="6">
        <f t="shared" si="0"/>
        <v>5.93</v>
      </c>
      <c r="Q6">
        <f t="shared" si="1"/>
        <v>4.5040000000000013</v>
      </c>
      <c r="R6">
        <f t="shared" si="2"/>
        <v>2.7024000000000008</v>
      </c>
      <c r="S6">
        <v>24</v>
      </c>
      <c r="T6">
        <f t="shared" si="3"/>
        <v>1.5014057993749328E-2</v>
      </c>
      <c r="Z6" t="s">
        <v>353</v>
      </c>
      <c r="AB6" t="s">
        <v>478</v>
      </c>
      <c r="AC6" t="s">
        <v>354</v>
      </c>
      <c r="AE6" t="s">
        <v>479</v>
      </c>
      <c r="AF6" t="s">
        <v>355</v>
      </c>
      <c r="AH6" t="s">
        <v>480</v>
      </c>
      <c r="AJ6" t="s">
        <v>353</v>
      </c>
      <c r="AL6" t="s">
        <v>478</v>
      </c>
      <c r="AM6" t="s">
        <v>354</v>
      </c>
      <c r="AO6" t="s">
        <v>479</v>
      </c>
      <c r="AP6" t="s">
        <v>355</v>
      </c>
      <c r="AR6" t="s">
        <v>480</v>
      </c>
    </row>
    <row r="7" spans="1:46">
      <c r="A7" s="6">
        <v>6</v>
      </c>
      <c r="B7" s="7" t="s">
        <v>7</v>
      </c>
      <c r="C7" s="7" t="s">
        <v>438</v>
      </c>
      <c r="D7" s="7" t="s">
        <v>444</v>
      </c>
      <c r="E7" s="7" t="s">
        <v>442</v>
      </c>
      <c r="F7" s="7" t="s">
        <v>374</v>
      </c>
      <c r="G7" s="6" t="s">
        <v>353</v>
      </c>
      <c r="H7" s="6" t="s">
        <v>370</v>
      </c>
      <c r="I7" s="6" t="s">
        <v>371</v>
      </c>
      <c r="J7" s="6" t="s">
        <v>372</v>
      </c>
      <c r="K7" s="6" t="s">
        <v>373</v>
      </c>
      <c r="L7" s="6"/>
      <c r="M7" s="14">
        <f>'Final sheet'!P7</f>
        <v>6.9401895734597154</v>
      </c>
      <c r="N7" s="6">
        <v>0</v>
      </c>
      <c r="O7" s="6">
        <v>5.24</v>
      </c>
      <c r="P7" s="6">
        <f t="shared" si="0"/>
        <v>5.24</v>
      </c>
      <c r="Q7">
        <f t="shared" si="1"/>
        <v>5.1940000000000008</v>
      </c>
      <c r="R7">
        <f t="shared" si="2"/>
        <v>3.1164000000000005</v>
      </c>
      <c r="S7">
        <v>24</v>
      </c>
      <c r="T7">
        <f t="shared" si="3"/>
        <v>1.8709863560004921E-2</v>
      </c>
      <c r="Y7" s="19" t="s">
        <v>477</v>
      </c>
      <c r="Z7" t="s">
        <v>449</v>
      </c>
      <c r="AA7" t="s">
        <v>441</v>
      </c>
      <c r="AC7" t="s">
        <v>449</v>
      </c>
      <c r="AD7" t="s">
        <v>441</v>
      </c>
      <c r="AF7" t="s">
        <v>449</v>
      </c>
      <c r="AG7" t="s">
        <v>441</v>
      </c>
      <c r="AJ7" t="s">
        <v>449</v>
      </c>
      <c r="AK7" t="s">
        <v>441</v>
      </c>
      <c r="AM7" t="s">
        <v>449</v>
      </c>
      <c r="AN7" t="s">
        <v>441</v>
      </c>
      <c r="AP7" t="s">
        <v>449</v>
      </c>
      <c r="AQ7" t="s">
        <v>441</v>
      </c>
    </row>
    <row r="8" spans="1:46">
      <c r="A8" s="6">
        <v>7</v>
      </c>
      <c r="B8" s="7" t="s">
        <v>8</v>
      </c>
      <c r="C8" s="7" t="s">
        <v>438</v>
      </c>
      <c r="D8" s="7" t="s">
        <v>444</v>
      </c>
      <c r="E8" s="7" t="s">
        <v>442</v>
      </c>
      <c r="F8" s="7" t="s">
        <v>356</v>
      </c>
      <c r="G8" s="6" t="s">
        <v>353</v>
      </c>
      <c r="H8" s="6" t="s">
        <v>370</v>
      </c>
      <c r="I8" s="6" t="s">
        <v>371</v>
      </c>
      <c r="J8" s="6" t="s">
        <v>372</v>
      </c>
      <c r="K8" s="6" t="s">
        <v>373</v>
      </c>
      <c r="L8" s="6"/>
      <c r="M8" s="14">
        <f>'Final sheet'!P8</f>
        <v>5.8173076923076916</v>
      </c>
      <c r="N8" s="6">
        <v>0</v>
      </c>
      <c r="O8" s="6">
        <v>2.42</v>
      </c>
      <c r="P8" s="6">
        <f t="shared" si="0"/>
        <v>2.42</v>
      </c>
      <c r="Q8">
        <f t="shared" si="1"/>
        <v>8.0140000000000011</v>
      </c>
      <c r="R8">
        <f t="shared" si="2"/>
        <v>4.8084000000000007</v>
      </c>
      <c r="S8">
        <v>24</v>
      </c>
      <c r="T8">
        <f t="shared" si="3"/>
        <v>3.4440330578512403E-2</v>
      </c>
      <c r="Y8" s="21" t="s">
        <v>437</v>
      </c>
      <c r="Z8" s="20">
        <v>1.2062231893904291E-2</v>
      </c>
      <c r="AA8" s="20">
        <v>2.6058724309221001E-2</v>
      </c>
      <c r="AB8" s="20">
        <v>1.9060478101562649E-2</v>
      </c>
      <c r="AC8" s="20">
        <v>7.1707552095953602E-3</v>
      </c>
      <c r="AD8" s="20">
        <v>1.4720014263251285E-2</v>
      </c>
      <c r="AE8" s="20">
        <v>1.0945384736423322E-2</v>
      </c>
      <c r="AF8" s="20">
        <v>4.9830069752819237E-3</v>
      </c>
      <c r="AG8" s="20">
        <v>1.0752348153083702E-2</v>
      </c>
      <c r="AH8" s="20">
        <v>7.8676775641828133E-3</v>
      </c>
      <c r="AI8" s="20">
        <v>1.2624513467389594E-2</v>
      </c>
      <c r="AJ8" s="20">
        <v>6.1413247528468553E-3</v>
      </c>
      <c r="AK8" s="20">
        <v>2.7548665432711308E-2</v>
      </c>
      <c r="AL8" s="20">
        <v>1.628164402225633E-2</v>
      </c>
      <c r="AM8" s="20">
        <v>7.5119057950194471E-3</v>
      </c>
      <c r="AN8" s="20">
        <v>2.2050858947004405E-2</v>
      </c>
      <c r="AO8" s="20">
        <v>1.4398778340696531E-2</v>
      </c>
      <c r="AP8" s="20">
        <v>5.0574307673436928E-3</v>
      </c>
      <c r="AQ8" s="20">
        <v>1.4157878879624905E-2</v>
      </c>
      <c r="AR8" s="20">
        <v>9.3681693468453207E-3</v>
      </c>
      <c r="AS8" s="20">
        <v>1.3349530569932726E-2</v>
      </c>
      <c r="AT8" s="20">
        <v>1.2944869861536562E-2</v>
      </c>
    </row>
    <row r="9" spans="1:46">
      <c r="A9" s="6">
        <v>8</v>
      </c>
      <c r="B9" s="7" t="s">
        <v>9</v>
      </c>
      <c r="C9" s="7" t="s">
        <v>438</v>
      </c>
      <c r="D9" s="7" t="s">
        <v>444</v>
      </c>
      <c r="E9" s="7" t="s">
        <v>442</v>
      </c>
      <c r="F9" s="7" t="s">
        <v>357</v>
      </c>
      <c r="G9" s="6" t="s">
        <v>353</v>
      </c>
      <c r="H9" s="6" t="s">
        <v>370</v>
      </c>
      <c r="I9" s="6" t="s">
        <v>371</v>
      </c>
      <c r="J9" s="6" t="s">
        <v>372</v>
      </c>
      <c r="K9" s="6" t="s">
        <v>373</v>
      </c>
      <c r="L9" s="6"/>
      <c r="M9" s="14">
        <f>'Final sheet'!P9</f>
        <v>7.1070422535211266</v>
      </c>
      <c r="N9" s="6">
        <v>0</v>
      </c>
      <c r="O9" s="6">
        <v>5.68</v>
      </c>
      <c r="P9" s="6">
        <f t="shared" si="0"/>
        <v>5.68</v>
      </c>
      <c r="Q9">
        <f t="shared" si="1"/>
        <v>4.7540000000000013</v>
      </c>
      <c r="R9">
        <f t="shared" si="2"/>
        <v>2.8524000000000012</v>
      </c>
      <c r="S9">
        <v>24</v>
      </c>
      <c r="T9">
        <f t="shared" si="3"/>
        <v>1.6722849782005555E-2</v>
      </c>
      <c r="Y9" s="22" t="s">
        <v>439</v>
      </c>
      <c r="Z9" s="20">
        <v>1.2758529658872222E-2</v>
      </c>
      <c r="AA9" s="20">
        <v>2.5947481380712189E-2</v>
      </c>
      <c r="AB9" s="20">
        <v>1.9353005519792209E-2</v>
      </c>
      <c r="AC9" s="20">
        <v>7.7054740603239953E-3</v>
      </c>
      <c r="AD9" s="20">
        <v>1.5100540703726652E-2</v>
      </c>
      <c r="AE9" s="20">
        <v>1.1403007382025324E-2</v>
      </c>
      <c r="AF9" s="20">
        <v>5.1340401256416883E-3</v>
      </c>
      <c r="AG9" s="20">
        <v>1.1213730014381381E-2</v>
      </c>
      <c r="AH9" s="20">
        <v>8.1738850700115353E-3</v>
      </c>
      <c r="AI9" s="20">
        <v>1.2976632657276355E-2</v>
      </c>
      <c r="AJ9" s="20">
        <v>6.7624743193890917E-3</v>
      </c>
      <c r="AK9" s="20">
        <v>3.3646290246705519E-2</v>
      </c>
      <c r="AL9" s="20">
        <v>1.5723746295161233E-2</v>
      </c>
      <c r="AM9" s="20">
        <v>8.7840249095340363E-3</v>
      </c>
      <c r="AN9" s="20">
        <v>2.419280507257944E-2</v>
      </c>
      <c r="AO9" s="20">
        <v>1.3920284963882505E-2</v>
      </c>
      <c r="AP9" s="20">
        <v>5.9638410261188598E-3</v>
      </c>
      <c r="AQ9" s="20">
        <v>1.2950073026056448E-2</v>
      </c>
      <c r="AR9" s="20">
        <v>8.2925850260980559E-3</v>
      </c>
      <c r="AS9" s="20">
        <v>1.2645538761713933E-2</v>
      </c>
      <c r="AT9" s="20">
        <v>1.2834735273463889E-2</v>
      </c>
    </row>
    <row r="10" spans="1:46">
      <c r="A10" s="6">
        <v>9</v>
      </c>
      <c r="B10" s="7" t="s">
        <v>10</v>
      </c>
      <c r="C10" s="7" t="s">
        <v>438</v>
      </c>
      <c r="D10" s="7" t="s">
        <v>446</v>
      </c>
      <c r="E10" s="7" t="s">
        <v>442</v>
      </c>
      <c r="F10" s="7" t="s">
        <v>359</v>
      </c>
      <c r="G10" s="6" t="s">
        <v>353</v>
      </c>
      <c r="H10" s="6" t="s">
        <v>370</v>
      </c>
      <c r="I10" s="6" t="s">
        <v>371</v>
      </c>
      <c r="J10" s="6" t="s">
        <v>372</v>
      </c>
      <c r="K10" s="6" t="s">
        <v>373</v>
      </c>
      <c r="L10" s="6"/>
      <c r="M10" s="14">
        <f>'Final sheet'!P10</f>
        <v>5.4747663551401873</v>
      </c>
      <c r="N10" s="6">
        <v>0</v>
      </c>
      <c r="O10" s="6">
        <v>3.1</v>
      </c>
      <c r="P10" s="6">
        <f t="shared" si="0"/>
        <v>3.1</v>
      </c>
      <c r="Q10">
        <f t="shared" si="1"/>
        <v>7.3340000000000014</v>
      </c>
      <c r="R10">
        <f t="shared" si="2"/>
        <v>4.4004000000000012</v>
      </c>
      <c r="S10">
        <v>24</v>
      </c>
      <c r="T10">
        <f t="shared" si="3"/>
        <v>3.3490013656538073E-2</v>
      </c>
      <c r="Y10" s="23" t="s">
        <v>358</v>
      </c>
      <c r="Z10" s="20">
        <v>1.2672851422851426E-2</v>
      </c>
      <c r="AA10" s="20">
        <v>2.2275155127485288E-2</v>
      </c>
      <c r="AB10" s="20">
        <v>1.7474003275168355E-2</v>
      </c>
      <c r="AC10" s="20">
        <v>7.465456527956528E-3</v>
      </c>
      <c r="AD10" s="20">
        <v>8.5308689298722994E-3</v>
      </c>
      <c r="AE10" s="20">
        <v>7.9981627289144146E-3</v>
      </c>
      <c r="AF10" s="20">
        <v>5.665933790933793E-3</v>
      </c>
      <c r="AG10" s="20">
        <v>9.1967023711830038E-3</v>
      </c>
      <c r="AH10" s="20">
        <v>7.4313180810583988E-3</v>
      </c>
      <c r="AI10" s="20">
        <v>1.0967828028380389E-2</v>
      </c>
      <c r="AJ10" s="20">
        <v>9.3497845671758669E-3</v>
      </c>
      <c r="AK10" s="20">
        <v>2.9494992361228992E-2</v>
      </c>
      <c r="AL10" s="20">
        <v>1.9422388464202429E-2</v>
      </c>
      <c r="AM10" s="20">
        <v>1.0251956762254247E-2</v>
      </c>
      <c r="AN10" s="20">
        <v>2.4089477357173854E-2</v>
      </c>
      <c r="AO10" s="20">
        <v>1.7170717059714052E-2</v>
      </c>
      <c r="AP10" s="20">
        <v>8.665965736903954E-3</v>
      </c>
      <c r="AQ10" s="20">
        <v>1.4436145532733554E-2</v>
      </c>
      <c r="AR10" s="20">
        <v>1.1551055634818754E-2</v>
      </c>
      <c r="AS10" s="20">
        <v>1.604805371957841E-2</v>
      </c>
      <c r="AT10" s="20">
        <v>1.3507940873979401E-2</v>
      </c>
    </row>
    <row r="11" spans="1:46">
      <c r="A11" s="6">
        <v>10</v>
      </c>
      <c r="B11" s="7" t="s">
        <v>11</v>
      </c>
      <c r="C11" s="7" t="s">
        <v>438</v>
      </c>
      <c r="D11" s="7" t="s">
        <v>446</v>
      </c>
      <c r="E11" s="7" t="s">
        <v>442</v>
      </c>
      <c r="F11" s="7" t="s">
        <v>375</v>
      </c>
      <c r="G11" s="6" t="s">
        <v>353</v>
      </c>
      <c r="H11" s="6" t="s">
        <v>370</v>
      </c>
      <c r="I11" s="6" t="s">
        <v>371</v>
      </c>
      <c r="J11" s="6" t="s">
        <v>372</v>
      </c>
      <c r="K11" s="6" t="s">
        <v>373</v>
      </c>
      <c r="L11" s="6"/>
      <c r="M11" s="14">
        <f>'Final sheet'!P11</f>
        <v>5.2939523809523816</v>
      </c>
      <c r="N11" s="6">
        <v>0</v>
      </c>
      <c r="O11" s="6">
        <v>2.88</v>
      </c>
      <c r="P11" s="6">
        <f t="shared" si="0"/>
        <v>2.88</v>
      </c>
      <c r="Q11">
        <f t="shared" si="1"/>
        <v>7.5540000000000012</v>
      </c>
      <c r="R11">
        <f t="shared" si="2"/>
        <v>4.5324000000000009</v>
      </c>
      <c r="S11">
        <v>24</v>
      </c>
      <c r="T11">
        <f t="shared" si="3"/>
        <v>3.5672780261394407E-2</v>
      </c>
      <c r="Y11" s="23" t="s">
        <v>357</v>
      </c>
      <c r="Z11" s="20">
        <v>9.6420335576090938E-3</v>
      </c>
      <c r="AA11" s="20">
        <v>2.4869152913285317E-2</v>
      </c>
      <c r="AB11" s="20">
        <v>1.7255593235447206E-2</v>
      </c>
      <c r="AC11" s="20">
        <v>8.7443535553756394E-3</v>
      </c>
      <c r="AD11" s="20">
        <v>1.586228382116045E-2</v>
      </c>
      <c r="AE11" s="20">
        <v>1.2303318688268044E-2</v>
      </c>
      <c r="AF11" s="20">
        <v>5.9888141303032867E-3</v>
      </c>
      <c r="AG11" s="20">
        <v>1.0648612504179207E-2</v>
      </c>
      <c r="AH11" s="20">
        <v>8.3187133172412473E-3</v>
      </c>
      <c r="AI11" s="20">
        <v>1.2625875080318835E-2</v>
      </c>
      <c r="AJ11" s="20">
        <v>1.1727080955839124E-2</v>
      </c>
      <c r="AK11" s="20"/>
      <c r="AL11" s="20">
        <v>1.1727080955839124E-2</v>
      </c>
      <c r="AM11" s="20">
        <v>1.2673052760198733E-2</v>
      </c>
      <c r="AN11" s="20"/>
      <c r="AO11" s="20">
        <v>1.2673052760198733E-2</v>
      </c>
      <c r="AP11" s="20">
        <v>1.015541031227306E-2</v>
      </c>
      <c r="AQ11" s="20"/>
      <c r="AR11" s="20">
        <v>1.015541031227306E-2</v>
      </c>
      <c r="AS11" s="20">
        <v>1.1518514676103639E-2</v>
      </c>
      <c r="AT11" s="20">
        <v>1.2256754945580435E-2</v>
      </c>
    </row>
    <row r="12" spans="1:46">
      <c r="A12" s="6">
        <v>11</v>
      </c>
      <c r="B12" s="7" t="s">
        <v>12</v>
      </c>
      <c r="C12" s="7" t="s">
        <v>438</v>
      </c>
      <c r="D12" s="7" t="s">
        <v>446</v>
      </c>
      <c r="E12" s="7" t="s">
        <v>442</v>
      </c>
      <c r="F12" s="7" t="s">
        <v>376</v>
      </c>
      <c r="G12" s="6" t="s">
        <v>353</v>
      </c>
      <c r="H12" s="6" t="s">
        <v>370</v>
      </c>
      <c r="I12" s="6" t="s">
        <v>371</v>
      </c>
      <c r="J12" s="6" t="s">
        <v>372</v>
      </c>
      <c r="K12" s="6" t="s">
        <v>373</v>
      </c>
      <c r="L12" s="6"/>
      <c r="M12" s="14">
        <f>'Final sheet'!P12</f>
        <v>6.0041517857142841</v>
      </c>
      <c r="N12" s="6">
        <v>0</v>
      </c>
      <c r="O12" s="6">
        <v>2.98</v>
      </c>
      <c r="P12" s="6">
        <f t="shared" si="0"/>
        <v>2.98</v>
      </c>
      <c r="Q12">
        <f t="shared" si="1"/>
        <v>7.4540000000000006</v>
      </c>
      <c r="R12">
        <f t="shared" si="2"/>
        <v>4.4724000000000004</v>
      </c>
      <c r="S12">
        <v>24</v>
      </c>
      <c r="T12">
        <f t="shared" si="3"/>
        <v>3.103685693679226E-2</v>
      </c>
      <c r="Y12" s="23" t="s">
        <v>356</v>
      </c>
      <c r="Z12" s="20">
        <v>1.8161396241664986E-2</v>
      </c>
      <c r="AA12" s="20">
        <v>2.7680473750239219E-2</v>
      </c>
      <c r="AB12" s="20">
        <v>2.2920934995952102E-2</v>
      </c>
      <c r="AC12" s="20">
        <v>8.4860704182663175E-3</v>
      </c>
      <c r="AD12" s="20">
        <v>1.9378973612026621E-2</v>
      </c>
      <c r="AE12" s="20">
        <v>1.393252201514647E-2</v>
      </c>
      <c r="AF12" s="20">
        <v>4.65384421095171E-3</v>
      </c>
      <c r="AG12" s="20">
        <v>1.2914283385428851E-2</v>
      </c>
      <c r="AH12" s="20">
        <v>8.7840637981902794E-3</v>
      </c>
      <c r="AI12" s="20">
        <v>1.5212506936429617E-2</v>
      </c>
      <c r="AJ12" s="20">
        <v>3.5836162317925222E-3</v>
      </c>
      <c r="AK12" s="20"/>
      <c r="AL12" s="20">
        <v>3.5836162317925222E-3</v>
      </c>
      <c r="AM12" s="20">
        <v>4.6253898077606307E-3</v>
      </c>
      <c r="AN12" s="20"/>
      <c r="AO12" s="20">
        <v>4.6253898077606307E-3</v>
      </c>
      <c r="AP12" s="20">
        <v>2.8388860379741851E-3</v>
      </c>
      <c r="AQ12" s="20"/>
      <c r="AR12" s="20">
        <v>2.8388860379741851E-3</v>
      </c>
      <c r="AS12" s="20">
        <v>3.6826306925091131E-3</v>
      </c>
      <c r="AT12" s="20">
        <v>1.1369214855122782E-2</v>
      </c>
    </row>
    <row r="13" spans="1:46">
      <c r="A13" s="6">
        <v>12</v>
      </c>
      <c r="B13" s="7" t="s">
        <v>13</v>
      </c>
      <c r="C13" s="7" t="s">
        <v>438</v>
      </c>
      <c r="D13" s="7" t="s">
        <v>446</v>
      </c>
      <c r="E13" s="7" t="s">
        <v>442</v>
      </c>
      <c r="F13" s="7" t="s">
        <v>374</v>
      </c>
      <c r="G13" s="6" t="s">
        <v>353</v>
      </c>
      <c r="H13" s="6" t="s">
        <v>370</v>
      </c>
      <c r="I13" s="6" t="s">
        <v>371</v>
      </c>
      <c r="J13" s="6" t="s">
        <v>372</v>
      </c>
      <c r="K13" s="6" t="s">
        <v>373</v>
      </c>
      <c r="L13" s="6"/>
      <c r="M13" s="14">
        <f>'Final sheet'!P13</f>
        <v>5.5753703703703685</v>
      </c>
      <c r="N13" s="6">
        <v>0</v>
      </c>
      <c r="O13" s="6">
        <v>5.12</v>
      </c>
      <c r="P13" s="6">
        <f t="shared" si="0"/>
        <v>5.12</v>
      </c>
      <c r="Q13">
        <f t="shared" si="1"/>
        <v>5.3140000000000009</v>
      </c>
      <c r="R13">
        <f t="shared" si="2"/>
        <v>3.1884000000000006</v>
      </c>
      <c r="S13">
        <v>24</v>
      </c>
      <c r="T13">
        <f t="shared" si="3"/>
        <v>2.3828013418806273E-2</v>
      </c>
      <c r="Y13" s="23" t="s">
        <v>359</v>
      </c>
      <c r="Z13" s="20">
        <v>1.0557837413363384E-2</v>
      </c>
      <c r="AA13" s="20">
        <v>2.8965143731838939E-2</v>
      </c>
      <c r="AB13" s="20">
        <v>1.9761490572601161E-2</v>
      </c>
      <c r="AC13" s="20">
        <v>6.1260157396974988E-3</v>
      </c>
      <c r="AD13" s="20">
        <v>1.6630036451847238E-2</v>
      </c>
      <c r="AE13" s="20">
        <v>1.1378026095772369E-2</v>
      </c>
      <c r="AF13" s="20">
        <v>4.2275683703779619E-3</v>
      </c>
      <c r="AG13" s="20">
        <v>1.2095321796734469E-2</v>
      </c>
      <c r="AH13" s="20">
        <v>8.1614450835562156E-3</v>
      </c>
      <c r="AI13" s="20">
        <v>1.3100320583976583E-2</v>
      </c>
      <c r="AJ13" s="20">
        <v>2.3894155227488527E-3</v>
      </c>
      <c r="AK13" s="20">
        <v>3.7797588132182043E-2</v>
      </c>
      <c r="AL13" s="20">
        <v>2.0093501827465447E-2</v>
      </c>
      <c r="AM13" s="20">
        <v>7.5857003079225346E-3</v>
      </c>
      <c r="AN13" s="20">
        <v>2.4296132787985026E-2</v>
      </c>
      <c r="AO13" s="20">
        <v>1.5940916547953779E-2</v>
      </c>
      <c r="AP13" s="20">
        <v>2.1951020173242414E-3</v>
      </c>
      <c r="AQ13" s="20">
        <v>1.1464000519379344E-2</v>
      </c>
      <c r="AR13" s="20">
        <v>6.8295512683517927E-3</v>
      </c>
      <c r="AS13" s="20">
        <v>1.4287989881257008E-2</v>
      </c>
      <c r="AT13" s="20">
        <v>1.3694155232616793E-2</v>
      </c>
    </row>
    <row r="14" spans="1:46">
      <c r="A14" s="6">
        <v>13</v>
      </c>
      <c r="B14" s="7" t="s">
        <v>14</v>
      </c>
      <c r="C14" s="7" t="s">
        <v>448</v>
      </c>
      <c r="D14" s="7" t="s">
        <v>454</v>
      </c>
      <c r="E14" s="7" t="s">
        <v>442</v>
      </c>
      <c r="F14" s="7" t="s">
        <v>359</v>
      </c>
      <c r="G14" s="6" t="s">
        <v>353</v>
      </c>
      <c r="H14" s="6" t="s">
        <v>370</v>
      </c>
      <c r="I14" s="6" t="s">
        <v>371</v>
      </c>
      <c r="J14" s="6" t="s">
        <v>372</v>
      </c>
      <c r="K14" s="6" t="s">
        <v>373</v>
      </c>
      <c r="L14" s="6"/>
      <c r="M14" s="14">
        <f>'Final sheet'!P14</f>
        <v>6.1292523364485962</v>
      </c>
      <c r="N14" s="6">
        <v>0</v>
      </c>
      <c r="O14" s="6">
        <v>5.59</v>
      </c>
      <c r="P14" s="6">
        <f t="shared" si="0"/>
        <v>5.59</v>
      </c>
      <c r="Q14">
        <f t="shared" si="1"/>
        <v>4.8440000000000012</v>
      </c>
      <c r="R14">
        <f t="shared" si="2"/>
        <v>2.906400000000001</v>
      </c>
      <c r="S14">
        <v>24</v>
      </c>
      <c r="T14">
        <f t="shared" si="3"/>
        <v>1.9757711602092019E-2</v>
      </c>
      <c r="Y14" s="22" t="s">
        <v>443</v>
      </c>
      <c r="Z14" s="20">
        <v>1.035019444581828E-2</v>
      </c>
      <c r="AA14" s="20">
        <v>2.1221775478568052E-2</v>
      </c>
      <c r="AB14" s="20">
        <v>1.5785984962193168E-2</v>
      </c>
      <c r="AC14" s="20">
        <v>5.409571593842733E-3</v>
      </c>
      <c r="AD14" s="20">
        <v>1.1992557930710579E-2</v>
      </c>
      <c r="AE14" s="20">
        <v>8.7010647622766547E-3</v>
      </c>
      <c r="AF14" s="20">
        <v>3.6819989380482234E-3</v>
      </c>
      <c r="AG14" s="20">
        <v>8.3745727628119077E-3</v>
      </c>
      <c r="AH14" s="20">
        <v>6.0282858504300662E-3</v>
      </c>
      <c r="AI14" s="20">
        <v>1.0171778524966629E-2</v>
      </c>
      <c r="AJ14" s="20">
        <v>5.3515446436492552E-3</v>
      </c>
      <c r="AK14" s="20">
        <v>2.4530668231062498E-2</v>
      </c>
      <c r="AL14" s="20">
        <v>1.4941106437355875E-2</v>
      </c>
      <c r="AM14" s="20">
        <v>7.1438591015912222E-3</v>
      </c>
      <c r="AN14" s="20">
        <v>2.1938562326290042E-2</v>
      </c>
      <c r="AO14" s="20">
        <v>1.4541210713940631E-2</v>
      </c>
      <c r="AP14" s="20">
        <v>5.2264008408208001E-3</v>
      </c>
      <c r="AQ14" s="20">
        <v>1.4490371139992511E-2</v>
      </c>
      <c r="AR14" s="20">
        <v>9.858385990406655E-3</v>
      </c>
      <c r="AS14" s="20">
        <v>1.3113567713901054E-2</v>
      </c>
      <c r="AT14" s="20">
        <v>1.1642673119433842E-2</v>
      </c>
    </row>
    <row r="15" spans="1:46">
      <c r="A15" s="6">
        <v>14</v>
      </c>
      <c r="B15" s="7" t="s">
        <v>15</v>
      </c>
      <c r="C15" s="7" t="s">
        <v>448</v>
      </c>
      <c r="D15" s="7" t="s">
        <v>455</v>
      </c>
      <c r="E15" s="7" t="s">
        <v>442</v>
      </c>
      <c r="F15" s="7" t="s">
        <v>376</v>
      </c>
      <c r="G15" s="6" t="s">
        <v>353</v>
      </c>
      <c r="H15" s="6" t="s">
        <v>370</v>
      </c>
      <c r="I15" s="6" t="s">
        <v>371</v>
      </c>
      <c r="J15" s="6" t="s">
        <v>372</v>
      </c>
      <c r="K15" s="6" t="s">
        <v>373</v>
      </c>
      <c r="L15" s="6"/>
      <c r="M15" s="14">
        <f>'Final sheet'!P15</f>
        <v>6.4239860139860134</v>
      </c>
      <c r="N15" s="6">
        <v>0</v>
      </c>
      <c r="O15" s="6">
        <v>4.82</v>
      </c>
      <c r="P15" s="6">
        <f t="shared" si="0"/>
        <v>4.82</v>
      </c>
      <c r="Q15">
        <f t="shared" si="1"/>
        <v>5.6140000000000008</v>
      </c>
      <c r="R15">
        <f t="shared" si="2"/>
        <v>3.3684000000000007</v>
      </c>
      <c r="S15">
        <v>24</v>
      </c>
      <c r="T15">
        <f t="shared" si="3"/>
        <v>2.1847805971936477E-2</v>
      </c>
      <c r="Y15" s="23" t="s">
        <v>358</v>
      </c>
      <c r="Z15" s="20">
        <v>9.8275661447211633E-3</v>
      </c>
      <c r="AA15" s="20">
        <v>1.8709863560004921E-2</v>
      </c>
      <c r="AB15" s="20">
        <v>1.4268714852363043E-2</v>
      </c>
      <c r="AC15" s="20">
        <v>6.2230758828468735E-3</v>
      </c>
      <c r="AD15" s="20">
        <v>8.8776393422472337E-3</v>
      </c>
      <c r="AE15" s="20">
        <v>7.5503576125470536E-3</v>
      </c>
      <c r="AF15" s="20">
        <v>3.1909540627152299E-3</v>
      </c>
      <c r="AG15" s="20">
        <v>6.8021676978197877E-3</v>
      </c>
      <c r="AH15" s="20">
        <v>4.9965608802675088E-3</v>
      </c>
      <c r="AI15" s="20">
        <v>8.9385444483925363E-3</v>
      </c>
      <c r="AJ15" s="20">
        <v>5.2740435061231069E-3</v>
      </c>
      <c r="AK15" s="20">
        <v>2.8078531520312339E-2</v>
      </c>
      <c r="AL15" s="20">
        <v>1.6676287513217723E-2</v>
      </c>
      <c r="AM15" s="20">
        <v>7.0277857979526284E-3</v>
      </c>
      <c r="AN15" s="20">
        <v>2.4382664108691509E-2</v>
      </c>
      <c r="AO15" s="20">
        <v>1.5705224953322067E-2</v>
      </c>
      <c r="AP15" s="20">
        <v>6.3826820560129015E-3</v>
      </c>
      <c r="AQ15" s="20">
        <v>1.461184409814547E-2</v>
      </c>
      <c r="AR15" s="20">
        <v>1.0497263077079187E-2</v>
      </c>
      <c r="AS15" s="20">
        <v>1.4292925181206326E-2</v>
      </c>
      <c r="AT15" s="20">
        <v>1.1615734814799432E-2</v>
      </c>
    </row>
    <row r="16" spans="1:46">
      <c r="A16" s="6">
        <v>15</v>
      </c>
      <c r="B16" s="7" t="s">
        <v>16</v>
      </c>
      <c r="C16" s="7" t="s">
        <v>448</v>
      </c>
      <c r="D16" s="7" t="s">
        <v>453</v>
      </c>
      <c r="E16" s="7" t="s">
        <v>442</v>
      </c>
      <c r="F16" s="7" t="s">
        <v>374</v>
      </c>
      <c r="G16" s="6" t="s">
        <v>353</v>
      </c>
      <c r="H16" s="6" t="s">
        <v>370</v>
      </c>
      <c r="I16" s="6" t="s">
        <v>371</v>
      </c>
      <c r="J16" s="6" t="s">
        <v>372</v>
      </c>
      <c r="K16" s="6" t="s">
        <v>373</v>
      </c>
      <c r="L16" s="6"/>
      <c r="M16" s="14">
        <f>'Final sheet'!P16</f>
        <v>7.3042105263157877</v>
      </c>
      <c r="N16" s="6">
        <v>0</v>
      </c>
      <c r="O16" s="6">
        <v>5.98</v>
      </c>
      <c r="P16" s="6">
        <f t="shared" si="0"/>
        <v>5.98</v>
      </c>
      <c r="Q16">
        <f t="shared" si="1"/>
        <v>4.4540000000000006</v>
      </c>
      <c r="R16">
        <f t="shared" si="2"/>
        <v>2.6724000000000006</v>
      </c>
      <c r="S16">
        <v>24</v>
      </c>
      <c r="T16">
        <f t="shared" si="3"/>
        <v>1.5244631791324405E-2</v>
      </c>
      <c r="Y16" s="23" t="s">
        <v>357</v>
      </c>
      <c r="Z16" s="20">
        <v>9.2913596685900313E-3</v>
      </c>
      <c r="AA16" s="20">
        <v>1.6722849782005555E-2</v>
      </c>
      <c r="AB16" s="20">
        <v>1.3007104725297793E-2</v>
      </c>
      <c r="AC16" s="20">
        <v>3.7134598313359971E-3</v>
      </c>
      <c r="AD16" s="20">
        <v>9.4782748711850964E-3</v>
      </c>
      <c r="AE16" s="20">
        <v>6.5958673512605467E-3</v>
      </c>
      <c r="AF16" s="20">
        <v>3.6868249741085985E-3</v>
      </c>
      <c r="AG16" s="20">
        <v>6.8300799312987215E-3</v>
      </c>
      <c r="AH16" s="20">
        <v>5.2584524527036595E-3</v>
      </c>
      <c r="AI16" s="20">
        <v>8.287141509753999E-3</v>
      </c>
      <c r="AJ16" s="20">
        <v>8.0190307328605152E-3</v>
      </c>
      <c r="AK16" s="20">
        <v>2.0178389144777785E-2</v>
      </c>
      <c r="AL16" s="20">
        <v>1.409870993881915E-2</v>
      </c>
      <c r="AM16" s="20">
        <v>9.7544607677586426E-3</v>
      </c>
      <c r="AN16" s="20">
        <v>1.8664052450309145E-2</v>
      </c>
      <c r="AO16" s="20">
        <v>1.4209256609033893E-2</v>
      </c>
      <c r="AP16" s="20">
        <v>5.8409433749859289E-3</v>
      </c>
      <c r="AQ16" s="20">
        <v>1.4548238516121002E-2</v>
      </c>
      <c r="AR16" s="20">
        <v>1.0194590945553465E-2</v>
      </c>
      <c r="AS16" s="20">
        <v>1.2834185831135504E-2</v>
      </c>
      <c r="AT16" s="20">
        <v>1.0560663670444753E-2</v>
      </c>
    </row>
    <row r="17" spans="1:46">
      <c r="A17" s="6">
        <v>16</v>
      </c>
      <c r="B17" s="7" t="s">
        <v>17</v>
      </c>
      <c r="C17" s="7" t="s">
        <v>448</v>
      </c>
      <c r="D17" s="7" t="s">
        <v>453</v>
      </c>
      <c r="E17" s="7" t="s">
        <v>442</v>
      </c>
      <c r="F17" s="7" t="s">
        <v>375</v>
      </c>
      <c r="G17" s="6" t="s">
        <v>353</v>
      </c>
      <c r="H17" s="6" t="s">
        <v>370</v>
      </c>
      <c r="I17" s="6" t="s">
        <v>371</v>
      </c>
      <c r="J17" s="6" t="s">
        <v>372</v>
      </c>
      <c r="K17" s="6" t="s">
        <v>373</v>
      </c>
      <c r="L17" s="6"/>
      <c r="M17" s="14">
        <f>'Final sheet'!P17</f>
        <v>7.4528395061728396</v>
      </c>
      <c r="N17" s="6">
        <v>0</v>
      </c>
      <c r="O17" s="6">
        <v>6.07</v>
      </c>
      <c r="P17" s="6">
        <f t="shared" si="0"/>
        <v>6.07</v>
      </c>
      <c r="Q17">
        <f t="shared" si="1"/>
        <v>4.3640000000000008</v>
      </c>
      <c r="R17">
        <f t="shared" si="2"/>
        <v>2.6184000000000007</v>
      </c>
      <c r="S17">
        <v>24</v>
      </c>
      <c r="T17">
        <f t="shared" si="3"/>
        <v>1.4638715875960778E-2</v>
      </c>
      <c r="Y17" s="23" t="s">
        <v>356</v>
      </c>
      <c r="Z17" s="20">
        <v>1.0930662119920434E-2</v>
      </c>
      <c r="AA17" s="20">
        <v>3.4440330578512403E-2</v>
      </c>
      <c r="AB17" s="20">
        <v>2.2685496349216419E-2</v>
      </c>
      <c r="AC17" s="20">
        <v>7.2929099175902228E-3</v>
      </c>
      <c r="AD17" s="20">
        <v>2.206561983471075E-2</v>
      </c>
      <c r="AE17" s="20">
        <v>1.4679264876150486E-2</v>
      </c>
      <c r="AF17" s="20">
        <v>4.878818018204209E-3</v>
      </c>
      <c r="AG17" s="20">
        <v>1.4704683195592292E-2</v>
      </c>
      <c r="AH17" s="20">
        <v>9.7917506068982505E-3</v>
      </c>
      <c r="AI17" s="20">
        <v>1.571883727742172E-2</v>
      </c>
      <c r="AJ17" s="20">
        <v>2.7117247063671904E-3</v>
      </c>
      <c r="AK17" s="20">
        <v>2.8588619040375868E-2</v>
      </c>
      <c r="AL17" s="20">
        <v>1.5650171873371529E-2</v>
      </c>
      <c r="AM17" s="20">
        <v>5.9886591722569486E-3</v>
      </c>
      <c r="AN17" s="20">
        <v>2.4138766358509815E-2</v>
      </c>
      <c r="AO17" s="20">
        <v>1.5063712765383382E-2</v>
      </c>
      <c r="AP17" s="20">
        <v>4.6969037861269479E-3</v>
      </c>
      <c r="AQ17" s="20">
        <v>1.4465683043485614E-2</v>
      </c>
      <c r="AR17" s="20">
        <v>9.5812934148062807E-3</v>
      </c>
      <c r="AS17" s="20">
        <v>1.3431726017853729E-2</v>
      </c>
      <c r="AT17" s="20">
        <v>1.4575281647637724E-2</v>
      </c>
    </row>
    <row r="18" spans="1:46">
      <c r="A18" s="6">
        <v>17</v>
      </c>
      <c r="B18" s="7" t="s">
        <v>18</v>
      </c>
      <c r="C18" s="7" t="s">
        <v>448</v>
      </c>
      <c r="D18" s="7" t="s">
        <v>457</v>
      </c>
      <c r="E18" s="7" t="s">
        <v>442</v>
      </c>
      <c r="F18" s="7" t="s">
        <v>374</v>
      </c>
      <c r="G18" s="6" t="s">
        <v>353</v>
      </c>
      <c r="H18" s="6" t="s">
        <v>370</v>
      </c>
      <c r="I18" s="6" t="s">
        <v>371</v>
      </c>
      <c r="J18" s="6" t="s">
        <v>372</v>
      </c>
      <c r="K18" s="6" t="s">
        <v>373</v>
      </c>
      <c r="L18" s="6"/>
      <c r="M18" s="14">
        <f>'Final sheet'!P18</f>
        <v>6.988860759493674</v>
      </c>
      <c r="N18" s="6">
        <v>0</v>
      </c>
      <c r="O18" s="6">
        <v>3.46</v>
      </c>
      <c r="P18" s="6">
        <f t="shared" si="0"/>
        <v>3.46</v>
      </c>
      <c r="Q18">
        <f t="shared" si="1"/>
        <v>6.9740000000000011</v>
      </c>
      <c r="R18">
        <f t="shared" si="2"/>
        <v>4.184400000000001</v>
      </c>
      <c r="S18">
        <v>24</v>
      </c>
      <c r="T18">
        <f t="shared" si="3"/>
        <v>2.4946841266391361E-2</v>
      </c>
      <c r="Y18" s="23" t="s">
        <v>359</v>
      </c>
      <c r="Z18" s="20">
        <v>1.1351189850041495E-2</v>
      </c>
      <c r="AA18" s="20">
        <v>1.5014057993749328E-2</v>
      </c>
      <c r="AB18" s="20">
        <v>1.3182623921895412E-2</v>
      </c>
      <c r="AC18" s="20">
        <v>4.4088407435978359E-3</v>
      </c>
      <c r="AD18" s="20">
        <v>7.548697674699234E-3</v>
      </c>
      <c r="AE18" s="20">
        <v>5.9787692091485354E-3</v>
      </c>
      <c r="AF18" s="20">
        <v>2.9713986971648555E-3</v>
      </c>
      <c r="AG18" s="20">
        <v>5.1613602265368295E-3</v>
      </c>
      <c r="AH18" s="20">
        <v>4.0663794618508425E-3</v>
      </c>
      <c r="AI18" s="20">
        <v>7.742590864298262E-3</v>
      </c>
      <c r="AJ18" s="20">
        <v>5.4013796292462076E-3</v>
      </c>
      <c r="AK18" s="20">
        <v>2.1277133218783991E-2</v>
      </c>
      <c r="AL18" s="20">
        <v>1.33392564240151E-2</v>
      </c>
      <c r="AM18" s="20">
        <v>5.8045306683966701E-3</v>
      </c>
      <c r="AN18" s="20">
        <v>2.0568766387649703E-2</v>
      </c>
      <c r="AO18" s="20">
        <v>1.3186648528023186E-2</v>
      </c>
      <c r="AP18" s="20">
        <v>3.985074146157422E-3</v>
      </c>
      <c r="AQ18" s="20">
        <v>1.4335718902217956E-2</v>
      </c>
      <c r="AR18" s="20">
        <v>9.1603965241876893E-3</v>
      </c>
      <c r="AS18" s="20">
        <v>1.1895433825408657E-2</v>
      </c>
      <c r="AT18" s="20">
        <v>9.8190123448534603E-3</v>
      </c>
    </row>
    <row r="19" spans="1:46">
      <c r="A19" s="6">
        <v>18</v>
      </c>
      <c r="B19" s="7" t="s">
        <v>19</v>
      </c>
      <c r="C19" s="7" t="s">
        <v>448</v>
      </c>
      <c r="D19" s="7" t="s">
        <v>457</v>
      </c>
      <c r="E19" s="7" t="s">
        <v>442</v>
      </c>
      <c r="F19" s="7" t="s">
        <v>377</v>
      </c>
      <c r="G19" s="6" t="s">
        <v>353</v>
      </c>
      <c r="H19" s="6" t="s">
        <v>370</v>
      </c>
      <c r="I19" s="6" t="s">
        <v>371</v>
      </c>
      <c r="J19" s="6" t="s">
        <v>372</v>
      </c>
      <c r="K19" s="6" t="s">
        <v>373</v>
      </c>
      <c r="L19" s="6"/>
      <c r="M19" s="14">
        <f>'Final sheet'!P19</f>
        <v>6.5113953488372092</v>
      </c>
      <c r="N19" s="6">
        <v>0</v>
      </c>
      <c r="O19" s="6">
        <v>4.21</v>
      </c>
      <c r="P19" s="6">
        <f t="shared" si="0"/>
        <v>4.21</v>
      </c>
      <c r="Q19">
        <f t="shared" si="1"/>
        <v>6.2240000000000011</v>
      </c>
      <c r="R19">
        <f t="shared" si="2"/>
        <v>3.7344000000000008</v>
      </c>
      <c r="S19">
        <v>24</v>
      </c>
      <c r="T19">
        <f t="shared" si="3"/>
        <v>2.3896567734561957E-2</v>
      </c>
      <c r="Y19" s="22" t="s">
        <v>445</v>
      </c>
      <c r="Z19" s="20">
        <v>1.3077971577022372E-2</v>
      </c>
      <c r="AA19" s="20">
        <v>3.1006916068382753E-2</v>
      </c>
      <c r="AB19" s="20">
        <v>2.2042443822702561E-2</v>
      </c>
      <c r="AC19" s="20">
        <v>8.3972199746193566E-3</v>
      </c>
      <c r="AD19" s="20">
        <v>1.7066944155316625E-2</v>
      </c>
      <c r="AE19" s="20">
        <v>1.2732082064967992E-2</v>
      </c>
      <c r="AF19" s="20">
        <v>6.1329818621558589E-3</v>
      </c>
      <c r="AG19" s="20">
        <v>1.2668741682057817E-2</v>
      </c>
      <c r="AH19" s="20">
        <v>9.4008617721068367E-3</v>
      </c>
      <c r="AI19" s="20">
        <v>1.4725129219925796E-2</v>
      </c>
      <c r="AJ19" s="20">
        <v>6.4785858381575835E-3</v>
      </c>
      <c r="AK19" s="20">
        <v>2.7507578492246911E-2</v>
      </c>
      <c r="AL19" s="20">
        <v>1.909598143061118E-2</v>
      </c>
      <c r="AM19" s="20">
        <v>5.7037609528467152E-3</v>
      </c>
      <c r="AN19" s="20">
        <v>2.077262369090685E-2</v>
      </c>
      <c r="AO19" s="20">
        <v>1.4745078595682798E-2</v>
      </c>
      <c r="AP19" s="20">
        <v>2.9066701028391427E-3</v>
      </c>
      <c r="AQ19" s="20">
        <v>1.4519759768180401E-2</v>
      </c>
      <c r="AR19" s="20">
        <v>9.8745239020438975E-3</v>
      </c>
      <c r="AS19" s="20">
        <v>1.4571861309445957E-2</v>
      </c>
      <c r="AT19" s="20">
        <v>1.4666180023587399E-2</v>
      </c>
    </row>
    <row r="20" spans="1:46">
      <c r="A20" s="6">
        <v>19</v>
      </c>
      <c r="B20" s="7" t="s">
        <v>20</v>
      </c>
      <c r="C20" s="7" t="s">
        <v>448</v>
      </c>
      <c r="D20" s="7" t="s">
        <v>457</v>
      </c>
      <c r="E20" s="7" t="s">
        <v>442</v>
      </c>
      <c r="F20" s="7" t="s">
        <v>378</v>
      </c>
      <c r="G20" s="6" t="s">
        <v>353</v>
      </c>
      <c r="H20" s="6" t="s">
        <v>370</v>
      </c>
      <c r="I20" s="6" t="s">
        <v>371</v>
      </c>
      <c r="J20" s="6" t="s">
        <v>372</v>
      </c>
      <c r="K20" s="6" t="s">
        <v>373</v>
      </c>
      <c r="L20" s="6"/>
      <c r="M20" s="14">
        <f>'Final sheet'!P20</f>
        <v>6.4493559322033889</v>
      </c>
      <c r="N20" s="6">
        <v>0</v>
      </c>
      <c r="O20" s="6">
        <v>4.9800000000000004</v>
      </c>
      <c r="P20" s="6">
        <f t="shared" si="0"/>
        <v>4.9800000000000004</v>
      </c>
      <c r="Q20">
        <f t="shared" si="1"/>
        <v>5.4540000000000006</v>
      </c>
      <c r="R20">
        <f t="shared" si="2"/>
        <v>3.2724000000000006</v>
      </c>
      <c r="S20">
        <v>24</v>
      </c>
      <c r="T20">
        <f t="shared" si="3"/>
        <v>2.1141645992767646E-2</v>
      </c>
      <c r="Y20" s="23" t="s">
        <v>358</v>
      </c>
      <c r="Z20" s="20">
        <v>6.3790241299579104E-3</v>
      </c>
      <c r="AA20" s="20">
        <v>2.3828013418806273E-2</v>
      </c>
      <c r="AB20" s="20">
        <v>1.5103518774382091E-2</v>
      </c>
      <c r="AC20" s="20">
        <v>5.3605412936503219E-3</v>
      </c>
      <c r="AD20" s="20">
        <v>1.2732337994486337E-2</v>
      </c>
      <c r="AE20" s="20">
        <v>9.0464396440683298E-3</v>
      </c>
      <c r="AF20" s="20">
        <v>3.2081875852255906E-3</v>
      </c>
      <c r="AG20" s="20">
        <v>9.9619689773142537E-3</v>
      </c>
      <c r="AH20" s="20">
        <v>6.5850782812699217E-3</v>
      </c>
      <c r="AI20" s="20">
        <v>1.0245012233240114E-2</v>
      </c>
      <c r="AJ20" s="20">
        <v>4.8081561994494362E-3</v>
      </c>
      <c r="AK20" s="20">
        <v>3.5197892204593621E-2</v>
      </c>
      <c r="AL20" s="20">
        <v>2.0003024202021529E-2</v>
      </c>
      <c r="AM20" s="20">
        <v>3.3150523597355072E-3</v>
      </c>
      <c r="AN20" s="20">
        <v>1.8086455614378182E-2</v>
      </c>
      <c r="AO20" s="20">
        <v>1.0700753987056845E-2</v>
      </c>
      <c r="AP20" s="20">
        <v>1.3579476118852356E-3</v>
      </c>
      <c r="AQ20" s="20">
        <v>1.4545752088566689E-2</v>
      </c>
      <c r="AR20" s="20">
        <v>7.951849850225963E-3</v>
      </c>
      <c r="AS20" s="20">
        <v>1.2885209346434778E-2</v>
      </c>
      <c r="AT20" s="20">
        <v>1.1565110789837444E-2</v>
      </c>
    </row>
    <row r="21" spans="1:46">
      <c r="A21" s="6">
        <v>20</v>
      </c>
      <c r="B21" s="7" t="s">
        <v>21</v>
      </c>
      <c r="C21" s="7" t="s">
        <v>448</v>
      </c>
      <c r="D21" s="7" t="s">
        <v>457</v>
      </c>
      <c r="E21" s="7" t="s">
        <v>442</v>
      </c>
      <c r="F21" s="7" t="s">
        <v>375</v>
      </c>
      <c r="G21" s="6" t="s">
        <v>353</v>
      </c>
      <c r="H21" s="6" t="s">
        <v>370</v>
      </c>
      <c r="I21" s="6" t="s">
        <v>371</v>
      </c>
      <c r="J21" s="6" t="s">
        <v>372</v>
      </c>
      <c r="K21" s="6" t="s">
        <v>373</v>
      </c>
      <c r="L21" s="6"/>
      <c r="M21" s="14">
        <f>'Final sheet'!P21</f>
        <v>6.3433455882352936</v>
      </c>
      <c r="N21" s="6">
        <v>0</v>
      </c>
      <c r="O21" s="6">
        <v>5.3</v>
      </c>
      <c r="P21" s="6">
        <f t="shared" si="0"/>
        <v>5.3</v>
      </c>
      <c r="Q21">
        <f t="shared" si="1"/>
        <v>5.1340000000000012</v>
      </c>
      <c r="R21">
        <f t="shared" si="2"/>
        <v>3.0804000000000014</v>
      </c>
      <c r="S21">
        <v>24</v>
      </c>
      <c r="T21">
        <f t="shared" si="3"/>
        <v>2.0233802212833052E-2</v>
      </c>
      <c r="Y21" s="23" t="s">
        <v>357</v>
      </c>
      <c r="Z21" s="20">
        <v>9.3212257913976877E-3</v>
      </c>
      <c r="AA21" s="20">
        <v>3.103685693679226E-2</v>
      </c>
      <c r="AB21" s="20">
        <v>2.0179041364094975E-2</v>
      </c>
      <c r="AC21" s="20">
        <v>6.4041183790931036E-3</v>
      </c>
      <c r="AD21" s="20">
        <v>1.4925089038091208E-2</v>
      </c>
      <c r="AE21" s="20">
        <v>1.0664603708592155E-2</v>
      </c>
      <c r="AF21" s="20">
        <v>3.9990536931891864E-3</v>
      </c>
      <c r="AG21" s="20">
        <v>1.0777264739924512E-2</v>
      </c>
      <c r="AH21" s="20">
        <v>7.3881592165568489E-3</v>
      </c>
      <c r="AI21" s="20">
        <v>1.2743934763081327E-2</v>
      </c>
      <c r="AJ21" s="20">
        <v>8.1490154768657317E-3</v>
      </c>
      <c r="AK21" s="20">
        <v>2.2181916915557969E-2</v>
      </c>
      <c r="AL21" s="20">
        <v>1.5165466196211851E-2</v>
      </c>
      <c r="AM21" s="20">
        <v>8.0924695459579227E-3</v>
      </c>
      <c r="AN21" s="20">
        <v>2.1692460856186088E-2</v>
      </c>
      <c r="AO21" s="20">
        <v>1.4892465201072005E-2</v>
      </c>
      <c r="AP21" s="20">
        <v>4.4553925937930493E-3</v>
      </c>
      <c r="AQ21" s="20">
        <v>1.430138474070052E-2</v>
      </c>
      <c r="AR21" s="20">
        <v>9.3783886672467853E-3</v>
      </c>
      <c r="AS21" s="20">
        <v>1.3145440021510212E-2</v>
      </c>
      <c r="AT21" s="20">
        <v>1.294468739229577E-2</v>
      </c>
    </row>
    <row r="22" spans="1:46">
      <c r="A22" s="6">
        <v>21</v>
      </c>
      <c r="B22" s="7" t="s">
        <v>22</v>
      </c>
      <c r="C22" s="7" t="s">
        <v>448</v>
      </c>
      <c r="D22" s="7" t="s">
        <v>459</v>
      </c>
      <c r="E22" s="7" t="s">
        <v>442</v>
      </c>
      <c r="F22" s="7" t="s">
        <v>377</v>
      </c>
      <c r="G22" s="6" t="s">
        <v>353</v>
      </c>
      <c r="H22" s="6" t="s">
        <v>370</v>
      </c>
      <c r="I22" s="6" t="s">
        <v>371</v>
      </c>
      <c r="J22" s="6" t="s">
        <v>372</v>
      </c>
      <c r="K22" s="6" t="s">
        <v>373</v>
      </c>
      <c r="L22" s="6"/>
      <c r="M22" s="14">
        <f>'Final sheet'!P22</f>
        <v>6.6595250659630603</v>
      </c>
      <c r="N22" s="6">
        <v>0</v>
      </c>
      <c r="O22" s="6">
        <v>5.62</v>
      </c>
      <c r="P22" s="6">
        <f t="shared" si="0"/>
        <v>5.62</v>
      </c>
      <c r="Q22">
        <f t="shared" si="1"/>
        <v>4.8140000000000009</v>
      </c>
      <c r="R22">
        <f t="shared" si="2"/>
        <v>2.8884000000000007</v>
      </c>
      <c r="S22">
        <v>24</v>
      </c>
      <c r="T22">
        <f t="shared" si="3"/>
        <v>1.8071859300464354E-2</v>
      </c>
      <c r="Y22" s="23" t="s">
        <v>356</v>
      </c>
      <c r="Z22" s="20">
        <v>1.9977179954837592E-2</v>
      </c>
      <c r="AA22" s="20">
        <v>3.5672780261394407E-2</v>
      </c>
      <c r="AB22" s="20">
        <v>2.7824980108116001E-2</v>
      </c>
      <c r="AC22" s="20">
        <v>1.3883223684210529E-2</v>
      </c>
      <c r="AD22" s="20">
        <v>1.9949650544646629E-2</v>
      </c>
      <c r="AE22" s="20">
        <v>1.6916437114428577E-2</v>
      </c>
      <c r="AF22" s="20">
        <v>9.5157887499276277E-3</v>
      </c>
      <c r="AG22" s="20">
        <v>1.5528725499896558E-2</v>
      </c>
      <c r="AH22" s="20">
        <v>1.2522257124912093E-2</v>
      </c>
      <c r="AI22" s="20">
        <v>1.9087891449152225E-2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>
        <v>1.9087891449152225E-2</v>
      </c>
    </row>
    <row r="23" spans="1:46">
      <c r="A23" s="6">
        <v>22</v>
      </c>
      <c r="B23" s="7" t="s">
        <v>23</v>
      </c>
      <c r="C23" s="7" t="s">
        <v>448</v>
      </c>
      <c r="D23" s="7" t="s">
        <v>459</v>
      </c>
      <c r="E23" s="7" t="s">
        <v>442</v>
      </c>
      <c r="F23" s="7" t="s">
        <v>374</v>
      </c>
      <c r="G23" s="6" t="s">
        <v>353</v>
      </c>
      <c r="H23" s="6" t="s">
        <v>370</v>
      </c>
      <c r="I23" s="6" t="s">
        <v>371</v>
      </c>
      <c r="J23" s="6" t="s">
        <v>372</v>
      </c>
      <c r="K23" s="6" t="s">
        <v>373</v>
      </c>
      <c r="L23" s="6"/>
      <c r="M23" s="14">
        <f>'Final sheet'!P23</f>
        <v>6.681629834254144</v>
      </c>
      <c r="N23" s="6">
        <v>0</v>
      </c>
      <c r="O23" s="6">
        <v>3.36</v>
      </c>
      <c r="P23" s="6">
        <f t="shared" si="0"/>
        <v>3.36</v>
      </c>
      <c r="Q23">
        <f t="shared" si="1"/>
        <v>7.0740000000000016</v>
      </c>
      <c r="R23">
        <f t="shared" si="2"/>
        <v>4.2444000000000015</v>
      </c>
      <c r="S23">
        <v>24</v>
      </c>
      <c r="T23">
        <f t="shared" si="3"/>
        <v>2.6468093023255822E-2</v>
      </c>
      <c r="Y23" s="23" t="s">
        <v>359</v>
      </c>
      <c r="Z23" s="20">
        <v>1.6634456431896292E-2</v>
      </c>
      <c r="AA23" s="20">
        <v>3.3490013656538073E-2</v>
      </c>
      <c r="AB23" s="20">
        <v>2.5062235044217181E-2</v>
      </c>
      <c r="AC23" s="20">
        <v>7.9409965415234724E-3</v>
      </c>
      <c r="AD23" s="20">
        <v>2.0660699044042333E-2</v>
      </c>
      <c r="AE23" s="20">
        <v>1.4300847792782904E-2</v>
      </c>
      <c r="AF23" s="20">
        <v>7.8088974202810317E-3</v>
      </c>
      <c r="AG23" s="20">
        <v>1.4407007511095943E-2</v>
      </c>
      <c r="AH23" s="20">
        <v>1.1107952465688487E-2</v>
      </c>
      <c r="AI23" s="20">
        <v>1.6823678434229522E-2</v>
      </c>
      <c r="AJ23" s="20"/>
      <c r="AK23" s="20">
        <v>2.5142926356589143E-2</v>
      </c>
      <c r="AL23" s="20">
        <v>2.5142926356589143E-2</v>
      </c>
      <c r="AM23" s="20"/>
      <c r="AN23" s="20">
        <v>2.2538954602156287E-2</v>
      </c>
      <c r="AO23" s="20">
        <v>2.2538954602156287E-2</v>
      </c>
      <c r="AP23" s="20"/>
      <c r="AQ23" s="20">
        <v>1.4712142475273991E-2</v>
      </c>
      <c r="AR23" s="20">
        <v>1.4712142475273991E-2</v>
      </c>
      <c r="AS23" s="20">
        <v>2.0798007811339805E-2</v>
      </c>
      <c r="AT23" s="20">
        <v>1.8148454893266289E-2</v>
      </c>
    </row>
    <row r="24" spans="1:46">
      <c r="A24" s="6">
        <v>23</v>
      </c>
      <c r="B24" s="7" t="s">
        <v>24</v>
      </c>
      <c r="C24" s="7" t="s">
        <v>448</v>
      </c>
      <c r="D24" s="7" t="s">
        <v>459</v>
      </c>
      <c r="E24" s="7" t="s">
        <v>442</v>
      </c>
      <c r="F24" s="7" t="s">
        <v>378</v>
      </c>
      <c r="G24" s="6" t="s">
        <v>353</v>
      </c>
      <c r="H24" s="6" t="s">
        <v>370</v>
      </c>
      <c r="I24" s="6" t="s">
        <v>371</v>
      </c>
      <c r="J24" s="6" t="s">
        <v>372</v>
      </c>
      <c r="K24" s="6" t="s">
        <v>373</v>
      </c>
      <c r="L24" s="6"/>
      <c r="M24" s="14">
        <f>'Final sheet'!P24</f>
        <v>6.482256267409471</v>
      </c>
      <c r="N24" s="6">
        <v>0</v>
      </c>
      <c r="O24" s="6">
        <v>5.74</v>
      </c>
      <c r="P24" s="6">
        <f t="shared" si="0"/>
        <v>5.74</v>
      </c>
      <c r="Q24">
        <f t="shared" si="1"/>
        <v>4.6940000000000008</v>
      </c>
      <c r="R24">
        <f t="shared" si="2"/>
        <v>2.8164000000000007</v>
      </c>
      <c r="S24">
        <v>24</v>
      </c>
      <c r="T24">
        <f t="shared" si="3"/>
        <v>1.8103264536145382E-2</v>
      </c>
      <c r="Y24" s="21" t="s">
        <v>447</v>
      </c>
      <c r="Z24" s="20">
        <v>8.9161702418101736E-3</v>
      </c>
      <c r="AA24" s="20">
        <v>2.7110968480548371E-2</v>
      </c>
      <c r="AB24" s="20">
        <v>1.8013569361179267E-2</v>
      </c>
      <c r="AC24" s="20">
        <v>5.3496693593579041E-3</v>
      </c>
      <c r="AD24" s="20">
        <v>1.7811336953935272E-2</v>
      </c>
      <c r="AE24" s="20">
        <v>1.1580503156646587E-2</v>
      </c>
      <c r="AF24" s="20">
        <v>3.8895490666177625E-3</v>
      </c>
      <c r="AG24" s="20">
        <v>1.0533908406899568E-2</v>
      </c>
      <c r="AH24" s="20">
        <v>7.2117287367586659E-3</v>
      </c>
      <c r="AI24" s="20">
        <v>1.2268600418194839E-2</v>
      </c>
      <c r="AJ24" s="20">
        <v>5.688544300861513E-3</v>
      </c>
      <c r="AK24" s="20">
        <v>1.8356630649422216E-2</v>
      </c>
      <c r="AL24" s="20">
        <v>1.0212860853918902E-2</v>
      </c>
      <c r="AM24" s="20">
        <v>5.0302200892793454E-3</v>
      </c>
      <c r="AN24" s="20" t="e">
        <v>#DIV/0!</v>
      </c>
      <c r="AO24" s="20" t="e">
        <v>#DIV/0!</v>
      </c>
      <c r="AP24" s="20">
        <v>2.7676651577322204E-3</v>
      </c>
      <c r="AQ24" s="20">
        <v>1.3530266559057209E-2</v>
      </c>
      <c r="AR24" s="20">
        <v>6.3551989581738843E-3</v>
      </c>
      <c r="AS24" s="20" t="e">
        <v>#DIV/0!</v>
      </c>
      <c r="AT24" s="20" t="e">
        <v>#DIV/0!</v>
      </c>
    </row>
    <row r="25" spans="1:46">
      <c r="A25" s="6">
        <v>24</v>
      </c>
      <c r="B25" s="7" t="s">
        <v>25</v>
      </c>
      <c r="C25" s="7" t="s">
        <v>448</v>
      </c>
      <c r="D25" s="7" t="s">
        <v>459</v>
      </c>
      <c r="E25" s="7" t="s">
        <v>442</v>
      </c>
      <c r="F25" s="7" t="s">
        <v>375</v>
      </c>
      <c r="G25" s="6" t="s">
        <v>353</v>
      </c>
      <c r="H25" s="6" t="s">
        <v>370</v>
      </c>
      <c r="I25" s="6" t="s">
        <v>371</v>
      </c>
      <c r="J25" s="6" t="s">
        <v>372</v>
      </c>
      <c r="K25" s="6" t="s">
        <v>373</v>
      </c>
      <c r="L25" s="6"/>
      <c r="M25" s="14">
        <f>'Final sheet'!P25</f>
        <v>7.2038016528925617</v>
      </c>
      <c r="N25" s="6">
        <v>0</v>
      </c>
      <c r="O25" s="6">
        <v>4.88</v>
      </c>
      <c r="P25" s="6">
        <f t="shared" si="0"/>
        <v>4.88</v>
      </c>
      <c r="Q25">
        <f t="shared" si="1"/>
        <v>5.5540000000000012</v>
      </c>
      <c r="R25">
        <f t="shared" si="2"/>
        <v>3.3324000000000011</v>
      </c>
      <c r="S25">
        <v>24</v>
      </c>
      <c r="T25">
        <f t="shared" si="3"/>
        <v>1.9274545120803992E-2</v>
      </c>
      <c r="Y25" s="22" t="s">
        <v>453</v>
      </c>
      <c r="Z25" s="20">
        <v>1.0087449884068933E-2</v>
      </c>
      <c r="AA25" s="20">
        <v>1.7872216310328419E-2</v>
      </c>
      <c r="AB25" s="20">
        <v>1.3979833097198677E-2</v>
      </c>
      <c r="AC25" s="20">
        <v>5.0923169791338794E-3</v>
      </c>
      <c r="AD25" s="20">
        <v>1.0976364839664739E-2</v>
      </c>
      <c r="AE25" s="20">
        <v>8.0343409093993085E-3</v>
      </c>
      <c r="AF25" s="20">
        <v>3.6702501902623214E-3</v>
      </c>
      <c r="AG25" s="20">
        <v>7.3374699649307613E-3</v>
      </c>
      <c r="AH25" s="20">
        <v>5.5038600775965413E-3</v>
      </c>
      <c r="AI25" s="20">
        <v>9.1726780280648439E-3</v>
      </c>
      <c r="AJ25" s="20">
        <v>7.9876166602871335E-3</v>
      </c>
      <c r="AK25" s="20">
        <v>1.7031032045210941E-2</v>
      </c>
      <c r="AL25" s="20">
        <v>1.1863366110968766E-2</v>
      </c>
      <c r="AM25" s="20">
        <v>8.3114075489109408E-3</v>
      </c>
      <c r="AN25" s="20">
        <v>2.0755659415205813E-2</v>
      </c>
      <c r="AO25" s="20">
        <v>1.3644658348751599E-2</v>
      </c>
      <c r="AP25" s="20">
        <v>4.0564871248182192E-3</v>
      </c>
      <c r="AQ25" s="20">
        <v>1.2649232561630201E-2</v>
      </c>
      <c r="AR25" s="20">
        <v>6.9207356037555463E-3</v>
      </c>
      <c r="AS25" s="20">
        <v>1.1004029242028791E-2</v>
      </c>
      <c r="AT25" s="20">
        <v>1.0005110398048455E-2</v>
      </c>
    </row>
    <row r="26" spans="1:46">
      <c r="A26" s="6">
        <v>25</v>
      </c>
      <c r="B26" s="7" t="s">
        <v>26</v>
      </c>
      <c r="C26" s="7" t="s">
        <v>452</v>
      </c>
      <c r="D26" s="7" t="s">
        <v>461</v>
      </c>
      <c r="E26" s="7" t="s">
        <v>442</v>
      </c>
      <c r="F26" s="7" t="s">
        <v>378</v>
      </c>
      <c r="G26" s="6" t="s">
        <v>353</v>
      </c>
      <c r="H26" s="6" t="s">
        <v>370</v>
      </c>
      <c r="I26" s="6" t="s">
        <v>371</v>
      </c>
      <c r="J26" s="6" t="s">
        <v>372</v>
      </c>
      <c r="K26" s="6" t="s">
        <v>373</v>
      </c>
      <c r="L26" s="6"/>
      <c r="M26" s="14">
        <f>'Final sheet'!P26</f>
        <v>6.0716513761467894</v>
      </c>
      <c r="N26" s="6">
        <v>0</v>
      </c>
      <c r="O26" s="6">
        <v>2.9</v>
      </c>
      <c r="P26" s="6">
        <f t="shared" si="0"/>
        <v>2.9</v>
      </c>
      <c r="Q26">
        <f t="shared" si="1"/>
        <v>7.5340000000000007</v>
      </c>
      <c r="R26">
        <f t="shared" si="2"/>
        <v>4.5204000000000004</v>
      </c>
      <c r="S26">
        <v>24</v>
      </c>
      <c r="T26">
        <f t="shared" si="3"/>
        <v>3.102121454798205E-2</v>
      </c>
      <c r="Y26" s="23" t="s">
        <v>358</v>
      </c>
      <c r="Z26" s="20">
        <v>9.4806722288722604E-3</v>
      </c>
      <c r="AA26" s="20">
        <v>1.5244631791324405E-2</v>
      </c>
      <c r="AB26" s="20">
        <v>1.2362652010098334E-2</v>
      </c>
      <c r="AC26" s="20">
        <v>6.0981708442761108E-3</v>
      </c>
      <c r="AD26" s="20">
        <v>1.072840106643609E-2</v>
      </c>
      <c r="AE26" s="20">
        <v>8.4132859553560993E-3</v>
      </c>
      <c r="AF26" s="20">
        <v>4.4028916719767693E-3</v>
      </c>
      <c r="AG26" s="20">
        <v>6.5772565691502192E-3</v>
      </c>
      <c r="AH26" s="20">
        <v>5.4900741205634943E-3</v>
      </c>
      <c r="AI26" s="20">
        <v>8.7553373620059757E-3</v>
      </c>
      <c r="AJ26" s="20">
        <v>6.4109832005889806E-3</v>
      </c>
      <c r="AK26" s="20"/>
      <c r="AL26" s="20">
        <v>6.4109832005889806E-3</v>
      </c>
      <c r="AM26" s="20">
        <v>5.4277101041875853E-3</v>
      </c>
      <c r="AN26" s="20"/>
      <c r="AO26" s="20">
        <v>5.4277101041875853E-3</v>
      </c>
      <c r="AP26" s="20">
        <v>2.4033197242487132E-3</v>
      </c>
      <c r="AQ26" s="20"/>
      <c r="AR26" s="20">
        <v>2.4033197242487132E-3</v>
      </c>
      <c r="AS26" s="20">
        <v>4.7473376763417603E-3</v>
      </c>
      <c r="AT26" s="20">
        <v>7.4193374667845709E-3</v>
      </c>
    </row>
    <row r="27" spans="1:46">
      <c r="A27" s="6">
        <v>26</v>
      </c>
      <c r="B27" s="7" t="s">
        <v>27</v>
      </c>
      <c r="C27" s="7" t="s">
        <v>452</v>
      </c>
      <c r="D27" s="7" t="s">
        <v>461</v>
      </c>
      <c r="E27" s="7" t="s">
        <v>442</v>
      </c>
      <c r="F27" s="7" t="s">
        <v>377</v>
      </c>
      <c r="G27" s="6" t="s">
        <v>353</v>
      </c>
      <c r="H27" s="6" t="s">
        <v>370</v>
      </c>
      <c r="I27" s="6" t="s">
        <v>371</v>
      </c>
      <c r="J27" s="6" t="s">
        <v>372</v>
      </c>
      <c r="K27" s="6" t="s">
        <v>373</v>
      </c>
      <c r="L27" s="6"/>
      <c r="M27" s="14">
        <f>'Final sheet'!P27</f>
        <v>6.8469333333333324</v>
      </c>
      <c r="N27" s="6">
        <v>0</v>
      </c>
      <c r="O27" s="6">
        <v>4.82</v>
      </c>
      <c r="P27" s="6">
        <f t="shared" si="0"/>
        <v>4.82</v>
      </c>
      <c r="Q27">
        <f t="shared" si="1"/>
        <v>5.6140000000000008</v>
      </c>
      <c r="R27">
        <f t="shared" si="2"/>
        <v>3.3684000000000007</v>
      </c>
      <c r="S27">
        <v>24</v>
      </c>
      <c r="T27">
        <f t="shared" si="3"/>
        <v>2.0498227917121054E-2</v>
      </c>
      <c r="Y27" s="23" t="s">
        <v>357</v>
      </c>
      <c r="Z27" s="20">
        <v>1.6245465039577835E-2</v>
      </c>
      <c r="AA27" s="20">
        <v>2.1847805971936477E-2</v>
      </c>
      <c r="AB27" s="20">
        <v>1.9046635505757158E-2</v>
      </c>
      <c r="AC27" s="20">
        <v>5.1075373485292676E-3</v>
      </c>
      <c r="AD27" s="20">
        <v>1.3288089328674223E-2</v>
      </c>
      <c r="AE27" s="20">
        <v>9.1978133386017447E-3</v>
      </c>
      <c r="AF27" s="20">
        <v>3.3833425966643882E-3</v>
      </c>
      <c r="AG27" s="20">
        <v>8.3346486978798182E-3</v>
      </c>
      <c r="AH27" s="20">
        <v>5.8589956472721028E-3</v>
      </c>
      <c r="AI27" s="20">
        <v>1.1367814830543671E-2</v>
      </c>
      <c r="AJ27" s="20">
        <v>8.288102357427626E-3</v>
      </c>
      <c r="AK27" s="20">
        <v>2.2188817881510298E-2</v>
      </c>
      <c r="AL27" s="20">
        <v>1.5238460119468961E-2</v>
      </c>
      <c r="AM27" s="20">
        <v>9.2090026193640349E-3</v>
      </c>
      <c r="AN27" s="20">
        <v>2.425200415753348E-2</v>
      </c>
      <c r="AO27" s="20">
        <v>1.6730503388448757E-2</v>
      </c>
      <c r="AP27" s="20">
        <v>5.4228419136765479E-3</v>
      </c>
      <c r="AQ27" s="20">
        <v>1.4533543268191788E-2</v>
      </c>
      <c r="AR27" s="20">
        <v>9.9781925909341682E-3</v>
      </c>
      <c r="AS27" s="20">
        <v>1.3982385366283961E-2</v>
      </c>
      <c r="AT27" s="20">
        <v>1.2675100098413813E-2</v>
      </c>
    </row>
    <row r="28" spans="1:46">
      <c r="A28" s="6">
        <v>27</v>
      </c>
      <c r="B28" s="7" t="s">
        <v>28</v>
      </c>
      <c r="C28" s="7" t="s">
        <v>452</v>
      </c>
      <c r="D28" s="7" t="s">
        <v>461</v>
      </c>
      <c r="E28" s="7" t="s">
        <v>442</v>
      </c>
      <c r="F28" s="7" t="s">
        <v>375</v>
      </c>
      <c r="G28" s="6" t="s">
        <v>353</v>
      </c>
      <c r="H28" s="6" t="s">
        <v>370</v>
      </c>
      <c r="I28" s="6" t="s">
        <v>371</v>
      </c>
      <c r="J28" s="6" t="s">
        <v>372</v>
      </c>
      <c r="K28" s="6" t="s">
        <v>373</v>
      </c>
      <c r="L28" s="6"/>
      <c r="M28" s="14">
        <f>'Final sheet'!P28</f>
        <v>5.3319211822660106</v>
      </c>
      <c r="N28" s="6">
        <v>0</v>
      </c>
      <c r="O28" s="6">
        <v>1.85</v>
      </c>
      <c r="P28" s="6">
        <f t="shared" si="0"/>
        <v>1.85</v>
      </c>
      <c r="Q28">
        <f t="shared" si="1"/>
        <v>8.5840000000000014</v>
      </c>
      <c r="R28">
        <f t="shared" si="2"/>
        <v>5.1504000000000012</v>
      </c>
      <c r="S28">
        <v>24</v>
      </c>
      <c r="T28">
        <f t="shared" si="3"/>
        <v>4.0248156839557271E-2</v>
      </c>
      <c r="Y28" s="23" t="s">
        <v>356</v>
      </c>
      <c r="Z28" s="20">
        <v>9.1603583626446508E-3</v>
      </c>
      <c r="AA28" s="20">
        <v>1.4638715875960778E-2</v>
      </c>
      <c r="AB28" s="20">
        <v>1.1899537119302715E-2</v>
      </c>
      <c r="AC28" s="20">
        <v>4.9174982158332083E-3</v>
      </c>
      <c r="AD28" s="20">
        <v>7.7973636694937719E-3</v>
      </c>
      <c r="AE28" s="20">
        <v>6.3574309426634897E-3</v>
      </c>
      <c r="AF28" s="20">
        <v>4.0437396985607754E-3</v>
      </c>
      <c r="AG28" s="20">
        <v>5.1043185131195365E-3</v>
      </c>
      <c r="AH28" s="20">
        <v>4.5740291058401564E-3</v>
      </c>
      <c r="AI28" s="20">
        <v>7.6103323892687874E-3</v>
      </c>
      <c r="AJ28" s="20">
        <v>1.3288461538461541E-2</v>
      </c>
      <c r="AK28" s="20">
        <v>2.0154070274354795E-2</v>
      </c>
      <c r="AL28" s="20">
        <v>1.672126590640817E-2</v>
      </c>
      <c r="AM28" s="20">
        <v>1.004273504273505E-2</v>
      </c>
      <c r="AN28" s="20">
        <v>2.4247268077191353E-2</v>
      </c>
      <c r="AO28" s="20">
        <v>1.7145001559963201E-2</v>
      </c>
      <c r="AP28" s="20">
        <v>7.0470085470085509E-3</v>
      </c>
      <c r="AQ28" s="20"/>
      <c r="AR28" s="20">
        <v>7.0470085470085509E-3</v>
      </c>
      <c r="AS28" s="20">
        <v>1.495590869595026E-2</v>
      </c>
      <c r="AT28" s="20">
        <v>1.0949230710487638E-2</v>
      </c>
    </row>
    <row r="29" spans="1:46">
      <c r="A29" s="6">
        <v>28</v>
      </c>
      <c r="B29" s="7" t="s">
        <v>29</v>
      </c>
      <c r="C29" s="7" t="s">
        <v>452</v>
      </c>
      <c r="D29" s="7" t="s">
        <v>461</v>
      </c>
      <c r="E29" s="7" t="s">
        <v>442</v>
      </c>
      <c r="F29" s="7" t="s">
        <v>374</v>
      </c>
      <c r="G29" s="6" t="s">
        <v>353</v>
      </c>
      <c r="H29" s="6" t="s">
        <v>370</v>
      </c>
      <c r="I29" s="6" t="s">
        <v>371</v>
      </c>
      <c r="J29" s="6" t="s">
        <v>372</v>
      </c>
      <c r="K29" s="6" t="s">
        <v>373</v>
      </c>
      <c r="L29" s="6"/>
      <c r="M29" s="14">
        <f>'Final sheet'!P29</f>
        <v>6.0920327102803729</v>
      </c>
      <c r="N29" s="6">
        <v>0</v>
      </c>
      <c r="O29" s="6">
        <v>3.68</v>
      </c>
      <c r="P29" s="6">
        <f t="shared" si="0"/>
        <v>3.68</v>
      </c>
      <c r="Q29">
        <f t="shared" si="1"/>
        <v>6.7540000000000013</v>
      </c>
      <c r="R29">
        <f t="shared" si="2"/>
        <v>4.0524000000000013</v>
      </c>
      <c r="S29">
        <v>24</v>
      </c>
      <c r="T29">
        <f t="shared" si="3"/>
        <v>2.7716528789325737E-2</v>
      </c>
      <c r="Y29" s="23" t="s">
        <v>359</v>
      </c>
      <c r="Z29" s="20">
        <v>5.4633039051809823E-3</v>
      </c>
      <c r="AA29" s="20">
        <v>1.9757711602092019E-2</v>
      </c>
      <c r="AB29" s="20">
        <v>1.26105077536365E-2</v>
      </c>
      <c r="AC29" s="20">
        <v>4.2460615078969309E-3</v>
      </c>
      <c r="AD29" s="20">
        <v>1.2091605294054869E-2</v>
      </c>
      <c r="AE29" s="20">
        <v>8.1688334009759004E-3</v>
      </c>
      <c r="AF29" s="20">
        <v>2.8510267938473529E-3</v>
      </c>
      <c r="AG29" s="20">
        <v>9.3336560795734737E-3</v>
      </c>
      <c r="AH29" s="20">
        <v>6.0923414367104137E-3</v>
      </c>
      <c r="AI29" s="20">
        <v>8.9572275304409376E-3</v>
      </c>
      <c r="AJ29" s="20">
        <v>3.9629195446703892E-3</v>
      </c>
      <c r="AK29" s="20">
        <v>8.7502079797677299E-3</v>
      </c>
      <c r="AL29" s="20">
        <v>6.3565637622190595E-3</v>
      </c>
      <c r="AM29" s="20">
        <v>8.5661824293570867E-3</v>
      </c>
      <c r="AN29" s="20">
        <v>1.3767706010892604E-2</v>
      </c>
      <c r="AO29" s="20">
        <v>1.1166944220124845E-2</v>
      </c>
      <c r="AP29" s="20">
        <v>1.3527783143390654E-3</v>
      </c>
      <c r="AQ29" s="20">
        <v>1.0764921855068612E-2</v>
      </c>
      <c r="AR29" s="20">
        <v>6.0588500847038387E-3</v>
      </c>
      <c r="AS29" s="20">
        <v>7.8607860223492473E-3</v>
      </c>
      <c r="AT29" s="20">
        <v>8.4090067763950924E-3</v>
      </c>
    </row>
    <row r="30" spans="1:46">
      <c r="A30" s="6">
        <v>29</v>
      </c>
      <c r="B30" s="7" t="s">
        <v>30</v>
      </c>
      <c r="C30" s="7" t="s">
        <v>452</v>
      </c>
      <c r="D30" s="7" t="s">
        <v>463</v>
      </c>
      <c r="E30" s="7" t="s">
        <v>442</v>
      </c>
      <c r="F30" s="7" t="s">
        <v>375</v>
      </c>
      <c r="G30" s="6" t="s">
        <v>353</v>
      </c>
      <c r="H30" s="6" t="s">
        <v>370</v>
      </c>
      <c r="I30" s="6" t="s">
        <v>371</v>
      </c>
      <c r="J30" s="6" t="s">
        <v>372</v>
      </c>
      <c r="K30" s="6" t="s">
        <v>373</v>
      </c>
      <c r="L30" s="6"/>
      <c r="M30" s="14">
        <f>'Final sheet'!P30</f>
        <v>6.0915094339622629</v>
      </c>
      <c r="N30" s="6">
        <v>0</v>
      </c>
      <c r="O30" s="6">
        <v>4.79</v>
      </c>
      <c r="P30" s="6">
        <f t="shared" si="0"/>
        <v>4.79</v>
      </c>
      <c r="Q30">
        <f t="shared" si="1"/>
        <v>5.644000000000001</v>
      </c>
      <c r="R30">
        <f t="shared" si="2"/>
        <v>3.386400000000001</v>
      </c>
      <c r="S30">
        <v>24</v>
      </c>
      <c r="T30">
        <f t="shared" si="3"/>
        <v>2.3163388570543605E-2</v>
      </c>
      <c r="Y30" s="22" t="s">
        <v>456</v>
      </c>
      <c r="Z30" s="20">
        <v>1.011903691394995E-2</v>
      </c>
      <c r="AA30" s="20">
        <v>2.2554714301638506E-2</v>
      </c>
      <c r="AB30" s="20">
        <v>1.6336875607794225E-2</v>
      </c>
      <c r="AC30" s="20">
        <v>6.7505762041172729E-3</v>
      </c>
      <c r="AD30" s="20">
        <v>1.5279333517872291E-2</v>
      </c>
      <c r="AE30" s="20">
        <v>1.1014954860994781E-2</v>
      </c>
      <c r="AF30" s="20">
        <v>5.2262686284719499E-3</v>
      </c>
      <c r="AG30" s="20">
        <v>9.955420751251054E-3</v>
      </c>
      <c r="AH30" s="20">
        <v>7.5908446898615006E-3</v>
      </c>
      <c r="AI30" s="20">
        <v>1.1647558386216837E-2</v>
      </c>
      <c r="AJ30" s="20">
        <v>6.8995085678936804E-3</v>
      </c>
      <c r="AK30" s="20">
        <v>1.6426051111555703E-2</v>
      </c>
      <c r="AL30" s="20">
        <v>1.2615434094090893E-2</v>
      </c>
      <c r="AM30" s="20">
        <v>6.4956616246644059E-3</v>
      </c>
      <c r="AN30" s="20">
        <v>1.8924139043860574E-2</v>
      </c>
      <c r="AO30" s="20">
        <v>1.3952748076182108E-2</v>
      </c>
      <c r="AP30" s="20">
        <v>3.462737626782363E-3</v>
      </c>
      <c r="AQ30" s="20">
        <v>1.2786329359685744E-2</v>
      </c>
      <c r="AR30" s="20">
        <v>9.0568926665243916E-3</v>
      </c>
      <c r="AS30" s="20">
        <v>1.1875024945599133E-2</v>
      </c>
      <c r="AT30" s="20">
        <v>1.1735045524440796E-2</v>
      </c>
    </row>
    <row r="31" spans="1:46">
      <c r="A31" s="6">
        <v>30</v>
      </c>
      <c r="B31" s="7" t="s">
        <v>31</v>
      </c>
      <c r="C31" s="7" t="s">
        <v>452</v>
      </c>
      <c r="D31" s="7" t="s">
        <v>463</v>
      </c>
      <c r="E31" s="7" t="s">
        <v>442</v>
      </c>
      <c r="F31" s="7" t="s">
        <v>374</v>
      </c>
      <c r="G31" s="6" t="s">
        <v>353</v>
      </c>
      <c r="H31" s="6" t="s">
        <v>370</v>
      </c>
      <c r="I31" s="6" t="s">
        <v>371</v>
      </c>
      <c r="J31" s="6" t="s">
        <v>372</v>
      </c>
      <c r="K31" s="6" t="s">
        <v>373</v>
      </c>
      <c r="L31" s="6"/>
      <c r="M31" s="14">
        <f>'Final sheet'!P31</f>
        <v>5.7163917525773194</v>
      </c>
      <c r="N31" s="6">
        <v>0</v>
      </c>
      <c r="O31" s="6">
        <v>2.98</v>
      </c>
      <c r="P31" s="6">
        <f t="shared" si="0"/>
        <v>2.98</v>
      </c>
      <c r="Q31">
        <f t="shared" si="1"/>
        <v>7.4540000000000006</v>
      </c>
      <c r="R31">
        <f t="shared" si="2"/>
        <v>4.4724000000000004</v>
      </c>
      <c r="S31">
        <v>24</v>
      </c>
      <c r="T31">
        <f t="shared" si="3"/>
        <v>3.2599235333369406E-2</v>
      </c>
      <c r="Y31" s="23" t="s">
        <v>358</v>
      </c>
      <c r="Z31" s="20">
        <v>9.0523465183947466E-3</v>
      </c>
      <c r="AA31" s="20">
        <v>2.4946841266391361E-2</v>
      </c>
      <c r="AB31" s="20">
        <v>1.6999593892393056E-2</v>
      </c>
      <c r="AC31" s="20">
        <v>5.410331018985335E-3</v>
      </c>
      <c r="AD31" s="20">
        <v>1.4789606426139239E-2</v>
      </c>
      <c r="AE31" s="20">
        <v>1.0099968722562287E-2</v>
      </c>
      <c r="AF31" s="20">
        <v>4.3642265180106237E-3</v>
      </c>
      <c r="AG31" s="20">
        <v>1.0093442850588035E-2</v>
      </c>
      <c r="AH31" s="20">
        <v>7.228834684299329E-3</v>
      </c>
      <c r="AI31" s="20">
        <v>1.1442799099751558E-2</v>
      </c>
      <c r="AJ31" s="20">
        <v>6.2923683340885108E-3</v>
      </c>
      <c r="AK31" s="20">
        <v>6.8521037258355766E-3</v>
      </c>
      <c r="AL31" s="20">
        <v>6.5722360299620437E-3</v>
      </c>
      <c r="AM31" s="20">
        <v>4.5413198785801672E-3</v>
      </c>
      <c r="AN31" s="20">
        <v>1.1640356158071156E-2</v>
      </c>
      <c r="AO31" s="20">
        <v>8.0908380183256617E-3</v>
      </c>
      <c r="AP31" s="20">
        <v>2.7205674435401188E-3</v>
      </c>
      <c r="AQ31" s="20">
        <v>9.3592573598816758E-3</v>
      </c>
      <c r="AR31" s="20">
        <v>6.0399124017108969E-3</v>
      </c>
      <c r="AS31" s="20">
        <v>6.9009954833328677E-3</v>
      </c>
      <c r="AT31" s="20">
        <v>9.1718972915422123E-3</v>
      </c>
    </row>
    <row r="32" spans="1:46">
      <c r="A32" s="6">
        <v>31</v>
      </c>
      <c r="B32" s="7" t="s">
        <v>32</v>
      </c>
      <c r="C32" s="7" t="s">
        <v>452</v>
      </c>
      <c r="D32" s="7" t="s">
        <v>463</v>
      </c>
      <c r="E32" s="7" t="s">
        <v>442</v>
      </c>
      <c r="F32" s="7" t="s">
        <v>378</v>
      </c>
      <c r="G32" s="6" t="s">
        <v>353</v>
      </c>
      <c r="H32" s="6" t="s">
        <v>370</v>
      </c>
      <c r="I32" s="6" t="s">
        <v>371</v>
      </c>
      <c r="J32" s="6" t="s">
        <v>372</v>
      </c>
      <c r="K32" s="6" t="s">
        <v>373</v>
      </c>
      <c r="L32" s="6"/>
      <c r="M32" s="14">
        <f>'Final sheet'!P32</f>
        <v>6.4211515151515162</v>
      </c>
      <c r="N32" s="6">
        <v>0</v>
      </c>
      <c r="O32" s="6">
        <v>3.5</v>
      </c>
      <c r="P32" s="6">
        <f t="shared" si="0"/>
        <v>3.5</v>
      </c>
      <c r="Q32">
        <f t="shared" si="1"/>
        <v>6.9340000000000011</v>
      </c>
      <c r="R32">
        <f t="shared" si="2"/>
        <v>4.160400000000001</v>
      </c>
      <c r="S32">
        <v>24</v>
      </c>
      <c r="T32">
        <f t="shared" si="3"/>
        <v>2.6996715400806049E-2</v>
      </c>
      <c r="Y32" s="23" t="s">
        <v>481</v>
      </c>
      <c r="Z32" s="20">
        <v>1.1763769838348362E-2</v>
      </c>
      <c r="AA32" s="20">
        <v>2.1141645992767646E-2</v>
      </c>
      <c r="AB32" s="20">
        <v>1.6452707915558005E-2</v>
      </c>
      <c r="AC32" s="20">
        <v>8.0705319674803603E-3</v>
      </c>
      <c r="AD32" s="20">
        <v>1.304199998948785E-2</v>
      </c>
      <c r="AE32" s="20">
        <v>1.0556265978484105E-2</v>
      </c>
      <c r="AF32" s="20">
        <v>6.8183706523911218E-3</v>
      </c>
      <c r="AG32" s="20">
        <v>9.6456660149132449E-3</v>
      </c>
      <c r="AH32" s="20">
        <v>8.2320183336521829E-3</v>
      </c>
      <c r="AI32" s="20">
        <v>1.174699740923143E-2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>
        <v>1.174699740923143E-2</v>
      </c>
    </row>
    <row r="33" spans="1:46">
      <c r="A33" s="6">
        <v>32</v>
      </c>
      <c r="B33" s="7" t="s">
        <v>33</v>
      </c>
      <c r="C33" s="7" t="s">
        <v>452</v>
      </c>
      <c r="D33" s="7" t="s">
        <v>463</v>
      </c>
      <c r="E33" s="7" t="s">
        <v>442</v>
      </c>
      <c r="F33" s="7" t="s">
        <v>377</v>
      </c>
      <c r="G33" s="6" t="s">
        <v>353</v>
      </c>
      <c r="H33" s="6" t="s">
        <v>370</v>
      </c>
      <c r="I33" s="6" t="s">
        <v>371</v>
      </c>
      <c r="J33" s="6" t="s">
        <v>372</v>
      </c>
      <c r="K33" s="6" t="s">
        <v>373</v>
      </c>
      <c r="L33" s="6"/>
      <c r="M33" s="14">
        <f>'Final sheet'!P33</f>
        <v>5.9914414414414408</v>
      </c>
      <c r="N33" s="6">
        <v>0</v>
      </c>
      <c r="O33" s="6">
        <v>3.92</v>
      </c>
      <c r="P33" s="6">
        <f t="shared" si="0"/>
        <v>3.92</v>
      </c>
      <c r="Q33">
        <f t="shared" si="1"/>
        <v>6.5140000000000011</v>
      </c>
      <c r="R33">
        <f t="shared" si="2"/>
        <v>3.9084000000000012</v>
      </c>
      <c r="S33">
        <v>24</v>
      </c>
      <c r="T33">
        <f t="shared" si="3"/>
        <v>2.7180437561085641E-2</v>
      </c>
      <c r="Y33" s="23" t="s">
        <v>356</v>
      </c>
      <c r="Z33" s="20">
        <v>1.2325180190653344E-2</v>
      </c>
      <c r="AA33" s="20">
        <v>2.0233802212833052E-2</v>
      </c>
      <c r="AB33" s="20">
        <v>1.6279491201743199E-2</v>
      </c>
      <c r="AC33" s="20">
        <v>8.5193094629156026E-3</v>
      </c>
      <c r="AD33" s="20">
        <v>1.9408133813224839E-2</v>
      </c>
      <c r="AE33" s="20">
        <v>1.396372163807022E-2</v>
      </c>
      <c r="AF33" s="20">
        <v>6.2661009067658717E-3</v>
      </c>
      <c r="AG33" s="20">
        <v>9.0186373322360021E-3</v>
      </c>
      <c r="AH33" s="20">
        <v>7.6423691195009365E-3</v>
      </c>
      <c r="AI33" s="20">
        <v>1.2628527319771451E-2</v>
      </c>
      <c r="AJ33" s="20"/>
      <c r="AK33" s="20">
        <v>2.153884524254894E-2</v>
      </c>
      <c r="AL33" s="20">
        <v>2.153884524254894E-2</v>
      </c>
      <c r="AM33" s="20"/>
      <c r="AN33" s="20">
        <v>2.4517210222213478E-2</v>
      </c>
      <c r="AO33" s="20">
        <v>2.4517210222213478E-2</v>
      </c>
      <c r="AP33" s="20"/>
      <c r="AQ33" s="20">
        <v>1.4692473795787638E-2</v>
      </c>
      <c r="AR33" s="20">
        <v>1.4692473795787638E-2</v>
      </c>
      <c r="AS33" s="20">
        <v>2.0249509753516689E-2</v>
      </c>
      <c r="AT33" s="20">
        <v>1.5168854797686529E-2</v>
      </c>
    </row>
    <row r="34" spans="1:46">
      <c r="A34" s="6">
        <v>33</v>
      </c>
      <c r="B34" s="7" t="s">
        <v>34</v>
      </c>
      <c r="C34" s="7" t="s">
        <v>452</v>
      </c>
      <c r="D34" s="7" t="s">
        <v>465</v>
      </c>
      <c r="E34" s="7" t="s">
        <v>442</v>
      </c>
      <c r="F34" s="7" t="s">
        <v>374</v>
      </c>
      <c r="G34" s="6" t="s">
        <v>353</v>
      </c>
      <c r="H34" s="6" t="s">
        <v>370</v>
      </c>
      <c r="I34" s="6" t="s">
        <v>371</v>
      </c>
      <c r="J34" s="6" t="s">
        <v>372</v>
      </c>
      <c r="K34" s="6" t="s">
        <v>373</v>
      </c>
      <c r="L34" s="6"/>
      <c r="M34" s="14">
        <f>'Final sheet'!P34</f>
        <v>5.0299159663865556</v>
      </c>
      <c r="N34" s="6">
        <v>0</v>
      </c>
      <c r="O34" s="6">
        <v>4.8</v>
      </c>
      <c r="P34" s="6">
        <f t="shared" si="0"/>
        <v>4.8</v>
      </c>
      <c r="Q34">
        <f t="shared" si="1"/>
        <v>5.6340000000000012</v>
      </c>
      <c r="R34">
        <f t="shared" si="2"/>
        <v>3.3804000000000007</v>
      </c>
      <c r="S34">
        <v>24</v>
      </c>
      <c r="T34">
        <f t="shared" si="3"/>
        <v>2.8002455894145951E-2</v>
      </c>
      <c r="Y34" s="23" t="s">
        <v>359</v>
      </c>
      <c r="Z34" s="20">
        <v>7.3348511084033443E-3</v>
      </c>
      <c r="AA34" s="20">
        <v>2.3896567734561957E-2</v>
      </c>
      <c r="AB34" s="20">
        <v>1.5615709421482651E-2</v>
      </c>
      <c r="AC34" s="20">
        <v>5.0021323670877945E-3</v>
      </c>
      <c r="AD34" s="20">
        <v>1.3877593842637238E-2</v>
      </c>
      <c r="AE34" s="20">
        <v>9.439863104862516E-3</v>
      </c>
      <c r="AF34" s="20">
        <v>3.4563764367201819E-3</v>
      </c>
      <c r="AG34" s="20">
        <v>1.106393680726693E-2</v>
      </c>
      <c r="AH34" s="20">
        <v>7.2601566219935559E-3</v>
      </c>
      <c r="AI34" s="20">
        <v>1.0771909716112908E-2</v>
      </c>
      <c r="AJ34" s="20">
        <v>7.50664880169885E-3</v>
      </c>
      <c r="AK34" s="20">
        <v>2.0887204366282594E-2</v>
      </c>
      <c r="AL34" s="20">
        <v>1.4196926583990722E-2</v>
      </c>
      <c r="AM34" s="20">
        <v>8.4500033707486447E-3</v>
      </c>
      <c r="AN34" s="20">
        <v>2.0614850751297091E-2</v>
      </c>
      <c r="AO34" s="20">
        <v>1.4532427061022868E-2</v>
      </c>
      <c r="AP34" s="20">
        <v>4.2049078100246072E-3</v>
      </c>
      <c r="AQ34" s="20">
        <v>1.4307256923387919E-2</v>
      </c>
      <c r="AR34" s="20">
        <v>9.2560823667062631E-3</v>
      </c>
      <c r="AS34" s="20">
        <v>1.266181200390662E-2</v>
      </c>
      <c r="AT34" s="20">
        <v>1.1716860860009762E-2</v>
      </c>
    </row>
    <row r="35" spans="1:46">
      <c r="A35" s="6">
        <v>34</v>
      </c>
      <c r="B35" s="7" t="s">
        <v>35</v>
      </c>
      <c r="C35" s="7" t="s">
        <v>452</v>
      </c>
      <c r="D35" s="7" t="s">
        <v>465</v>
      </c>
      <c r="E35" s="7" t="s">
        <v>442</v>
      </c>
      <c r="F35" s="7" t="s">
        <v>375</v>
      </c>
      <c r="G35" s="6" t="s">
        <v>353</v>
      </c>
      <c r="H35" s="6" t="s">
        <v>370</v>
      </c>
      <c r="I35" s="6" t="s">
        <v>371</v>
      </c>
      <c r="J35" s="6" t="s">
        <v>372</v>
      </c>
      <c r="K35" s="6" t="s">
        <v>373</v>
      </c>
      <c r="L35" s="6"/>
      <c r="M35" s="14">
        <f>'Final sheet'!P35</f>
        <v>4.7529947916666675</v>
      </c>
      <c r="N35" s="6">
        <v>0</v>
      </c>
      <c r="O35" s="6">
        <v>3.43</v>
      </c>
      <c r="P35" s="6">
        <f t="shared" si="0"/>
        <v>3.43</v>
      </c>
      <c r="Q35">
        <f t="shared" si="1"/>
        <v>7.0040000000000013</v>
      </c>
      <c r="R35">
        <f t="shared" si="2"/>
        <v>4.2024000000000008</v>
      </c>
      <c r="S35">
        <v>24</v>
      </c>
      <c r="T35">
        <f t="shared" si="3"/>
        <v>3.6839930964578251E-2</v>
      </c>
      <c r="Y35" s="22" t="s">
        <v>458</v>
      </c>
      <c r="Z35" s="20">
        <v>6.8396450364352802E-3</v>
      </c>
      <c r="AA35" s="20">
        <v>2.0479440495167388E-2</v>
      </c>
      <c r="AB35" s="20">
        <v>1.3659542765801336E-2</v>
      </c>
      <c r="AC35" s="20">
        <v>4.9899845891830108E-3</v>
      </c>
      <c r="AD35" s="20">
        <v>1.24277045546581E-2</v>
      </c>
      <c r="AE35" s="20">
        <v>8.7088445719205564E-3</v>
      </c>
      <c r="AF35" s="20">
        <v>3.3210347802621128E-3</v>
      </c>
      <c r="AG35" s="20">
        <v>9.1793634547302581E-3</v>
      </c>
      <c r="AH35" s="20">
        <v>6.2501991174961843E-3</v>
      </c>
      <c r="AI35" s="20">
        <v>9.5395288184060255E-3</v>
      </c>
      <c r="AJ35" s="20">
        <v>4.8870581223491791E-3</v>
      </c>
      <c r="AK35" s="20">
        <v>2.079876425598055E-2</v>
      </c>
      <c r="AL35" s="20">
        <v>1.2842911189164866E-2</v>
      </c>
      <c r="AM35" s="20">
        <v>3.8863288651217642E-3</v>
      </c>
      <c r="AN35" s="20">
        <v>2.3243959042125287E-2</v>
      </c>
      <c r="AO35" s="20">
        <v>1.3565143953623527E-2</v>
      </c>
      <c r="AP35" s="20">
        <v>2.297141895370699E-3</v>
      </c>
      <c r="AQ35" s="20">
        <v>1.4528736457299313E-2</v>
      </c>
      <c r="AR35" s="20">
        <v>8.4129391763350068E-3</v>
      </c>
      <c r="AS35" s="20">
        <v>1.1606998106374467E-2</v>
      </c>
      <c r="AT35" s="20">
        <v>1.0573263462390245E-2</v>
      </c>
    </row>
    <row r="36" spans="1:46">
      <c r="A36" s="6">
        <v>35</v>
      </c>
      <c r="B36" s="7" t="s">
        <v>36</v>
      </c>
      <c r="C36" s="7" t="s">
        <v>452</v>
      </c>
      <c r="D36" s="7" t="s">
        <v>465</v>
      </c>
      <c r="E36" s="7" t="s">
        <v>442</v>
      </c>
      <c r="F36" s="7" t="s">
        <v>377</v>
      </c>
      <c r="G36" s="6" t="s">
        <v>353</v>
      </c>
      <c r="H36" s="6" t="s">
        <v>370</v>
      </c>
      <c r="I36" s="6" t="s">
        <v>371</v>
      </c>
      <c r="J36" s="6" t="s">
        <v>372</v>
      </c>
      <c r="K36" s="6" t="s">
        <v>373</v>
      </c>
      <c r="L36" s="6"/>
      <c r="M36" s="14">
        <f>'Final sheet'!P36</f>
        <v>5.7981481481481483</v>
      </c>
      <c r="N36" s="6">
        <v>0</v>
      </c>
      <c r="O36" s="6">
        <v>3.31</v>
      </c>
      <c r="P36" s="6">
        <f t="shared" si="0"/>
        <v>3.31</v>
      </c>
      <c r="Q36">
        <f t="shared" si="1"/>
        <v>7.1240000000000006</v>
      </c>
      <c r="R36">
        <f t="shared" si="2"/>
        <v>4.2744000000000009</v>
      </c>
      <c r="S36">
        <v>24</v>
      </c>
      <c r="T36">
        <f t="shared" si="3"/>
        <v>3.0716703928457368E-2</v>
      </c>
      <c r="Y36" s="23" t="s">
        <v>358</v>
      </c>
      <c r="Z36" s="20">
        <v>8.6122590944907752E-3</v>
      </c>
      <c r="AA36" s="20">
        <v>2.6468093023255822E-2</v>
      </c>
      <c r="AB36" s="20">
        <v>1.75401760588733E-2</v>
      </c>
      <c r="AC36" s="20">
        <v>5.9562886803138744E-3</v>
      </c>
      <c r="AD36" s="20">
        <v>1.5843813953488373E-2</v>
      </c>
      <c r="AE36" s="20">
        <v>1.0900051316901124E-2</v>
      </c>
      <c r="AF36" s="20">
        <v>3.7765546681769449E-3</v>
      </c>
      <c r="AG36" s="20">
        <v>9.4350732127476359E-3</v>
      </c>
      <c r="AH36" s="20">
        <v>6.60581394046229E-3</v>
      </c>
      <c r="AI36" s="20">
        <v>1.1682013772078906E-2</v>
      </c>
      <c r="AJ36" s="20">
        <v>4.8396219883688673E-3</v>
      </c>
      <c r="AK36" s="20">
        <v>2.2190657397243563E-2</v>
      </c>
      <c r="AL36" s="20">
        <v>1.3515139692806216E-2</v>
      </c>
      <c r="AM36" s="20">
        <v>3.0957298686113428E-3</v>
      </c>
      <c r="AN36" s="20">
        <v>2.3370980200837509E-2</v>
      </c>
      <c r="AO36" s="20">
        <v>1.3233355034724427E-2</v>
      </c>
      <c r="AP36" s="20">
        <v>2.0095464475830037E-3</v>
      </c>
      <c r="AQ36" s="20">
        <v>1.453474814001708E-2</v>
      </c>
      <c r="AR36" s="20">
        <v>8.2721472938000421E-3</v>
      </c>
      <c r="AS36" s="20">
        <v>1.1673547340443562E-2</v>
      </c>
      <c r="AT36" s="20">
        <v>1.1677780556261232E-2</v>
      </c>
    </row>
    <row r="37" spans="1:46">
      <c r="A37" s="6">
        <v>36</v>
      </c>
      <c r="B37" s="7" t="s">
        <v>37</v>
      </c>
      <c r="C37" s="7" t="s">
        <v>452</v>
      </c>
      <c r="D37" s="7" t="s">
        <v>465</v>
      </c>
      <c r="E37" s="7" t="s">
        <v>442</v>
      </c>
      <c r="F37" s="7" t="s">
        <v>378</v>
      </c>
      <c r="G37" s="6" t="s">
        <v>353</v>
      </c>
      <c r="H37" s="6" t="s">
        <v>370</v>
      </c>
      <c r="I37" s="6" t="s">
        <v>371</v>
      </c>
      <c r="J37" s="6" t="s">
        <v>372</v>
      </c>
      <c r="K37" s="6" t="s">
        <v>373</v>
      </c>
      <c r="L37" s="6"/>
      <c r="M37" s="14">
        <f>'Final sheet'!P37</f>
        <v>6.4576127320954919</v>
      </c>
      <c r="N37" s="6">
        <v>0</v>
      </c>
      <c r="O37" s="6">
        <v>5.09</v>
      </c>
      <c r="P37" s="6">
        <f t="shared" si="0"/>
        <v>5.09</v>
      </c>
      <c r="Q37">
        <f t="shared" si="1"/>
        <v>5.3440000000000012</v>
      </c>
      <c r="R37">
        <f t="shared" si="2"/>
        <v>3.2064000000000004</v>
      </c>
      <c r="S37">
        <v>24</v>
      </c>
      <c r="T37">
        <f t="shared" si="3"/>
        <v>2.0688760001971639E-2</v>
      </c>
      <c r="Y37" s="23" t="s">
        <v>481</v>
      </c>
      <c r="Z37" s="20">
        <v>7.3485433123705876E-3</v>
      </c>
      <c r="AA37" s="20">
        <v>1.8103264536145382E-2</v>
      </c>
      <c r="AB37" s="20">
        <v>1.2725903924257985E-2</v>
      </c>
      <c r="AC37" s="20">
        <v>4.7844477385152245E-3</v>
      </c>
      <c r="AD37" s="20">
        <v>1.1703101030024109E-2</v>
      </c>
      <c r="AE37" s="20">
        <v>8.243774384269667E-3</v>
      </c>
      <c r="AF37" s="20">
        <v>3.2291047530485506E-3</v>
      </c>
      <c r="AG37" s="20">
        <v>8.1054596577472427E-3</v>
      </c>
      <c r="AH37" s="20">
        <v>5.6672822053978967E-3</v>
      </c>
      <c r="AI37" s="20">
        <v>8.8789868379751825E-3</v>
      </c>
      <c r="AJ37" s="20">
        <v>4.9249039104278065E-3</v>
      </c>
      <c r="AK37" s="20">
        <v>2.1578972175914896E-2</v>
      </c>
      <c r="AL37" s="20">
        <v>1.3251938043171351E-2</v>
      </c>
      <c r="AM37" s="20">
        <v>5.203111073975049E-3</v>
      </c>
      <c r="AN37" s="20">
        <v>2.1344450398242971E-2</v>
      </c>
      <c r="AO37" s="20">
        <v>1.3273780736109009E-2</v>
      </c>
      <c r="AP37" s="20">
        <v>3.6910232843137269E-3</v>
      </c>
      <c r="AQ37" s="20">
        <v>1.4659095419544339E-2</v>
      </c>
      <c r="AR37" s="20">
        <v>9.1750593519290338E-3</v>
      </c>
      <c r="AS37" s="20">
        <v>1.1900259377069797E-2</v>
      </c>
      <c r="AT37" s="20">
        <v>1.038962310752249E-2</v>
      </c>
    </row>
    <row r="38" spans="1:46">
      <c r="A38" s="6">
        <v>37</v>
      </c>
      <c r="B38" s="7" t="s">
        <v>38</v>
      </c>
      <c r="C38" s="7" t="s">
        <v>448</v>
      </c>
      <c r="D38" s="7" t="s">
        <v>467</v>
      </c>
      <c r="E38" s="7" t="s">
        <v>442</v>
      </c>
      <c r="F38" s="7" t="s">
        <v>377</v>
      </c>
      <c r="G38" s="6" t="s">
        <v>353</v>
      </c>
      <c r="H38" s="6" t="s">
        <v>370</v>
      </c>
      <c r="I38" s="6" t="s">
        <v>371</v>
      </c>
      <c r="J38" s="6" t="s">
        <v>372</v>
      </c>
      <c r="K38" s="6" t="s">
        <v>373</v>
      </c>
      <c r="L38" s="6"/>
      <c r="M38" s="14">
        <f>'Final sheet'!P38</f>
        <v>5.4778048780487794</v>
      </c>
      <c r="N38" s="6">
        <v>0</v>
      </c>
      <c r="O38" s="6">
        <v>3.6</v>
      </c>
      <c r="P38" s="6">
        <f t="shared" si="0"/>
        <v>3.6</v>
      </c>
      <c r="Q38">
        <f t="shared" si="1"/>
        <v>6.8340000000000014</v>
      </c>
      <c r="R38">
        <f t="shared" si="2"/>
        <v>4.1004000000000014</v>
      </c>
      <c r="S38">
        <v>24</v>
      </c>
      <c r="T38">
        <f t="shared" si="3"/>
        <v>3.1189500868248825E-2</v>
      </c>
      <c r="Y38" s="23" t="s">
        <v>356</v>
      </c>
      <c r="Z38" s="20">
        <v>5.5109663387267289E-3</v>
      </c>
      <c r="AA38" s="20">
        <v>1.9274545120803992E-2</v>
      </c>
      <c r="AB38" s="20">
        <v>1.2392755729765361E-2</v>
      </c>
      <c r="AC38" s="20">
        <v>4.4688465525652508E-3</v>
      </c>
      <c r="AD38" s="20">
        <v>1.1710830484363171E-2</v>
      </c>
      <c r="AE38" s="20">
        <v>8.089838518464211E-3</v>
      </c>
      <c r="AF38" s="20">
        <v>3.2387033498658458E-3</v>
      </c>
      <c r="AG38" s="20">
        <v>1.0486361272361551E-2</v>
      </c>
      <c r="AH38" s="20">
        <v>6.8625323111136984E-3</v>
      </c>
      <c r="AI38" s="20">
        <v>9.1150421864477568E-3</v>
      </c>
      <c r="AJ38" s="20">
        <v>4.0583172891798169E-3</v>
      </c>
      <c r="AK38" s="20">
        <v>2.0904471544715444E-2</v>
      </c>
      <c r="AL38" s="20">
        <v>1.2481394416947631E-2</v>
      </c>
      <c r="AM38" s="20">
        <v>3.7292067770504454E-3</v>
      </c>
      <c r="AN38" s="20">
        <v>2.4298609892573753E-2</v>
      </c>
      <c r="AO38" s="20">
        <v>1.40139083348121E-2</v>
      </c>
      <c r="AP38" s="20">
        <v>2.0045822102425894E-3</v>
      </c>
      <c r="AQ38" s="20">
        <v>1.4561472773001115E-2</v>
      </c>
      <c r="AR38" s="20">
        <v>8.2830274916218527E-3</v>
      </c>
      <c r="AS38" s="20">
        <v>1.1592776747793861E-2</v>
      </c>
      <c r="AT38" s="20">
        <v>1.0353909467120809E-2</v>
      </c>
    </row>
    <row r="39" spans="1:46">
      <c r="A39" s="6">
        <v>38</v>
      </c>
      <c r="B39" s="7" t="s">
        <v>39</v>
      </c>
      <c r="C39" s="7" t="s">
        <v>448</v>
      </c>
      <c r="D39" s="7" t="s">
        <v>467</v>
      </c>
      <c r="E39" s="7" t="s">
        <v>442</v>
      </c>
      <c r="F39" s="7" t="s">
        <v>378</v>
      </c>
      <c r="G39" s="6" t="s">
        <v>353</v>
      </c>
      <c r="H39" s="6" t="s">
        <v>370</v>
      </c>
      <c r="I39" s="6" t="s">
        <v>371</v>
      </c>
      <c r="J39" s="6" t="s">
        <v>372</v>
      </c>
      <c r="K39" s="6" t="s">
        <v>373</v>
      </c>
      <c r="L39" s="6"/>
      <c r="M39" s="14">
        <f>'Final sheet'!P39</f>
        <v>4.6387292817679553</v>
      </c>
      <c r="N39" s="6">
        <v>0</v>
      </c>
      <c r="O39" s="6">
        <v>2.82</v>
      </c>
      <c r="P39" s="6">
        <f t="shared" si="0"/>
        <v>2.82</v>
      </c>
      <c r="Q39">
        <f t="shared" si="1"/>
        <v>7.6140000000000008</v>
      </c>
      <c r="R39">
        <f t="shared" si="2"/>
        <v>4.5684000000000005</v>
      </c>
      <c r="S39">
        <v>24</v>
      </c>
      <c r="T39">
        <f t="shared" si="3"/>
        <v>4.1034944795798056E-2</v>
      </c>
      <c r="Y39" s="23" t="s">
        <v>359</v>
      </c>
      <c r="Z39" s="20">
        <v>5.8868114001530266E-3</v>
      </c>
      <c r="AA39" s="20">
        <v>1.8071859300464354E-2</v>
      </c>
      <c r="AB39" s="20">
        <v>1.1979335350308691E-2</v>
      </c>
      <c r="AC39" s="20">
        <v>4.7503553853376927E-3</v>
      </c>
      <c r="AD39" s="20">
        <v>1.0453072750756749E-2</v>
      </c>
      <c r="AE39" s="20">
        <v>7.6017140680472214E-3</v>
      </c>
      <c r="AF39" s="20">
        <v>3.0397763499571098E-3</v>
      </c>
      <c r="AG39" s="20">
        <v>8.6905596760646006E-3</v>
      </c>
      <c r="AH39" s="20">
        <v>5.865168013010855E-3</v>
      </c>
      <c r="AI39" s="20">
        <v>8.4820724771222569E-3</v>
      </c>
      <c r="AJ39" s="20">
        <v>5.7253893014202265E-3</v>
      </c>
      <c r="AK39" s="20">
        <v>1.8520955906048298E-2</v>
      </c>
      <c r="AL39" s="20">
        <v>1.2123172603734262E-2</v>
      </c>
      <c r="AM39" s="20">
        <v>3.5172677408502185E-3</v>
      </c>
      <c r="AN39" s="20">
        <v>2.3961795676846923E-2</v>
      </c>
      <c r="AO39" s="20">
        <v>1.3739531708848571E-2</v>
      </c>
      <c r="AP39" s="20">
        <v>1.4834156393434752E-3</v>
      </c>
      <c r="AQ39" s="20">
        <v>1.4359629496634722E-2</v>
      </c>
      <c r="AR39" s="20">
        <v>7.9215225679890987E-3</v>
      </c>
      <c r="AS39" s="20">
        <v>1.1261408960190645E-2</v>
      </c>
      <c r="AT39" s="20">
        <v>9.871740718656449E-3</v>
      </c>
    </row>
    <row r="40" spans="1:46">
      <c r="A40" s="6">
        <v>39</v>
      </c>
      <c r="B40" s="7" t="s">
        <v>40</v>
      </c>
      <c r="C40" s="7" t="s">
        <v>448</v>
      </c>
      <c r="D40" s="7" t="s">
        <v>467</v>
      </c>
      <c r="E40" s="7" t="s">
        <v>442</v>
      </c>
      <c r="F40" s="7" t="s">
        <v>374</v>
      </c>
      <c r="G40" s="6" t="s">
        <v>353</v>
      </c>
      <c r="H40" s="6" t="s">
        <v>370</v>
      </c>
      <c r="I40" s="6" t="s">
        <v>371</v>
      </c>
      <c r="J40" s="6" t="s">
        <v>372</v>
      </c>
      <c r="K40" s="6" t="s">
        <v>373</v>
      </c>
      <c r="L40" s="6"/>
      <c r="M40" s="14">
        <f>'Final sheet'!P40</f>
        <v>4.7225599999999996</v>
      </c>
      <c r="N40" s="6">
        <v>0</v>
      </c>
      <c r="O40" s="6">
        <v>4.42</v>
      </c>
      <c r="P40" s="6">
        <f t="shared" si="0"/>
        <v>4.42</v>
      </c>
      <c r="Q40">
        <f t="shared" si="1"/>
        <v>6.0140000000000011</v>
      </c>
      <c r="R40">
        <f t="shared" si="2"/>
        <v>3.6084000000000014</v>
      </c>
      <c r="S40">
        <v>24</v>
      </c>
      <c r="T40">
        <f t="shared" si="3"/>
        <v>3.1836546279983752E-2</v>
      </c>
      <c r="Y40" s="22" t="s">
        <v>466</v>
      </c>
      <c r="Z40" s="20">
        <v>1.084662550297591E-2</v>
      </c>
      <c r="AA40" s="20">
        <v>3.6989088959848627E-2</v>
      </c>
      <c r="AB40" s="20">
        <v>2.3917857231412272E-2</v>
      </c>
      <c r="AC40" s="20">
        <v>6.0590535681345819E-3</v>
      </c>
      <c r="AD40" s="20">
        <v>2.1821621214657253E-2</v>
      </c>
      <c r="AE40" s="20">
        <v>1.3940337391395916E-2</v>
      </c>
      <c r="AF40" s="20">
        <v>4.4096573684652357E-3</v>
      </c>
      <c r="AG40" s="20">
        <v>1.4012105213667426E-2</v>
      </c>
      <c r="AH40" s="20">
        <v>9.2108812910663314E-3</v>
      </c>
      <c r="AI40" s="20">
        <v>1.5689691971291508E-2</v>
      </c>
      <c r="AJ40" s="20">
        <v>5.6791152656963341E-3</v>
      </c>
      <c r="AK40" s="20"/>
      <c r="AL40" s="20">
        <v>5.6791152656963341E-3</v>
      </c>
      <c r="AM40" s="20">
        <v>4.1736209403442507E-3</v>
      </c>
      <c r="AN40" s="20" t="e">
        <v>#DIV/0!</v>
      </c>
      <c r="AO40" s="20" t="e">
        <v>#DIV/0!</v>
      </c>
      <c r="AP40" s="20">
        <v>2.5645994311402861E-3</v>
      </c>
      <c r="AQ40" s="20"/>
      <c r="AR40" s="20">
        <v>2.5645994311402861E-3</v>
      </c>
      <c r="AS40" s="20" t="e">
        <v>#DIV/0!</v>
      </c>
      <c r="AT40" s="20" t="e">
        <v>#DIV/0!</v>
      </c>
    </row>
    <row r="41" spans="1:46">
      <c r="A41" s="6">
        <v>40</v>
      </c>
      <c r="B41" s="7" t="s">
        <v>41</v>
      </c>
      <c r="C41" s="7" t="s">
        <v>448</v>
      </c>
      <c r="D41" s="7" t="s">
        <v>467</v>
      </c>
      <c r="E41" s="7" t="s">
        <v>442</v>
      </c>
      <c r="F41" s="7" t="s">
        <v>375</v>
      </c>
      <c r="G41" s="6" t="s">
        <v>353</v>
      </c>
      <c r="H41" s="6" t="s">
        <v>370</v>
      </c>
      <c r="I41" s="6" t="s">
        <v>371</v>
      </c>
      <c r="J41" s="6" t="s">
        <v>372</v>
      </c>
      <c r="K41" s="6" t="s">
        <v>373</v>
      </c>
      <c r="L41" s="6"/>
      <c r="M41" s="14">
        <f>'Final sheet'!P41</f>
        <v>4.8262499999999999</v>
      </c>
      <c r="N41" s="6">
        <v>0</v>
      </c>
      <c r="O41" s="6">
        <v>1.96</v>
      </c>
      <c r="P41" s="6">
        <f t="shared" si="0"/>
        <v>1.96</v>
      </c>
      <c r="Q41">
        <f t="shared" si="1"/>
        <v>8.4740000000000002</v>
      </c>
      <c r="R41">
        <f t="shared" si="2"/>
        <v>5.0844000000000005</v>
      </c>
      <c r="S41">
        <v>24</v>
      </c>
      <c r="T41">
        <f t="shared" si="3"/>
        <v>4.3895363895363894E-2</v>
      </c>
      <c r="Y41" s="23" t="s">
        <v>358</v>
      </c>
      <c r="Z41" s="20">
        <v>9.5294533742700648E-3</v>
      </c>
      <c r="AA41" s="20">
        <v>3.1836546279983752E-2</v>
      </c>
      <c r="AB41" s="20">
        <v>2.0682999827126909E-2</v>
      </c>
      <c r="AC41" s="20">
        <v>5.1894264342905302E-3</v>
      </c>
      <c r="AD41" s="20">
        <v>1.9981217814066952E-2</v>
      </c>
      <c r="AE41" s="20">
        <v>1.2585322124178741E-2</v>
      </c>
      <c r="AF41" s="20">
        <v>3.1504182302222778E-3</v>
      </c>
      <c r="AG41" s="20">
        <v>1.4231334982156575E-2</v>
      </c>
      <c r="AH41" s="20">
        <v>8.6908766061894269E-3</v>
      </c>
      <c r="AI41" s="20">
        <v>1.3986399519165025E-2</v>
      </c>
      <c r="AJ41" s="20">
        <v>4.4793259599084801E-3</v>
      </c>
      <c r="AK41" s="20"/>
      <c r="AL41" s="20">
        <v>4.4793259599084801E-3</v>
      </c>
      <c r="AM41" s="20">
        <v>2.7504633087157386E-3</v>
      </c>
      <c r="AN41" s="20" t="e">
        <v>#DIV/0!</v>
      </c>
      <c r="AO41" s="20" t="e">
        <v>#DIV/0!</v>
      </c>
      <c r="AP41" s="20">
        <v>1.3550545103943176E-3</v>
      </c>
      <c r="AQ41" s="20"/>
      <c r="AR41" s="20">
        <v>1.3550545103943176E-3</v>
      </c>
      <c r="AS41" s="20" t="e">
        <v>#DIV/0!</v>
      </c>
      <c r="AT41" s="20" t="e">
        <v>#DIV/0!</v>
      </c>
    </row>
    <row r="42" spans="1:46">
      <c r="A42" s="6">
        <v>41</v>
      </c>
      <c r="B42" s="7" t="s">
        <v>42</v>
      </c>
      <c r="C42" s="7" t="s">
        <v>452</v>
      </c>
      <c r="D42" s="7" t="s">
        <v>467</v>
      </c>
      <c r="E42" s="7" t="s">
        <v>442</v>
      </c>
      <c r="F42" s="7" t="s">
        <v>375</v>
      </c>
      <c r="G42" s="6" t="s">
        <v>353</v>
      </c>
      <c r="H42" s="6" t="s">
        <v>370</v>
      </c>
      <c r="I42" s="6" t="s">
        <v>371</v>
      </c>
      <c r="J42" s="6" t="s">
        <v>372</v>
      </c>
      <c r="K42" s="6" t="s">
        <v>373</v>
      </c>
      <c r="L42" s="6"/>
      <c r="M42" s="14">
        <f>'Final sheet'!P42</f>
        <v>3.5415151515151511</v>
      </c>
      <c r="N42" s="6">
        <v>0</v>
      </c>
      <c r="O42" s="6">
        <v>4.4000000000000004</v>
      </c>
      <c r="P42" s="6">
        <f t="shared" si="0"/>
        <v>4.4000000000000004</v>
      </c>
      <c r="Q42">
        <f t="shared" si="1"/>
        <v>6.0340000000000007</v>
      </c>
      <c r="R42">
        <f t="shared" si="2"/>
        <v>3.620400000000001</v>
      </c>
      <c r="S42">
        <v>24</v>
      </c>
      <c r="T42">
        <f t="shared" si="3"/>
        <v>4.2594763412338511E-2</v>
      </c>
      <c r="Y42" s="23" t="s">
        <v>481</v>
      </c>
      <c r="Z42" s="20">
        <v>9.6734177266213795E-3</v>
      </c>
      <c r="AA42" s="20">
        <v>4.1034944795798056E-2</v>
      </c>
      <c r="AB42" s="20">
        <v>2.5354181261209717E-2</v>
      </c>
      <c r="AC42" s="20">
        <v>4.8887324681711275E-3</v>
      </c>
      <c r="AD42" s="20">
        <v>2.1474092138016463E-2</v>
      </c>
      <c r="AE42" s="20">
        <v>1.3181412303093795E-2</v>
      </c>
      <c r="AF42" s="20">
        <v>3.9488393403591679E-3</v>
      </c>
      <c r="AG42" s="20">
        <v>1.4632239968556837E-2</v>
      </c>
      <c r="AH42" s="20">
        <v>9.2905396544580021E-3</v>
      </c>
      <c r="AI42" s="20">
        <v>1.5942044406253839E-2</v>
      </c>
      <c r="AJ42" s="20">
        <v>5.1851581268022662E-3</v>
      </c>
      <c r="AK42" s="20"/>
      <c r="AL42" s="20">
        <v>5.1851581268022662E-3</v>
      </c>
      <c r="AM42" s="20">
        <v>4.035718020453276E-3</v>
      </c>
      <c r="AN42" s="20"/>
      <c r="AO42" s="20">
        <v>4.035718020453276E-3</v>
      </c>
      <c r="AP42" s="20">
        <v>2.7848567282499565E-3</v>
      </c>
      <c r="AQ42" s="20"/>
      <c r="AR42" s="20">
        <v>2.7848567282499565E-3</v>
      </c>
      <c r="AS42" s="20">
        <v>4.0019109585018335E-3</v>
      </c>
      <c r="AT42" s="20">
        <v>1.1961999923669838E-2</v>
      </c>
    </row>
    <row r="43" spans="1:46">
      <c r="A43" s="6">
        <v>42</v>
      </c>
      <c r="B43" s="7" t="s">
        <v>43</v>
      </c>
      <c r="C43" s="7" t="s">
        <v>452</v>
      </c>
      <c r="D43" s="7" t="s">
        <v>467</v>
      </c>
      <c r="E43" s="7" t="s">
        <v>442</v>
      </c>
      <c r="F43" s="7" t="s">
        <v>378</v>
      </c>
      <c r="G43" s="6" t="s">
        <v>353</v>
      </c>
      <c r="H43" s="6" t="s">
        <v>370</v>
      </c>
      <c r="I43" s="6" t="s">
        <v>371</v>
      </c>
      <c r="J43" s="6" t="s">
        <v>372</v>
      </c>
      <c r="K43" s="6" t="s">
        <v>373</v>
      </c>
      <c r="L43" s="6"/>
      <c r="M43" s="14">
        <f>'Final sheet'!P43</f>
        <v>3.1236159600997504</v>
      </c>
      <c r="N43" s="6">
        <v>0</v>
      </c>
      <c r="O43" s="6">
        <v>7.76</v>
      </c>
      <c r="P43" s="6">
        <f t="shared" si="0"/>
        <v>7.76</v>
      </c>
      <c r="Q43">
        <f t="shared" si="1"/>
        <v>2.6740000000000013</v>
      </c>
      <c r="R43">
        <f t="shared" si="2"/>
        <v>1.6044000000000009</v>
      </c>
      <c r="S43">
        <v>24</v>
      </c>
      <c r="T43">
        <f t="shared" si="3"/>
        <v>2.1401478560080487E-2</v>
      </c>
      <c r="Y43" s="23" t="s">
        <v>356</v>
      </c>
      <c r="Z43" s="20">
        <v>1.0741572694928543E-2</v>
      </c>
      <c r="AA43" s="20">
        <v>4.3895363895363894E-2</v>
      </c>
      <c r="AB43" s="20">
        <v>2.7318468295146218E-2</v>
      </c>
      <c r="AC43" s="20">
        <v>6.4323026593499366E-3</v>
      </c>
      <c r="AD43" s="20">
        <v>2.65967365967366E-2</v>
      </c>
      <c r="AE43" s="20">
        <v>1.6514519628043269E-2</v>
      </c>
      <c r="AF43" s="20">
        <v>4.4783563488713356E-3</v>
      </c>
      <c r="AG43" s="20">
        <v>1.406371406371407E-2</v>
      </c>
      <c r="AH43" s="20">
        <v>9.2710352062927021E-3</v>
      </c>
      <c r="AI43" s="20">
        <v>1.7701341043160731E-2</v>
      </c>
      <c r="AJ43" s="20">
        <v>6.0563439953337283E-3</v>
      </c>
      <c r="AK43" s="20"/>
      <c r="AL43" s="20">
        <v>6.0563439953337283E-3</v>
      </c>
      <c r="AM43" s="20">
        <v>4.713314232115272E-3</v>
      </c>
      <c r="AN43" s="20"/>
      <c r="AO43" s="20">
        <v>4.713314232115272E-3</v>
      </c>
      <c r="AP43" s="20">
        <v>2.4318583094239694E-3</v>
      </c>
      <c r="AQ43" s="20"/>
      <c r="AR43" s="20">
        <v>2.4318583094239694E-3</v>
      </c>
      <c r="AS43" s="20">
        <v>4.4005055122909899E-3</v>
      </c>
      <c r="AT43" s="20">
        <v>1.3267729199537483E-2</v>
      </c>
    </row>
    <row r="44" spans="1:46">
      <c r="A44" s="6">
        <v>43</v>
      </c>
      <c r="B44" s="7" t="s">
        <v>44</v>
      </c>
      <c r="C44" s="7" t="s">
        <v>452</v>
      </c>
      <c r="D44" s="7" t="s">
        <v>467</v>
      </c>
      <c r="E44" s="7" t="s">
        <v>442</v>
      </c>
      <c r="F44" s="7" t="s">
        <v>377</v>
      </c>
      <c r="G44" s="6" t="s">
        <v>353</v>
      </c>
      <c r="H44" s="6" t="s">
        <v>370</v>
      </c>
      <c r="I44" s="6" t="s">
        <v>371</v>
      </c>
      <c r="J44" s="6" t="s">
        <v>372</v>
      </c>
      <c r="K44" s="6" t="s">
        <v>373</v>
      </c>
      <c r="L44" s="6"/>
      <c r="M44" s="14">
        <f>'Final sheet'!P44</f>
        <v>4.9971428571428564</v>
      </c>
      <c r="N44" s="6">
        <v>0</v>
      </c>
      <c r="O44" s="6">
        <v>8.48</v>
      </c>
      <c r="P44" s="6">
        <f t="shared" si="0"/>
        <v>8.48</v>
      </c>
      <c r="Q44">
        <f t="shared" si="1"/>
        <v>1.9540000000000006</v>
      </c>
      <c r="R44">
        <f t="shared" si="2"/>
        <v>1.1724000000000006</v>
      </c>
      <c r="S44">
        <v>24</v>
      </c>
      <c r="T44">
        <f t="shared" si="3"/>
        <v>9.77558604917096E-3</v>
      </c>
      <c r="Y44" s="23" t="s">
        <v>359</v>
      </c>
      <c r="Z44" s="20">
        <v>1.3442058216083651E-2</v>
      </c>
      <c r="AA44" s="20">
        <v>3.1189500868248825E-2</v>
      </c>
      <c r="AB44" s="20">
        <v>2.2315779542166236E-2</v>
      </c>
      <c r="AC44" s="20">
        <v>7.7257527107267333E-3</v>
      </c>
      <c r="AD44" s="20">
        <v>1.9234438309808994E-2</v>
      </c>
      <c r="AE44" s="20">
        <v>1.3480095510267864E-2</v>
      </c>
      <c r="AF44" s="20">
        <v>6.0610155544081603E-3</v>
      </c>
      <c r="AG44" s="20">
        <v>1.3121131840242226E-2</v>
      </c>
      <c r="AH44" s="20">
        <v>9.5910736973251927E-3</v>
      </c>
      <c r="AI44" s="20">
        <v>1.5128982916586431E-2</v>
      </c>
      <c r="AJ44" s="20">
        <v>6.9956329807408608E-3</v>
      </c>
      <c r="AK44" s="20"/>
      <c r="AL44" s="20">
        <v>6.9956329807408608E-3</v>
      </c>
      <c r="AM44" s="20">
        <v>5.1949882000927169E-3</v>
      </c>
      <c r="AN44" s="20"/>
      <c r="AO44" s="20">
        <v>5.1949882000927169E-3</v>
      </c>
      <c r="AP44" s="20">
        <v>3.686628176492901E-3</v>
      </c>
      <c r="AQ44" s="20"/>
      <c r="AR44" s="20">
        <v>3.686628176492901E-3</v>
      </c>
      <c r="AS44" s="20">
        <v>5.2924164524421587E-3</v>
      </c>
      <c r="AT44" s="20">
        <v>1.185012742853834E-2</v>
      </c>
    </row>
    <row r="45" spans="1:46">
      <c r="A45" s="6">
        <v>44</v>
      </c>
      <c r="B45" s="7" t="s">
        <v>45</v>
      </c>
      <c r="C45" s="7" t="s">
        <v>452</v>
      </c>
      <c r="D45" s="7" t="s">
        <v>467</v>
      </c>
      <c r="E45" s="7" t="s">
        <v>442</v>
      </c>
      <c r="F45" s="7" t="s">
        <v>374</v>
      </c>
      <c r="G45" s="6" t="s">
        <v>353</v>
      </c>
      <c r="H45" s="6" t="s">
        <v>370</v>
      </c>
      <c r="I45" s="6" t="s">
        <v>371</v>
      </c>
      <c r="J45" s="6" t="s">
        <v>372</v>
      </c>
      <c r="K45" s="6" t="s">
        <v>373</v>
      </c>
      <c r="L45" s="6"/>
      <c r="M45" s="14">
        <f>'Final sheet'!P45</f>
        <v>4.8217915309446244</v>
      </c>
      <c r="N45" s="6">
        <v>0</v>
      </c>
      <c r="O45" s="6">
        <v>8.02</v>
      </c>
      <c r="P45" s="6">
        <f t="shared" si="0"/>
        <v>8.02</v>
      </c>
      <c r="Q45">
        <f t="shared" si="1"/>
        <v>2.4140000000000015</v>
      </c>
      <c r="R45">
        <f t="shared" si="2"/>
        <v>1.448400000000001</v>
      </c>
      <c r="S45">
        <v>24</v>
      </c>
      <c r="T45">
        <f t="shared" si="3"/>
        <v>1.2516094819258401E-2</v>
      </c>
      <c r="Y45" s="22" t="s">
        <v>468</v>
      </c>
      <c r="Z45" s="20">
        <v>6.6880938716207964E-3</v>
      </c>
      <c r="AA45" s="20">
        <v>3.7659382335758898E-2</v>
      </c>
      <c r="AB45" s="20">
        <v>2.2173738103689847E-2</v>
      </c>
      <c r="AC45" s="20">
        <v>3.8564154562207758E-3</v>
      </c>
      <c r="AD45" s="20">
        <v>2.8551660642823988E-2</v>
      </c>
      <c r="AE45" s="20">
        <v>1.6204038049522383E-2</v>
      </c>
      <c r="AF45" s="20">
        <v>2.8205343656271887E-3</v>
      </c>
      <c r="AG45" s="20">
        <v>1.2185182649918334E-2</v>
      </c>
      <c r="AH45" s="20">
        <v>7.5028585077727625E-3</v>
      </c>
      <c r="AI45" s="20">
        <v>1.5293544886994997E-2</v>
      </c>
      <c r="AJ45" s="20">
        <v>3.5949050215973166E-3</v>
      </c>
      <c r="AK45" s="20"/>
      <c r="AL45" s="20">
        <v>3.5949050215973166E-3</v>
      </c>
      <c r="AM45" s="20">
        <v>3.0168022350479003E-3</v>
      </c>
      <c r="AN45" s="20"/>
      <c r="AO45" s="20">
        <v>3.0168022350479003E-3</v>
      </c>
      <c r="AP45" s="20">
        <v>1.8048959450746097E-3</v>
      </c>
      <c r="AQ45" s="20"/>
      <c r="AR45" s="20">
        <v>1.8048959450746097E-3</v>
      </c>
      <c r="AS45" s="20">
        <v>2.8055344005732757E-3</v>
      </c>
      <c r="AT45" s="20">
        <v>1.1130874724854422E-2</v>
      </c>
    </row>
    <row r="46" spans="1:46">
      <c r="A46" s="6">
        <v>45</v>
      </c>
      <c r="B46" s="7" t="s">
        <v>46</v>
      </c>
      <c r="C46" s="7" t="s">
        <v>448</v>
      </c>
      <c r="D46" s="7" t="s">
        <v>469</v>
      </c>
      <c r="E46" s="7" t="s">
        <v>442</v>
      </c>
      <c r="F46" s="7" t="s">
        <v>377</v>
      </c>
      <c r="G46" s="6" t="s">
        <v>353</v>
      </c>
      <c r="H46" s="6" t="s">
        <v>370</v>
      </c>
      <c r="I46" s="6" t="s">
        <v>371</v>
      </c>
      <c r="J46" s="6" t="s">
        <v>372</v>
      </c>
      <c r="K46" s="6" t="s">
        <v>373</v>
      </c>
      <c r="L46" s="6"/>
      <c r="M46" s="14">
        <f>'Final sheet'!P46</f>
        <v>1.3051999999999999</v>
      </c>
      <c r="N46" s="6">
        <v>0</v>
      </c>
      <c r="O46" s="6">
        <v>6.98</v>
      </c>
      <c r="P46" s="6">
        <f t="shared" si="0"/>
        <v>6.98</v>
      </c>
      <c r="Q46">
        <f t="shared" si="1"/>
        <v>3.4540000000000006</v>
      </c>
      <c r="R46">
        <f t="shared" si="2"/>
        <v>2.0724000000000005</v>
      </c>
      <c r="S46">
        <v>24</v>
      </c>
      <c r="T46">
        <f t="shared" si="3"/>
        <v>6.6158443150475046E-2</v>
      </c>
      <c r="Y46" s="23" t="s">
        <v>358</v>
      </c>
      <c r="Z46" s="20">
        <v>6.0072180481746222E-3</v>
      </c>
      <c r="AA46" s="20">
        <v>1.6279784109316506E-2</v>
      </c>
      <c r="AB46" s="20">
        <v>1.1143501078745564E-2</v>
      </c>
      <c r="AC46" s="20">
        <v>2.8903407157255434E-3</v>
      </c>
      <c r="AD46" s="20">
        <v>1.3766106103683987E-2</v>
      </c>
      <c r="AE46" s="20">
        <v>8.3282234097047658E-3</v>
      </c>
      <c r="AF46" s="20">
        <v>2.4208324728299097E-3</v>
      </c>
      <c r="AG46" s="20">
        <v>1.1608437122622599E-2</v>
      </c>
      <c r="AH46" s="20">
        <v>7.0146347977262545E-3</v>
      </c>
      <c r="AI46" s="20">
        <v>8.8287864287255272E-3</v>
      </c>
      <c r="AJ46" s="20">
        <v>3.35154411327577E-3</v>
      </c>
      <c r="AK46" s="20"/>
      <c r="AL46" s="20">
        <v>3.35154411327577E-3</v>
      </c>
      <c r="AM46" s="20">
        <v>2.0613384762977224E-3</v>
      </c>
      <c r="AN46" s="20"/>
      <c r="AO46" s="20">
        <v>2.0613384762977224E-3</v>
      </c>
      <c r="AP46" s="20">
        <v>1.2560280042104256E-3</v>
      </c>
      <c r="AQ46" s="20"/>
      <c r="AR46" s="20">
        <v>1.2560280042104256E-3</v>
      </c>
      <c r="AS46" s="20">
        <v>2.2229701979279725E-3</v>
      </c>
      <c r="AT46" s="20">
        <v>6.6268476851263419E-3</v>
      </c>
    </row>
    <row r="47" spans="1:46">
      <c r="A47" s="6">
        <v>46</v>
      </c>
      <c r="B47" s="7" t="s">
        <v>47</v>
      </c>
      <c r="C47" s="7" t="s">
        <v>448</v>
      </c>
      <c r="D47" s="7" t="s">
        <v>469</v>
      </c>
      <c r="E47" s="7" t="s">
        <v>442</v>
      </c>
      <c r="F47" s="7" t="s">
        <v>378</v>
      </c>
      <c r="G47" s="6" t="s">
        <v>353</v>
      </c>
      <c r="H47" s="6" t="s">
        <v>370</v>
      </c>
      <c r="I47" s="6" t="s">
        <v>371</v>
      </c>
      <c r="J47" s="6" t="s">
        <v>372</v>
      </c>
      <c r="K47" s="6" t="s">
        <v>373</v>
      </c>
      <c r="L47" s="6"/>
      <c r="M47" s="14">
        <f>'Final sheet'!P47</f>
        <v>2.0724653739612195</v>
      </c>
      <c r="N47" s="6">
        <v>0</v>
      </c>
      <c r="O47" s="6">
        <v>6.78</v>
      </c>
      <c r="P47" s="6">
        <f t="shared" si="0"/>
        <v>6.78</v>
      </c>
      <c r="Q47">
        <f t="shared" si="1"/>
        <v>3.6540000000000008</v>
      </c>
      <c r="R47">
        <f t="shared" si="2"/>
        <v>2.1924000000000006</v>
      </c>
      <c r="S47">
        <v>24</v>
      </c>
      <c r="T47">
        <f t="shared" si="3"/>
        <v>4.4077937874251495E-2</v>
      </c>
      <c r="Y47" s="23" t="s">
        <v>481</v>
      </c>
      <c r="Z47" s="20">
        <v>7.2690625227339609E-3</v>
      </c>
      <c r="AA47" s="20">
        <v>4.4077937874251495E-2</v>
      </c>
      <c r="AB47" s="20">
        <v>2.5673500198492728E-2</v>
      </c>
      <c r="AC47" s="20">
        <v>3.9863936272168587E-3</v>
      </c>
      <c r="AD47" s="20">
        <v>1.4891684265397781E-2</v>
      </c>
      <c r="AE47" s="20">
        <v>9.4390389463073193E-3</v>
      </c>
      <c r="AF47" s="20">
        <v>3.0770708856675665E-3</v>
      </c>
      <c r="AG47" s="20">
        <v>1.3530583921442834E-2</v>
      </c>
      <c r="AH47" s="20">
        <v>8.3038274035551994E-3</v>
      </c>
      <c r="AI47" s="20">
        <v>1.4472122182785083E-2</v>
      </c>
      <c r="AJ47" s="20">
        <v>3.6352514519955256E-3</v>
      </c>
      <c r="AK47" s="20"/>
      <c r="AL47" s="20">
        <v>3.6352514519955256E-3</v>
      </c>
      <c r="AM47" s="20">
        <v>3.3095802922472398E-3</v>
      </c>
      <c r="AN47" s="20"/>
      <c r="AO47" s="20">
        <v>3.3095802922472398E-3</v>
      </c>
      <c r="AP47" s="20">
        <v>1.9624859496520384E-3</v>
      </c>
      <c r="AQ47" s="20"/>
      <c r="AR47" s="20">
        <v>1.9624859496520384E-3</v>
      </c>
      <c r="AS47" s="20">
        <v>2.9691058979649347E-3</v>
      </c>
      <c r="AT47" s="20">
        <v>1.0637783421178366E-2</v>
      </c>
    </row>
    <row r="48" spans="1:46">
      <c r="A48" s="6">
        <v>47</v>
      </c>
      <c r="B48" s="7" t="s">
        <v>48</v>
      </c>
      <c r="C48" s="7" t="s">
        <v>448</v>
      </c>
      <c r="D48" s="7" t="s">
        <v>469</v>
      </c>
      <c r="E48" s="7" t="s">
        <v>442</v>
      </c>
      <c r="F48" s="7" t="s">
        <v>374</v>
      </c>
      <c r="G48" s="6" t="s">
        <v>353</v>
      </c>
      <c r="H48" s="6" t="s">
        <v>370</v>
      </c>
      <c r="I48" s="6" t="s">
        <v>371</v>
      </c>
      <c r="J48" s="6" t="s">
        <v>372</v>
      </c>
      <c r="K48" s="6" t="s">
        <v>373</v>
      </c>
      <c r="L48" s="6"/>
      <c r="M48" s="14">
        <f>'Final sheet'!P48</f>
        <v>3.2770704845814977</v>
      </c>
      <c r="N48" s="6">
        <v>0</v>
      </c>
      <c r="O48" s="6">
        <v>8.3000000000000007</v>
      </c>
      <c r="P48" s="6">
        <f t="shared" si="0"/>
        <v>8.3000000000000007</v>
      </c>
      <c r="Q48">
        <f t="shared" si="1"/>
        <v>2.1340000000000003</v>
      </c>
      <c r="R48">
        <f t="shared" si="2"/>
        <v>1.2804000000000002</v>
      </c>
      <c r="S48">
        <v>24</v>
      </c>
      <c r="T48">
        <f t="shared" si="3"/>
        <v>1.6279784109316506E-2</v>
      </c>
      <c r="Y48" s="23" t="s">
        <v>356</v>
      </c>
      <c r="Z48" s="20">
        <v>7.1584205786333456E-3</v>
      </c>
      <c r="AA48" s="20">
        <v>2.4121364208992538E-2</v>
      </c>
      <c r="AB48" s="20">
        <v>1.5639892393812943E-2</v>
      </c>
      <c r="AC48" s="20">
        <v>4.3953408195429467E-3</v>
      </c>
      <c r="AD48" s="20">
        <v>1.3921898478646923E-2</v>
      </c>
      <c r="AE48" s="20">
        <v>9.1586196490949338E-3</v>
      </c>
      <c r="AF48" s="20">
        <v>3.1811934781792962E-3</v>
      </c>
      <c r="AG48" s="20">
        <v>8.5018525732807881E-3</v>
      </c>
      <c r="AH48" s="20">
        <v>5.8415230257300426E-3</v>
      </c>
      <c r="AI48" s="20">
        <v>1.0213345022879306E-2</v>
      </c>
      <c r="AJ48" s="20">
        <v>3.3535412416205164E-3</v>
      </c>
      <c r="AK48" s="20"/>
      <c r="AL48" s="20">
        <v>3.3535412416205164E-3</v>
      </c>
      <c r="AM48" s="20">
        <v>4.6915379384047428E-3</v>
      </c>
      <c r="AN48" s="20"/>
      <c r="AO48" s="20">
        <v>4.6915379384047428E-3</v>
      </c>
      <c r="AP48" s="20">
        <v>2.2185951617604209E-3</v>
      </c>
      <c r="AQ48" s="20"/>
      <c r="AR48" s="20">
        <v>2.2185951617604209E-3</v>
      </c>
      <c r="AS48" s="20">
        <v>3.4212247805952265E-3</v>
      </c>
      <c r="AT48" s="20">
        <v>7.9493049421179452E-3</v>
      </c>
    </row>
    <row r="49" spans="1:46">
      <c r="A49" s="6">
        <v>48</v>
      </c>
      <c r="B49" s="7" t="s">
        <v>49</v>
      </c>
      <c r="C49" s="7" t="s">
        <v>448</v>
      </c>
      <c r="D49" s="7" t="s">
        <v>469</v>
      </c>
      <c r="E49" s="7" t="s">
        <v>442</v>
      </c>
      <c r="F49" s="7" t="s">
        <v>375</v>
      </c>
      <c r="G49" s="6" t="s">
        <v>353</v>
      </c>
      <c r="H49" s="6" t="s">
        <v>370</v>
      </c>
      <c r="I49" s="6" t="s">
        <v>371</v>
      </c>
      <c r="J49" s="6" t="s">
        <v>372</v>
      </c>
      <c r="K49" s="6" t="s">
        <v>373</v>
      </c>
      <c r="L49" s="6"/>
      <c r="M49" s="14">
        <f>'Final sheet'!P49</f>
        <v>4.5333256880733943</v>
      </c>
      <c r="N49" s="6">
        <v>0</v>
      </c>
      <c r="O49" s="6">
        <v>6.06</v>
      </c>
      <c r="P49" s="6">
        <f t="shared" si="0"/>
        <v>6.06</v>
      </c>
      <c r="Q49">
        <f t="shared" si="1"/>
        <v>4.3740000000000014</v>
      </c>
      <c r="R49">
        <f t="shared" si="2"/>
        <v>2.624400000000001</v>
      </c>
      <c r="S49">
        <v>24</v>
      </c>
      <c r="T49">
        <f t="shared" si="3"/>
        <v>2.4121364208992538E-2</v>
      </c>
      <c r="Y49" s="23" t="s">
        <v>359</v>
      </c>
      <c r="Z49" s="20">
        <v>6.3176743369412576E-3</v>
      </c>
      <c r="AA49" s="20">
        <v>6.6158443150475046E-2</v>
      </c>
      <c r="AB49" s="20">
        <v>3.6238058743708154E-2</v>
      </c>
      <c r="AC49" s="20">
        <v>4.1535866623977529E-3</v>
      </c>
      <c r="AD49" s="20">
        <v>7.1626953723567269E-2</v>
      </c>
      <c r="AE49" s="20">
        <v>3.7890270192982509E-2</v>
      </c>
      <c r="AF49" s="20">
        <v>2.6030406258319809E-3</v>
      </c>
      <c r="AG49" s="20">
        <v>1.5099856982327119E-2</v>
      </c>
      <c r="AH49" s="20">
        <v>8.8514488040795508E-3</v>
      </c>
      <c r="AI49" s="20">
        <v>2.765992591359007E-2</v>
      </c>
      <c r="AJ49" s="20">
        <v>4.0392832794974541E-3</v>
      </c>
      <c r="AK49" s="20"/>
      <c r="AL49" s="20">
        <v>4.0392832794974541E-3</v>
      </c>
      <c r="AM49" s="20">
        <v>2.0047522332418957E-3</v>
      </c>
      <c r="AN49" s="20"/>
      <c r="AO49" s="20">
        <v>2.0047522332418957E-3</v>
      </c>
      <c r="AP49" s="20">
        <v>1.7824746646755529E-3</v>
      </c>
      <c r="AQ49" s="20"/>
      <c r="AR49" s="20">
        <v>1.7824746646755529E-3</v>
      </c>
      <c r="AS49" s="20">
        <v>2.6088367258049676E-3</v>
      </c>
      <c r="AT49" s="20">
        <v>1.9309562850995037E-2</v>
      </c>
    </row>
    <row r="50" spans="1:46">
      <c r="A50" s="6">
        <v>49</v>
      </c>
      <c r="B50" s="7" t="s">
        <v>50</v>
      </c>
      <c r="C50" s="7" t="s">
        <v>452</v>
      </c>
      <c r="D50" s="7" t="s">
        <v>469</v>
      </c>
      <c r="E50" s="7" t="s">
        <v>442</v>
      </c>
      <c r="F50" s="7" t="s">
        <v>377</v>
      </c>
      <c r="G50" s="6" t="s">
        <v>353</v>
      </c>
      <c r="H50" s="6" t="s">
        <v>370</v>
      </c>
      <c r="I50" s="6" t="s">
        <v>371</v>
      </c>
      <c r="J50" s="6" t="s">
        <v>372</v>
      </c>
      <c r="K50" s="6" t="s">
        <v>373</v>
      </c>
      <c r="L50" s="6"/>
      <c r="M50" s="14">
        <f>'Final sheet'!P50</f>
        <v>2.2069565217391305</v>
      </c>
      <c r="N50" s="6">
        <v>0</v>
      </c>
      <c r="O50" s="6">
        <v>3.9</v>
      </c>
      <c r="P50" s="6">
        <f t="shared" si="0"/>
        <v>3.9</v>
      </c>
      <c r="Q50">
        <f t="shared" si="1"/>
        <v>6.5340000000000007</v>
      </c>
      <c r="R50">
        <f t="shared" si="2"/>
        <v>3.9204000000000003</v>
      </c>
      <c r="S50">
        <v>24</v>
      </c>
      <c r="T50">
        <f t="shared" si="3"/>
        <v>7.4015957446808514E-2</v>
      </c>
      <c r="Y50" s="21" t="s">
        <v>451</v>
      </c>
      <c r="Z50" s="20">
        <v>1.374872145699794E-2</v>
      </c>
      <c r="AA50" s="20">
        <v>3.0195136862129057E-2</v>
      </c>
      <c r="AB50" s="20">
        <v>2.1971929159563499E-2</v>
      </c>
      <c r="AC50" s="20">
        <v>8.3546918894957488E-3</v>
      </c>
      <c r="AD50" s="20">
        <v>1.8111338350641538E-2</v>
      </c>
      <c r="AE50" s="20">
        <v>1.323301512006864E-2</v>
      </c>
      <c r="AF50" s="20">
        <v>6.1498737950640807E-3</v>
      </c>
      <c r="AG50" s="20">
        <v>1.2134821589552992E-2</v>
      </c>
      <c r="AH50" s="20">
        <v>9.1423476923085355E-3</v>
      </c>
      <c r="AI50" s="20">
        <v>1.478243065731356E-2</v>
      </c>
      <c r="AJ50" s="20">
        <v>5.7976933514458954E-3</v>
      </c>
      <c r="AK50" s="20">
        <v>1.6730078261350086E-2</v>
      </c>
      <c r="AL50" s="20">
        <v>1.023897472109447E-2</v>
      </c>
      <c r="AM50" s="20">
        <v>6.0347561874407535E-3</v>
      </c>
      <c r="AN50" s="20">
        <v>1.6111407358944792E-2</v>
      </c>
      <c r="AO50" s="20">
        <v>1.0004346042881737E-2</v>
      </c>
      <c r="AP50" s="20">
        <v>3.7243556163987059E-3</v>
      </c>
      <c r="AQ50" s="20">
        <v>1.2643148875564393E-2</v>
      </c>
      <c r="AR50" s="20">
        <v>7.2378196275851899E-3</v>
      </c>
      <c r="AS50" s="20">
        <v>9.1493740632697124E-3</v>
      </c>
      <c r="AT50" s="20">
        <v>1.2250139160908528E-2</v>
      </c>
    </row>
    <row r="51" spans="1:46">
      <c r="A51" s="6">
        <v>50</v>
      </c>
      <c r="B51" s="7" t="s">
        <v>51</v>
      </c>
      <c r="C51" s="7" t="s">
        <v>452</v>
      </c>
      <c r="D51" s="7" t="s">
        <v>469</v>
      </c>
      <c r="E51" s="7" t="s">
        <v>442</v>
      </c>
      <c r="F51" s="7" t="s">
        <v>375</v>
      </c>
      <c r="G51" s="6" t="s">
        <v>353</v>
      </c>
      <c r="H51" s="6" t="s">
        <v>370</v>
      </c>
      <c r="I51" s="6" t="s">
        <v>371</v>
      </c>
      <c r="J51" s="6" t="s">
        <v>372</v>
      </c>
      <c r="K51" s="6" t="s">
        <v>373</v>
      </c>
      <c r="L51" s="6"/>
      <c r="M51" s="14">
        <f>'Final sheet'!P51</f>
        <v>2.6094736842105255</v>
      </c>
      <c r="N51" s="6">
        <v>0</v>
      </c>
      <c r="O51" s="6">
        <v>6.8</v>
      </c>
      <c r="P51" s="6">
        <f t="shared" si="0"/>
        <v>6.8</v>
      </c>
      <c r="Q51">
        <f t="shared" si="1"/>
        <v>3.6340000000000012</v>
      </c>
      <c r="R51">
        <f t="shared" si="2"/>
        <v>2.180400000000001</v>
      </c>
      <c r="S51">
        <v>24</v>
      </c>
      <c r="T51">
        <f t="shared" si="3"/>
        <v>3.4815449778136373E-2</v>
      </c>
      <c r="Y51" s="22" t="s">
        <v>460</v>
      </c>
      <c r="Z51" s="20">
        <v>1.3383175179474651E-2</v>
      </c>
      <c r="AA51" s="20">
        <v>2.987103202349653E-2</v>
      </c>
      <c r="AB51" s="20">
        <v>2.1627103601485589E-2</v>
      </c>
      <c r="AC51" s="20">
        <v>8.5366890963526031E-3</v>
      </c>
      <c r="AD51" s="20">
        <v>1.7654542272683718E-2</v>
      </c>
      <c r="AE51" s="20">
        <v>1.3095615684518159E-2</v>
      </c>
      <c r="AF51" s="20">
        <v>6.7062370143195962E-3</v>
      </c>
      <c r="AG51" s="20">
        <v>1.1222265931559817E-2</v>
      </c>
      <c r="AH51" s="20">
        <v>8.9642514729397077E-3</v>
      </c>
      <c r="AI51" s="20">
        <v>1.4562323586314485E-2</v>
      </c>
      <c r="AJ51" s="20">
        <v>5.9095292072552999E-3</v>
      </c>
      <c r="AK51" s="20">
        <v>1.4146794515325195E-2</v>
      </c>
      <c r="AL51" s="20">
        <v>1.0028161861290245E-2</v>
      </c>
      <c r="AM51" s="20">
        <v>4.6711556689249603E-3</v>
      </c>
      <c r="AN51" s="20">
        <v>1.7747444412965462E-2</v>
      </c>
      <c r="AO51" s="20">
        <v>1.1209300040945211E-2</v>
      </c>
      <c r="AP51" s="20">
        <v>3.520464584106479E-3</v>
      </c>
      <c r="AQ51" s="20">
        <v>1.4213650903644114E-2</v>
      </c>
      <c r="AR51" s="20">
        <v>8.8670577438752975E-3</v>
      </c>
      <c r="AS51" s="20">
        <v>1.0034839882036918E-2</v>
      </c>
      <c r="AT51" s="20">
        <v>1.2298581734175701E-2</v>
      </c>
    </row>
    <row r="52" spans="1:46">
      <c r="A52" s="6">
        <v>51</v>
      </c>
      <c r="B52" s="7" t="s">
        <v>52</v>
      </c>
      <c r="C52" s="7" t="s">
        <v>452</v>
      </c>
      <c r="D52" s="7" t="s">
        <v>469</v>
      </c>
      <c r="E52" s="7" t="s">
        <v>442</v>
      </c>
      <c r="F52" s="7" t="s">
        <v>378</v>
      </c>
      <c r="G52" s="6" t="s">
        <v>353</v>
      </c>
      <c r="H52" s="6" t="s">
        <v>370</v>
      </c>
      <c r="I52" s="6" t="s">
        <v>371</v>
      </c>
      <c r="J52" s="6" t="s">
        <v>372</v>
      </c>
      <c r="K52" s="6" t="s">
        <v>373</v>
      </c>
      <c r="L52" s="6"/>
      <c r="M52" s="14">
        <f>'Final sheet'!P52</f>
        <v>3.5585253456221189</v>
      </c>
      <c r="N52" s="6">
        <v>0</v>
      </c>
      <c r="O52" s="6">
        <v>5.4</v>
      </c>
      <c r="P52" s="6">
        <f t="shared" si="0"/>
        <v>5.4</v>
      </c>
      <c r="Q52">
        <f t="shared" si="1"/>
        <v>5.0340000000000007</v>
      </c>
      <c r="R52">
        <f t="shared" si="2"/>
        <v>3.0204000000000004</v>
      </c>
      <c r="S52">
        <v>24</v>
      </c>
      <c r="T52">
        <f t="shared" si="3"/>
        <v>3.536577311577313E-2</v>
      </c>
      <c r="Y52" s="23" t="s">
        <v>358</v>
      </c>
      <c r="Z52" s="20">
        <v>1.4992812131993688E-2</v>
      </c>
      <c r="AA52" s="20">
        <v>2.7716528789325737E-2</v>
      </c>
      <c r="AB52" s="20">
        <v>2.1354670460659711E-2</v>
      </c>
      <c r="AC52" s="20">
        <v>1.0282781532660172E-2</v>
      </c>
      <c r="AD52" s="20">
        <v>1.6597497881022789E-2</v>
      </c>
      <c r="AE52" s="20">
        <v>1.3440139706841481E-2</v>
      </c>
      <c r="AF52" s="20">
        <v>7.0349887875523071E-3</v>
      </c>
      <c r="AG52" s="20">
        <v>1.3029312837741962E-2</v>
      </c>
      <c r="AH52" s="20">
        <v>1.0032150812647134E-2</v>
      </c>
      <c r="AI52" s="20">
        <v>1.4942320326716108E-2</v>
      </c>
      <c r="AJ52" s="20">
        <v>8.3394250640017199E-3</v>
      </c>
      <c r="AK52" s="20">
        <v>1.6863859744518178E-2</v>
      </c>
      <c r="AL52" s="20">
        <v>1.2601642404259948E-2</v>
      </c>
      <c r="AM52" s="20">
        <v>7.146859545767663E-3</v>
      </c>
      <c r="AN52" s="20">
        <v>2.0863112769834311E-2</v>
      </c>
      <c r="AO52" s="20">
        <v>1.4004986157800986E-2</v>
      </c>
      <c r="AP52" s="20">
        <v>5.4358800366017916E-3</v>
      </c>
      <c r="AQ52" s="20">
        <v>1.4510148008090399E-2</v>
      </c>
      <c r="AR52" s="20">
        <v>9.973014022346096E-3</v>
      </c>
      <c r="AS52" s="20">
        <v>1.2193214194802343E-2</v>
      </c>
      <c r="AT52" s="20">
        <v>1.3567767260759223E-2</v>
      </c>
    </row>
    <row r="53" spans="1:46">
      <c r="A53" s="6">
        <v>52</v>
      </c>
      <c r="B53" s="7" t="s">
        <v>53</v>
      </c>
      <c r="C53" s="7" t="s">
        <v>452</v>
      </c>
      <c r="D53" s="7" t="s">
        <v>469</v>
      </c>
      <c r="E53" s="7" t="s">
        <v>442</v>
      </c>
      <c r="F53" s="7" t="s">
        <v>374</v>
      </c>
      <c r="G53" s="6" t="s">
        <v>353</v>
      </c>
      <c r="H53" s="6" t="s">
        <v>370</v>
      </c>
      <c r="I53" s="6" t="s">
        <v>371</v>
      </c>
      <c r="J53" s="6" t="s">
        <v>372</v>
      </c>
      <c r="K53" s="6" t="s">
        <v>373</v>
      </c>
      <c r="L53" s="6"/>
      <c r="M53" s="14">
        <f>'Final sheet'!P53</f>
        <v>4.193415637860082</v>
      </c>
      <c r="N53" s="6">
        <v>0</v>
      </c>
      <c r="O53" s="6">
        <v>5.78</v>
      </c>
      <c r="P53" s="6">
        <f t="shared" si="0"/>
        <v>5.78</v>
      </c>
      <c r="Q53">
        <f t="shared" si="1"/>
        <v>4.6540000000000008</v>
      </c>
      <c r="R53">
        <f t="shared" si="2"/>
        <v>2.7924000000000007</v>
      </c>
      <c r="S53">
        <v>24</v>
      </c>
      <c r="T53">
        <f t="shared" si="3"/>
        <v>2.7745878312070666E-2</v>
      </c>
      <c r="Y53" s="23" t="s">
        <v>481</v>
      </c>
      <c r="Z53" s="20">
        <v>1.4997852918260385E-2</v>
      </c>
      <c r="AA53" s="20">
        <v>3.102121454798205E-2</v>
      </c>
      <c r="AB53" s="20">
        <v>2.3009533733121219E-2</v>
      </c>
      <c r="AC53" s="20">
        <v>9.7538879887377836E-3</v>
      </c>
      <c r="AD53" s="20">
        <v>1.8464910623895076E-2</v>
      </c>
      <c r="AE53" s="20">
        <v>1.4109399306316429E-2</v>
      </c>
      <c r="AF53" s="20">
        <v>7.3655786643528421E-3</v>
      </c>
      <c r="AG53" s="20">
        <v>1.0657452038097544E-2</v>
      </c>
      <c r="AH53" s="20">
        <v>9.0115153512251925E-3</v>
      </c>
      <c r="AI53" s="20">
        <v>1.5376816130220947E-2</v>
      </c>
      <c r="AJ53" s="20">
        <v>4.7042361142478556E-3</v>
      </c>
      <c r="AK53" s="20">
        <v>9.1392185191798789E-3</v>
      </c>
      <c r="AL53" s="20">
        <v>6.9217273167138677E-3</v>
      </c>
      <c r="AM53" s="20">
        <v>4.3747898379430999E-3</v>
      </c>
      <c r="AN53" s="20">
        <v>1.4789667916646381E-2</v>
      </c>
      <c r="AO53" s="20">
        <v>9.5822288772947403E-3</v>
      </c>
      <c r="AP53" s="20">
        <v>3.1832211632563962E-3</v>
      </c>
      <c r="AQ53" s="20">
        <v>9.8145592874574559E-3</v>
      </c>
      <c r="AR53" s="20">
        <v>6.4988902253569261E-3</v>
      </c>
      <c r="AS53" s="20">
        <v>7.6676154731218438E-3</v>
      </c>
      <c r="AT53" s="20">
        <v>1.1522215801671397E-2</v>
      </c>
    </row>
    <row r="54" spans="1:46">
      <c r="A54" s="6">
        <v>53</v>
      </c>
      <c r="B54" s="7" t="s">
        <v>54</v>
      </c>
      <c r="C54" s="7" t="s">
        <v>438</v>
      </c>
      <c r="D54" s="7" t="s">
        <v>440</v>
      </c>
      <c r="E54" s="7" t="s">
        <v>450</v>
      </c>
      <c r="F54" s="7" t="s">
        <v>356</v>
      </c>
      <c r="G54" s="6" t="s">
        <v>353</v>
      </c>
      <c r="H54" s="6" t="s">
        <v>370</v>
      </c>
      <c r="I54" s="6" t="s">
        <v>371</v>
      </c>
      <c r="J54" s="6" t="s">
        <v>372</v>
      </c>
      <c r="K54" s="6" t="s">
        <v>373</v>
      </c>
      <c r="L54" s="6"/>
      <c r="M54" s="14">
        <f>'Final sheet'!P54</f>
        <v>7.6728682170542637</v>
      </c>
      <c r="N54" s="6">
        <v>0</v>
      </c>
      <c r="O54" s="6">
        <v>4.8600000000000003</v>
      </c>
      <c r="P54" s="6">
        <f t="shared" si="0"/>
        <v>4.8600000000000003</v>
      </c>
      <c r="Q54">
        <f t="shared" si="1"/>
        <v>5.5740000000000007</v>
      </c>
      <c r="R54">
        <f t="shared" si="2"/>
        <v>3.3444000000000007</v>
      </c>
      <c r="S54">
        <v>24</v>
      </c>
      <c r="T54">
        <f t="shared" si="3"/>
        <v>1.8161396241664986E-2</v>
      </c>
      <c r="Y54" s="23" t="s">
        <v>356</v>
      </c>
      <c r="Z54" s="20">
        <v>1.2886037008127099E-2</v>
      </c>
      <c r="AA54" s="20">
        <v>4.0248156839557271E-2</v>
      </c>
      <c r="AB54" s="20">
        <v>2.6567096923842185E-2</v>
      </c>
      <c r="AC54" s="20">
        <v>6.9420657514119117E-3</v>
      </c>
      <c r="AD54" s="20">
        <v>2.407434311424823E-2</v>
      </c>
      <c r="AE54" s="20">
        <v>1.5508204432830072E-2</v>
      </c>
      <c r="AF54" s="20">
        <v>6.7601435633714456E-3</v>
      </c>
      <c r="AG54" s="20">
        <v>1.3698939682305046E-2</v>
      </c>
      <c r="AH54" s="20">
        <v>1.0229541622838246E-2</v>
      </c>
      <c r="AI54" s="20">
        <v>1.7434947659836834E-2</v>
      </c>
      <c r="AJ54" s="20">
        <v>4.8156598392533004E-3</v>
      </c>
      <c r="AK54" s="20">
        <v>2.103540704861373E-2</v>
      </c>
      <c r="AL54" s="20">
        <v>1.2925533443933514E-2</v>
      </c>
      <c r="AM54" s="20">
        <v>3.879814478725551E-3</v>
      </c>
      <c r="AN54" s="20">
        <v>2.3066823919204157E-2</v>
      </c>
      <c r="AO54" s="20">
        <v>1.3473319198964854E-2</v>
      </c>
      <c r="AP54" s="20">
        <v>2.9802091435485278E-3</v>
      </c>
      <c r="AQ54" s="20">
        <v>2.1073816191124903E-2</v>
      </c>
      <c r="AR54" s="20">
        <v>1.2027012667336716E-2</v>
      </c>
      <c r="AS54" s="20">
        <v>1.280862177007836E-2</v>
      </c>
      <c r="AT54" s="20">
        <v>1.5121784714957598E-2</v>
      </c>
    </row>
    <row r="55" spans="1:46">
      <c r="A55" s="6">
        <v>54</v>
      </c>
      <c r="B55" s="7" t="s">
        <v>55</v>
      </c>
      <c r="C55" s="7" t="s">
        <v>438</v>
      </c>
      <c r="D55" s="7" t="s">
        <v>440</v>
      </c>
      <c r="E55" s="7" t="s">
        <v>450</v>
      </c>
      <c r="F55" s="7" t="s">
        <v>357</v>
      </c>
      <c r="G55" s="6" t="s">
        <v>353</v>
      </c>
      <c r="H55" s="6" t="s">
        <v>370</v>
      </c>
      <c r="I55" s="6" t="s">
        <v>371</v>
      </c>
      <c r="J55" s="6" t="s">
        <v>372</v>
      </c>
      <c r="K55" s="6" t="s">
        <v>373</v>
      </c>
      <c r="L55" s="6"/>
      <c r="M55" s="14">
        <f>'Final sheet'!P55</f>
        <v>9.7334239130434792</v>
      </c>
      <c r="N55" s="6">
        <v>0</v>
      </c>
      <c r="O55" s="6">
        <v>6.68</v>
      </c>
      <c r="P55" s="6">
        <f t="shared" si="0"/>
        <v>6.68</v>
      </c>
      <c r="Q55">
        <f t="shared" si="1"/>
        <v>3.7540000000000013</v>
      </c>
      <c r="R55">
        <f t="shared" si="2"/>
        <v>2.2524000000000011</v>
      </c>
      <c r="S55">
        <v>24</v>
      </c>
      <c r="T55">
        <f t="shared" si="3"/>
        <v>9.6420335576090938E-3</v>
      </c>
      <c r="Y55" s="23" t="s">
        <v>359</v>
      </c>
      <c r="Z55" s="20">
        <v>1.0655998659517434E-2</v>
      </c>
      <c r="AA55" s="20">
        <v>2.0498227917121054E-2</v>
      </c>
      <c r="AB55" s="20">
        <v>1.5577113288319244E-2</v>
      </c>
      <c r="AC55" s="20">
        <v>7.1680211126005401E-3</v>
      </c>
      <c r="AD55" s="20">
        <v>1.1481417471568783E-2</v>
      </c>
      <c r="AE55" s="20">
        <v>9.3247192920846607E-3</v>
      </c>
      <c r="AF55" s="20">
        <v>5.6642370420017917E-3</v>
      </c>
      <c r="AG55" s="20">
        <v>7.5033591680947233E-3</v>
      </c>
      <c r="AH55" s="20">
        <v>6.5837981050482575E-3</v>
      </c>
      <c r="AI55" s="20">
        <v>1.0495210228484056E-2</v>
      </c>
      <c r="AJ55" s="20">
        <v>5.7787958115183211E-3</v>
      </c>
      <c r="AK55" s="20">
        <v>9.5486927489889916E-3</v>
      </c>
      <c r="AL55" s="20">
        <v>7.6637442802536563E-3</v>
      </c>
      <c r="AM55" s="20">
        <v>3.2831588132635277E-3</v>
      </c>
      <c r="AN55" s="20">
        <v>1.2270173046177002E-2</v>
      </c>
      <c r="AO55" s="20">
        <v>7.7766659297202646E-3</v>
      </c>
      <c r="AP55" s="20">
        <v>2.4825479930191997E-3</v>
      </c>
      <c r="AQ55" s="20">
        <v>1.14560801279037E-2</v>
      </c>
      <c r="AR55" s="20">
        <v>6.96931406046145E-3</v>
      </c>
      <c r="AS55" s="20">
        <v>7.4699080901451239E-3</v>
      </c>
      <c r="AT55" s="20">
        <v>8.9825591593145904E-3</v>
      </c>
    </row>
    <row r="56" spans="1:46">
      <c r="A56" s="6">
        <v>55</v>
      </c>
      <c r="B56" s="7" t="s">
        <v>56</v>
      </c>
      <c r="C56" s="7" t="s">
        <v>438</v>
      </c>
      <c r="D56" s="7" t="s">
        <v>439</v>
      </c>
      <c r="E56" s="7" t="s">
        <v>450</v>
      </c>
      <c r="F56" s="7" t="s">
        <v>358</v>
      </c>
      <c r="G56" s="6" t="s">
        <v>353</v>
      </c>
      <c r="H56" s="6" t="s">
        <v>370</v>
      </c>
      <c r="I56" s="6" t="s">
        <v>371</v>
      </c>
      <c r="J56" s="6" t="s">
        <v>372</v>
      </c>
      <c r="K56" s="6" t="s">
        <v>373</v>
      </c>
      <c r="L56" s="6"/>
      <c r="M56" s="14">
        <f>'Final sheet'!P56</f>
        <v>9.0232258064516131</v>
      </c>
      <c r="N56" s="6">
        <v>0</v>
      </c>
      <c r="O56" s="6">
        <v>5.86</v>
      </c>
      <c r="P56" s="6">
        <f t="shared" si="0"/>
        <v>5.86</v>
      </c>
      <c r="Q56">
        <f t="shared" si="1"/>
        <v>4.5740000000000007</v>
      </c>
      <c r="R56">
        <f t="shared" si="2"/>
        <v>2.7444000000000006</v>
      </c>
      <c r="S56">
        <v>24</v>
      </c>
      <c r="T56">
        <f t="shared" si="3"/>
        <v>1.2672851422851426E-2</v>
      </c>
      <c r="Y56" s="22" t="s">
        <v>462</v>
      </c>
      <c r="Z56" s="20">
        <v>1.4894579921755323E-2</v>
      </c>
      <c r="AA56" s="20">
        <v>2.7484944216451174E-2</v>
      </c>
      <c r="AB56" s="20">
        <v>2.1189762069103248E-2</v>
      </c>
      <c r="AC56" s="20">
        <v>9.7965607976873773E-3</v>
      </c>
      <c r="AD56" s="20">
        <v>1.6347475187660009E-2</v>
      </c>
      <c r="AE56" s="20">
        <v>1.3072017992673693E-2</v>
      </c>
      <c r="AF56" s="20">
        <v>7.1129180654888212E-3</v>
      </c>
      <c r="AG56" s="20">
        <v>1.1389952522451736E-2</v>
      </c>
      <c r="AH56" s="20">
        <v>9.2514352939702792E-3</v>
      </c>
      <c r="AI56" s="20">
        <v>1.4504405118582408E-2</v>
      </c>
      <c r="AJ56" s="20">
        <v>7.1964878943885395E-3</v>
      </c>
      <c r="AK56" s="20">
        <v>1.1245740044053421E-2</v>
      </c>
      <c r="AL56" s="20">
        <v>9.2211139692209808E-3</v>
      </c>
      <c r="AM56" s="20">
        <v>8.0362833408862827E-3</v>
      </c>
      <c r="AN56" s="20">
        <v>1.372003405184755E-2</v>
      </c>
      <c r="AO56" s="20">
        <v>1.0878158696366914E-2</v>
      </c>
      <c r="AP56" s="20">
        <v>5.0957621876166585E-3</v>
      </c>
      <c r="AQ56" s="20">
        <v>1.1606048758542108E-2</v>
      </c>
      <c r="AR56" s="20">
        <v>8.3509054730793852E-3</v>
      </c>
      <c r="AS56" s="20">
        <v>9.4833927128890935E-3</v>
      </c>
      <c r="AT56" s="20">
        <v>1.1993898915735752E-2</v>
      </c>
    </row>
    <row r="57" spans="1:46">
      <c r="A57" s="6">
        <v>56</v>
      </c>
      <c r="B57" s="7" t="s">
        <v>57</v>
      </c>
      <c r="C57" s="7" t="s">
        <v>438</v>
      </c>
      <c r="D57" s="7" t="s">
        <v>439</v>
      </c>
      <c r="E57" s="7" t="s">
        <v>450</v>
      </c>
      <c r="F57" s="7" t="s">
        <v>359</v>
      </c>
      <c r="G57" s="6" t="s">
        <v>353</v>
      </c>
      <c r="H57" s="6" t="s">
        <v>370</v>
      </c>
      <c r="I57" s="6" t="s">
        <v>371</v>
      </c>
      <c r="J57" s="6" t="s">
        <v>372</v>
      </c>
      <c r="K57" s="6" t="s">
        <v>373</v>
      </c>
      <c r="L57" s="6"/>
      <c r="M57" s="14">
        <f>'Final sheet'!P57</f>
        <v>7.8946091644204843</v>
      </c>
      <c r="N57" s="6">
        <v>0</v>
      </c>
      <c r="O57" s="6">
        <v>7.1</v>
      </c>
      <c r="P57" s="6">
        <f t="shared" si="0"/>
        <v>7.1</v>
      </c>
      <c r="Q57">
        <f t="shared" si="1"/>
        <v>3.3340000000000014</v>
      </c>
      <c r="R57">
        <f t="shared" si="2"/>
        <v>2.0004000000000008</v>
      </c>
      <c r="S57">
        <v>24</v>
      </c>
      <c r="T57">
        <f t="shared" si="3"/>
        <v>1.0557837413363384E-2</v>
      </c>
      <c r="Y57" s="23" t="s">
        <v>358</v>
      </c>
      <c r="Z57" s="20">
        <v>1.7282253868358136E-2</v>
      </c>
      <c r="AA57" s="20">
        <v>3.2599235333369406E-2</v>
      </c>
      <c r="AB57" s="20">
        <v>2.4940744600863769E-2</v>
      </c>
      <c r="AC57" s="20">
        <v>1.1542105173503141E-2</v>
      </c>
      <c r="AD57" s="20">
        <v>1.6944692420061681E-2</v>
      </c>
      <c r="AE57" s="20">
        <v>1.4243398796782412E-2</v>
      </c>
      <c r="AF57" s="20">
        <v>8.1679318582572498E-3</v>
      </c>
      <c r="AG57" s="20">
        <v>1.4964276482293044E-2</v>
      </c>
      <c r="AH57" s="20">
        <v>1.1566104170275147E-2</v>
      </c>
      <c r="AI57" s="20">
        <v>1.6916749189307106E-2</v>
      </c>
      <c r="AJ57" s="20">
        <v>4.9468034872855223E-3</v>
      </c>
      <c r="AK57" s="20">
        <v>9.6127552315671081E-3</v>
      </c>
      <c r="AL57" s="20">
        <v>7.2797793594263152E-3</v>
      </c>
      <c r="AM57" s="20">
        <v>6.1541733768084271E-3</v>
      </c>
      <c r="AN57" s="20">
        <v>1.2063582731899572E-2</v>
      </c>
      <c r="AO57" s="20">
        <v>9.1088780543539995E-3</v>
      </c>
      <c r="AP57" s="20">
        <v>4.1127370088341929E-3</v>
      </c>
      <c r="AQ57" s="20">
        <v>1.4476299278279481E-2</v>
      </c>
      <c r="AR57" s="20">
        <v>9.2945181435568364E-3</v>
      </c>
      <c r="AS57" s="20">
        <v>8.5610585191123849E-3</v>
      </c>
      <c r="AT57" s="20">
        <v>1.2738903854209746E-2</v>
      </c>
    </row>
    <row r="58" spans="1:46">
      <c r="A58" s="6">
        <v>57</v>
      </c>
      <c r="B58" s="7" t="s">
        <v>58</v>
      </c>
      <c r="C58" s="7" t="s">
        <v>438</v>
      </c>
      <c r="D58" s="7" t="s">
        <v>444</v>
      </c>
      <c r="E58" s="7" t="s">
        <v>450</v>
      </c>
      <c r="F58" s="7" t="s">
        <v>359</v>
      </c>
      <c r="G58" s="6" t="s">
        <v>353</v>
      </c>
      <c r="H58" s="6" t="s">
        <v>370</v>
      </c>
      <c r="I58" s="6" t="s">
        <v>371</v>
      </c>
      <c r="J58" s="6" t="s">
        <v>372</v>
      </c>
      <c r="K58" s="6" t="s">
        <v>373</v>
      </c>
      <c r="L58" s="6"/>
      <c r="M58" s="14">
        <f>'Final sheet'!P58</f>
        <v>9.3250136239782009</v>
      </c>
      <c r="N58" s="6">
        <v>0</v>
      </c>
      <c r="O58" s="6">
        <v>6.2</v>
      </c>
      <c r="P58" s="6">
        <f t="shared" si="0"/>
        <v>6.2</v>
      </c>
      <c r="Q58">
        <f t="shared" si="1"/>
        <v>4.2340000000000009</v>
      </c>
      <c r="R58">
        <f t="shared" si="2"/>
        <v>2.5404000000000004</v>
      </c>
      <c r="S58">
        <v>24</v>
      </c>
      <c r="T58">
        <f t="shared" si="3"/>
        <v>1.1351189850041495E-2</v>
      </c>
      <c r="Y58" s="23" t="s">
        <v>481</v>
      </c>
      <c r="Z58" s="20">
        <v>1.4789459477697553E-2</v>
      </c>
      <c r="AA58" s="20">
        <v>2.6996715400806049E-2</v>
      </c>
      <c r="AB58" s="20">
        <v>2.0893087439251799E-2</v>
      </c>
      <c r="AC58" s="20">
        <v>9.3419765166340516E-3</v>
      </c>
      <c r="AD58" s="20">
        <v>1.6447595069325804E-2</v>
      </c>
      <c r="AE58" s="20">
        <v>1.2894785792979927E-2</v>
      </c>
      <c r="AF58" s="20">
        <v>7.527217311109613E-3</v>
      </c>
      <c r="AG58" s="20">
        <v>9.6880338653503126E-3</v>
      </c>
      <c r="AH58" s="20">
        <v>8.607625588229962E-3</v>
      </c>
      <c r="AI58" s="20">
        <v>1.4131832940153898E-2</v>
      </c>
      <c r="AJ58" s="20">
        <v>1.238378366227577E-2</v>
      </c>
      <c r="AK58" s="20">
        <v>2.4836340541948929E-2</v>
      </c>
      <c r="AL58" s="20">
        <v>1.861006210211235E-2</v>
      </c>
      <c r="AM58" s="20">
        <v>1.4777682866519806E-2</v>
      </c>
      <c r="AN58" s="20">
        <v>2.4600486364425925E-2</v>
      </c>
      <c r="AO58" s="20">
        <v>1.9689084615472866E-2</v>
      </c>
      <c r="AP58" s="20">
        <v>9.4987186980173537E-3</v>
      </c>
      <c r="AQ58" s="20">
        <v>1.4742378843147476E-2</v>
      </c>
      <c r="AR58" s="20">
        <v>1.2120548770582416E-2</v>
      </c>
      <c r="AS58" s="20">
        <v>1.6806565162722543E-2</v>
      </c>
      <c r="AT58" s="20">
        <v>1.5469199051438223E-2</v>
      </c>
    </row>
    <row r="59" spans="1:46">
      <c r="A59" s="6">
        <v>58</v>
      </c>
      <c r="B59" s="7" t="s">
        <v>59</v>
      </c>
      <c r="C59" s="7" t="s">
        <v>438</v>
      </c>
      <c r="D59" s="7" t="s">
        <v>444</v>
      </c>
      <c r="E59" s="7" t="s">
        <v>450</v>
      </c>
      <c r="F59" s="7" t="s">
        <v>374</v>
      </c>
      <c r="G59" s="6" t="s">
        <v>353</v>
      </c>
      <c r="H59" s="6" t="s">
        <v>370</v>
      </c>
      <c r="I59" s="6" t="s">
        <v>371</v>
      </c>
      <c r="J59" s="6" t="s">
        <v>372</v>
      </c>
      <c r="K59" s="6" t="s">
        <v>373</v>
      </c>
      <c r="L59" s="6"/>
      <c r="M59" s="14">
        <f>'Final sheet'!P59</f>
        <v>8.7356318681318683</v>
      </c>
      <c r="N59" s="6">
        <v>0</v>
      </c>
      <c r="O59" s="6">
        <v>7</v>
      </c>
      <c r="P59" s="6">
        <f t="shared" si="0"/>
        <v>7</v>
      </c>
      <c r="Q59">
        <f t="shared" si="1"/>
        <v>3.4340000000000011</v>
      </c>
      <c r="R59">
        <f t="shared" si="2"/>
        <v>2.0604000000000009</v>
      </c>
      <c r="S59">
        <v>24</v>
      </c>
      <c r="T59">
        <f t="shared" si="3"/>
        <v>9.8275661447211633E-3</v>
      </c>
      <c r="Y59" s="23" t="s">
        <v>356</v>
      </c>
      <c r="Z59" s="20">
        <v>1.2405627003560925E-2</v>
      </c>
      <c r="AA59" s="20">
        <v>2.3163388570543605E-2</v>
      </c>
      <c r="AB59" s="20">
        <v>1.7784507787052265E-2</v>
      </c>
      <c r="AC59" s="20">
        <v>8.0650696897082881E-3</v>
      </c>
      <c r="AD59" s="20">
        <v>1.5121457333126843E-2</v>
      </c>
      <c r="AE59" s="20">
        <v>1.1593263511417566E-2</v>
      </c>
      <c r="AF59" s="20">
        <v>5.8897897128459891E-3</v>
      </c>
      <c r="AG59" s="20">
        <v>1.1498244798926239E-2</v>
      </c>
      <c r="AH59" s="20">
        <v>8.6940172558861144E-3</v>
      </c>
      <c r="AI59" s="20">
        <v>1.2690596184785316E-2</v>
      </c>
      <c r="AJ59" s="20">
        <v>5.2772871263042651E-3</v>
      </c>
      <c r="AK59" s="20">
        <v>5.126867561407949E-3</v>
      </c>
      <c r="AL59" s="20">
        <v>5.202077343856107E-3</v>
      </c>
      <c r="AM59" s="20">
        <v>4.9160633416362193E-3</v>
      </c>
      <c r="AN59" s="20">
        <v>1.0483385385892358E-2</v>
      </c>
      <c r="AO59" s="20">
        <v>7.6997243637642885E-3</v>
      </c>
      <c r="AP59" s="20">
        <v>3.1804792401542142E-3</v>
      </c>
      <c r="AQ59" s="20">
        <v>9.5081173855547166E-3</v>
      </c>
      <c r="AR59" s="20">
        <v>6.3442983128544654E-3</v>
      </c>
      <c r="AS59" s="20">
        <v>6.4153666734916197E-3</v>
      </c>
      <c r="AT59" s="20">
        <v>9.5529814291384681E-3</v>
      </c>
    </row>
    <row r="60" spans="1:46">
      <c r="A60" s="6">
        <v>59</v>
      </c>
      <c r="B60" s="7" t="s">
        <v>60</v>
      </c>
      <c r="C60" s="7" t="s">
        <v>438</v>
      </c>
      <c r="D60" s="7" t="s">
        <v>444</v>
      </c>
      <c r="E60" s="7" t="s">
        <v>450</v>
      </c>
      <c r="F60" s="7" t="s">
        <v>356</v>
      </c>
      <c r="G60" s="6" t="s">
        <v>353</v>
      </c>
      <c r="H60" s="6" t="s">
        <v>370</v>
      </c>
      <c r="I60" s="6" t="s">
        <v>371</v>
      </c>
      <c r="J60" s="6" t="s">
        <v>372</v>
      </c>
      <c r="K60" s="6" t="s">
        <v>373</v>
      </c>
      <c r="L60" s="6"/>
      <c r="M60" s="14">
        <f>'Final sheet'!P60</f>
        <v>7.8997959183673485</v>
      </c>
      <c r="N60" s="6">
        <v>0</v>
      </c>
      <c r="O60" s="6">
        <v>6.98</v>
      </c>
      <c r="P60" s="6">
        <f t="shared" si="0"/>
        <v>6.98</v>
      </c>
      <c r="Q60">
        <f t="shared" si="1"/>
        <v>3.4540000000000006</v>
      </c>
      <c r="R60">
        <f t="shared" si="2"/>
        <v>2.0724000000000005</v>
      </c>
      <c r="S60">
        <v>24</v>
      </c>
      <c r="T60">
        <f t="shared" si="3"/>
        <v>1.0930662119920434E-2</v>
      </c>
      <c r="Y60" s="23" t="s">
        <v>359</v>
      </c>
      <c r="Z60" s="20">
        <v>1.5100979337404681E-2</v>
      </c>
      <c r="AA60" s="20">
        <v>2.7180437561085641E-2</v>
      </c>
      <c r="AB60" s="20">
        <v>2.1140708449245163E-2</v>
      </c>
      <c r="AC60" s="20">
        <v>1.0237091810904028E-2</v>
      </c>
      <c r="AD60" s="20">
        <v>1.6876155928125709E-2</v>
      </c>
      <c r="AE60" s="20">
        <v>1.3556623869514868E-2</v>
      </c>
      <c r="AF60" s="20">
        <v>6.8667333797424327E-3</v>
      </c>
      <c r="AG60" s="20">
        <v>9.4092549432373569E-3</v>
      </c>
      <c r="AH60" s="20">
        <v>8.1379941614898952E-3</v>
      </c>
      <c r="AI60" s="20">
        <v>1.4278442160083308E-2</v>
      </c>
      <c r="AJ60" s="20">
        <v>6.1780773016886018E-3</v>
      </c>
      <c r="AK60" s="20">
        <v>5.4069968412897044E-3</v>
      </c>
      <c r="AL60" s="20">
        <v>5.7925370714891535E-3</v>
      </c>
      <c r="AM60" s="20">
        <v>6.2972137785806785E-3</v>
      </c>
      <c r="AN60" s="20">
        <v>7.7326817251723414E-3</v>
      </c>
      <c r="AO60" s="20">
        <v>7.0149477518765095E-3</v>
      </c>
      <c r="AP60" s="20">
        <v>3.5911138034608724E-3</v>
      </c>
      <c r="AQ60" s="20">
        <v>7.6973995271867636E-3</v>
      </c>
      <c r="AR60" s="20">
        <v>5.644256665323818E-3</v>
      </c>
      <c r="AS60" s="20">
        <v>6.1505804962298264E-3</v>
      </c>
      <c r="AT60" s="20">
        <v>1.0214511328156569E-2</v>
      </c>
    </row>
    <row r="61" spans="1:46">
      <c r="A61" s="6">
        <v>60</v>
      </c>
      <c r="B61" s="7" t="s">
        <v>61</v>
      </c>
      <c r="C61" s="7" t="s">
        <v>438</v>
      </c>
      <c r="D61" s="7" t="s">
        <v>444</v>
      </c>
      <c r="E61" s="7" t="s">
        <v>450</v>
      </c>
      <c r="F61" s="7" t="s">
        <v>357</v>
      </c>
      <c r="G61" s="6" t="s">
        <v>353</v>
      </c>
      <c r="H61" s="6" t="s">
        <v>370</v>
      </c>
      <c r="I61" s="6" t="s">
        <v>371</v>
      </c>
      <c r="J61" s="6" t="s">
        <v>372</v>
      </c>
      <c r="K61" s="6" t="s">
        <v>373</v>
      </c>
      <c r="L61" s="6"/>
      <c r="M61" s="14">
        <f>'Final sheet'!P61</f>
        <v>8.9168865435356199</v>
      </c>
      <c r="N61" s="6">
        <v>0</v>
      </c>
      <c r="O61" s="6">
        <v>7.12</v>
      </c>
      <c r="P61" s="6">
        <f t="shared" si="0"/>
        <v>7.12</v>
      </c>
      <c r="Q61">
        <f t="shared" si="1"/>
        <v>3.3140000000000009</v>
      </c>
      <c r="R61">
        <f t="shared" si="2"/>
        <v>1.9884000000000008</v>
      </c>
      <c r="S61">
        <v>24</v>
      </c>
      <c r="T61">
        <f t="shared" si="3"/>
        <v>9.2913596685900313E-3</v>
      </c>
      <c r="Y61" s="22" t="s">
        <v>464</v>
      </c>
      <c r="Z61" s="20">
        <v>1.304928066085541E-2</v>
      </c>
      <c r="AA61" s="20">
        <v>2.9061962697288304E-2</v>
      </c>
      <c r="AB61" s="20">
        <v>2.1055621679071854E-2</v>
      </c>
      <c r="AC61" s="20">
        <v>8.5082337811646456E-3</v>
      </c>
      <c r="AD61" s="20">
        <v>1.7329669671488333E-2</v>
      </c>
      <c r="AE61" s="20">
        <v>1.2918951726326488E-2</v>
      </c>
      <c r="AF61" s="20">
        <v>5.976052829740142E-3</v>
      </c>
      <c r="AG61" s="20">
        <v>9.4356996992250985E-3</v>
      </c>
      <c r="AH61" s="20">
        <v>7.7058762644826202E-3</v>
      </c>
      <c r="AI61" s="20">
        <v>1.3893483223293654E-2</v>
      </c>
      <c r="AJ61" s="20">
        <v>7.3794781800960371E-3</v>
      </c>
      <c r="AK61" s="20">
        <v>2.7248471411919325E-2</v>
      </c>
      <c r="AL61" s="20">
        <v>1.7313974796007679E-2</v>
      </c>
      <c r="AM61" s="20">
        <v>6.9071857765081795E-3</v>
      </c>
      <c r="AN61" s="20">
        <v>1.8399568397109919E-2</v>
      </c>
      <c r="AO61" s="20">
        <v>1.265337708680905E-2</v>
      </c>
      <c r="AP61" s="20">
        <v>4.7957697125945728E-3</v>
      </c>
      <c r="AQ61" s="20">
        <v>1.3747170464912386E-2</v>
      </c>
      <c r="AR61" s="20">
        <v>9.2714700887534807E-3</v>
      </c>
      <c r="AS61" s="20">
        <v>1.3079607323856738E-2</v>
      </c>
      <c r="AT61" s="20">
        <v>1.3486545273575198E-2</v>
      </c>
    </row>
    <row r="62" spans="1:46">
      <c r="A62" s="6">
        <v>61</v>
      </c>
      <c r="B62" s="7" t="s">
        <v>62</v>
      </c>
      <c r="C62" s="7" t="s">
        <v>438</v>
      </c>
      <c r="D62" s="7" t="s">
        <v>446</v>
      </c>
      <c r="E62" s="7" t="s">
        <v>450</v>
      </c>
      <c r="F62" s="7" t="s">
        <v>359</v>
      </c>
      <c r="G62" s="6" t="s">
        <v>353</v>
      </c>
      <c r="H62" s="6" t="s">
        <v>370</v>
      </c>
      <c r="I62" s="6" t="s">
        <v>371</v>
      </c>
      <c r="J62" s="6" t="s">
        <v>372</v>
      </c>
      <c r="K62" s="6" t="s">
        <v>373</v>
      </c>
      <c r="L62" s="6"/>
      <c r="M62" s="14">
        <f>'Final sheet'!P62</f>
        <v>7.4754471544715448</v>
      </c>
      <c r="N62" s="6">
        <v>0</v>
      </c>
      <c r="O62" s="6">
        <v>5.46</v>
      </c>
      <c r="P62" s="6">
        <f t="shared" si="0"/>
        <v>5.46</v>
      </c>
      <c r="Q62">
        <f t="shared" si="1"/>
        <v>4.9740000000000011</v>
      </c>
      <c r="R62">
        <f t="shared" si="2"/>
        <v>2.9844000000000008</v>
      </c>
      <c r="S62">
        <v>24</v>
      </c>
      <c r="T62">
        <f t="shared" si="3"/>
        <v>1.6634456431896292E-2</v>
      </c>
      <c r="Y62" s="23" t="s">
        <v>358</v>
      </c>
      <c r="Z62" s="20">
        <v>1.1534134210420766E-2</v>
      </c>
      <c r="AA62" s="20">
        <v>2.8002455894145951E-2</v>
      </c>
      <c r="AB62" s="20">
        <v>1.9768295052283356E-2</v>
      </c>
      <c r="AC62" s="20">
        <v>9.373646263687781E-3</v>
      </c>
      <c r="AD62" s="20">
        <v>1.6672743751670674E-2</v>
      </c>
      <c r="AE62" s="20">
        <v>1.3023195007679227E-2</v>
      </c>
      <c r="AF62" s="20">
        <v>5.5871705908306958E-3</v>
      </c>
      <c r="AG62" s="20">
        <v>5.2436263699545613E-3</v>
      </c>
      <c r="AH62" s="20">
        <v>5.4153984803926285E-3</v>
      </c>
      <c r="AI62" s="20">
        <v>1.2735629513451738E-2</v>
      </c>
      <c r="AJ62" s="20">
        <v>7.7608090923541526E-3</v>
      </c>
      <c r="AK62" s="20">
        <v>1.1395483540952031E-2</v>
      </c>
      <c r="AL62" s="20">
        <v>9.5781463166530918E-3</v>
      </c>
      <c r="AM62" s="20">
        <v>6.2167514438616059E-3</v>
      </c>
      <c r="AN62" s="20">
        <v>1.1696856632765642E-2</v>
      </c>
      <c r="AO62" s="20">
        <v>8.9568040383136236E-3</v>
      </c>
      <c r="AP62" s="20">
        <v>4.45302813543157E-3</v>
      </c>
      <c r="AQ62" s="20">
        <v>1.1899761288640145E-2</v>
      </c>
      <c r="AR62" s="20">
        <v>8.1763947120358574E-3</v>
      </c>
      <c r="AS62" s="20">
        <v>8.9037816890008576E-3</v>
      </c>
      <c r="AT62" s="20">
        <v>1.0819705601226297E-2</v>
      </c>
    </row>
    <row r="63" spans="1:46">
      <c r="A63" s="6">
        <v>62</v>
      </c>
      <c r="B63" s="7" t="s">
        <v>63</v>
      </c>
      <c r="C63" s="7" t="s">
        <v>438</v>
      </c>
      <c r="D63" s="7" t="s">
        <v>446</v>
      </c>
      <c r="E63" s="7" t="s">
        <v>450</v>
      </c>
      <c r="F63" s="7" t="s">
        <v>375</v>
      </c>
      <c r="G63" s="6" t="s">
        <v>353</v>
      </c>
      <c r="H63" s="6" t="s">
        <v>370</v>
      </c>
      <c r="I63" s="6" t="s">
        <v>371</v>
      </c>
      <c r="J63" s="6" t="s">
        <v>372</v>
      </c>
      <c r="K63" s="6" t="s">
        <v>373</v>
      </c>
      <c r="L63" s="6"/>
      <c r="M63" s="14">
        <f>'Final sheet'!P63</f>
        <v>6.2746594005449596</v>
      </c>
      <c r="N63" s="6">
        <v>0</v>
      </c>
      <c r="O63" s="6">
        <v>5.42</v>
      </c>
      <c r="P63" s="6">
        <f t="shared" si="0"/>
        <v>5.42</v>
      </c>
      <c r="Q63">
        <f t="shared" si="1"/>
        <v>5.0140000000000011</v>
      </c>
      <c r="R63">
        <f t="shared" si="2"/>
        <v>3.0084000000000009</v>
      </c>
      <c r="S63">
        <v>24</v>
      </c>
      <c r="T63">
        <f t="shared" si="3"/>
        <v>1.9977179954837592E-2</v>
      </c>
      <c r="Y63" s="23" t="s">
        <v>481</v>
      </c>
      <c r="Z63" s="20">
        <v>1.3457382746179969E-2</v>
      </c>
      <c r="AA63" s="20">
        <v>2.0688760001971639E-2</v>
      </c>
      <c r="AB63" s="20">
        <v>1.7073071374075804E-2</v>
      </c>
      <c r="AC63" s="20">
        <v>8.3025155188879447E-3</v>
      </c>
      <c r="AD63" s="20">
        <v>1.2096188365673728E-2</v>
      </c>
      <c r="AE63" s="20">
        <v>1.0199351942280836E-2</v>
      </c>
      <c r="AF63" s="20">
        <v>5.9736775785229242E-3</v>
      </c>
      <c r="AG63" s="20">
        <v>5.8909798783059247E-3</v>
      </c>
      <c r="AH63" s="20">
        <v>5.9323287284144249E-3</v>
      </c>
      <c r="AI63" s="20">
        <v>1.1068250681590354E-2</v>
      </c>
      <c r="AJ63" s="20">
        <v>9.4062058218737903E-3</v>
      </c>
      <c r="AK63" s="20">
        <v>3.6787059914988679E-2</v>
      </c>
      <c r="AL63" s="20">
        <v>2.3096632868431236E-2</v>
      </c>
      <c r="AM63" s="20">
        <v>9.5254064387610866E-3</v>
      </c>
      <c r="AN63" s="20">
        <v>2.049178129309338E-2</v>
      </c>
      <c r="AO63" s="20">
        <v>1.5008593865927233E-2</v>
      </c>
      <c r="AP63" s="20">
        <v>7.2116373216810185E-3</v>
      </c>
      <c r="AQ63" s="20">
        <v>1.4626789608045468E-2</v>
      </c>
      <c r="AR63" s="20">
        <v>1.0919213464863242E-2</v>
      </c>
      <c r="AS63" s="20">
        <v>1.6341480066407236E-2</v>
      </c>
      <c r="AT63" s="20">
        <v>1.3704865373998794E-2</v>
      </c>
    </row>
    <row r="64" spans="1:46">
      <c r="A64" s="6">
        <v>63</v>
      </c>
      <c r="B64" s="7" t="s">
        <v>64</v>
      </c>
      <c r="C64" s="7" t="s">
        <v>438</v>
      </c>
      <c r="D64" s="7" t="s">
        <v>446</v>
      </c>
      <c r="E64" s="7" t="s">
        <v>450</v>
      </c>
      <c r="F64" s="7" t="s">
        <v>376</v>
      </c>
      <c r="G64" s="6" t="s">
        <v>353</v>
      </c>
      <c r="H64" s="6" t="s">
        <v>370</v>
      </c>
      <c r="I64" s="6" t="s">
        <v>371</v>
      </c>
      <c r="J64" s="6" t="s">
        <v>372</v>
      </c>
      <c r="K64" s="6" t="s">
        <v>373</v>
      </c>
      <c r="L64" s="6"/>
      <c r="M64" s="14">
        <f>'Final sheet'!P64</f>
        <v>8.1373417721518972</v>
      </c>
      <c r="N64" s="6">
        <v>0</v>
      </c>
      <c r="O64" s="6">
        <v>7.4</v>
      </c>
      <c r="P64" s="6">
        <f t="shared" si="0"/>
        <v>7.4</v>
      </c>
      <c r="Q64">
        <f t="shared" si="1"/>
        <v>3.0340000000000007</v>
      </c>
      <c r="R64">
        <f t="shared" si="2"/>
        <v>1.8204000000000007</v>
      </c>
      <c r="S64">
        <v>24</v>
      </c>
      <c r="T64">
        <f t="shared" si="3"/>
        <v>9.3212257913976877E-3</v>
      </c>
      <c r="Y64" s="23" t="s">
        <v>356</v>
      </c>
      <c r="Z64" s="20">
        <v>1.4627934634189323E-2</v>
      </c>
      <c r="AA64" s="20">
        <v>3.6839930964578251E-2</v>
      </c>
      <c r="AB64" s="20">
        <v>2.5733932799383786E-2</v>
      </c>
      <c r="AC64" s="20">
        <v>8.6497305789249614E-3</v>
      </c>
      <c r="AD64" s="20">
        <v>2.2377996329068842E-2</v>
      </c>
      <c r="AE64" s="20">
        <v>1.5513863453996902E-2</v>
      </c>
      <c r="AF64" s="20">
        <v>6.3515100794315042E-3</v>
      </c>
      <c r="AG64" s="20">
        <v>1.5016847930307102E-2</v>
      </c>
      <c r="AH64" s="20">
        <v>1.0684179004869303E-2</v>
      </c>
      <c r="AI64" s="20">
        <v>1.7310658419416664E-2</v>
      </c>
      <c r="AJ64" s="20">
        <v>6.7129134971640548E-3</v>
      </c>
      <c r="AK64" s="20">
        <v>1.315645749296516E-2</v>
      </c>
      <c r="AL64" s="20">
        <v>9.9346854950646078E-3</v>
      </c>
      <c r="AM64" s="20">
        <v>6.6082911175963021E-3</v>
      </c>
      <c r="AN64" s="20">
        <v>1.8911113883459705E-2</v>
      </c>
      <c r="AO64" s="20">
        <v>1.2759702500528004E-2</v>
      </c>
      <c r="AP64" s="20">
        <v>4.3514369297774688E-3</v>
      </c>
      <c r="AQ64" s="20">
        <v>1.3863221561479143E-2</v>
      </c>
      <c r="AR64" s="20">
        <v>9.1073292456283067E-3</v>
      </c>
      <c r="AS64" s="20">
        <v>1.0600572413740307E-2</v>
      </c>
      <c r="AT64" s="20">
        <v>1.3955615416578486E-2</v>
      </c>
    </row>
    <row r="65" spans="1:46">
      <c r="A65" s="6">
        <v>64</v>
      </c>
      <c r="B65" s="7" t="s">
        <v>65</v>
      </c>
      <c r="C65" s="7" t="s">
        <v>438</v>
      </c>
      <c r="D65" s="7" t="s">
        <v>446</v>
      </c>
      <c r="E65" s="7" t="s">
        <v>450</v>
      </c>
      <c r="F65" s="7" t="s">
        <v>374</v>
      </c>
      <c r="G65" s="6" t="s">
        <v>353</v>
      </c>
      <c r="H65" s="6" t="s">
        <v>370</v>
      </c>
      <c r="I65" s="6" t="s">
        <v>371</v>
      </c>
      <c r="J65" s="6" t="s">
        <v>372</v>
      </c>
      <c r="K65" s="6" t="s">
        <v>373</v>
      </c>
      <c r="L65" s="6"/>
      <c r="M65" s="14">
        <f>'Final sheet'!P65</f>
        <v>6.2470370370370381</v>
      </c>
      <c r="N65" s="6">
        <v>0</v>
      </c>
      <c r="O65" s="6">
        <v>8.84</v>
      </c>
      <c r="P65" s="6">
        <f t="shared" si="0"/>
        <v>8.84</v>
      </c>
      <c r="Q65">
        <f t="shared" si="1"/>
        <v>1.5940000000000012</v>
      </c>
      <c r="R65">
        <f t="shared" si="2"/>
        <v>0.95640000000000081</v>
      </c>
      <c r="S65">
        <v>24</v>
      </c>
      <c r="T65">
        <f t="shared" si="3"/>
        <v>6.3790241299579104E-3</v>
      </c>
      <c r="Y65" s="23" t="s">
        <v>359</v>
      </c>
      <c r="Z65" s="20">
        <v>1.2577671052631583E-2</v>
      </c>
      <c r="AA65" s="20">
        <v>3.0716703928457368E-2</v>
      </c>
      <c r="AB65" s="20">
        <v>2.1647187490544475E-2</v>
      </c>
      <c r="AC65" s="20">
        <v>7.7070427631578953E-3</v>
      </c>
      <c r="AD65" s="20">
        <v>1.8171750239540086E-2</v>
      </c>
      <c r="AE65" s="20">
        <v>1.2939396501348991E-2</v>
      </c>
      <c r="AF65" s="20">
        <v>5.991853070175442E-3</v>
      </c>
      <c r="AG65" s="20">
        <v>1.1591344618332803E-2</v>
      </c>
      <c r="AH65" s="20">
        <v>8.7915988442541226E-3</v>
      </c>
      <c r="AI65" s="20">
        <v>1.4459394278715863E-2</v>
      </c>
      <c r="AJ65" s="20">
        <v>5.6379843089921491E-3</v>
      </c>
      <c r="AK65" s="20">
        <v>4.7654884698771431E-2</v>
      </c>
      <c r="AL65" s="20">
        <v>2.6646434503881791E-2</v>
      </c>
      <c r="AM65" s="20">
        <v>5.2782941058137226E-3</v>
      </c>
      <c r="AN65" s="20">
        <v>2.2498521779120952E-2</v>
      </c>
      <c r="AO65" s="20">
        <v>1.3888407942467337E-2</v>
      </c>
      <c r="AP65" s="20">
        <v>3.1669764634882328E-3</v>
      </c>
      <c r="AQ65" s="20">
        <v>1.4598909401484792E-2</v>
      </c>
      <c r="AR65" s="20">
        <v>8.8829429324865129E-3</v>
      </c>
      <c r="AS65" s="20">
        <v>1.6472595126278546E-2</v>
      </c>
      <c r="AT65" s="20">
        <v>1.5465994702497205E-2</v>
      </c>
    </row>
    <row r="66" spans="1:46">
      <c r="A66" s="6">
        <v>65</v>
      </c>
      <c r="B66" s="7" t="s">
        <v>66</v>
      </c>
      <c r="C66" s="7" t="s">
        <v>448</v>
      </c>
      <c r="D66" s="7" t="s">
        <v>454</v>
      </c>
      <c r="E66" s="7" t="s">
        <v>450</v>
      </c>
      <c r="F66" s="7" t="s">
        <v>359</v>
      </c>
      <c r="G66" s="6" t="s">
        <v>353</v>
      </c>
      <c r="H66" s="6" t="s">
        <v>370</v>
      </c>
      <c r="I66" s="6" t="s">
        <v>371</v>
      </c>
      <c r="J66" s="6" t="s">
        <v>372</v>
      </c>
      <c r="K66" s="6" t="s">
        <v>373</v>
      </c>
      <c r="L66" s="6"/>
      <c r="M66" s="14">
        <f>'Final sheet'!P66</f>
        <v>6.561963350785339</v>
      </c>
      <c r="N66" s="6">
        <v>0</v>
      </c>
      <c r="O66" s="6">
        <v>9</v>
      </c>
      <c r="P66" s="6">
        <f t="shared" si="0"/>
        <v>9</v>
      </c>
      <c r="Q66">
        <f t="shared" si="1"/>
        <v>1.4340000000000011</v>
      </c>
      <c r="R66">
        <f t="shared" si="2"/>
        <v>0.86040000000000072</v>
      </c>
      <c r="S66">
        <v>24</v>
      </c>
      <c r="T66">
        <f t="shared" si="3"/>
        <v>5.4633039051809823E-3</v>
      </c>
      <c r="Y66" s="22" t="s">
        <v>466</v>
      </c>
      <c r="Z66" s="20">
        <v>1.1891909054648308E-2</v>
      </c>
      <c r="AA66" s="20">
        <v>2.1571980710212092E-2</v>
      </c>
      <c r="AB66" s="20">
        <v>1.6731944882430197E-2</v>
      </c>
      <c r="AC66" s="20">
        <v>6.4958139382774579E-3</v>
      </c>
      <c r="AD66" s="20">
        <v>1.8891337204627934E-2</v>
      </c>
      <c r="AE66" s="20">
        <v>1.2693575571452696E-2</v>
      </c>
      <c r="AF66" s="20">
        <v>4.9138643679961401E-3</v>
      </c>
      <c r="AG66" s="20">
        <v>1.2668032256792536E-2</v>
      </c>
      <c r="AH66" s="20">
        <v>8.7909483123943394E-3</v>
      </c>
      <c r="AI66" s="20">
        <v>1.2738822922092411E-2</v>
      </c>
      <c r="AJ66" s="20">
        <v>4.2697421663490161E-3</v>
      </c>
      <c r="AK66" s="20">
        <v>6.9269935123593583E-3</v>
      </c>
      <c r="AL66" s="20">
        <v>4.801192435551084E-3</v>
      </c>
      <c r="AM66" s="20">
        <v>4.9613018248920414E-3</v>
      </c>
      <c r="AN66" s="20">
        <v>9.9801082185906071E-3</v>
      </c>
      <c r="AO66" s="20">
        <v>5.9650631036317556E-3</v>
      </c>
      <c r="AP66" s="20">
        <v>2.5888407061037859E-3</v>
      </c>
      <c r="AQ66" s="20">
        <v>6.093454873942682E-3</v>
      </c>
      <c r="AR66" s="20">
        <v>3.2897635396715655E-3</v>
      </c>
      <c r="AS66" s="20">
        <v>4.6853396929514681E-3</v>
      </c>
      <c r="AT66" s="20">
        <v>9.6413293724228188E-3</v>
      </c>
    </row>
    <row r="67" spans="1:46">
      <c r="A67" s="6">
        <v>66</v>
      </c>
      <c r="B67" s="7" t="s">
        <v>67</v>
      </c>
      <c r="C67" s="7" t="s">
        <v>448</v>
      </c>
      <c r="D67" s="7" t="s">
        <v>455</v>
      </c>
      <c r="E67" s="7" t="s">
        <v>450</v>
      </c>
      <c r="F67" s="7" t="s">
        <v>376</v>
      </c>
      <c r="G67" s="6" t="s">
        <v>353</v>
      </c>
      <c r="H67" s="6" t="s">
        <v>370</v>
      </c>
      <c r="I67" s="6" t="s">
        <v>371</v>
      </c>
      <c r="J67" s="6" t="s">
        <v>372</v>
      </c>
      <c r="K67" s="6" t="s">
        <v>373</v>
      </c>
      <c r="L67" s="6"/>
      <c r="M67" s="14">
        <f>'Final sheet'!P67</f>
        <v>9.2241126760563397</v>
      </c>
      <c r="N67" s="6">
        <v>0</v>
      </c>
      <c r="O67" s="6">
        <v>4.4400000000000004</v>
      </c>
      <c r="P67" s="6">
        <f t="shared" si="0"/>
        <v>4.4400000000000004</v>
      </c>
      <c r="Q67">
        <f t="shared" ref="Q67:Q105" si="4">P$116-P67</f>
        <v>5.9940000000000007</v>
      </c>
      <c r="R67">
        <f t="shared" ref="R67:R130" si="5">(Q67*0.5*0.1*0.001*12000)</f>
        <v>3.5964</v>
      </c>
      <c r="S67">
        <v>24</v>
      </c>
      <c r="T67">
        <f t="shared" ref="T67:T101" si="6">(R67/M67)/S67</f>
        <v>1.6245465039577835E-2</v>
      </c>
      <c r="Y67" s="23" t="s">
        <v>358</v>
      </c>
      <c r="Z67" s="20">
        <v>1.1970367847411449E-2</v>
      </c>
      <c r="AA67" s="20">
        <v>1.2516094819258401E-2</v>
      </c>
      <c r="AB67" s="20">
        <v>1.2243231333334926E-2</v>
      </c>
      <c r="AC67" s="20">
        <v>6.0129445170438757E-3</v>
      </c>
      <c r="AD67" s="20">
        <v>1.9881095933904851E-2</v>
      </c>
      <c r="AE67" s="20">
        <v>1.2947020225474363E-2</v>
      </c>
      <c r="AF67" s="20">
        <v>5.0400899460601714E-3</v>
      </c>
      <c r="AG67" s="20">
        <v>1.1138667648456278E-2</v>
      </c>
      <c r="AH67" s="20">
        <v>8.0893787972582242E-3</v>
      </c>
      <c r="AI67" s="20">
        <v>1.1093210118689171E-2</v>
      </c>
      <c r="AJ67" s="20">
        <v>4.5153953189667421E-3</v>
      </c>
      <c r="AK67" s="20"/>
      <c r="AL67" s="20">
        <v>4.5153953189667421E-3</v>
      </c>
      <c r="AM67" s="20">
        <v>4.0636446886446907E-3</v>
      </c>
      <c r="AN67" s="20"/>
      <c r="AO67" s="20">
        <v>4.0636446886446907E-3</v>
      </c>
      <c r="AP67" s="20">
        <v>3.3100233100233109E-3</v>
      </c>
      <c r="AQ67" s="20"/>
      <c r="AR67" s="20">
        <v>3.3100233100233109E-3</v>
      </c>
      <c r="AS67" s="20">
        <v>3.9630211058782477E-3</v>
      </c>
      <c r="AT67" s="20">
        <v>8.7164804477521968E-3</v>
      </c>
    </row>
    <row r="68" spans="1:46">
      <c r="A68" s="6">
        <v>67</v>
      </c>
      <c r="B68" s="7" t="s">
        <v>68</v>
      </c>
      <c r="C68" s="7" t="s">
        <v>448</v>
      </c>
      <c r="D68" s="7" t="s">
        <v>453</v>
      </c>
      <c r="E68" s="7" t="s">
        <v>450</v>
      </c>
      <c r="F68" s="7" t="s">
        <v>374</v>
      </c>
      <c r="G68" s="6" t="s">
        <v>353</v>
      </c>
      <c r="H68" s="6" t="s">
        <v>370</v>
      </c>
      <c r="I68" s="6" t="s">
        <v>371</v>
      </c>
      <c r="J68" s="6" t="s">
        <v>372</v>
      </c>
      <c r="K68" s="6" t="s">
        <v>373</v>
      </c>
      <c r="L68" s="6"/>
      <c r="M68" s="14">
        <f>'Final sheet'!P68</f>
        <v>8.7915706806282703</v>
      </c>
      <c r="N68" s="6">
        <v>0</v>
      </c>
      <c r="O68" s="6">
        <v>7.1</v>
      </c>
      <c r="P68" s="6">
        <f t="shared" si="0"/>
        <v>7.1</v>
      </c>
      <c r="Q68">
        <f t="shared" si="4"/>
        <v>3.3340000000000014</v>
      </c>
      <c r="R68">
        <f t="shared" si="5"/>
        <v>2.0004000000000008</v>
      </c>
      <c r="S68">
        <v>24</v>
      </c>
      <c r="T68">
        <f t="shared" si="6"/>
        <v>9.4806722288722604E-3</v>
      </c>
      <c r="Y68" s="23" t="s">
        <v>481</v>
      </c>
      <c r="Z68" s="20">
        <v>8.6786407766990346E-3</v>
      </c>
      <c r="AA68" s="20">
        <v>2.1401478560080487E-2</v>
      </c>
      <c r="AB68" s="20">
        <v>1.5040059668389762E-2</v>
      </c>
      <c r="AC68" s="20">
        <v>4.8745145631067964E-3</v>
      </c>
      <c r="AD68" s="20">
        <v>1.7803885212004121E-2</v>
      </c>
      <c r="AE68" s="20">
        <v>1.1339199887555459E-2</v>
      </c>
      <c r="AF68" s="20">
        <v>3.4490291262135957E-3</v>
      </c>
      <c r="AG68" s="20">
        <v>1.1645157556064739E-2</v>
      </c>
      <c r="AH68" s="20">
        <v>7.5470933411391676E-3</v>
      </c>
      <c r="AI68" s="20">
        <v>1.1308784299028129E-2</v>
      </c>
      <c r="AJ68" s="20">
        <v>4.5885575167376692E-3</v>
      </c>
      <c r="AK68" s="20"/>
      <c r="AL68" s="20">
        <v>4.5885575167376692E-3</v>
      </c>
      <c r="AM68" s="20">
        <v>5.027388922702377E-3</v>
      </c>
      <c r="AN68" s="20"/>
      <c r="AO68" s="20">
        <v>5.027388922702377E-3</v>
      </c>
      <c r="AP68" s="20">
        <v>1.9129640900791252E-3</v>
      </c>
      <c r="AQ68" s="20"/>
      <c r="AR68" s="20">
        <v>1.9129640900791252E-3</v>
      </c>
      <c r="AS68" s="20">
        <v>3.8429701765063905E-3</v>
      </c>
      <c r="AT68" s="20">
        <v>8.8201795915208835E-3</v>
      </c>
    </row>
    <row r="69" spans="1:46">
      <c r="A69" s="6">
        <v>68</v>
      </c>
      <c r="B69" s="7" t="s">
        <v>69</v>
      </c>
      <c r="C69" s="7" t="s">
        <v>448</v>
      </c>
      <c r="D69" s="7" t="s">
        <v>453</v>
      </c>
      <c r="E69" s="7" t="s">
        <v>450</v>
      </c>
      <c r="F69" s="7" t="s">
        <v>375</v>
      </c>
      <c r="G69" s="6" t="s">
        <v>353</v>
      </c>
      <c r="H69" s="6" t="s">
        <v>370</v>
      </c>
      <c r="I69" s="6" t="s">
        <v>371</v>
      </c>
      <c r="J69" s="6" t="s">
        <v>372</v>
      </c>
      <c r="K69" s="6" t="s">
        <v>373</v>
      </c>
      <c r="L69" s="6"/>
      <c r="M69" s="14">
        <f>'Final sheet'!P69</f>
        <v>10.190649350649347</v>
      </c>
      <c r="N69" s="6">
        <v>0</v>
      </c>
      <c r="O69" s="6">
        <v>6.7</v>
      </c>
      <c r="P69" s="6">
        <f t="shared" si="0"/>
        <v>6.7</v>
      </c>
      <c r="Q69">
        <f t="shared" si="4"/>
        <v>3.7340000000000009</v>
      </c>
      <c r="R69">
        <f t="shared" si="5"/>
        <v>2.2404000000000006</v>
      </c>
      <c r="S69">
        <v>24</v>
      </c>
      <c r="T69">
        <f t="shared" si="6"/>
        <v>9.1603583626446508E-3</v>
      </c>
      <c r="Y69" s="23" t="s">
        <v>356</v>
      </c>
      <c r="Z69" s="20">
        <v>1.7067718743060189E-2</v>
      </c>
      <c r="AA69" s="20">
        <v>4.2594763412338511E-2</v>
      </c>
      <c r="AB69" s="20">
        <v>2.9831241077699348E-2</v>
      </c>
      <c r="AC69" s="20">
        <v>9.7888386908727507E-3</v>
      </c>
      <c r="AD69" s="20">
        <v>2.4950479164884066E-2</v>
      </c>
      <c r="AE69" s="20">
        <v>1.7369658927878409E-2</v>
      </c>
      <c r="AF69" s="20">
        <v>7.7409234892787566E-3</v>
      </c>
      <c r="AG69" s="20">
        <v>1.6106571404124252E-2</v>
      </c>
      <c r="AH69" s="20">
        <v>1.1923747446701504E-2</v>
      </c>
      <c r="AI69" s="20">
        <v>1.9708215817426419E-2</v>
      </c>
      <c r="AJ69" s="20">
        <v>4.388392622390486E-3</v>
      </c>
      <c r="AK69" s="20"/>
      <c r="AL69" s="20">
        <v>4.388392622390486E-3</v>
      </c>
      <c r="AM69" s="20">
        <v>3.6730567825279171E-3</v>
      </c>
      <c r="AN69" s="20"/>
      <c r="AO69" s="20">
        <v>3.6730567825279171E-3</v>
      </c>
      <c r="AP69" s="20">
        <v>3.0369647333087953E-3</v>
      </c>
      <c r="AQ69" s="20"/>
      <c r="AR69" s="20">
        <v>3.0369647333087953E-3</v>
      </c>
      <c r="AS69" s="20">
        <v>3.699471379409066E-3</v>
      </c>
      <c r="AT69" s="20">
        <v>1.4371967671420635E-2</v>
      </c>
    </row>
    <row r="70" spans="1:46">
      <c r="A70" s="6">
        <v>69</v>
      </c>
      <c r="B70" s="7" t="s">
        <v>70</v>
      </c>
      <c r="C70" s="7" t="s">
        <v>448</v>
      </c>
      <c r="D70" s="7" t="s">
        <v>457</v>
      </c>
      <c r="E70" s="7" t="s">
        <v>450</v>
      </c>
      <c r="F70" s="7" t="s">
        <v>374</v>
      </c>
      <c r="G70" s="6" t="s">
        <v>353</v>
      </c>
      <c r="H70" s="6" t="s">
        <v>370</v>
      </c>
      <c r="I70" s="6" t="s">
        <v>371</v>
      </c>
      <c r="J70" s="6" t="s">
        <v>372</v>
      </c>
      <c r="K70" s="6" t="s">
        <v>373</v>
      </c>
      <c r="L70" s="6"/>
      <c r="M70" s="14">
        <f>'Final sheet'!P70</f>
        <v>6.9981854838709685</v>
      </c>
      <c r="N70" s="6">
        <v>0</v>
      </c>
      <c r="O70" s="6">
        <v>7.9</v>
      </c>
      <c r="P70" s="6">
        <f t="shared" si="0"/>
        <v>7.9</v>
      </c>
      <c r="Q70">
        <f t="shared" si="4"/>
        <v>2.5340000000000007</v>
      </c>
      <c r="R70">
        <f t="shared" si="5"/>
        <v>1.5204000000000004</v>
      </c>
      <c r="S70">
        <v>24</v>
      </c>
      <c r="T70">
        <f t="shared" si="6"/>
        <v>9.0523465183947466E-3</v>
      </c>
      <c r="Y70" s="23" t="s">
        <v>359</v>
      </c>
      <c r="Z70" s="20">
        <v>9.8509088514225577E-3</v>
      </c>
      <c r="AA70" s="20">
        <v>9.77558604917096E-3</v>
      </c>
      <c r="AB70" s="20">
        <v>9.8132474502967589E-3</v>
      </c>
      <c r="AC70" s="20">
        <v>5.3069579820864098E-3</v>
      </c>
      <c r="AD70" s="20">
        <v>1.2929888507718701E-2</v>
      </c>
      <c r="AE70" s="20">
        <v>9.1184232449025553E-3</v>
      </c>
      <c r="AF70" s="20">
        <v>3.4254149104320382E-3</v>
      </c>
      <c r="AG70" s="20">
        <v>1.1781732418524878E-2</v>
      </c>
      <c r="AH70" s="20">
        <v>7.6035736644784581E-3</v>
      </c>
      <c r="AI70" s="20">
        <v>8.8450814532259232E-3</v>
      </c>
      <c r="AJ70" s="20">
        <v>3.5866232073011681E-3</v>
      </c>
      <c r="AK70" s="20">
        <v>6.9269935123593583E-3</v>
      </c>
      <c r="AL70" s="20">
        <v>5.2568083598302628E-3</v>
      </c>
      <c r="AM70" s="20">
        <v>7.0811169056931821E-3</v>
      </c>
      <c r="AN70" s="20">
        <v>9.9801082185906071E-3</v>
      </c>
      <c r="AO70" s="20">
        <v>8.5306125621418954E-3</v>
      </c>
      <c r="AP70" s="20">
        <v>2.0954106910039136E-3</v>
      </c>
      <c r="AQ70" s="20">
        <v>6.093454873942682E-3</v>
      </c>
      <c r="AR70" s="20">
        <v>4.0944327824732982E-3</v>
      </c>
      <c r="AS70" s="20">
        <v>5.9606179014818177E-3</v>
      </c>
      <c r="AT70" s="20">
        <v>7.4028496773538705E-3</v>
      </c>
    </row>
    <row r="71" spans="1:46">
      <c r="A71" s="6">
        <v>70</v>
      </c>
      <c r="B71" s="7" t="s">
        <v>71</v>
      </c>
      <c r="C71" s="7" t="s">
        <v>448</v>
      </c>
      <c r="D71" s="7" t="s">
        <v>457</v>
      </c>
      <c r="E71" s="7" t="s">
        <v>450</v>
      </c>
      <c r="F71" s="7" t="s">
        <v>377</v>
      </c>
      <c r="G71" s="6" t="s">
        <v>353</v>
      </c>
      <c r="H71" s="6" t="s">
        <v>370</v>
      </c>
      <c r="I71" s="6" t="s">
        <v>371</v>
      </c>
      <c r="J71" s="6" t="s">
        <v>372</v>
      </c>
      <c r="K71" s="6" t="s">
        <v>373</v>
      </c>
      <c r="L71" s="6"/>
      <c r="M71" s="14">
        <f>'Final sheet'!P71</f>
        <v>9.3185258964143447</v>
      </c>
      <c r="N71" s="6">
        <v>0</v>
      </c>
      <c r="O71" s="6">
        <v>7.7</v>
      </c>
      <c r="P71" s="6">
        <f t="shared" si="0"/>
        <v>7.7</v>
      </c>
      <c r="Q71">
        <f t="shared" si="4"/>
        <v>2.7340000000000009</v>
      </c>
      <c r="R71">
        <f t="shared" si="5"/>
        <v>1.6404000000000005</v>
      </c>
      <c r="S71">
        <v>24</v>
      </c>
      <c r="T71">
        <f t="shared" si="6"/>
        <v>7.3348511084033443E-3</v>
      </c>
      <c r="Y71" s="22" t="s">
        <v>468</v>
      </c>
      <c r="Z71" s="20">
        <v>1.552466246825601E-2</v>
      </c>
      <c r="AA71" s="20">
        <v>4.2985764663197173E-2</v>
      </c>
      <c r="AB71" s="20">
        <v>2.9255213565726593E-2</v>
      </c>
      <c r="AC71" s="20">
        <v>8.4361618339966523E-3</v>
      </c>
      <c r="AD71" s="20">
        <v>2.0333667416747685E-2</v>
      </c>
      <c r="AE71" s="20">
        <v>1.4384914625372168E-2</v>
      </c>
      <c r="AF71" s="20">
        <v>6.0402966977757041E-3</v>
      </c>
      <c r="AG71" s="20">
        <v>1.5958157537735773E-2</v>
      </c>
      <c r="AH71" s="20">
        <v>1.0999227117755736E-2</v>
      </c>
      <c r="AI71" s="20">
        <v>1.8213118436284832E-2</v>
      </c>
      <c r="AJ71" s="20">
        <v>3.7117412950388091E-3</v>
      </c>
      <c r="AK71" s="20"/>
      <c r="AL71" s="20">
        <v>3.7117412950388091E-3</v>
      </c>
      <c r="AM71" s="20">
        <v>5.5978543259923037E-3</v>
      </c>
      <c r="AN71" s="20"/>
      <c r="AO71" s="20">
        <v>5.5978543259923037E-3</v>
      </c>
      <c r="AP71" s="20">
        <v>2.6209408915720315E-3</v>
      </c>
      <c r="AQ71" s="20"/>
      <c r="AR71" s="20">
        <v>2.6209408915720315E-3</v>
      </c>
      <c r="AS71" s="20">
        <v>4.0009458868521608E-3</v>
      </c>
      <c r="AT71" s="20">
        <v>1.3746435635034561E-2</v>
      </c>
    </row>
    <row r="72" spans="1:46">
      <c r="A72" s="6">
        <v>71</v>
      </c>
      <c r="B72" s="7" t="s">
        <v>72</v>
      </c>
      <c r="C72" s="7" t="s">
        <v>448</v>
      </c>
      <c r="D72" s="7" t="s">
        <v>457</v>
      </c>
      <c r="E72" s="7" t="s">
        <v>450</v>
      </c>
      <c r="F72" s="7" t="s">
        <v>378</v>
      </c>
      <c r="G72" s="6" t="s">
        <v>353</v>
      </c>
      <c r="H72" s="6" t="s">
        <v>370</v>
      </c>
      <c r="I72" s="6" t="s">
        <v>371</v>
      </c>
      <c r="J72" s="6" t="s">
        <v>372</v>
      </c>
      <c r="K72" s="6" t="s">
        <v>373</v>
      </c>
      <c r="L72" s="6"/>
      <c r="M72" s="14">
        <f>'Final sheet'!P72</f>
        <v>7.5103475513428117</v>
      </c>
      <c r="N72" s="6">
        <v>0</v>
      </c>
      <c r="O72" s="6">
        <v>6.9</v>
      </c>
      <c r="P72" s="6">
        <f t="shared" si="0"/>
        <v>6.9</v>
      </c>
      <c r="Q72">
        <f t="shared" si="4"/>
        <v>3.5340000000000007</v>
      </c>
      <c r="R72">
        <f t="shared" si="5"/>
        <v>2.120400000000001</v>
      </c>
      <c r="S72">
        <v>24</v>
      </c>
      <c r="T72">
        <f t="shared" si="6"/>
        <v>1.1763769838348362E-2</v>
      </c>
      <c r="Y72" s="23" t="s">
        <v>358</v>
      </c>
      <c r="Z72" s="20">
        <v>1.8732267774483804E-2</v>
      </c>
      <c r="AA72" s="20">
        <v>2.7745878312070666E-2</v>
      </c>
      <c r="AB72" s="20">
        <v>2.3239073043277235E-2</v>
      </c>
      <c r="AC72" s="20">
        <v>1.122202420424403E-2</v>
      </c>
      <c r="AD72" s="20">
        <v>2.3039094700686952E-2</v>
      </c>
      <c r="AE72" s="20">
        <v>1.7130559452465492E-2</v>
      </c>
      <c r="AF72" s="20">
        <v>7.6087798625197227E-3</v>
      </c>
      <c r="AG72" s="20">
        <v>1.4238591756624151E-2</v>
      </c>
      <c r="AH72" s="20">
        <v>1.0923685809571936E-2</v>
      </c>
      <c r="AI72" s="20">
        <v>1.709777276843822E-2</v>
      </c>
      <c r="AJ72" s="20"/>
      <c r="AK72" s="20"/>
      <c r="AL72" s="20"/>
      <c r="AM72" s="20">
        <v>6.8613600327109532E-3</v>
      </c>
      <c r="AN72" s="20"/>
      <c r="AO72" s="20">
        <v>6.8613600327109532E-3</v>
      </c>
      <c r="AP72" s="20">
        <v>3.0475963069086297E-3</v>
      </c>
      <c r="AQ72" s="20"/>
      <c r="AR72" s="20">
        <v>3.0475963069086297E-3</v>
      </c>
      <c r="AS72" s="20">
        <v>4.9544781698097912E-3</v>
      </c>
      <c r="AT72" s="20">
        <v>1.4061949118781112E-2</v>
      </c>
    </row>
    <row r="73" spans="1:46">
      <c r="A73" s="6">
        <v>72</v>
      </c>
      <c r="B73" s="7" t="s">
        <v>73</v>
      </c>
      <c r="C73" s="7" t="s">
        <v>448</v>
      </c>
      <c r="D73" s="7" t="s">
        <v>457</v>
      </c>
      <c r="E73" s="7" t="s">
        <v>450</v>
      </c>
      <c r="F73" s="7" t="s">
        <v>375</v>
      </c>
      <c r="G73" s="6" t="s">
        <v>353</v>
      </c>
      <c r="H73" s="6" t="s">
        <v>370</v>
      </c>
      <c r="I73" s="6" t="s">
        <v>371</v>
      </c>
      <c r="J73" s="6" t="s">
        <v>372</v>
      </c>
      <c r="K73" s="6" t="s">
        <v>373</v>
      </c>
      <c r="L73" s="6"/>
      <c r="M73" s="14">
        <f>'Final sheet'!P73</f>
        <v>6.7625786163522008</v>
      </c>
      <c r="N73" s="6">
        <v>0</v>
      </c>
      <c r="O73" s="6">
        <v>7.1</v>
      </c>
      <c r="P73" s="6">
        <f t="shared" si="0"/>
        <v>7.1</v>
      </c>
      <c r="Q73">
        <f t="shared" si="4"/>
        <v>3.3340000000000014</v>
      </c>
      <c r="R73">
        <f t="shared" si="5"/>
        <v>2.0004000000000008</v>
      </c>
      <c r="S73">
        <v>24</v>
      </c>
      <c r="T73">
        <f t="shared" si="6"/>
        <v>1.2325180190653344E-2</v>
      </c>
      <c r="Y73" s="23" t="s">
        <v>481</v>
      </c>
      <c r="Z73" s="20">
        <v>1.3189757805142428E-2</v>
      </c>
      <c r="AA73" s="20">
        <v>3.536577311577313E-2</v>
      </c>
      <c r="AB73" s="20">
        <v>2.4277765460457779E-2</v>
      </c>
      <c r="AC73" s="20">
        <v>7.0933063240755561E-3</v>
      </c>
      <c r="AD73" s="20">
        <v>2.9467964905464911E-2</v>
      </c>
      <c r="AE73" s="20">
        <v>1.8280635614770235E-2</v>
      </c>
      <c r="AF73" s="20">
        <v>5.4012592474130972E-3</v>
      </c>
      <c r="AG73" s="20">
        <v>1.7762507554174231E-2</v>
      </c>
      <c r="AH73" s="20">
        <v>1.1581883400793663E-2</v>
      </c>
      <c r="AI73" s="20">
        <v>1.8046761492007225E-2</v>
      </c>
      <c r="AJ73" s="20">
        <v>3.5432199440820077E-3</v>
      </c>
      <c r="AK73" s="20"/>
      <c r="AL73" s="20">
        <v>3.5432199440820077E-3</v>
      </c>
      <c r="AM73" s="20">
        <v>6.3859117738428129E-3</v>
      </c>
      <c r="AN73" s="20"/>
      <c r="AO73" s="20">
        <v>6.3859117738428129E-3</v>
      </c>
      <c r="AP73" s="20">
        <v>2.7294967381174292E-3</v>
      </c>
      <c r="AQ73" s="20"/>
      <c r="AR73" s="20">
        <v>2.7294967381174292E-3</v>
      </c>
      <c r="AS73" s="20">
        <v>4.2195428186807505E-3</v>
      </c>
      <c r="AT73" s="20">
        <v>1.34376886008984E-2</v>
      </c>
    </row>
    <row r="74" spans="1:46">
      <c r="A74" s="6">
        <v>73</v>
      </c>
      <c r="B74" s="7" t="s">
        <v>74</v>
      </c>
      <c r="C74" s="7" t="s">
        <v>448</v>
      </c>
      <c r="D74" s="7" t="s">
        <v>459</v>
      </c>
      <c r="E74" s="7" t="s">
        <v>450</v>
      </c>
      <c r="F74" s="7" t="s">
        <v>377</v>
      </c>
      <c r="G74" s="6" t="s">
        <v>353</v>
      </c>
      <c r="H74" s="6" t="s">
        <v>370</v>
      </c>
      <c r="I74" s="6" t="s">
        <v>371</v>
      </c>
      <c r="J74" s="6" t="s">
        <v>372</v>
      </c>
      <c r="K74" s="6" t="s">
        <v>373</v>
      </c>
      <c r="L74" s="6"/>
      <c r="M74" s="14">
        <f>'Final sheet'!P74</f>
        <v>8.1283392226148425</v>
      </c>
      <c r="N74" s="6">
        <v>0</v>
      </c>
      <c r="O74" s="6">
        <v>8.52</v>
      </c>
      <c r="P74" s="6">
        <f t="shared" si="0"/>
        <v>8.52</v>
      </c>
      <c r="Q74">
        <f t="shared" si="4"/>
        <v>1.9140000000000015</v>
      </c>
      <c r="R74">
        <f t="shared" si="5"/>
        <v>1.148400000000001</v>
      </c>
      <c r="S74">
        <v>24</v>
      </c>
      <c r="T74">
        <f t="shared" si="6"/>
        <v>5.8868114001530266E-3</v>
      </c>
      <c r="Y74" s="23" t="s">
        <v>356</v>
      </c>
      <c r="Z74" s="20">
        <v>1.5163069259962051E-2</v>
      </c>
      <c r="AA74" s="20">
        <v>3.4815449778136373E-2</v>
      </c>
      <c r="AB74" s="20">
        <v>2.4989259519049213E-2</v>
      </c>
      <c r="AC74" s="20">
        <v>7.0708313567362435E-3</v>
      </c>
      <c r="AD74" s="20">
        <v>8.9529548204921369E-3</v>
      </c>
      <c r="AE74" s="20">
        <v>8.0118930886141897E-3</v>
      </c>
      <c r="AF74" s="20">
        <v>5.4796212839974719E-3</v>
      </c>
      <c r="AG74" s="20">
        <v>1.7388563937071413E-2</v>
      </c>
      <c r="AH74" s="20">
        <v>1.1434092610534442E-2</v>
      </c>
      <c r="AI74" s="20">
        <v>1.481174840606595E-2</v>
      </c>
      <c r="AJ74" s="20">
        <v>3.3451451088097376E-3</v>
      </c>
      <c r="AK74" s="20"/>
      <c r="AL74" s="20">
        <v>3.3451451088097376E-3</v>
      </c>
      <c r="AM74" s="20">
        <v>3.4325580785109534E-3</v>
      </c>
      <c r="AN74" s="20"/>
      <c r="AO74" s="20">
        <v>3.4325580785109534E-3</v>
      </c>
      <c r="AP74" s="20">
        <v>2.3836024420964257E-3</v>
      </c>
      <c r="AQ74" s="20"/>
      <c r="AR74" s="20">
        <v>2.3836024420964257E-3</v>
      </c>
      <c r="AS74" s="20">
        <v>3.0537685431390391E-3</v>
      </c>
      <c r="AT74" s="20">
        <v>1.0892421785090312E-2</v>
      </c>
    </row>
    <row r="75" spans="1:46">
      <c r="A75" s="6">
        <v>74</v>
      </c>
      <c r="B75" s="7" t="s">
        <v>75</v>
      </c>
      <c r="C75" s="7" t="s">
        <v>448</v>
      </c>
      <c r="D75" s="7" t="s">
        <v>459</v>
      </c>
      <c r="E75" s="7" t="s">
        <v>450</v>
      </c>
      <c r="F75" s="7" t="s">
        <v>374</v>
      </c>
      <c r="G75" s="6" t="s">
        <v>353</v>
      </c>
      <c r="H75" s="6" t="s">
        <v>370</v>
      </c>
      <c r="I75" s="6" t="s">
        <v>371</v>
      </c>
      <c r="J75" s="6" t="s">
        <v>372</v>
      </c>
      <c r="K75" s="6" t="s">
        <v>373</v>
      </c>
      <c r="L75" s="6"/>
      <c r="M75" s="14">
        <f>'Final sheet'!P75</f>
        <v>8.7491561938958728</v>
      </c>
      <c r="N75" s="6">
        <v>0</v>
      </c>
      <c r="O75" s="6">
        <v>7.42</v>
      </c>
      <c r="P75" s="6">
        <f t="shared" si="0"/>
        <v>7.42</v>
      </c>
      <c r="Q75">
        <f t="shared" si="4"/>
        <v>3.0140000000000011</v>
      </c>
      <c r="R75">
        <f t="shared" si="5"/>
        <v>1.8084000000000007</v>
      </c>
      <c r="S75">
        <v>24</v>
      </c>
      <c r="T75">
        <f t="shared" si="6"/>
        <v>8.6122590944907752E-3</v>
      </c>
      <c r="Y75" s="23" t="s">
        <v>359</v>
      </c>
      <c r="Z75" s="20">
        <v>1.5013555033435757E-2</v>
      </c>
      <c r="AA75" s="20">
        <v>7.4015957446808514E-2</v>
      </c>
      <c r="AB75" s="20">
        <v>4.4514756240122133E-2</v>
      </c>
      <c r="AC75" s="20">
        <v>8.3584854509307794E-3</v>
      </c>
      <c r="AD75" s="20">
        <v>1.9874655240346734E-2</v>
      </c>
      <c r="AE75" s="20">
        <v>1.4116570345638756E-2</v>
      </c>
      <c r="AF75" s="20">
        <v>5.6715263971725237E-3</v>
      </c>
      <c r="AG75" s="20">
        <v>1.4442966903073293E-2</v>
      </c>
      <c r="AH75" s="20">
        <v>1.0057246650122909E-2</v>
      </c>
      <c r="AI75" s="20">
        <v>2.2896191078627934E-2</v>
      </c>
      <c r="AJ75" s="20">
        <v>4.2468588322246825E-3</v>
      </c>
      <c r="AK75" s="20"/>
      <c r="AL75" s="20">
        <v>4.2468588322246825E-3</v>
      </c>
      <c r="AM75" s="20">
        <v>5.711587418904495E-3</v>
      </c>
      <c r="AN75" s="20"/>
      <c r="AO75" s="20">
        <v>5.711587418904495E-3</v>
      </c>
      <c r="AP75" s="20">
        <v>2.3230680791656417E-3</v>
      </c>
      <c r="AQ75" s="20"/>
      <c r="AR75" s="20">
        <v>2.3230680791656417E-3</v>
      </c>
      <c r="AS75" s="20">
        <v>4.0938381100982732E-3</v>
      </c>
      <c r="AT75" s="20">
        <v>1.6628740089118042E-2</v>
      </c>
    </row>
    <row r="76" spans="1:46">
      <c r="A76" s="6">
        <v>75</v>
      </c>
      <c r="B76" s="7" t="s">
        <v>76</v>
      </c>
      <c r="C76" s="7" t="s">
        <v>448</v>
      </c>
      <c r="D76" s="7" t="s">
        <v>459</v>
      </c>
      <c r="E76" s="7" t="s">
        <v>450</v>
      </c>
      <c r="F76" s="7" t="s">
        <v>378</v>
      </c>
      <c r="G76" s="6" t="s">
        <v>353</v>
      </c>
      <c r="H76" s="6" t="s">
        <v>370</v>
      </c>
      <c r="I76" s="6" t="s">
        <v>371</v>
      </c>
      <c r="J76" s="6" t="s">
        <v>372</v>
      </c>
      <c r="K76" s="6" t="s">
        <v>373</v>
      </c>
      <c r="L76" s="6"/>
      <c r="M76" s="14">
        <f>'Final sheet'!P76</f>
        <v>7.6001457194899809</v>
      </c>
      <c r="N76" s="6">
        <v>0</v>
      </c>
      <c r="O76" s="6">
        <v>8.1999999999999993</v>
      </c>
      <c r="P76" s="6">
        <f t="shared" si="0"/>
        <v>8.1999999999999993</v>
      </c>
      <c r="Q76">
        <f t="shared" si="4"/>
        <v>2.2340000000000018</v>
      </c>
      <c r="R76">
        <f t="shared" si="5"/>
        <v>1.3404000000000011</v>
      </c>
      <c r="S76">
        <v>24</v>
      </c>
      <c r="T76">
        <f t="shared" si="6"/>
        <v>7.3485433123705876E-3</v>
      </c>
      <c r="Y76" s="21" t="s">
        <v>471</v>
      </c>
      <c r="Z76" s="20">
        <v>1.1500858013519492E-2</v>
      </c>
      <c r="AA76" s="20">
        <v>2.8054361510849998E-2</v>
      </c>
      <c r="AB76" s="20">
        <v>1.9777609762184747E-2</v>
      </c>
      <c r="AC76" s="20">
        <v>6.9256978363887948E-3</v>
      </c>
      <c r="AD76" s="20">
        <v>1.7213339947126004E-2</v>
      </c>
      <c r="AE76" s="20">
        <v>1.2069518891757393E-2</v>
      </c>
      <c r="AF76" s="20">
        <v>5.0112411718657669E-3</v>
      </c>
      <c r="AG76" s="20">
        <v>1.1200053418577995E-2</v>
      </c>
      <c r="AH76" s="20">
        <v>8.1056472952218805E-3</v>
      </c>
      <c r="AI76" s="20">
        <v>1.3317591983054679E-2</v>
      </c>
      <c r="AJ76" s="20">
        <v>5.8290046515201656E-3</v>
      </c>
      <c r="AK76" s="20">
        <v>2.0281103524567967E-2</v>
      </c>
      <c r="AL76" s="20">
        <v>1.1683019384906615E-2</v>
      </c>
      <c r="AM76" s="20">
        <v>5.9657946522091191E-3</v>
      </c>
      <c r="AN76" s="20" t="e">
        <v>#DIV/0!</v>
      </c>
      <c r="AO76" s="20" t="e">
        <v>#DIV/0!</v>
      </c>
      <c r="AP76" s="20">
        <v>3.6433206841789789E-3</v>
      </c>
      <c r="AQ76" s="20">
        <v>1.3340459494531491E-2</v>
      </c>
      <c r="AR76" s="20">
        <v>7.4485270527983195E-3</v>
      </c>
      <c r="AS76" s="20" t="e">
        <v>#DIV/0!</v>
      </c>
      <c r="AT76" s="20" t="e">
        <v>#DIV/0!</v>
      </c>
    </row>
    <row r="77" spans="1:46">
      <c r="A77" s="6">
        <v>76</v>
      </c>
      <c r="B77" s="7" t="s">
        <v>77</v>
      </c>
      <c r="C77" s="7" t="s">
        <v>448</v>
      </c>
      <c r="D77" s="7" t="s">
        <v>459</v>
      </c>
      <c r="E77" s="7" t="s">
        <v>450</v>
      </c>
      <c r="F77" s="7" t="s">
        <v>375</v>
      </c>
      <c r="G77" s="6" t="s">
        <v>353</v>
      </c>
      <c r="H77" s="6" t="s">
        <v>370</v>
      </c>
      <c r="I77" s="6" t="s">
        <v>371</v>
      </c>
      <c r="J77" s="6" t="s">
        <v>372</v>
      </c>
      <c r="K77" s="6" t="s">
        <v>373</v>
      </c>
      <c r="L77" s="6"/>
      <c r="M77" s="14">
        <f>'Final sheet'!P77</f>
        <v>8.8641441441441433</v>
      </c>
      <c r="N77" s="6">
        <v>0</v>
      </c>
      <c r="O77" s="6">
        <v>8.48</v>
      </c>
      <c r="P77" s="6">
        <f t="shared" si="0"/>
        <v>8.48</v>
      </c>
      <c r="Q77">
        <f t="shared" si="4"/>
        <v>1.9540000000000006</v>
      </c>
      <c r="R77">
        <f t="shared" si="5"/>
        <v>1.1724000000000006</v>
      </c>
      <c r="S77">
        <v>24</v>
      </c>
      <c r="T77">
        <f t="shared" si="6"/>
        <v>5.5109663387267289E-3</v>
      </c>
    </row>
    <row r="78" spans="1:46">
      <c r="A78" s="6">
        <v>77</v>
      </c>
      <c r="B78" s="7" t="s">
        <v>78</v>
      </c>
      <c r="C78" s="7" t="s">
        <v>452</v>
      </c>
      <c r="D78" s="7" t="s">
        <v>461</v>
      </c>
      <c r="E78" s="7" t="s">
        <v>450</v>
      </c>
      <c r="F78" s="7" t="s">
        <v>378</v>
      </c>
      <c r="G78" s="6" t="s">
        <v>353</v>
      </c>
      <c r="H78" s="6" t="s">
        <v>370</v>
      </c>
      <c r="I78" s="6" t="s">
        <v>371</v>
      </c>
      <c r="J78" s="6" t="s">
        <v>372</v>
      </c>
      <c r="K78" s="6" t="s">
        <v>373</v>
      </c>
      <c r="L78" s="6"/>
      <c r="M78" s="14">
        <f>'Final sheet'!P78</f>
        <v>6.624281524926686</v>
      </c>
      <c r="N78" s="6">
        <v>0</v>
      </c>
      <c r="O78" s="6">
        <v>6.46</v>
      </c>
      <c r="P78" s="6">
        <f t="shared" si="0"/>
        <v>6.46</v>
      </c>
      <c r="Q78">
        <f t="shared" si="4"/>
        <v>3.9740000000000011</v>
      </c>
      <c r="R78">
        <f t="shared" si="5"/>
        <v>2.3844000000000012</v>
      </c>
      <c r="S78">
        <v>24</v>
      </c>
      <c r="T78">
        <f t="shared" si="6"/>
        <v>1.4997852918260385E-2</v>
      </c>
    </row>
    <row r="79" spans="1:46">
      <c r="A79" s="6">
        <v>78</v>
      </c>
      <c r="B79" s="7" t="s">
        <v>79</v>
      </c>
      <c r="C79" s="7" t="s">
        <v>452</v>
      </c>
      <c r="D79" s="7" t="s">
        <v>461</v>
      </c>
      <c r="E79" s="7" t="s">
        <v>450</v>
      </c>
      <c r="F79" s="7" t="s">
        <v>377</v>
      </c>
      <c r="G79" s="6" t="s">
        <v>353</v>
      </c>
      <c r="H79" s="6" t="s">
        <v>370</v>
      </c>
      <c r="I79" s="6" t="s">
        <v>371</v>
      </c>
      <c r="J79" s="6" t="s">
        <v>372</v>
      </c>
      <c r="K79" s="6" t="s">
        <v>373</v>
      </c>
      <c r="L79" s="6"/>
      <c r="M79" s="14">
        <f>'Final sheet'!P79</f>
        <v>8.5257142857142831</v>
      </c>
      <c r="N79" s="6">
        <v>0</v>
      </c>
      <c r="O79" s="6">
        <v>6.8</v>
      </c>
      <c r="P79" s="6">
        <f t="shared" si="0"/>
        <v>6.8</v>
      </c>
      <c r="Q79">
        <f t="shared" si="4"/>
        <v>3.6340000000000012</v>
      </c>
      <c r="R79">
        <f t="shared" si="5"/>
        <v>2.180400000000001</v>
      </c>
      <c r="S79">
        <v>24</v>
      </c>
      <c r="T79">
        <f t="shared" si="6"/>
        <v>1.0655998659517434E-2</v>
      </c>
    </row>
    <row r="80" spans="1:46">
      <c r="A80" s="6">
        <v>79</v>
      </c>
      <c r="B80" s="7" t="s">
        <v>80</v>
      </c>
      <c r="C80" s="7" t="s">
        <v>452</v>
      </c>
      <c r="D80" s="7" t="s">
        <v>461</v>
      </c>
      <c r="E80" s="7" t="s">
        <v>450</v>
      </c>
      <c r="F80" s="7" t="s">
        <v>375</v>
      </c>
      <c r="G80" s="6" t="s">
        <v>353</v>
      </c>
      <c r="H80" s="6" t="s">
        <v>370</v>
      </c>
      <c r="I80" s="6" t="s">
        <v>371</v>
      </c>
      <c r="J80" s="6" t="s">
        <v>372</v>
      </c>
      <c r="K80" s="6" t="s">
        <v>373</v>
      </c>
      <c r="L80" s="6"/>
      <c r="M80" s="14">
        <f>'Final sheet'!P80</f>
        <v>5.8862162162162166</v>
      </c>
      <c r="N80" s="6">
        <v>0</v>
      </c>
      <c r="O80" s="6">
        <v>7.4</v>
      </c>
      <c r="P80" s="6">
        <f t="shared" si="0"/>
        <v>7.4</v>
      </c>
      <c r="Q80">
        <f t="shared" si="4"/>
        <v>3.0340000000000007</v>
      </c>
      <c r="R80">
        <f t="shared" si="5"/>
        <v>1.8204000000000007</v>
      </c>
      <c r="S80">
        <v>24</v>
      </c>
      <c r="T80">
        <f t="shared" si="6"/>
        <v>1.2886037008127099E-2</v>
      </c>
    </row>
    <row r="81" spans="1:20">
      <c r="A81" s="6">
        <v>80</v>
      </c>
      <c r="B81" s="7" t="s">
        <v>81</v>
      </c>
      <c r="C81" s="7" t="s">
        <v>452</v>
      </c>
      <c r="D81" s="7" t="s">
        <v>461</v>
      </c>
      <c r="E81" s="7" t="s">
        <v>450</v>
      </c>
      <c r="F81" s="7" t="s">
        <v>374</v>
      </c>
      <c r="G81" s="6" t="s">
        <v>353</v>
      </c>
      <c r="H81" s="6" t="s">
        <v>370</v>
      </c>
      <c r="I81" s="6" t="s">
        <v>371</v>
      </c>
      <c r="J81" s="6" t="s">
        <v>372</v>
      </c>
      <c r="K81" s="6" t="s">
        <v>373</v>
      </c>
      <c r="L81" s="6"/>
      <c r="M81" s="14">
        <f>'Final sheet'!P81</f>
        <v>7.693686746987952</v>
      </c>
      <c r="N81" s="6">
        <v>0</v>
      </c>
      <c r="O81" s="6">
        <v>5.82</v>
      </c>
      <c r="P81" s="6">
        <f t="shared" si="0"/>
        <v>5.82</v>
      </c>
      <c r="Q81">
        <f t="shared" si="4"/>
        <v>4.6140000000000008</v>
      </c>
      <c r="R81">
        <f t="shared" si="5"/>
        <v>2.7684000000000006</v>
      </c>
      <c r="S81">
        <v>24</v>
      </c>
      <c r="T81">
        <f t="shared" si="6"/>
        <v>1.4992812131993688E-2</v>
      </c>
    </row>
    <row r="82" spans="1:20">
      <c r="A82" s="6">
        <v>81</v>
      </c>
      <c r="B82" s="8" t="s">
        <v>82</v>
      </c>
      <c r="C82" s="7" t="s">
        <v>452</v>
      </c>
      <c r="D82" s="7" t="s">
        <v>463</v>
      </c>
      <c r="E82" s="7" t="s">
        <v>450</v>
      </c>
      <c r="F82" s="7" t="s">
        <v>375</v>
      </c>
      <c r="G82" s="6" t="s">
        <v>353</v>
      </c>
      <c r="H82" s="6" t="s">
        <v>370</v>
      </c>
      <c r="I82" s="6" t="s">
        <v>371</v>
      </c>
      <c r="J82" s="6" t="s">
        <v>372</v>
      </c>
      <c r="K82" s="6" t="s">
        <v>373</v>
      </c>
      <c r="L82" s="6"/>
      <c r="M82" s="14">
        <f>'Final sheet'!P82</f>
        <v>7.0814639175257712</v>
      </c>
      <c r="N82" s="6">
        <v>0</v>
      </c>
      <c r="O82" s="6">
        <v>6.92</v>
      </c>
      <c r="P82" s="6">
        <f t="shared" si="0"/>
        <v>6.92</v>
      </c>
      <c r="Q82">
        <f t="shared" si="4"/>
        <v>3.5140000000000011</v>
      </c>
      <c r="R82">
        <f t="shared" si="5"/>
        <v>2.1084000000000009</v>
      </c>
      <c r="S82">
        <v>24</v>
      </c>
      <c r="T82">
        <f t="shared" si="6"/>
        <v>1.2405627003560925E-2</v>
      </c>
    </row>
    <row r="83" spans="1:20">
      <c r="A83" s="6">
        <v>82</v>
      </c>
      <c r="B83" s="8" t="s">
        <v>83</v>
      </c>
      <c r="C83" s="7" t="s">
        <v>452</v>
      </c>
      <c r="D83" s="7" t="s">
        <v>463</v>
      </c>
      <c r="E83" s="7" t="s">
        <v>450</v>
      </c>
      <c r="F83" s="7" t="s">
        <v>374</v>
      </c>
      <c r="G83" s="6" t="s">
        <v>353</v>
      </c>
      <c r="H83" s="6" t="s">
        <v>370</v>
      </c>
      <c r="I83" s="6" t="s">
        <v>371</v>
      </c>
      <c r="J83" s="6" t="s">
        <v>372</v>
      </c>
      <c r="K83" s="6" t="s">
        <v>373</v>
      </c>
      <c r="L83" s="6"/>
      <c r="M83" s="14">
        <f>'Final sheet'!P83</f>
        <v>6.269436893203884</v>
      </c>
      <c r="N83" s="6">
        <v>0</v>
      </c>
      <c r="O83" s="6">
        <v>6.1</v>
      </c>
      <c r="P83" s="6">
        <f t="shared" si="0"/>
        <v>6.1</v>
      </c>
      <c r="Q83">
        <f t="shared" si="4"/>
        <v>4.3340000000000014</v>
      </c>
      <c r="R83">
        <f t="shared" si="5"/>
        <v>2.6004000000000009</v>
      </c>
      <c r="S83">
        <v>24</v>
      </c>
      <c r="T83">
        <f t="shared" si="6"/>
        <v>1.7282253868358136E-2</v>
      </c>
    </row>
    <row r="84" spans="1:20">
      <c r="A84" s="6">
        <v>83</v>
      </c>
      <c r="B84" s="8" t="s">
        <v>84</v>
      </c>
      <c r="C84" s="7" t="s">
        <v>452</v>
      </c>
      <c r="D84" s="7" t="s">
        <v>463</v>
      </c>
      <c r="E84" s="7" t="s">
        <v>450</v>
      </c>
      <c r="F84" s="7" t="s">
        <v>378</v>
      </c>
      <c r="G84" s="6" t="s">
        <v>353</v>
      </c>
      <c r="H84" s="6" t="s">
        <v>370</v>
      </c>
      <c r="I84" s="6" t="s">
        <v>371</v>
      </c>
      <c r="J84" s="6" t="s">
        <v>372</v>
      </c>
      <c r="K84" s="6" t="s">
        <v>373</v>
      </c>
      <c r="L84" s="6"/>
      <c r="M84" s="14">
        <f>'Final sheet'!P84</f>
        <v>7.7994736842105263</v>
      </c>
      <c r="N84" s="6">
        <v>0</v>
      </c>
      <c r="O84" s="6">
        <v>5.82</v>
      </c>
      <c r="P84" s="6">
        <f t="shared" si="0"/>
        <v>5.82</v>
      </c>
      <c r="Q84">
        <f t="shared" si="4"/>
        <v>4.6140000000000008</v>
      </c>
      <c r="R84">
        <f t="shared" si="5"/>
        <v>2.7684000000000006</v>
      </c>
      <c r="S84">
        <v>24</v>
      </c>
      <c r="T84">
        <f t="shared" si="6"/>
        <v>1.4789459477697553E-2</v>
      </c>
    </row>
    <row r="85" spans="1:20">
      <c r="A85" s="6">
        <v>84</v>
      </c>
      <c r="B85" s="8" t="s">
        <v>85</v>
      </c>
      <c r="C85" s="7" t="s">
        <v>452</v>
      </c>
      <c r="D85" s="7" t="s">
        <v>463</v>
      </c>
      <c r="E85" s="7" t="s">
        <v>450</v>
      </c>
      <c r="F85" s="7" t="s">
        <v>377</v>
      </c>
      <c r="G85" s="6" t="s">
        <v>353</v>
      </c>
      <c r="H85" s="6" t="s">
        <v>370</v>
      </c>
      <c r="I85" s="6" t="s">
        <v>371</v>
      </c>
      <c r="J85" s="6" t="s">
        <v>372</v>
      </c>
      <c r="K85" s="6" t="s">
        <v>373</v>
      </c>
      <c r="L85" s="6"/>
      <c r="M85" s="14">
        <f>'Final sheet'!P85</f>
        <v>7.1419209039548024</v>
      </c>
      <c r="N85" s="6">
        <v>0</v>
      </c>
      <c r="O85" s="6">
        <v>6.12</v>
      </c>
      <c r="P85" s="6">
        <f t="shared" si="0"/>
        <v>6.12</v>
      </c>
      <c r="Q85">
        <f t="shared" si="4"/>
        <v>4.3140000000000009</v>
      </c>
      <c r="R85">
        <f t="shared" si="5"/>
        <v>2.5884000000000009</v>
      </c>
      <c r="S85">
        <v>24</v>
      </c>
      <c r="T85">
        <f t="shared" si="6"/>
        <v>1.5100979337404681E-2</v>
      </c>
    </row>
    <row r="86" spans="1:20">
      <c r="A86" s="6">
        <v>85</v>
      </c>
      <c r="B86" s="7" t="s">
        <v>86</v>
      </c>
      <c r="C86" s="7" t="s">
        <v>452</v>
      </c>
      <c r="D86" s="7" t="s">
        <v>465</v>
      </c>
      <c r="E86" s="7" t="s">
        <v>450</v>
      </c>
      <c r="F86" s="7" t="s">
        <v>374</v>
      </c>
      <c r="G86" s="6" t="s">
        <v>353</v>
      </c>
      <c r="H86" s="6" t="s">
        <v>370</v>
      </c>
      <c r="I86" s="6" t="s">
        <v>371</v>
      </c>
      <c r="J86" s="6" t="s">
        <v>372</v>
      </c>
      <c r="K86" s="6" t="s">
        <v>373</v>
      </c>
      <c r="L86" s="6"/>
      <c r="M86" s="14">
        <f>'Final sheet'!P86</f>
        <v>7.2263768115942026</v>
      </c>
      <c r="N86" s="6">
        <v>0</v>
      </c>
      <c r="O86" s="6">
        <v>7.1</v>
      </c>
      <c r="P86" s="6">
        <f t="shared" si="0"/>
        <v>7.1</v>
      </c>
      <c r="Q86">
        <f t="shared" si="4"/>
        <v>3.3340000000000014</v>
      </c>
      <c r="R86">
        <f t="shared" si="5"/>
        <v>2.0004000000000008</v>
      </c>
      <c r="S86">
        <v>24</v>
      </c>
      <c r="T86">
        <f t="shared" si="6"/>
        <v>1.1534134210420766E-2</v>
      </c>
    </row>
    <row r="87" spans="1:20">
      <c r="A87" s="6">
        <v>86</v>
      </c>
      <c r="B87" s="7" t="s">
        <v>87</v>
      </c>
      <c r="C87" s="7" t="s">
        <v>452</v>
      </c>
      <c r="D87" s="7" t="s">
        <v>465</v>
      </c>
      <c r="E87" s="7" t="s">
        <v>450</v>
      </c>
      <c r="F87" s="7" t="s">
        <v>375</v>
      </c>
      <c r="G87" s="6" t="s">
        <v>353</v>
      </c>
      <c r="H87" s="6" t="s">
        <v>370</v>
      </c>
      <c r="I87" s="6" t="s">
        <v>371</v>
      </c>
      <c r="J87" s="6" t="s">
        <v>372</v>
      </c>
      <c r="K87" s="6" t="s">
        <v>373</v>
      </c>
      <c r="L87" s="6"/>
      <c r="M87" s="14">
        <f>'Final sheet'!P87</f>
        <v>7.065248962655601</v>
      </c>
      <c r="N87" s="6">
        <v>0</v>
      </c>
      <c r="O87" s="6">
        <v>6.3</v>
      </c>
      <c r="P87" s="6">
        <f t="shared" si="0"/>
        <v>6.3</v>
      </c>
      <c r="Q87">
        <f t="shared" si="4"/>
        <v>4.1340000000000012</v>
      </c>
      <c r="R87">
        <f t="shared" si="5"/>
        <v>2.4804000000000013</v>
      </c>
      <c r="S87">
        <v>24</v>
      </c>
      <c r="T87">
        <f t="shared" si="6"/>
        <v>1.4627934634189323E-2</v>
      </c>
    </row>
    <row r="88" spans="1:20">
      <c r="A88" s="6">
        <v>87</v>
      </c>
      <c r="B88" s="7" t="s">
        <v>88</v>
      </c>
      <c r="C88" s="7" t="s">
        <v>452</v>
      </c>
      <c r="D88" s="7" t="s">
        <v>465</v>
      </c>
      <c r="E88" s="7" t="s">
        <v>450</v>
      </c>
      <c r="F88" s="7" t="s">
        <v>377</v>
      </c>
      <c r="G88" s="6" t="s">
        <v>353</v>
      </c>
      <c r="H88" s="6" t="s">
        <v>370</v>
      </c>
      <c r="I88" s="6" t="s">
        <v>371</v>
      </c>
      <c r="J88" s="6" t="s">
        <v>372</v>
      </c>
      <c r="K88" s="6" t="s">
        <v>373</v>
      </c>
      <c r="L88" s="6"/>
      <c r="M88" s="14">
        <f>'Final sheet'!P88</f>
        <v>7.1833648393194709</v>
      </c>
      <c r="N88" s="6">
        <v>0</v>
      </c>
      <c r="O88" s="6">
        <v>6.82</v>
      </c>
      <c r="P88" s="6">
        <f t="shared" si="0"/>
        <v>6.82</v>
      </c>
      <c r="Q88">
        <f t="shared" si="4"/>
        <v>3.6140000000000008</v>
      </c>
      <c r="R88">
        <f t="shared" si="5"/>
        <v>2.1684000000000005</v>
      </c>
      <c r="S88">
        <v>24</v>
      </c>
      <c r="T88">
        <f t="shared" si="6"/>
        <v>1.2577671052631583E-2</v>
      </c>
    </row>
    <row r="89" spans="1:20">
      <c r="A89" s="6">
        <v>88</v>
      </c>
      <c r="B89" s="7" t="s">
        <v>89</v>
      </c>
      <c r="C89" s="7" t="s">
        <v>452</v>
      </c>
      <c r="D89" s="7" t="s">
        <v>465</v>
      </c>
      <c r="E89" s="7" t="s">
        <v>450</v>
      </c>
      <c r="F89" s="7" t="s">
        <v>378</v>
      </c>
      <c r="G89" s="6" t="s">
        <v>353</v>
      </c>
      <c r="H89" s="6" t="s">
        <v>370</v>
      </c>
      <c r="I89" s="6" t="s">
        <v>371</v>
      </c>
      <c r="J89" s="6" t="s">
        <v>372</v>
      </c>
      <c r="K89" s="6" t="s">
        <v>373</v>
      </c>
      <c r="L89" s="6"/>
      <c r="M89" s="14">
        <f>'Final sheet'!P89</f>
        <v>7.9027253668763109</v>
      </c>
      <c r="N89" s="6">
        <v>0</v>
      </c>
      <c r="O89" s="6">
        <v>6.18</v>
      </c>
      <c r="P89" s="6">
        <f t="shared" si="0"/>
        <v>6.18</v>
      </c>
      <c r="Q89">
        <f t="shared" si="4"/>
        <v>4.2540000000000013</v>
      </c>
      <c r="R89">
        <f t="shared" si="5"/>
        <v>2.5524000000000009</v>
      </c>
      <c r="S89">
        <v>24</v>
      </c>
      <c r="T89">
        <f t="shared" si="6"/>
        <v>1.3457382746179969E-2</v>
      </c>
    </row>
    <row r="90" spans="1:20">
      <c r="A90" s="6">
        <v>89</v>
      </c>
      <c r="B90" s="7" t="s">
        <v>90</v>
      </c>
      <c r="C90" s="7" t="s">
        <v>448</v>
      </c>
      <c r="D90" s="7" t="s">
        <v>467</v>
      </c>
      <c r="E90" s="7" t="s">
        <v>450</v>
      </c>
      <c r="F90" s="7" t="s">
        <v>377</v>
      </c>
      <c r="G90" s="6" t="s">
        <v>353</v>
      </c>
      <c r="H90" s="6" t="s">
        <v>370</v>
      </c>
      <c r="I90" s="6" t="s">
        <v>371</v>
      </c>
      <c r="J90" s="6" t="s">
        <v>372</v>
      </c>
      <c r="K90" s="6" t="s">
        <v>373</v>
      </c>
      <c r="L90" s="6"/>
      <c r="M90" s="14">
        <f>'Final sheet'!P90</f>
        <v>7.6513580246913575</v>
      </c>
      <c r="N90" s="6">
        <v>0</v>
      </c>
      <c r="O90" s="6">
        <v>6.32</v>
      </c>
      <c r="P90" s="6">
        <f t="shared" si="0"/>
        <v>6.32</v>
      </c>
      <c r="Q90">
        <f t="shared" si="4"/>
        <v>4.1140000000000008</v>
      </c>
      <c r="R90">
        <f t="shared" si="5"/>
        <v>2.4684000000000008</v>
      </c>
      <c r="S90">
        <v>24</v>
      </c>
      <c r="T90">
        <f t="shared" si="6"/>
        <v>1.3442058216083651E-2</v>
      </c>
    </row>
    <row r="91" spans="1:20">
      <c r="A91" s="6">
        <v>90</v>
      </c>
      <c r="B91" s="7" t="s">
        <v>91</v>
      </c>
      <c r="C91" s="7" t="s">
        <v>448</v>
      </c>
      <c r="D91" s="7" t="s">
        <v>467</v>
      </c>
      <c r="E91" s="7" t="s">
        <v>450</v>
      </c>
      <c r="F91" s="7" t="s">
        <v>378</v>
      </c>
      <c r="G91" s="6" t="s">
        <v>353</v>
      </c>
      <c r="H91" s="6" t="s">
        <v>370</v>
      </c>
      <c r="I91" s="6" t="s">
        <v>371</v>
      </c>
      <c r="J91" s="6" t="s">
        <v>372</v>
      </c>
      <c r="K91" s="6" t="s">
        <v>373</v>
      </c>
      <c r="L91" s="6"/>
      <c r="M91" s="14">
        <f>'Final sheet'!P91</f>
        <v>8.4096440677966093</v>
      </c>
      <c r="N91" s="6">
        <v>0</v>
      </c>
      <c r="O91" s="6">
        <v>7.18</v>
      </c>
      <c r="P91" s="6">
        <f t="shared" si="0"/>
        <v>7.18</v>
      </c>
      <c r="Q91">
        <f t="shared" si="4"/>
        <v>3.2540000000000013</v>
      </c>
      <c r="R91">
        <f t="shared" si="5"/>
        <v>1.952400000000001</v>
      </c>
      <c r="S91">
        <v>24</v>
      </c>
      <c r="T91">
        <f t="shared" si="6"/>
        <v>9.6734177266213795E-3</v>
      </c>
    </row>
    <row r="92" spans="1:20">
      <c r="A92" s="6">
        <v>91</v>
      </c>
      <c r="B92" s="7" t="s">
        <v>92</v>
      </c>
      <c r="C92" s="7" t="s">
        <v>448</v>
      </c>
      <c r="D92" s="7" t="s">
        <v>467</v>
      </c>
      <c r="E92" s="7" t="s">
        <v>450</v>
      </c>
      <c r="F92" s="7" t="s">
        <v>374</v>
      </c>
      <c r="G92" s="6" t="s">
        <v>353</v>
      </c>
      <c r="H92" s="6" t="s">
        <v>370</v>
      </c>
      <c r="I92" s="6" t="s">
        <v>371</v>
      </c>
      <c r="J92" s="6" t="s">
        <v>372</v>
      </c>
      <c r="K92" s="6" t="s">
        <v>373</v>
      </c>
      <c r="L92" s="6"/>
      <c r="M92" s="14">
        <f>'Final sheet'!P92</f>
        <v>9.2712558139534895</v>
      </c>
      <c r="N92" s="6">
        <v>0</v>
      </c>
      <c r="O92" s="6">
        <v>6.9</v>
      </c>
      <c r="P92" s="6">
        <f t="shared" si="0"/>
        <v>6.9</v>
      </c>
      <c r="Q92">
        <f t="shared" si="4"/>
        <v>3.5340000000000007</v>
      </c>
      <c r="R92">
        <f t="shared" si="5"/>
        <v>2.120400000000001</v>
      </c>
      <c r="S92">
        <v>24</v>
      </c>
      <c r="T92">
        <f t="shared" si="6"/>
        <v>9.5294533742700648E-3</v>
      </c>
    </row>
    <row r="93" spans="1:20">
      <c r="A93" s="6">
        <v>92</v>
      </c>
      <c r="B93" s="7" t="s">
        <v>93</v>
      </c>
      <c r="C93" s="7" t="s">
        <v>448</v>
      </c>
      <c r="D93" s="7" t="s">
        <v>467</v>
      </c>
      <c r="E93" s="7" t="s">
        <v>450</v>
      </c>
      <c r="F93" s="7" t="s">
        <v>375</v>
      </c>
      <c r="G93" s="6" t="s">
        <v>353</v>
      </c>
      <c r="H93" s="6" t="s">
        <v>370</v>
      </c>
      <c r="I93" s="6" t="s">
        <v>371</v>
      </c>
      <c r="J93" s="6" t="s">
        <v>372</v>
      </c>
      <c r="K93" s="6" t="s">
        <v>373</v>
      </c>
      <c r="L93" s="6"/>
      <c r="M93" s="14">
        <f>'Final sheet'!P93</f>
        <v>7.7130232558139546</v>
      </c>
      <c r="N93" s="6">
        <v>0</v>
      </c>
      <c r="O93" s="6">
        <v>7.12</v>
      </c>
      <c r="P93" s="6">
        <f t="shared" si="0"/>
        <v>7.12</v>
      </c>
      <c r="Q93">
        <f t="shared" si="4"/>
        <v>3.3140000000000009</v>
      </c>
      <c r="R93">
        <f t="shared" si="5"/>
        <v>1.9884000000000008</v>
      </c>
      <c r="S93">
        <v>24</v>
      </c>
      <c r="T93">
        <f t="shared" si="6"/>
        <v>1.0741572694928543E-2</v>
      </c>
    </row>
    <row r="94" spans="1:20">
      <c r="A94" s="6">
        <v>93</v>
      </c>
      <c r="B94" s="7" t="s">
        <v>94</v>
      </c>
      <c r="C94" s="7" t="s">
        <v>452</v>
      </c>
      <c r="D94" s="7" t="s">
        <v>467</v>
      </c>
      <c r="E94" s="7" t="s">
        <v>450</v>
      </c>
      <c r="F94" s="7" t="s">
        <v>375</v>
      </c>
      <c r="G94" s="6" t="s">
        <v>353</v>
      </c>
      <c r="H94" s="6" t="s">
        <v>370</v>
      </c>
      <c r="I94" s="6" t="s">
        <v>371</v>
      </c>
      <c r="J94" s="6" t="s">
        <v>372</v>
      </c>
      <c r="K94" s="6" t="s">
        <v>373</v>
      </c>
      <c r="L94" s="6"/>
      <c r="M94" s="14">
        <f>'Final sheet'!P94</f>
        <v>5.5279795396419438</v>
      </c>
      <c r="N94" s="6">
        <v>0</v>
      </c>
      <c r="O94" s="6">
        <v>6.66</v>
      </c>
      <c r="P94" s="6">
        <f t="shared" si="0"/>
        <v>6.66</v>
      </c>
      <c r="Q94">
        <f t="shared" si="4"/>
        <v>3.7740000000000009</v>
      </c>
      <c r="R94">
        <f t="shared" si="5"/>
        <v>2.2644000000000006</v>
      </c>
      <c r="S94">
        <v>24</v>
      </c>
      <c r="T94">
        <f t="shared" si="6"/>
        <v>1.7067718743060189E-2</v>
      </c>
    </row>
    <row r="95" spans="1:20">
      <c r="A95" s="6">
        <v>94</v>
      </c>
      <c r="B95" s="7" t="s">
        <v>95</v>
      </c>
      <c r="C95" s="7" t="s">
        <v>452</v>
      </c>
      <c r="D95" s="7" t="s">
        <v>467</v>
      </c>
      <c r="E95" s="7" t="s">
        <v>450</v>
      </c>
      <c r="F95" s="7" t="s">
        <v>378</v>
      </c>
      <c r="G95" s="6" t="s">
        <v>353</v>
      </c>
      <c r="H95" s="6" t="s">
        <v>370</v>
      </c>
      <c r="I95" s="6" t="s">
        <v>371</v>
      </c>
      <c r="J95" s="6" t="s">
        <v>372</v>
      </c>
      <c r="K95" s="6" t="s">
        <v>373</v>
      </c>
      <c r="L95" s="6"/>
      <c r="M95" s="14">
        <f>'Final sheet'!P95</f>
        <v>7.3571428571428568</v>
      </c>
      <c r="N95" s="6">
        <v>0</v>
      </c>
      <c r="O95" s="6">
        <v>7.88</v>
      </c>
      <c r="P95" s="6">
        <f t="shared" si="0"/>
        <v>7.88</v>
      </c>
      <c r="Q95">
        <f t="shared" si="4"/>
        <v>2.5540000000000012</v>
      </c>
      <c r="R95">
        <f t="shared" si="5"/>
        <v>1.5324000000000009</v>
      </c>
      <c r="S95">
        <v>24</v>
      </c>
      <c r="T95">
        <f t="shared" si="6"/>
        <v>8.6786407766990346E-3</v>
      </c>
    </row>
    <row r="96" spans="1:20">
      <c r="A96" s="6">
        <v>95</v>
      </c>
      <c r="B96" s="7" t="s">
        <v>96</v>
      </c>
      <c r="C96" s="7" t="s">
        <v>452</v>
      </c>
      <c r="D96" s="7" t="s">
        <v>467</v>
      </c>
      <c r="E96" s="7" t="s">
        <v>450</v>
      </c>
      <c r="F96" s="7" t="s">
        <v>377</v>
      </c>
      <c r="G96" s="6" t="s">
        <v>353</v>
      </c>
      <c r="H96" s="6" t="s">
        <v>370</v>
      </c>
      <c r="I96" s="6" t="s">
        <v>371</v>
      </c>
      <c r="J96" s="6" t="s">
        <v>372</v>
      </c>
      <c r="K96" s="6" t="s">
        <v>373</v>
      </c>
      <c r="L96" s="6"/>
      <c r="M96" s="14">
        <f>'Final sheet'!P96</f>
        <v>7.6997971602434045</v>
      </c>
      <c r="N96" s="6">
        <v>0</v>
      </c>
      <c r="O96" s="6">
        <v>7.4</v>
      </c>
      <c r="P96" s="6">
        <f t="shared" si="0"/>
        <v>7.4</v>
      </c>
      <c r="Q96">
        <f t="shared" si="4"/>
        <v>3.0340000000000007</v>
      </c>
      <c r="R96">
        <f t="shared" si="5"/>
        <v>1.8204000000000007</v>
      </c>
      <c r="S96">
        <v>24</v>
      </c>
      <c r="T96">
        <f t="shared" si="6"/>
        <v>9.8509088514225577E-3</v>
      </c>
    </row>
    <row r="97" spans="1:20">
      <c r="A97" s="6">
        <v>96</v>
      </c>
      <c r="B97" s="7" t="s">
        <v>97</v>
      </c>
      <c r="C97" s="7" t="s">
        <v>452</v>
      </c>
      <c r="D97" s="7" t="s">
        <v>467</v>
      </c>
      <c r="E97" s="7" t="s">
        <v>450</v>
      </c>
      <c r="F97" s="7" t="s">
        <v>374</v>
      </c>
      <c r="G97" s="6" t="s">
        <v>353</v>
      </c>
      <c r="H97" s="6" t="s">
        <v>370</v>
      </c>
      <c r="I97" s="6" t="s">
        <v>371</v>
      </c>
      <c r="J97" s="6" t="s">
        <v>372</v>
      </c>
      <c r="K97" s="6" t="s">
        <v>373</v>
      </c>
      <c r="L97" s="6"/>
      <c r="M97" s="14">
        <f>'Final sheet'!P97</f>
        <v>6.7541784037558692</v>
      </c>
      <c r="N97" s="6">
        <v>0</v>
      </c>
      <c r="O97" s="6">
        <v>7.2</v>
      </c>
      <c r="P97" s="6">
        <f t="shared" si="0"/>
        <v>7.2</v>
      </c>
      <c r="Q97">
        <f t="shared" si="4"/>
        <v>3.2340000000000009</v>
      </c>
      <c r="R97">
        <f t="shared" si="5"/>
        <v>1.940400000000001</v>
      </c>
      <c r="S97">
        <v>24</v>
      </c>
      <c r="T97">
        <f t="shared" si="6"/>
        <v>1.1970367847411449E-2</v>
      </c>
    </row>
    <row r="98" spans="1:20">
      <c r="A98" s="6">
        <v>97</v>
      </c>
      <c r="B98" s="7" t="s">
        <v>98</v>
      </c>
      <c r="C98" s="7" t="s">
        <v>448</v>
      </c>
      <c r="D98" s="7" t="s">
        <v>469</v>
      </c>
      <c r="E98" s="7" t="s">
        <v>450</v>
      </c>
      <c r="F98" s="7" t="s">
        <v>377</v>
      </c>
      <c r="G98" s="6" t="s">
        <v>353</v>
      </c>
      <c r="H98" s="6" t="s">
        <v>370</v>
      </c>
      <c r="I98" s="6" t="s">
        <v>371</v>
      </c>
      <c r="J98" s="6" t="s">
        <v>372</v>
      </c>
      <c r="K98" s="6" t="s">
        <v>373</v>
      </c>
      <c r="L98" s="6"/>
      <c r="M98" s="14">
        <f>'Final sheet'!P98</f>
        <v>9.2359936406995242</v>
      </c>
      <c r="N98" s="6">
        <v>0</v>
      </c>
      <c r="O98" s="6">
        <v>8.1</v>
      </c>
      <c r="P98" s="6">
        <f t="shared" si="0"/>
        <v>8.1</v>
      </c>
      <c r="Q98">
        <f t="shared" si="4"/>
        <v>2.3340000000000014</v>
      </c>
      <c r="R98">
        <f t="shared" si="5"/>
        <v>1.400400000000001</v>
      </c>
      <c r="S98">
        <v>24</v>
      </c>
      <c r="T98">
        <f t="shared" si="6"/>
        <v>6.3176743369412576E-3</v>
      </c>
    </row>
    <row r="99" spans="1:20">
      <c r="A99" s="6">
        <v>98</v>
      </c>
      <c r="B99" s="7" t="s">
        <v>99</v>
      </c>
      <c r="C99" s="7" t="s">
        <v>448</v>
      </c>
      <c r="D99" s="7" t="s">
        <v>469</v>
      </c>
      <c r="E99" s="7" t="s">
        <v>450</v>
      </c>
      <c r="F99" s="7" t="s">
        <v>378</v>
      </c>
      <c r="G99" s="6" t="s">
        <v>353</v>
      </c>
      <c r="H99" s="6" t="s">
        <v>370</v>
      </c>
      <c r="I99" s="6" t="s">
        <v>371</v>
      </c>
      <c r="J99" s="6" t="s">
        <v>372</v>
      </c>
      <c r="K99" s="6" t="s">
        <v>373</v>
      </c>
      <c r="L99" s="6"/>
      <c r="M99" s="14">
        <f>'Final sheet'!P99</f>
        <v>9.0589398280802289</v>
      </c>
      <c r="N99" s="6">
        <v>0</v>
      </c>
      <c r="O99" s="6">
        <v>7.8</v>
      </c>
      <c r="P99" s="6">
        <f t="shared" si="0"/>
        <v>7.8</v>
      </c>
      <c r="Q99">
        <f t="shared" si="4"/>
        <v>2.6340000000000012</v>
      </c>
      <c r="R99">
        <f t="shared" si="5"/>
        <v>1.5804000000000007</v>
      </c>
      <c r="S99">
        <v>24</v>
      </c>
      <c r="T99">
        <f t="shared" si="6"/>
        <v>7.2690625227339609E-3</v>
      </c>
    </row>
    <row r="100" spans="1:20">
      <c r="A100" s="6">
        <v>99</v>
      </c>
      <c r="B100" s="7" t="s">
        <v>100</v>
      </c>
      <c r="C100" s="7" t="s">
        <v>448</v>
      </c>
      <c r="D100" s="7" t="s">
        <v>469</v>
      </c>
      <c r="E100" s="7" t="s">
        <v>450</v>
      </c>
      <c r="F100" s="7" t="s">
        <v>374</v>
      </c>
      <c r="G100" s="6" t="s">
        <v>353</v>
      </c>
      <c r="H100" s="6" t="s">
        <v>370</v>
      </c>
      <c r="I100" s="6" t="s">
        <v>371</v>
      </c>
      <c r="J100" s="6" t="s">
        <v>372</v>
      </c>
      <c r="K100" s="6" t="s">
        <v>373</v>
      </c>
      <c r="L100" s="6"/>
      <c r="M100" s="14">
        <f>'Final sheet'!P100</f>
        <v>9.3803819918144598</v>
      </c>
      <c r="N100" s="6">
        <v>0</v>
      </c>
      <c r="O100" s="6">
        <v>8.18</v>
      </c>
      <c r="P100" s="6">
        <f t="shared" si="0"/>
        <v>8.18</v>
      </c>
      <c r="Q100">
        <f t="shared" si="4"/>
        <v>2.2540000000000013</v>
      </c>
      <c r="R100">
        <f t="shared" si="5"/>
        <v>1.3524000000000009</v>
      </c>
      <c r="S100">
        <v>24</v>
      </c>
      <c r="T100">
        <f t="shared" si="6"/>
        <v>6.0072180481746222E-3</v>
      </c>
    </row>
    <row r="101" spans="1:20">
      <c r="A101" s="6">
        <v>100</v>
      </c>
      <c r="B101" s="7" t="s">
        <v>101</v>
      </c>
      <c r="C101" s="7" t="s">
        <v>448</v>
      </c>
      <c r="D101" s="7" t="s">
        <v>469</v>
      </c>
      <c r="E101" s="7" t="s">
        <v>450</v>
      </c>
      <c r="F101" s="7" t="s">
        <v>375</v>
      </c>
      <c r="G101" s="6" t="s">
        <v>353</v>
      </c>
      <c r="H101" s="6" t="s">
        <v>370</v>
      </c>
      <c r="I101" s="6" t="s">
        <v>371</v>
      </c>
      <c r="J101" s="6" t="s">
        <v>372</v>
      </c>
      <c r="K101" s="6" t="s">
        <v>373</v>
      </c>
      <c r="L101" s="6"/>
      <c r="M101" s="14">
        <f>'Final sheet'!P101</f>
        <v>8.500478468899523</v>
      </c>
      <c r="N101" s="6">
        <v>0</v>
      </c>
      <c r="O101" s="6">
        <v>8</v>
      </c>
      <c r="P101" s="6">
        <f t="shared" si="0"/>
        <v>8</v>
      </c>
      <c r="Q101">
        <f t="shared" si="4"/>
        <v>2.4340000000000011</v>
      </c>
      <c r="R101">
        <f t="shared" si="5"/>
        <v>1.4604000000000006</v>
      </c>
      <c r="S101">
        <v>24</v>
      </c>
      <c r="T101">
        <f t="shared" si="6"/>
        <v>7.1584205786333456E-3</v>
      </c>
    </row>
    <row r="102" spans="1:20">
      <c r="A102" s="6">
        <v>101</v>
      </c>
      <c r="B102" s="7" t="s">
        <v>102</v>
      </c>
      <c r="C102" s="7" t="s">
        <v>452</v>
      </c>
      <c r="D102" s="7" t="s">
        <v>469</v>
      </c>
      <c r="E102" s="7" t="s">
        <v>450</v>
      </c>
      <c r="F102" s="7" t="s">
        <v>377</v>
      </c>
      <c r="G102" s="6" t="s">
        <v>379</v>
      </c>
      <c r="H102" s="6" t="s">
        <v>370</v>
      </c>
      <c r="I102" s="6" t="s">
        <v>371</v>
      </c>
      <c r="J102" s="6" t="s">
        <v>372</v>
      </c>
      <c r="K102" s="6" t="s">
        <v>373</v>
      </c>
      <c r="L102" s="6" t="s">
        <v>380</v>
      </c>
      <c r="M102" s="14">
        <f>'Final sheet'!P102</f>
        <v>6.3842307692307694</v>
      </c>
      <c r="N102" s="6">
        <v>0</v>
      </c>
      <c r="O102" s="6">
        <v>6.6</v>
      </c>
      <c r="P102" s="6">
        <f t="shared" ref="P102:P166" si="7">O102-N102</f>
        <v>6.6</v>
      </c>
      <c r="Q102">
        <f t="shared" si="4"/>
        <v>3.8340000000000014</v>
      </c>
      <c r="R102">
        <f>(Q102*0.5*0.1*0.001*12000)</f>
        <v>2.3004000000000011</v>
      </c>
      <c r="S102">
        <v>24</v>
      </c>
      <c r="T102">
        <f>(R102/M102)/S102</f>
        <v>1.5013555033435757E-2</v>
      </c>
    </row>
    <row r="103" spans="1:20">
      <c r="A103" s="6">
        <v>102</v>
      </c>
      <c r="B103" s="7" t="s">
        <v>103</v>
      </c>
      <c r="C103" s="7" t="s">
        <v>452</v>
      </c>
      <c r="D103" s="7" t="s">
        <v>469</v>
      </c>
      <c r="E103" s="7" t="s">
        <v>450</v>
      </c>
      <c r="F103" s="7" t="s">
        <v>375</v>
      </c>
      <c r="G103" s="6" t="s">
        <v>379</v>
      </c>
      <c r="H103" s="6" t="s">
        <v>370</v>
      </c>
      <c r="I103" s="6" t="s">
        <v>371</v>
      </c>
      <c r="J103" s="6" t="s">
        <v>372</v>
      </c>
      <c r="K103" s="6" t="s">
        <v>373</v>
      </c>
      <c r="L103" s="6" t="s">
        <v>380</v>
      </c>
      <c r="M103" s="14">
        <f>'Final sheet'!P103</f>
        <v>6.4861538461538473</v>
      </c>
      <c r="N103" s="6">
        <v>0</v>
      </c>
      <c r="O103" s="6">
        <v>6.5</v>
      </c>
      <c r="P103" s="6">
        <f t="shared" si="7"/>
        <v>6.5</v>
      </c>
      <c r="Q103">
        <f t="shared" si="4"/>
        <v>3.9340000000000011</v>
      </c>
      <c r="R103">
        <f>(Q103*0.5*0.1*0.001*12000)</f>
        <v>2.3604000000000007</v>
      </c>
      <c r="S103">
        <v>24</v>
      </c>
      <c r="T103">
        <f>(R103/M103)/S103</f>
        <v>1.5163069259962051E-2</v>
      </c>
    </row>
    <row r="104" spans="1:20">
      <c r="A104" s="6">
        <v>103</v>
      </c>
      <c r="B104" s="7" t="s">
        <v>104</v>
      </c>
      <c r="C104" s="7" t="s">
        <v>452</v>
      </c>
      <c r="D104" s="7" t="s">
        <v>469</v>
      </c>
      <c r="E104" s="7" t="s">
        <v>450</v>
      </c>
      <c r="F104" s="7" t="s">
        <v>378</v>
      </c>
      <c r="G104" s="6" t="s">
        <v>379</v>
      </c>
      <c r="H104" s="6" t="s">
        <v>370</v>
      </c>
      <c r="I104" s="6" t="s">
        <v>371</v>
      </c>
      <c r="J104" s="6" t="s">
        <v>372</v>
      </c>
      <c r="K104" s="6" t="s">
        <v>373</v>
      </c>
      <c r="L104" s="6" t="s">
        <v>380</v>
      </c>
      <c r="M104" s="14">
        <f>'Final sheet'!P104</f>
        <v>6.3951136363636358</v>
      </c>
      <c r="N104" s="6">
        <v>0</v>
      </c>
      <c r="O104" s="6">
        <v>7.06</v>
      </c>
      <c r="P104" s="6">
        <f t="shared" si="7"/>
        <v>7.06</v>
      </c>
      <c r="Q104">
        <f t="shared" si="4"/>
        <v>3.3740000000000014</v>
      </c>
      <c r="R104">
        <f>(Q104*0.5*0.1*0.001*12000)</f>
        <v>2.0244000000000009</v>
      </c>
      <c r="S104">
        <v>24</v>
      </c>
      <c r="T104">
        <f>(R104/M104)/S104</f>
        <v>1.3189757805142428E-2</v>
      </c>
    </row>
    <row r="105" spans="1:20">
      <c r="A105" s="6">
        <v>104</v>
      </c>
      <c r="B105" s="7" t="s">
        <v>105</v>
      </c>
      <c r="C105" s="7" t="s">
        <v>452</v>
      </c>
      <c r="D105" s="7" t="s">
        <v>469</v>
      </c>
      <c r="E105" s="7" t="s">
        <v>450</v>
      </c>
      <c r="F105" s="7" t="s">
        <v>374</v>
      </c>
      <c r="G105" s="6" t="s">
        <v>379</v>
      </c>
      <c r="H105" s="6" t="s">
        <v>370</v>
      </c>
      <c r="I105" s="6" t="s">
        <v>371</v>
      </c>
      <c r="J105" s="6" t="s">
        <v>372</v>
      </c>
      <c r="K105" s="6" t="s">
        <v>373</v>
      </c>
      <c r="L105" s="6" t="s">
        <v>380</v>
      </c>
      <c r="M105" s="14">
        <f>'Final sheet'!P105</f>
        <v>5.6239853747714816</v>
      </c>
      <c r="N105" s="6">
        <v>0</v>
      </c>
      <c r="O105" s="6">
        <v>6.22</v>
      </c>
      <c r="P105" s="6">
        <f t="shared" si="7"/>
        <v>6.22</v>
      </c>
      <c r="Q105">
        <f t="shared" si="4"/>
        <v>4.2140000000000013</v>
      </c>
      <c r="R105">
        <f>(Q105*0.5*0.1*0.001*12000)</f>
        <v>2.5284000000000009</v>
      </c>
      <c r="S105">
        <v>24</v>
      </c>
      <c r="T105">
        <f>(R105/M105)/S105</f>
        <v>1.8732267774483804E-2</v>
      </c>
    </row>
    <row r="106" spans="1:20">
      <c r="A106" s="6">
        <v>1</v>
      </c>
      <c r="B106" s="7" t="s">
        <v>427</v>
      </c>
      <c r="C106" s="7"/>
      <c r="D106" s="7"/>
      <c r="E106" s="7"/>
      <c r="F106" s="7"/>
      <c r="G106" s="6" t="s">
        <v>379</v>
      </c>
      <c r="H106" s="6" t="s">
        <v>370</v>
      </c>
      <c r="I106" s="6" t="s">
        <v>381</v>
      </c>
      <c r="J106" s="6" t="s">
        <v>372</v>
      </c>
      <c r="K106" s="6" t="s">
        <v>373</v>
      </c>
      <c r="L106" s="6" t="s">
        <v>380</v>
      </c>
      <c r="M106" s="14"/>
      <c r="N106" s="6">
        <v>0</v>
      </c>
      <c r="O106" s="6">
        <v>10.4</v>
      </c>
      <c r="P106" s="6">
        <f t="shared" si="7"/>
        <v>10.4</v>
      </c>
    </row>
    <row r="107" spans="1:20">
      <c r="A107" s="6">
        <v>2</v>
      </c>
      <c r="B107" s="7" t="s">
        <v>427</v>
      </c>
      <c r="C107" s="7"/>
      <c r="D107" s="7"/>
      <c r="E107" s="7"/>
      <c r="F107" s="7"/>
      <c r="G107" s="6" t="s">
        <v>379</v>
      </c>
      <c r="H107" s="6" t="s">
        <v>370</v>
      </c>
      <c r="I107" s="6" t="s">
        <v>381</v>
      </c>
      <c r="J107" s="6" t="s">
        <v>372</v>
      </c>
      <c r="K107" s="6" t="s">
        <v>373</v>
      </c>
      <c r="L107" s="6" t="s">
        <v>380</v>
      </c>
      <c r="M107" s="14"/>
      <c r="N107" s="6">
        <v>0</v>
      </c>
      <c r="O107" s="6">
        <v>10.31</v>
      </c>
      <c r="P107" s="6">
        <f t="shared" si="7"/>
        <v>10.31</v>
      </c>
    </row>
    <row r="108" spans="1:20">
      <c r="A108" s="6">
        <v>3</v>
      </c>
      <c r="B108" s="7" t="s">
        <v>427</v>
      </c>
      <c r="C108" s="7"/>
      <c r="D108" s="7"/>
      <c r="E108" s="7"/>
      <c r="F108" s="7"/>
      <c r="G108" s="6" t="s">
        <v>379</v>
      </c>
      <c r="H108" s="6" t="s">
        <v>370</v>
      </c>
      <c r="I108" s="6" t="s">
        <v>381</v>
      </c>
      <c r="J108" s="6" t="s">
        <v>372</v>
      </c>
      <c r="K108" s="6" t="s">
        <v>373</v>
      </c>
      <c r="L108" s="6" t="s">
        <v>380</v>
      </c>
      <c r="M108" s="14"/>
      <c r="N108" s="6">
        <v>0</v>
      </c>
      <c r="O108" s="6">
        <v>10.42</v>
      </c>
      <c r="P108" s="6">
        <f t="shared" si="7"/>
        <v>10.42</v>
      </c>
    </row>
    <row r="109" spans="1:20">
      <c r="A109" s="6">
        <v>4</v>
      </c>
      <c r="B109" s="7" t="s">
        <v>427</v>
      </c>
      <c r="C109" s="7"/>
      <c r="D109" s="7"/>
      <c r="E109" s="7"/>
      <c r="F109" s="7"/>
      <c r="G109" s="6" t="s">
        <v>379</v>
      </c>
      <c r="H109" s="6" t="s">
        <v>370</v>
      </c>
      <c r="I109" s="6" t="s">
        <v>381</v>
      </c>
      <c r="J109" s="6" t="s">
        <v>372</v>
      </c>
      <c r="K109" s="6" t="s">
        <v>373</v>
      </c>
      <c r="L109" s="6" t="s">
        <v>380</v>
      </c>
      <c r="M109" s="14"/>
      <c r="N109" s="6">
        <v>0</v>
      </c>
      <c r="O109" s="6">
        <v>10.41</v>
      </c>
      <c r="P109" s="6">
        <f t="shared" si="7"/>
        <v>10.41</v>
      </c>
    </row>
    <row r="110" spans="1:20">
      <c r="A110" s="6">
        <v>5</v>
      </c>
      <c r="B110" s="7" t="s">
        <v>427</v>
      </c>
      <c r="C110" s="7"/>
      <c r="D110" s="7"/>
      <c r="E110" s="7"/>
      <c r="F110" s="6"/>
      <c r="G110" s="6" t="s">
        <v>379</v>
      </c>
      <c r="H110" s="6" t="s">
        <v>370</v>
      </c>
      <c r="I110" s="6" t="s">
        <v>381</v>
      </c>
      <c r="J110" s="6" t="s">
        <v>372</v>
      </c>
      <c r="K110" s="6" t="s">
        <v>373</v>
      </c>
      <c r="L110" s="6" t="s">
        <v>380</v>
      </c>
      <c r="M110" s="14"/>
      <c r="N110" s="6">
        <v>0</v>
      </c>
      <c r="O110" s="6">
        <v>10.41</v>
      </c>
      <c r="P110" s="6">
        <f t="shared" si="7"/>
        <v>10.41</v>
      </c>
    </row>
    <row r="111" spans="1:20">
      <c r="A111" s="6">
        <v>6</v>
      </c>
      <c r="B111" s="7" t="s">
        <v>427</v>
      </c>
      <c r="C111" s="7"/>
      <c r="D111" s="7"/>
      <c r="E111" s="7"/>
      <c r="F111" s="6"/>
      <c r="G111" s="6" t="s">
        <v>379</v>
      </c>
      <c r="H111" s="6" t="s">
        <v>370</v>
      </c>
      <c r="I111" s="6" t="s">
        <v>381</v>
      </c>
      <c r="J111" s="6" t="s">
        <v>372</v>
      </c>
      <c r="K111" s="6" t="s">
        <v>373</v>
      </c>
      <c r="L111" s="6" t="s">
        <v>380</v>
      </c>
      <c r="M111" s="14"/>
      <c r="N111" s="6">
        <v>0</v>
      </c>
      <c r="O111" s="6">
        <v>10.5</v>
      </c>
      <c r="P111" s="6">
        <f t="shared" si="7"/>
        <v>10.5</v>
      </c>
    </row>
    <row r="112" spans="1:20">
      <c r="A112" s="6">
        <v>7</v>
      </c>
      <c r="B112" s="7" t="s">
        <v>427</v>
      </c>
      <c r="C112" s="7"/>
      <c r="D112" s="7"/>
      <c r="E112" s="7"/>
      <c r="F112" s="6"/>
      <c r="G112" s="6" t="s">
        <v>379</v>
      </c>
      <c r="H112" s="6" t="s">
        <v>370</v>
      </c>
      <c r="I112" s="6" t="s">
        <v>381</v>
      </c>
      <c r="J112" s="6" t="s">
        <v>372</v>
      </c>
      <c r="K112" s="6" t="s">
        <v>373</v>
      </c>
      <c r="L112" s="6" t="s">
        <v>380</v>
      </c>
      <c r="M112" s="14"/>
      <c r="N112" s="6">
        <v>0</v>
      </c>
      <c r="O112" s="6">
        <v>10.42</v>
      </c>
      <c r="P112" s="6">
        <f t="shared" si="7"/>
        <v>10.42</v>
      </c>
    </row>
    <row r="113" spans="1:20">
      <c r="A113" s="6">
        <v>8</v>
      </c>
      <c r="B113" s="7" t="s">
        <v>427</v>
      </c>
      <c r="C113" s="7"/>
      <c r="D113" s="7"/>
      <c r="E113" s="7"/>
      <c r="F113" s="6"/>
      <c r="G113" s="6" t="s">
        <v>379</v>
      </c>
      <c r="H113" s="6" t="s">
        <v>370</v>
      </c>
      <c r="I113" s="6" t="s">
        <v>381</v>
      </c>
      <c r="J113" s="6" t="s">
        <v>372</v>
      </c>
      <c r="K113" s="6" t="s">
        <v>373</v>
      </c>
      <c r="L113" s="6" t="s">
        <v>380</v>
      </c>
      <c r="M113" s="14"/>
      <c r="N113" s="6">
        <v>0</v>
      </c>
      <c r="O113" s="6">
        <v>10.5</v>
      </c>
      <c r="P113" s="6">
        <f t="shared" si="7"/>
        <v>10.5</v>
      </c>
    </row>
    <row r="114" spans="1:20">
      <c r="A114" s="6">
        <v>9</v>
      </c>
      <c r="B114" s="7" t="s">
        <v>427</v>
      </c>
      <c r="C114" s="7"/>
      <c r="D114" s="7"/>
      <c r="E114" s="7"/>
      <c r="F114" s="6"/>
      <c r="G114" s="6" t="s">
        <v>379</v>
      </c>
      <c r="H114" s="6" t="s">
        <v>370</v>
      </c>
      <c r="I114" s="6" t="s">
        <v>381</v>
      </c>
      <c r="J114" s="6" t="s">
        <v>372</v>
      </c>
      <c r="K114" s="6" t="s">
        <v>373</v>
      </c>
      <c r="L114" s="6" t="s">
        <v>380</v>
      </c>
      <c r="M114" s="14"/>
      <c r="N114" s="6">
        <v>0</v>
      </c>
      <c r="O114" s="6">
        <v>10.52</v>
      </c>
      <c r="P114" s="6">
        <f t="shared" si="7"/>
        <v>10.52</v>
      </c>
    </row>
    <row r="115" spans="1:20">
      <c r="A115" s="6">
        <v>10</v>
      </c>
      <c r="B115" s="7" t="s">
        <v>427</v>
      </c>
      <c r="C115" s="7"/>
      <c r="D115" s="7"/>
      <c r="E115" s="7"/>
      <c r="F115" s="6"/>
      <c r="G115" s="6" t="s">
        <v>379</v>
      </c>
      <c r="H115" s="6" t="s">
        <v>370</v>
      </c>
      <c r="I115" s="6" t="s">
        <v>381</v>
      </c>
      <c r="J115" s="6" t="s">
        <v>372</v>
      </c>
      <c r="K115" s="6" t="s">
        <v>373</v>
      </c>
      <c r="L115" s="6" t="s">
        <v>380</v>
      </c>
      <c r="M115" s="14"/>
      <c r="N115" s="6">
        <v>0</v>
      </c>
      <c r="O115" s="6">
        <v>10.45</v>
      </c>
      <c r="P115" s="6">
        <f t="shared" si="7"/>
        <v>10.45</v>
      </c>
    </row>
    <row r="116" spans="1:20">
      <c r="A116" s="6"/>
      <c r="B116" s="7"/>
      <c r="C116" s="7"/>
      <c r="D116" s="7"/>
      <c r="E116" s="7"/>
      <c r="F116" s="6"/>
      <c r="G116" s="6"/>
      <c r="H116" s="6"/>
      <c r="I116" s="6"/>
      <c r="J116" s="6"/>
      <c r="K116" s="6"/>
      <c r="L116" s="6"/>
      <c r="M116" s="14"/>
      <c r="N116" s="6"/>
      <c r="O116" s="6"/>
      <c r="P116" s="16">
        <f>AVERAGE(P106:P115)</f>
        <v>10.434000000000001</v>
      </c>
    </row>
    <row r="117" spans="1:20">
      <c r="A117" s="6">
        <v>1</v>
      </c>
      <c r="B117" s="7" t="s">
        <v>2</v>
      </c>
      <c r="C117" s="7" t="s">
        <v>438</v>
      </c>
      <c r="D117" s="7" t="s">
        <v>440</v>
      </c>
      <c r="E117" s="7" t="s">
        <v>442</v>
      </c>
      <c r="F117" s="7" t="s">
        <v>356</v>
      </c>
      <c r="G117" s="6" t="s">
        <v>382</v>
      </c>
      <c r="H117" s="6" t="s">
        <v>370</v>
      </c>
      <c r="I117" s="6" t="s">
        <v>371</v>
      </c>
      <c r="J117" s="6" t="s">
        <v>372</v>
      </c>
      <c r="K117" s="6" t="s">
        <v>383</v>
      </c>
      <c r="L117" s="6" t="s">
        <v>384</v>
      </c>
      <c r="M117" s="14">
        <f t="shared" ref="M117:M148" si="8">M2</f>
        <v>6.6238028169014092</v>
      </c>
      <c r="N117" s="6">
        <v>1.9</v>
      </c>
      <c r="O117" s="6">
        <v>1.9</v>
      </c>
      <c r="P117" s="6">
        <f t="shared" si="7"/>
        <v>0</v>
      </c>
      <c r="Q117">
        <f>P$231-P117</f>
        <v>10.269</v>
      </c>
      <c r="R117">
        <f t="shared" si="5"/>
        <v>6.1614000000000004</v>
      </c>
      <c r="S117">
        <v>48</v>
      </c>
      <c r="T117">
        <f>(R117/M117)/S117</f>
        <v>1.9378973612026621E-2</v>
      </c>
    </row>
    <row r="118" spans="1:20">
      <c r="A118" s="6">
        <v>2</v>
      </c>
      <c r="B118" s="7" t="s">
        <v>3</v>
      </c>
      <c r="C118" s="7" t="s">
        <v>438</v>
      </c>
      <c r="D118" s="7" t="s">
        <v>440</v>
      </c>
      <c r="E118" s="7" t="s">
        <v>442</v>
      </c>
      <c r="F118" s="7" t="s">
        <v>357</v>
      </c>
      <c r="G118" s="6" t="s">
        <v>382</v>
      </c>
      <c r="H118" s="6" t="s">
        <v>370</v>
      </c>
      <c r="I118" s="6" t="s">
        <v>371</v>
      </c>
      <c r="J118" s="6" t="s">
        <v>372</v>
      </c>
      <c r="K118" s="6" t="s">
        <v>383</v>
      </c>
      <c r="L118" s="6" t="s">
        <v>385</v>
      </c>
      <c r="M118" s="14">
        <f t="shared" si="8"/>
        <v>6.3271153846153849</v>
      </c>
      <c r="N118" s="6">
        <v>0</v>
      </c>
      <c r="O118" s="6">
        <v>2.2400000000000002</v>
      </c>
      <c r="P118" s="6">
        <f t="shared" si="7"/>
        <v>2.2400000000000002</v>
      </c>
      <c r="Q118">
        <f>P$231-P118</f>
        <v>8.0289999999999999</v>
      </c>
      <c r="R118">
        <f t="shared" si="5"/>
        <v>4.8174000000000001</v>
      </c>
      <c r="S118">
        <v>48</v>
      </c>
      <c r="T118">
        <f>(R118/M118)/S118</f>
        <v>1.586228382116045E-2</v>
      </c>
    </row>
    <row r="119" spans="1:20">
      <c r="A119" s="6">
        <v>3</v>
      </c>
      <c r="B119" s="7" t="s">
        <v>4</v>
      </c>
      <c r="C119" s="7" t="s">
        <v>438</v>
      </c>
      <c r="D119" s="7" t="s">
        <v>439</v>
      </c>
      <c r="E119" s="7" t="s">
        <v>442</v>
      </c>
      <c r="F119" s="7" t="s">
        <v>358</v>
      </c>
      <c r="G119" s="6" t="s">
        <v>382</v>
      </c>
      <c r="H119" s="6" t="s">
        <v>370</v>
      </c>
      <c r="I119" s="6" t="s">
        <v>371</v>
      </c>
      <c r="J119" s="6" t="s">
        <v>372</v>
      </c>
      <c r="K119" s="6" t="s">
        <v>383</v>
      </c>
      <c r="L119" s="6" t="s">
        <v>386</v>
      </c>
      <c r="M119" s="14">
        <f t="shared" si="8"/>
        <v>6.4017511520737322</v>
      </c>
      <c r="N119" s="6">
        <v>0</v>
      </c>
      <c r="O119" s="6">
        <v>5.9</v>
      </c>
      <c r="P119" s="6">
        <f t="shared" si="7"/>
        <v>5.9</v>
      </c>
      <c r="Q119">
        <f t="shared" ref="Q119:Q182" si="9">P$231-P119</f>
        <v>4.3689999999999998</v>
      </c>
      <c r="R119">
        <f t="shared" si="5"/>
        <v>2.6214</v>
      </c>
      <c r="S119">
        <v>48</v>
      </c>
      <c r="T119">
        <f>(R119/M119)/S119</f>
        <v>8.5308689298722994E-3</v>
      </c>
    </row>
    <row r="120" spans="1:20">
      <c r="A120" s="6">
        <v>4</v>
      </c>
      <c r="B120" s="7" t="s">
        <v>5</v>
      </c>
      <c r="C120" s="7" t="s">
        <v>438</v>
      </c>
      <c r="D120" s="7" t="s">
        <v>439</v>
      </c>
      <c r="E120" s="7" t="s">
        <v>442</v>
      </c>
      <c r="F120" s="7" t="s">
        <v>359</v>
      </c>
      <c r="G120" s="6" t="s">
        <v>382</v>
      </c>
      <c r="H120" s="6" t="s">
        <v>370</v>
      </c>
      <c r="I120" s="6" t="s">
        <v>371</v>
      </c>
      <c r="J120" s="6" t="s">
        <v>372</v>
      </c>
      <c r="K120" s="6" t="s">
        <v>383</v>
      </c>
      <c r="L120" s="6" t="s">
        <v>386</v>
      </c>
      <c r="M120" s="14">
        <f t="shared" si="8"/>
        <v>7.0722935779816529</v>
      </c>
      <c r="N120" s="6">
        <v>0</v>
      </c>
      <c r="O120" s="6">
        <v>0.86</v>
      </c>
      <c r="P120" s="6">
        <f t="shared" si="7"/>
        <v>0.86</v>
      </c>
      <c r="Q120">
        <f t="shared" si="9"/>
        <v>9.4090000000000007</v>
      </c>
      <c r="R120">
        <f t="shared" si="5"/>
        <v>5.6454000000000004</v>
      </c>
      <c r="S120">
        <v>48</v>
      </c>
      <c r="T120">
        <f t="shared" ref="T120:T183" si="10">(R120/M120)/S120</f>
        <v>1.6630036451847238E-2</v>
      </c>
    </row>
    <row r="121" spans="1:20">
      <c r="A121" s="6">
        <v>5</v>
      </c>
      <c r="B121" s="7" t="s">
        <v>6</v>
      </c>
      <c r="C121" s="7" t="s">
        <v>438</v>
      </c>
      <c r="D121" s="7" t="s">
        <v>444</v>
      </c>
      <c r="E121" s="7" t="s">
        <v>442</v>
      </c>
      <c r="F121" s="7" t="s">
        <v>359</v>
      </c>
      <c r="G121" s="6" t="s">
        <v>382</v>
      </c>
      <c r="H121" s="6" t="s">
        <v>370</v>
      </c>
      <c r="I121" s="6" t="s">
        <v>371</v>
      </c>
      <c r="J121" s="6" t="s">
        <v>372</v>
      </c>
      <c r="K121" s="6" t="s">
        <v>383</v>
      </c>
      <c r="L121" s="6" t="s">
        <v>386</v>
      </c>
      <c r="M121" s="14">
        <f t="shared" si="8"/>
        <v>7.4996380090497725</v>
      </c>
      <c r="N121" s="6">
        <v>0</v>
      </c>
      <c r="O121" s="6">
        <v>5.74</v>
      </c>
      <c r="P121" s="6">
        <f t="shared" si="7"/>
        <v>5.74</v>
      </c>
      <c r="Q121">
        <f t="shared" si="9"/>
        <v>4.5289999999999999</v>
      </c>
      <c r="R121">
        <f t="shared" si="5"/>
        <v>2.7174000000000005</v>
      </c>
      <c r="S121">
        <v>48</v>
      </c>
      <c r="T121">
        <f t="shared" si="10"/>
        <v>7.548697674699234E-3</v>
      </c>
    </row>
    <row r="122" spans="1:20">
      <c r="A122" s="6">
        <v>6</v>
      </c>
      <c r="B122" s="7" t="s">
        <v>7</v>
      </c>
      <c r="C122" s="7" t="s">
        <v>438</v>
      </c>
      <c r="D122" s="7" t="s">
        <v>444</v>
      </c>
      <c r="E122" s="7" t="s">
        <v>442</v>
      </c>
      <c r="F122" s="7" t="s">
        <v>374</v>
      </c>
      <c r="G122" s="6" t="s">
        <v>382</v>
      </c>
      <c r="H122" s="6" t="s">
        <v>370</v>
      </c>
      <c r="I122" s="6" t="s">
        <v>371</v>
      </c>
      <c r="J122" s="6" t="s">
        <v>372</v>
      </c>
      <c r="K122" s="6" t="s">
        <v>383</v>
      </c>
      <c r="L122" s="6"/>
      <c r="M122" s="14">
        <f t="shared" si="8"/>
        <v>6.9401895734597154</v>
      </c>
      <c r="N122" s="6">
        <v>0</v>
      </c>
      <c r="O122" s="6">
        <v>5.34</v>
      </c>
      <c r="P122" s="6">
        <f t="shared" si="7"/>
        <v>5.34</v>
      </c>
      <c r="Q122">
        <f t="shared" si="9"/>
        <v>4.9290000000000003</v>
      </c>
      <c r="R122">
        <f t="shared" si="5"/>
        <v>2.9574000000000007</v>
      </c>
      <c r="S122">
        <v>48</v>
      </c>
      <c r="T122">
        <f t="shared" si="10"/>
        <v>8.8776393422472337E-3</v>
      </c>
    </row>
    <row r="123" spans="1:20">
      <c r="A123" s="6">
        <v>7</v>
      </c>
      <c r="B123" s="7" t="s">
        <v>8</v>
      </c>
      <c r="C123" s="7" t="s">
        <v>438</v>
      </c>
      <c r="D123" s="7" t="s">
        <v>444</v>
      </c>
      <c r="E123" s="7" t="s">
        <v>442</v>
      </c>
      <c r="F123" s="7" t="s">
        <v>356</v>
      </c>
      <c r="G123" s="6" t="s">
        <v>382</v>
      </c>
      <c r="H123" s="6" t="s">
        <v>370</v>
      </c>
      <c r="I123" s="6" t="s">
        <v>371</v>
      </c>
      <c r="J123" s="6" t="s">
        <v>372</v>
      </c>
      <c r="K123" s="6" t="s">
        <v>383</v>
      </c>
      <c r="L123" s="6"/>
      <c r="M123" s="14">
        <f t="shared" si="8"/>
        <v>5.8173076923076916</v>
      </c>
      <c r="N123" s="6">
        <v>0</v>
      </c>
      <c r="O123" s="6">
        <v>0</v>
      </c>
      <c r="P123" s="6">
        <f t="shared" si="7"/>
        <v>0</v>
      </c>
      <c r="Q123">
        <f t="shared" si="9"/>
        <v>10.269</v>
      </c>
      <c r="R123">
        <f t="shared" si="5"/>
        <v>6.1614000000000004</v>
      </c>
      <c r="S123">
        <v>48</v>
      </c>
      <c r="T123">
        <f t="shared" si="10"/>
        <v>2.206561983471075E-2</v>
      </c>
    </row>
    <row r="124" spans="1:20">
      <c r="A124" s="6">
        <v>8</v>
      </c>
      <c r="B124" s="7" t="s">
        <v>9</v>
      </c>
      <c r="C124" s="7" t="s">
        <v>438</v>
      </c>
      <c r="D124" s="7" t="s">
        <v>444</v>
      </c>
      <c r="E124" s="7" t="s">
        <v>442</v>
      </c>
      <c r="F124" s="7" t="s">
        <v>357</v>
      </c>
      <c r="G124" s="6" t="s">
        <v>382</v>
      </c>
      <c r="H124" s="6" t="s">
        <v>370</v>
      </c>
      <c r="I124" s="6" t="s">
        <v>371</v>
      </c>
      <c r="J124" s="6" t="s">
        <v>372</v>
      </c>
      <c r="K124" s="6" t="s">
        <v>383</v>
      </c>
      <c r="L124" s="6"/>
      <c r="M124" s="14">
        <f t="shared" si="8"/>
        <v>7.1070422535211266</v>
      </c>
      <c r="N124" s="6">
        <v>0</v>
      </c>
      <c r="O124" s="6">
        <v>4.88</v>
      </c>
      <c r="P124" s="6">
        <f t="shared" si="7"/>
        <v>4.88</v>
      </c>
      <c r="Q124">
        <f t="shared" si="9"/>
        <v>5.3890000000000002</v>
      </c>
      <c r="R124">
        <f t="shared" si="5"/>
        <v>3.2334000000000001</v>
      </c>
      <c r="S124">
        <v>48</v>
      </c>
      <c r="T124">
        <f t="shared" si="10"/>
        <v>9.4782748711850964E-3</v>
      </c>
    </row>
    <row r="125" spans="1:20">
      <c r="A125" s="6">
        <v>9</v>
      </c>
      <c r="B125" s="7" t="s">
        <v>10</v>
      </c>
      <c r="C125" s="7" t="s">
        <v>438</v>
      </c>
      <c r="D125" s="7" t="s">
        <v>446</v>
      </c>
      <c r="E125" s="7" t="s">
        <v>442</v>
      </c>
      <c r="F125" s="7" t="s">
        <v>359</v>
      </c>
      <c r="G125" s="6" t="s">
        <v>382</v>
      </c>
      <c r="H125" s="6" t="s">
        <v>370</v>
      </c>
      <c r="I125" s="6" t="s">
        <v>371</v>
      </c>
      <c r="J125" s="6" t="s">
        <v>372</v>
      </c>
      <c r="K125" s="6" t="s">
        <v>383</v>
      </c>
      <c r="L125" s="6"/>
      <c r="M125" s="14">
        <f t="shared" si="8"/>
        <v>5.4747663551401873</v>
      </c>
      <c r="N125" s="6">
        <v>0</v>
      </c>
      <c r="O125" s="6">
        <v>1.22</v>
      </c>
      <c r="P125" s="6">
        <f t="shared" si="7"/>
        <v>1.22</v>
      </c>
      <c r="Q125">
        <f t="shared" si="9"/>
        <v>9.0489999999999995</v>
      </c>
      <c r="R125">
        <f t="shared" si="5"/>
        <v>5.4294000000000002</v>
      </c>
      <c r="S125">
        <v>48</v>
      </c>
      <c r="T125">
        <f t="shared" si="10"/>
        <v>2.0660699044042333E-2</v>
      </c>
    </row>
    <row r="126" spans="1:20">
      <c r="A126" s="6">
        <v>10</v>
      </c>
      <c r="B126" s="7" t="s">
        <v>11</v>
      </c>
      <c r="C126" s="7" t="s">
        <v>438</v>
      </c>
      <c r="D126" s="7" t="s">
        <v>446</v>
      </c>
      <c r="E126" s="7" t="s">
        <v>442</v>
      </c>
      <c r="F126" s="7" t="s">
        <v>375</v>
      </c>
      <c r="G126" s="6" t="s">
        <v>382</v>
      </c>
      <c r="H126" s="6" t="s">
        <v>370</v>
      </c>
      <c r="I126" s="6" t="s">
        <v>371</v>
      </c>
      <c r="J126" s="6" t="s">
        <v>372</v>
      </c>
      <c r="K126" s="6" t="s">
        <v>383</v>
      </c>
      <c r="L126" s="6"/>
      <c r="M126" s="14">
        <f t="shared" si="8"/>
        <v>5.2939523809523816</v>
      </c>
      <c r="N126" s="6">
        <v>0</v>
      </c>
      <c r="O126" s="6">
        <v>1.82</v>
      </c>
      <c r="P126" s="6">
        <f t="shared" si="7"/>
        <v>1.82</v>
      </c>
      <c r="Q126">
        <f t="shared" si="9"/>
        <v>8.4489999999999998</v>
      </c>
      <c r="R126">
        <f t="shared" si="5"/>
        <v>5.0693999999999999</v>
      </c>
      <c r="S126">
        <v>48</v>
      </c>
      <c r="T126">
        <f t="shared" si="10"/>
        <v>1.9949650544646629E-2</v>
      </c>
    </row>
    <row r="127" spans="1:20">
      <c r="A127" s="6">
        <v>11</v>
      </c>
      <c r="B127" s="7" t="s">
        <v>12</v>
      </c>
      <c r="C127" s="7" t="s">
        <v>438</v>
      </c>
      <c r="D127" s="7" t="s">
        <v>446</v>
      </c>
      <c r="E127" s="7" t="s">
        <v>442</v>
      </c>
      <c r="F127" s="7" t="s">
        <v>376</v>
      </c>
      <c r="G127" s="6" t="s">
        <v>382</v>
      </c>
      <c r="H127" s="6" t="s">
        <v>370</v>
      </c>
      <c r="I127" s="6" t="s">
        <v>371</v>
      </c>
      <c r="J127" s="6" t="s">
        <v>372</v>
      </c>
      <c r="K127" s="6" t="s">
        <v>383</v>
      </c>
      <c r="L127" s="6" t="s">
        <v>384</v>
      </c>
      <c r="M127" s="14">
        <f t="shared" si="8"/>
        <v>6.0041517857142841</v>
      </c>
      <c r="N127" s="6">
        <v>2.64</v>
      </c>
      <c r="O127" s="6">
        <v>5.74</v>
      </c>
      <c r="P127" s="6">
        <f t="shared" si="7"/>
        <v>3.1</v>
      </c>
      <c r="Q127">
        <f t="shared" si="9"/>
        <v>7.1690000000000005</v>
      </c>
      <c r="R127">
        <f t="shared" si="5"/>
        <v>4.301400000000001</v>
      </c>
      <c r="S127">
        <v>48</v>
      </c>
      <c r="T127">
        <f t="shared" si="10"/>
        <v>1.4925089038091208E-2</v>
      </c>
    </row>
    <row r="128" spans="1:20">
      <c r="A128" s="6">
        <v>12</v>
      </c>
      <c r="B128" s="7" t="s">
        <v>13</v>
      </c>
      <c r="C128" s="7" t="s">
        <v>438</v>
      </c>
      <c r="D128" s="7" t="s">
        <v>446</v>
      </c>
      <c r="E128" s="7" t="s">
        <v>442</v>
      </c>
      <c r="F128" s="7" t="s">
        <v>374</v>
      </c>
      <c r="G128" s="6" t="s">
        <v>382</v>
      </c>
      <c r="H128" s="6" t="s">
        <v>370</v>
      </c>
      <c r="I128" s="6" t="s">
        <v>371</v>
      </c>
      <c r="J128" s="6" t="s">
        <v>372</v>
      </c>
      <c r="K128" s="6" t="s">
        <v>383</v>
      </c>
      <c r="L128" s="6" t="s">
        <v>386</v>
      </c>
      <c r="M128" s="14">
        <f t="shared" si="8"/>
        <v>5.5753703703703685</v>
      </c>
      <c r="N128" s="6">
        <v>0</v>
      </c>
      <c r="O128" s="6">
        <v>4.59</v>
      </c>
      <c r="P128" s="6">
        <f t="shared" si="7"/>
        <v>4.59</v>
      </c>
      <c r="Q128">
        <f t="shared" si="9"/>
        <v>5.6790000000000003</v>
      </c>
      <c r="R128">
        <f t="shared" si="5"/>
        <v>3.4074000000000004</v>
      </c>
      <c r="S128">
        <v>48</v>
      </c>
      <c r="T128">
        <f t="shared" si="10"/>
        <v>1.2732337994486337E-2</v>
      </c>
    </row>
    <row r="129" spans="1:20">
      <c r="A129" s="6">
        <v>13</v>
      </c>
      <c r="B129" s="7" t="s">
        <v>14</v>
      </c>
      <c r="C129" s="7" t="s">
        <v>448</v>
      </c>
      <c r="D129" s="7" t="s">
        <v>454</v>
      </c>
      <c r="E129" s="7" t="s">
        <v>442</v>
      </c>
      <c r="F129" s="7" t="s">
        <v>359</v>
      </c>
      <c r="G129" s="6" t="s">
        <v>382</v>
      </c>
      <c r="H129" s="6" t="s">
        <v>370</v>
      </c>
      <c r="I129" s="6" t="s">
        <v>371</v>
      </c>
      <c r="J129" s="6" t="s">
        <v>372</v>
      </c>
      <c r="K129" s="6" t="s">
        <v>383</v>
      </c>
      <c r="L129" s="6" t="s">
        <v>385</v>
      </c>
      <c r="M129" s="14">
        <f t="shared" si="8"/>
        <v>6.1292523364485962</v>
      </c>
      <c r="N129" s="6">
        <v>0</v>
      </c>
      <c r="O129" s="6">
        <v>4.34</v>
      </c>
      <c r="P129" s="6">
        <f t="shared" si="7"/>
        <v>4.34</v>
      </c>
      <c r="Q129">
        <f t="shared" si="9"/>
        <v>5.9290000000000003</v>
      </c>
      <c r="R129">
        <f t="shared" si="5"/>
        <v>3.5574000000000008</v>
      </c>
      <c r="S129">
        <v>48</v>
      </c>
      <c r="T129">
        <f t="shared" si="10"/>
        <v>1.2091605294054869E-2</v>
      </c>
    </row>
    <row r="130" spans="1:20">
      <c r="A130" s="6">
        <v>14</v>
      </c>
      <c r="B130" s="7" t="s">
        <v>15</v>
      </c>
      <c r="C130" s="7" t="s">
        <v>448</v>
      </c>
      <c r="D130" s="7" t="s">
        <v>455</v>
      </c>
      <c r="E130" s="7" t="s">
        <v>442</v>
      </c>
      <c r="F130" s="7" t="s">
        <v>376</v>
      </c>
      <c r="G130" s="6" t="s">
        <v>382</v>
      </c>
      <c r="H130" s="6" t="s">
        <v>370</v>
      </c>
      <c r="I130" s="6" t="s">
        <v>371</v>
      </c>
      <c r="J130" s="6" t="s">
        <v>372</v>
      </c>
      <c r="K130" s="6" t="s">
        <v>383</v>
      </c>
      <c r="L130" s="6" t="s">
        <v>386</v>
      </c>
      <c r="M130" s="14">
        <f t="shared" si="8"/>
        <v>6.4239860139860134</v>
      </c>
      <c r="N130" s="6">
        <v>0.86</v>
      </c>
      <c r="O130" s="6">
        <v>4.3</v>
      </c>
      <c r="P130" s="6">
        <f t="shared" si="7"/>
        <v>3.44</v>
      </c>
      <c r="Q130">
        <f t="shared" si="9"/>
        <v>6.8290000000000006</v>
      </c>
      <c r="R130">
        <f t="shared" si="5"/>
        <v>4.0974000000000004</v>
      </c>
      <c r="S130">
        <v>48</v>
      </c>
      <c r="T130">
        <f t="shared" si="10"/>
        <v>1.3288089328674223E-2</v>
      </c>
    </row>
    <row r="131" spans="1:20">
      <c r="A131" s="6">
        <v>15</v>
      </c>
      <c r="B131" s="7" t="s">
        <v>16</v>
      </c>
      <c r="C131" s="7" t="s">
        <v>448</v>
      </c>
      <c r="D131" s="7" t="s">
        <v>453</v>
      </c>
      <c r="E131" s="7" t="s">
        <v>442</v>
      </c>
      <c r="F131" s="7" t="s">
        <v>374</v>
      </c>
      <c r="G131" s="6" t="s">
        <v>382</v>
      </c>
      <c r="H131" s="6" t="s">
        <v>370</v>
      </c>
      <c r="I131" s="6" t="s">
        <v>371</v>
      </c>
      <c r="J131" s="6" t="s">
        <v>372</v>
      </c>
      <c r="K131" s="6" t="s">
        <v>383</v>
      </c>
      <c r="L131" s="6" t="s">
        <v>386</v>
      </c>
      <c r="M131" s="14">
        <f t="shared" si="8"/>
        <v>7.3042105263157877</v>
      </c>
      <c r="N131" s="6">
        <v>0</v>
      </c>
      <c r="O131" s="6">
        <v>4</v>
      </c>
      <c r="P131" s="6">
        <f t="shared" si="7"/>
        <v>4</v>
      </c>
      <c r="Q131">
        <f t="shared" si="9"/>
        <v>6.2690000000000001</v>
      </c>
      <c r="R131">
        <f t="shared" ref="R131:R194" si="11">(Q131*0.5*0.1*0.001*12000)</f>
        <v>3.7614000000000001</v>
      </c>
      <c r="S131">
        <v>48</v>
      </c>
      <c r="T131">
        <f t="shared" si="10"/>
        <v>1.072840106643609E-2</v>
      </c>
    </row>
    <row r="132" spans="1:20">
      <c r="A132" s="6">
        <v>16</v>
      </c>
      <c r="B132" s="7" t="s">
        <v>17</v>
      </c>
      <c r="C132" s="7" t="s">
        <v>448</v>
      </c>
      <c r="D132" s="7" t="s">
        <v>453</v>
      </c>
      <c r="E132" s="7" t="s">
        <v>442</v>
      </c>
      <c r="F132" s="7" t="s">
        <v>375</v>
      </c>
      <c r="G132" s="6" t="s">
        <v>382</v>
      </c>
      <c r="H132" s="6" t="s">
        <v>370</v>
      </c>
      <c r="I132" s="6" t="s">
        <v>371</v>
      </c>
      <c r="J132" s="6" t="s">
        <v>372</v>
      </c>
      <c r="K132" s="6" t="s">
        <v>383</v>
      </c>
      <c r="L132" s="6"/>
      <c r="M132" s="14">
        <f t="shared" si="8"/>
        <v>7.4528395061728396</v>
      </c>
      <c r="N132" s="6">
        <v>0</v>
      </c>
      <c r="O132" s="6">
        <v>5.62</v>
      </c>
      <c r="P132" s="6">
        <f t="shared" si="7"/>
        <v>5.62</v>
      </c>
      <c r="Q132">
        <f t="shared" si="9"/>
        <v>4.649</v>
      </c>
      <c r="R132">
        <f t="shared" si="11"/>
        <v>2.7894000000000001</v>
      </c>
      <c r="S132">
        <v>48</v>
      </c>
      <c r="T132">
        <f t="shared" si="10"/>
        <v>7.7973636694937719E-3</v>
      </c>
    </row>
    <row r="133" spans="1:20">
      <c r="A133" s="6">
        <v>17</v>
      </c>
      <c r="B133" s="7" t="s">
        <v>18</v>
      </c>
      <c r="C133" s="7" t="s">
        <v>448</v>
      </c>
      <c r="D133" s="7" t="s">
        <v>457</v>
      </c>
      <c r="E133" s="7" t="s">
        <v>442</v>
      </c>
      <c r="F133" s="7" t="s">
        <v>374</v>
      </c>
      <c r="G133" s="6" t="s">
        <v>382</v>
      </c>
      <c r="H133" s="6" t="s">
        <v>370</v>
      </c>
      <c r="I133" s="6" t="s">
        <v>371</v>
      </c>
      <c r="J133" s="6" t="s">
        <v>372</v>
      </c>
      <c r="K133" s="6" t="s">
        <v>383</v>
      </c>
      <c r="L133" s="6"/>
      <c r="M133" s="14">
        <f t="shared" si="8"/>
        <v>6.988860759493674</v>
      </c>
      <c r="N133" s="6">
        <v>0</v>
      </c>
      <c r="O133" s="6">
        <v>2</v>
      </c>
      <c r="P133" s="6">
        <f t="shared" si="7"/>
        <v>2</v>
      </c>
      <c r="Q133">
        <f t="shared" si="9"/>
        <v>8.2690000000000001</v>
      </c>
      <c r="R133">
        <f t="shared" si="11"/>
        <v>4.9614000000000003</v>
      </c>
      <c r="S133">
        <v>48</v>
      </c>
      <c r="T133">
        <f t="shared" si="10"/>
        <v>1.4789606426139239E-2</v>
      </c>
    </row>
    <row r="134" spans="1:20">
      <c r="A134" s="6">
        <v>18</v>
      </c>
      <c r="B134" s="7" t="s">
        <v>19</v>
      </c>
      <c r="C134" s="7" t="s">
        <v>448</v>
      </c>
      <c r="D134" s="7" t="s">
        <v>457</v>
      </c>
      <c r="E134" s="7" t="s">
        <v>442</v>
      </c>
      <c r="F134" s="7" t="s">
        <v>377</v>
      </c>
      <c r="G134" s="6" t="s">
        <v>382</v>
      </c>
      <c r="H134" s="6" t="s">
        <v>370</v>
      </c>
      <c r="I134" s="6" t="s">
        <v>371</v>
      </c>
      <c r="J134" s="6" t="s">
        <v>372</v>
      </c>
      <c r="K134" s="6" t="s">
        <v>383</v>
      </c>
      <c r="L134" s="6"/>
      <c r="M134" s="14">
        <f t="shared" si="8"/>
        <v>6.5113953488372092</v>
      </c>
      <c r="N134" s="6">
        <v>0</v>
      </c>
      <c r="O134" s="6">
        <v>3.04</v>
      </c>
      <c r="P134" s="6">
        <f t="shared" si="7"/>
        <v>3.04</v>
      </c>
      <c r="Q134">
        <f t="shared" si="9"/>
        <v>7.2290000000000001</v>
      </c>
      <c r="R134">
        <f t="shared" si="11"/>
        <v>4.3374000000000006</v>
      </c>
      <c r="S134">
        <v>48</v>
      </c>
      <c r="T134">
        <f t="shared" si="10"/>
        <v>1.3877593842637238E-2</v>
      </c>
    </row>
    <row r="135" spans="1:20">
      <c r="A135" s="6">
        <v>19</v>
      </c>
      <c r="B135" s="7" t="s">
        <v>20</v>
      </c>
      <c r="C135" s="7" t="s">
        <v>448</v>
      </c>
      <c r="D135" s="7" t="s">
        <v>457</v>
      </c>
      <c r="E135" s="7" t="s">
        <v>442</v>
      </c>
      <c r="F135" s="7" t="s">
        <v>378</v>
      </c>
      <c r="G135" s="6" t="s">
        <v>382</v>
      </c>
      <c r="H135" s="6" t="s">
        <v>370</v>
      </c>
      <c r="I135" s="6" t="s">
        <v>371</v>
      </c>
      <c r="J135" s="6" t="s">
        <v>372</v>
      </c>
      <c r="K135" s="6" t="s">
        <v>383</v>
      </c>
      <c r="L135" s="6"/>
      <c r="M135" s="14">
        <f t="shared" si="8"/>
        <v>6.4493559322033889</v>
      </c>
      <c r="N135" s="6">
        <v>0</v>
      </c>
      <c r="O135" s="6">
        <v>3.54</v>
      </c>
      <c r="P135" s="6">
        <f t="shared" si="7"/>
        <v>3.54</v>
      </c>
      <c r="Q135">
        <f t="shared" si="9"/>
        <v>6.7290000000000001</v>
      </c>
      <c r="R135">
        <f t="shared" si="11"/>
        <v>4.0373999999999999</v>
      </c>
      <c r="S135">
        <v>48</v>
      </c>
      <c r="T135">
        <f t="shared" si="10"/>
        <v>1.304199998948785E-2</v>
      </c>
    </row>
    <row r="136" spans="1:20">
      <c r="A136" s="6">
        <v>20</v>
      </c>
      <c r="B136" s="7" t="s">
        <v>21</v>
      </c>
      <c r="C136" s="7" t="s">
        <v>448</v>
      </c>
      <c r="D136" s="7" t="s">
        <v>457</v>
      </c>
      <c r="E136" s="7" t="s">
        <v>442</v>
      </c>
      <c r="F136" s="7" t="s">
        <v>375</v>
      </c>
      <c r="G136" s="6" t="s">
        <v>382</v>
      </c>
      <c r="H136" s="6" t="s">
        <v>370</v>
      </c>
      <c r="I136" s="6" t="s">
        <v>371</v>
      </c>
      <c r="J136" s="6" t="s">
        <v>372</v>
      </c>
      <c r="K136" s="6" t="s">
        <v>383</v>
      </c>
      <c r="L136" s="6"/>
      <c r="M136" s="14">
        <f t="shared" si="8"/>
        <v>6.3433455882352936</v>
      </c>
      <c r="N136" s="6">
        <v>0</v>
      </c>
      <c r="O136" s="6">
        <v>0.42</v>
      </c>
      <c r="P136" s="6">
        <f t="shared" si="7"/>
        <v>0.42</v>
      </c>
      <c r="Q136">
        <f t="shared" si="9"/>
        <v>9.8490000000000002</v>
      </c>
      <c r="R136">
        <f t="shared" si="11"/>
        <v>5.9094000000000007</v>
      </c>
      <c r="S136">
        <v>48</v>
      </c>
      <c r="T136">
        <f t="shared" si="10"/>
        <v>1.9408133813224839E-2</v>
      </c>
    </row>
    <row r="137" spans="1:20">
      <c r="A137" s="6">
        <v>21</v>
      </c>
      <c r="B137" s="7" t="s">
        <v>22</v>
      </c>
      <c r="C137" s="7" t="s">
        <v>448</v>
      </c>
      <c r="D137" s="7" t="s">
        <v>459</v>
      </c>
      <c r="E137" s="7" t="s">
        <v>442</v>
      </c>
      <c r="F137" s="7" t="s">
        <v>377</v>
      </c>
      <c r="G137" s="6" t="s">
        <v>382</v>
      </c>
      <c r="H137" s="6" t="s">
        <v>370</v>
      </c>
      <c r="I137" s="6" t="s">
        <v>371</v>
      </c>
      <c r="J137" s="6" t="s">
        <v>372</v>
      </c>
      <c r="K137" s="6" t="s">
        <v>383</v>
      </c>
      <c r="L137" s="6" t="s">
        <v>384</v>
      </c>
      <c r="M137" s="14">
        <f t="shared" si="8"/>
        <v>6.6595250659630603</v>
      </c>
      <c r="N137" s="6">
        <v>0</v>
      </c>
      <c r="O137" s="6">
        <v>4.7</v>
      </c>
      <c r="P137" s="6">
        <f t="shared" si="7"/>
        <v>4.7</v>
      </c>
      <c r="Q137">
        <f t="shared" si="9"/>
        <v>5.569</v>
      </c>
      <c r="R137">
        <f t="shared" si="11"/>
        <v>3.3414000000000001</v>
      </c>
      <c r="S137">
        <v>48</v>
      </c>
      <c r="T137">
        <f t="shared" si="10"/>
        <v>1.0453072750756749E-2</v>
      </c>
    </row>
    <row r="138" spans="1:20">
      <c r="A138" s="6">
        <v>22</v>
      </c>
      <c r="B138" s="7" t="s">
        <v>23</v>
      </c>
      <c r="C138" s="7" t="s">
        <v>448</v>
      </c>
      <c r="D138" s="7" t="s">
        <v>459</v>
      </c>
      <c r="E138" s="7" t="s">
        <v>442</v>
      </c>
      <c r="F138" s="7" t="s">
        <v>374</v>
      </c>
      <c r="G138" s="6" t="s">
        <v>382</v>
      </c>
      <c r="H138" s="6" t="s">
        <v>370</v>
      </c>
      <c r="I138" s="6" t="s">
        <v>371</v>
      </c>
      <c r="J138" s="6" t="s">
        <v>372</v>
      </c>
      <c r="K138" s="6" t="s">
        <v>383</v>
      </c>
      <c r="L138" s="6" t="s">
        <v>385</v>
      </c>
      <c r="M138" s="14">
        <f t="shared" si="8"/>
        <v>6.681629834254144</v>
      </c>
      <c r="N138" s="6">
        <v>0</v>
      </c>
      <c r="O138" s="6">
        <v>1.8</v>
      </c>
      <c r="P138" s="6">
        <f t="shared" si="7"/>
        <v>1.8</v>
      </c>
      <c r="Q138">
        <f t="shared" si="9"/>
        <v>8.4689999999999994</v>
      </c>
      <c r="R138">
        <f t="shared" si="11"/>
        <v>5.0814000000000004</v>
      </c>
      <c r="S138">
        <v>48</v>
      </c>
      <c r="T138">
        <f t="shared" si="10"/>
        <v>1.5843813953488373E-2</v>
      </c>
    </row>
    <row r="139" spans="1:20">
      <c r="A139" s="6">
        <v>23</v>
      </c>
      <c r="B139" s="7" t="s">
        <v>24</v>
      </c>
      <c r="C139" s="7" t="s">
        <v>448</v>
      </c>
      <c r="D139" s="7" t="s">
        <v>459</v>
      </c>
      <c r="E139" s="7" t="s">
        <v>442</v>
      </c>
      <c r="F139" s="7" t="s">
        <v>378</v>
      </c>
      <c r="G139" s="6" t="s">
        <v>382</v>
      </c>
      <c r="H139" s="6" t="s">
        <v>370</v>
      </c>
      <c r="I139" s="6" t="s">
        <v>371</v>
      </c>
      <c r="J139" s="6" t="s">
        <v>372</v>
      </c>
      <c r="K139" s="6" t="s">
        <v>383</v>
      </c>
      <c r="L139" s="6" t="s">
        <v>385</v>
      </c>
      <c r="M139" s="14">
        <f t="shared" si="8"/>
        <v>6.482256267409471</v>
      </c>
      <c r="N139" s="6">
        <v>0</v>
      </c>
      <c r="O139" s="6">
        <v>4.2</v>
      </c>
      <c r="P139" s="6">
        <f t="shared" si="7"/>
        <v>4.2</v>
      </c>
      <c r="Q139">
        <f t="shared" si="9"/>
        <v>6.069</v>
      </c>
      <c r="R139">
        <f t="shared" si="11"/>
        <v>3.6414000000000004</v>
      </c>
      <c r="S139">
        <v>48</v>
      </c>
      <c r="T139">
        <f t="shared" si="10"/>
        <v>1.1703101030024109E-2</v>
      </c>
    </row>
    <row r="140" spans="1:20">
      <c r="A140" s="6">
        <v>24</v>
      </c>
      <c r="B140" s="7" t="s">
        <v>25</v>
      </c>
      <c r="C140" s="7" t="s">
        <v>448</v>
      </c>
      <c r="D140" s="7" t="s">
        <v>459</v>
      </c>
      <c r="E140" s="7" t="s">
        <v>442</v>
      </c>
      <c r="F140" s="7" t="s">
        <v>375</v>
      </c>
      <c r="G140" s="6" t="s">
        <v>382</v>
      </c>
      <c r="H140" s="6" t="s">
        <v>370</v>
      </c>
      <c r="I140" s="6" t="s">
        <v>371</v>
      </c>
      <c r="J140" s="6" t="s">
        <v>372</v>
      </c>
      <c r="K140" s="6" t="s">
        <v>383</v>
      </c>
      <c r="L140" s="6" t="s">
        <v>386</v>
      </c>
      <c r="M140" s="14">
        <f t="shared" si="8"/>
        <v>7.2038016528925617</v>
      </c>
      <c r="N140" s="6">
        <v>0</v>
      </c>
      <c r="O140" s="6">
        <v>3.52</v>
      </c>
      <c r="P140" s="6">
        <f t="shared" si="7"/>
        <v>3.52</v>
      </c>
      <c r="Q140">
        <f t="shared" si="9"/>
        <v>6.7490000000000006</v>
      </c>
      <c r="R140">
        <f t="shared" si="11"/>
        <v>4.0494000000000003</v>
      </c>
      <c r="S140">
        <v>48</v>
      </c>
      <c r="T140">
        <f t="shared" si="10"/>
        <v>1.1710830484363171E-2</v>
      </c>
    </row>
    <row r="141" spans="1:20">
      <c r="A141" s="6">
        <v>25</v>
      </c>
      <c r="B141" s="7" t="s">
        <v>26</v>
      </c>
      <c r="C141" s="7" t="s">
        <v>452</v>
      </c>
      <c r="D141" s="7" t="s">
        <v>461</v>
      </c>
      <c r="E141" s="7" t="s">
        <v>442</v>
      </c>
      <c r="F141" s="7" t="s">
        <v>378</v>
      </c>
      <c r="G141" s="6" t="s">
        <v>382</v>
      </c>
      <c r="H141" s="6" t="s">
        <v>370</v>
      </c>
      <c r="I141" s="6" t="s">
        <v>371</v>
      </c>
      <c r="J141" s="6" t="s">
        <v>372</v>
      </c>
      <c r="K141" s="6" t="s">
        <v>383</v>
      </c>
      <c r="L141" s="6" t="s">
        <v>386</v>
      </c>
      <c r="M141" s="14">
        <f t="shared" si="8"/>
        <v>6.0716513761467894</v>
      </c>
      <c r="N141" s="6">
        <v>0</v>
      </c>
      <c r="O141" s="6">
        <v>1.3</v>
      </c>
      <c r="P141" s="6">
        <f t="shared" si="7"/>
        <v>1.3</v>
      </c>
      <c r="Q141">
        <f t="shared" si="9"/>
        <v>8.9689999999999994</v>
      </c>
      <c r="R141">
        <f t="shared" si="11"/>
        <v>5.3814000000000002</v>
      </c>
      <c r="S141">
        <v>48</v>
      </c>
      <c r="T141">
        <f t="shared" si="10"/>
        <v>1.8464910623895076E-2</v>
      </c>
    </row>
    <row r="142" spans="1:20">
      <c r="A142" s="6">
        <v>26</v>
      </c>
      <c r="B142" s="7" t="s">
        <v>27</v>
      </c>
      <c r="C142" s="7" t="s">
        <v>452</v>
      </c>
      <c r="D142" s="7" t="s">
        <v>461</v>
      </c>
      <c r="E142" s="7" t="s">
        <v>442</v>
      </c>
      <c r="F142" s="7" t="s">
        <v>377</v>
      </c>
      <c r="G142" s="6" t="s">
        <v>382</v>
      </c>
      <c r="H142" s="6" t="s">
        <v>370</v>
      </c>
      <c r="I142" s="6" t="s">
        <v>371</v>
      </c>
      <c r="J142" s="6" t="s">
        <v>372</v>
      </c>
      <c r="K142" s="6" t="s">
        <v>383</v>
      </c>
      <c r="L142" s="6"/>
      <c r="M142" s="14">
        <f t="shared" si="8"/>
        <v>6.8469333333333324</v>
      </c>
      <c r="N142" s="6">
        <v>0</v>
      </c>
      <c r="O142" s="6">
        <v>3.98</v>
      </c>
      <c r="P142" s="6">
        <f t="shared" si="7"/>
        <v>3.98</v>
      </c>
      <c r="Q142">
        <f t="shared" si="9"/>
        <v>6.2889999999999997</v>
      </c>
      <c r="R142">
        <f t="shared" si="11"/>
        <v>3.7734000000000005</v>
      </c>
      <c r="S142">
        <v>48</v>
      </c>
      <c r="T142">
        <f t="shared" si="10"/>
        <v>1.1481417471568783E-2</v>
      </c>
    </row>
    <row r="143" spans="1:20">
      <c r="A143" s="6">
        <v>27</v>
      </c>
      <c r="B143" s="7" t="s">
        <v>28</v>
      </c>
      <c r="C143" s="7" t="s">
        <v>452</v>
      </c>
      <c r="D143" s="7" t="s">
        <v>461</v>
      </c>
      <c r="E143" s="7" t="s">
        <v>442</v>
      </c>
      <c r="F143" s="7" t="s">
        <v>375</v>
      </c>
      <c r="G143" s="6" t="s">
        <v>382</v>
      </c>
      <c r="H143" s="6" t="s">
        <v>370</v>
      </c>
      <c r="I143" s="6" t="s">
        <v>371</v>
      </c>
      <c r="J143" s="6" t="s">
        <v>372</v>
      </c>
      <c r="K143" s="6" t="s">
        <v>383</v>
      </c>
      <c r="L143" s="6"/>
      <c r="M143" s="14">
        <f t="shared" si="8"/>
        <v>5.3319211822660106</v>
      </c>
      <c r="N143" s="6">
        <v>0</v>
      </c>
      <c r="O143" s="6">
        <v>0</v>
      </c>
      <c r="P143" s="6">
        <f t="shared" si="7"/>
        <v>0</v>
      </c>
      <c r="Q143">
        <f t="shared" si="9"/>
        <v>10.269</v>
      </c>
      <c r="R143">
        <f t="shared" si="11"/>
        <v>6.1614000000000004</v>
      </c>
      <c r="S143">
        <v>48</v>
      </c>
      <c r="T143">
        <f t="shared" si="10"/>
        <v>2.407434311424823E-2</v>
      </c>
    </row>
    <row r="144" spans="1:20">
      <c r="A144" s="6">
        <v>28</v>
      </c>
      <c r="B144" s="7" t="s">
        <v>29</v>
      </c>
      <c r="C144" s="7" t="s">
        <v>452</v>
      </c>
      <c r="D144" s="7" t="s">
        <v>461</v>
      </c>
      <c r="E144" s="7" t="s">
        <v>442</v>
      </c>
      <c r="F144" s="7" t="s">
        <v>374</v>
      </c>
      <c r="G144" s="6" t="s">
        <v>382</v>
      </c>
      <c r="H144" s="6" t="s">
        <v>370</v>
      </c>
      <c r="I144" s="6" t="s">
        <v>371</v>
      </c>
      <c r="J144" s="6" t="s">
        <v>372</v>
      </c>
      <c r="K144" s="6" t="s">
        <v>383</v>
      </c>
      <c r="L144" s="6"/>
      <c r="M144" s="14">
        <f t="shared" si="8"/>
        <v>6.0920327102803729</v>
      </c>
      <c r="N144" s="6">
        <v>0</v>
      </c>
      <c r="O144" s="6">
        <v>2.1800000000000002</v>
      </c>
      <c r="P144" s="6">
        <f t="shared" si="7"/>
        <v>2.1800000000000002</v>
      </c>
      <c r="Q144">
        <f t="shared" si="9"/>
        <v>8.0890000000000004</v>
      </c>
      <c r="R144">
        <f t="shared" si="11"/>
        <v>4.8534000000000006</v>
      </c>
      <c r="S144">
        <v>48</v>
      </c>
      <c r="T144">
        <f t="shared" si="10"/>
        <v>1.6597497881022789E-2</v>
      </c>
    </row>
    <row r="145" spans="1:20">
      <c r="A145" s="6">
        <v>29</v>
      </c>
      <c r="B145" s="7" t="s">
        <v>30</v>
      </c>
      <c r="C145" s="7" t="s">
        <v>452</v>
      </c>
      <c r="D145" s="7" t="s">
        <v>463</v>
      </c>
      <c r="E145" s="7" t="s">
        <v>442</v>
      </c>
      <c r="F145" s="7" t="s">
        <v>375</v>
      </c>
      <c r="G145" s="6" t="s">
        <v>382</v>
      </c>
      <c r="H145" s="6" t="s">
        <v>370</v>
      </c>
      <c r="I145" s="6" t="s">
        <v>371</v>
      </c>
      <c r="J145" s="6" t="s">
        <v>372</v>
      </c>
      <c r="K145" s="6" t="s">
        <v>383</v>
      </c>
      <c r="L145" s="6"/>
      <c r="M145" s="14">
        <f t="shared" si="8"/>
        <v>6.0915094339622629</v>
      </c>
      <c r="N145" s="6">
        <v>0</v>
      </c>
      <c r="O145" s="6">
        <v>2.9</v>
      </c>
      <c r="P145" s="6">
        <f t="shared" si="7"/>
        <v>2.9</v>
      </c>
      <c r="Q145">
        <f t="shared" si="9"/>
        <v>7.3689999999999998</v>
      </c>
      <c r="R145">
        <f t="shared" si="11"/>
        <v>4.4214000000000002</v>
      </c>
      <c r="S145">
        <v>48</v>
      </c>
      <c r="T145">
        <f t="shared" si="10"/>
        <v>1.5121457333126843E-2</v>
      </c>
    </row>
    <row r="146" spans="1:20">
      <c r="A146" s="6">
        <v>30</v>
      </c>
      <c r="B146" s="7" t="s">
        <v>31</v>
      </c>
      <c r="C146" s="7" t="s">
        <v>452</v>
      </c>
      <c r="D146" s="7" t="s">
        <v>463</v>
      </c>
      <c r="E146" s="7" t="s">
        <v>442</v>
      </c>
      <c r="F146" s="7" t="s">
        <v>374</v>
      </c>
      <c r="G146" s="6" t="s">
        <v>382</v>
      </c>
      <c r="H146" s="6" t="s">
        <v>370</v>
      </c>
      <c r="I146" s="6" t="s">
        <v>371</v>
      </c>
      <c r="J146" s="6" t="s">
        <v>372</v>
      </c>
      <c r="K146" s="6" t="s">
        <v>383</v>
      </c>
      <c r="L146" s="6"/>
      <c r="M146" s="14">
        <f t="shared" si="8"/>
        <v>5.7163917525773194</v>
      </c>
      <c r="N146" s="6">
        <v>0</v>
      </c>
      <c r="O146" s="6">
        <v>2.52</v>
      </c>
      <c r="P146" s="6">
        <f t="shared" si="7"/>
        <v>2.52</v>
      </c>
      <c r="Q146">
        <f t="shared" si="9"/>
        <v>7.7490000000000006</v>
      </c>
      <c r="R146">
        <f t="shared" si="11"/>
        <v>4.6494000000000009</v>
      </c>
      <c r="S146">
        <v>48</v>
      </c>
      <c r="T146">
        <f t="shared" si="10"/>
        <v>1.6944692420061681E-2</v>
      </c>
    </row>
    <row r="147" spans="1:20">
      <c r="A147" s="6">
        <v>31</v>
      </c>
      <c r="B147" s="7" t="s">
        <v>32</v>
      </c>
      <c r="C147" s="7" t="s">
        <v>452</v>
      </c>
      <c r="D147" s="7" t="s">
        <v>463</v>
      </c>
      <c r="E147" s="7" t="s">
        <v>442</v>
      </c>
      <c r="F147" s="7" t="s">
        <v>378</v>
      </c>
      <c r="G147" s="6" t="s">
        <v>382</v>
      </c>
      <c r="H147" s="6" t="s">
        <v>370</v>
      </c>
      <c r="I147" s="6" t="s">
        <v>371</v>
      </c>
      <c r="J147" s="6" t="s">
        <v>372</v>
      </c>
      <c r="K147" s="6" t="s">
        <v>383</v>
      </c>
      <c r="L147" s="6" t="s">
        <v>384</v>
      </c>
      <c r="M147" s="14">
        <f t="shared" si="8"/>
        <v>6.4211515151515162</v>
      </c>
      <c r="N147" s="6">
        <v>0.08</v>
      </c>
      <c r="O147" s="6">
        <v>1.9</v>
      </c>
      <c r="P147" s="6">
        <f t="shared" si="7"/>
        <v>1.8199999999999998</v>
      </c>
      <c r="Q147">
        <f t="shared" si="9"/>
        <v>8.4489999999999998</v>
      </c>
      <c r="R147">
        <f t="shared" si="11"/>
        <v>5.0693999999999999</v>
      </c>
      <c r="S147">
        <v>48</v>
      </c>
      <c r="T147">
        <f t="shared" si="10"/>
        <v>1.6447595069325804E-2</v>
      </c>
    </row>
    <row r="148" spans="1:20">
      <c r="A148" s="6">
        <v>32</v>
      </c>
      <c r="B148" s="7" t="s">
        <v>33</v>
      </c>
      <c r="C148" s="7" t="s">
        <v>452</v>
      </c>
      <c r="D148" s="7" t="s">
        <v>463</v>
      </c>
      <c r="E148" s="7" t="s">
        <v>442</v>
      </c>
      <c r="F148" s="7" t="s">
        <v>377</v>
      </c>
      <c r="G148" s="6" t="s">
        <v>382</v>
      </c>
      <c r="H148" s="6" t="s">
        <v>370</v>
      </c>
      <c r="I148" s="6" t="s">
        <v>371</v>
      </c>
      <c r="J148" s="6" t="s">
        <v>372</v>
      </c>
      <c r="K148" s="6" t="s">
        <v>383</v>
      </c>
      <c r="L148" s="6" t="s">
        <v>385</v>
      </c>
      <c r="M148" s="14">
        <f t="shared" si="8"/>
        <v>5.9914414414414408</v>
      </c>
      <c r="N148" s="6">
        <v>0</v>
      </c>
      <c r="O148" s="6">
        <v>2.1800000000000002</v>
      </c>
      <c r="P148" s="6">
        <f t="shared" si="7"/>
        <v>2.1800000000000002</v>
      </c>
      <c r="Q148">
        <f t="shared" si="9"/>
        <v>8.0890000000000004</v>
      </c>
      <c r="R148">
        <f t="shared" si="11"/>
        <v>4.8534000000000006</v>
      </c>
      <c r="S148">
        <v>48</v>
      </c>
      <c r="T148">
        <f t="shared" si="10"/>
        <v>1.6876155928125709E-2</v>
      </c>
    </row>
    <row r="149" spans="1:20">
      <c r="A149" s="6">
        <v>33</v>
      </c>
      <c r="B149" s="7" t="s">
        <v>34</v>
      </c>
      <c r="C149" s="7" t="s">
        <v>452</v>
      </c>
      <c r="D149" s="7" t="s">
        <v>465</v>
      </c>
      <c r="E149" s="7" t="s">
        <v>442</v>
      </c>
      <c r="F149" s="7" t="s">
        <v>374</v>
      </c>
      <c r="G149" s="6" t="s">
        <v>382</v>
      </c>
      <c r="H149" s="6" t="s">
        <v>370</v>
      </c>
      <c r="I149" s="6" t="s">
        <v>371</v>
      </c>
      <c r="J149" s="6" t="s">
        <v>372</v>
      </c>
      <c r="K149" s="6" t="s">
        <v>383</v>
      </c>
      <c r="L149" s="6" t="s">
        <v>385</v>
      </c>
      <c r="M149" s="14">
        <f t="shared" ref="M149:M180" si="12">M34</f>
        <v>5.0299159663865556</v>
      </c>
      <c r="N149" s="6">
        <v>0</v>
      </c>
      <c r="O149" s="6">
        <v>3.56</v>
      </c>
      <c r="P149" s="6">
        <f t="shared" si="7"/>
        <v>3.56</v>
      </c>
      <c r="Q149">
        <f t="shared" si="9"/>
        <v>6.7089999999999996</v>
      </c>
      <c r="R149">
        <f t="shared" si="11"/>
        <v>4.0254000000000003</v>
      </c>
      <c r="S149">
        <v>48</v>
      </c>
      <c r="T149">
        <f t="shared" si="10"/>
        <v>1.6672743751670674E-2</v>
      </c>
    </row>
    <row r="150" spans="1:20">
      <c r="A150" s="6">
        <v>34</v>
      </c>
      <c r="B150" s="7" t="s">
        <v>35</v>
      </c>
      <c r="C150" s="7" t="s">
        <v>452</v>
      </c>
      <c r="D150" s="7" t="s">
        <v>465</v>
      </c>
      <c r="E150" s="7" t="s">
        <v>442</v>
      </c>
      <c r="F150" s="7" t="s">
        <v>375</v>
      </c>
      <c r="G150" s="6" t="s">
        <v>382</v>
      </c>
      <c r="H150" s="6" t="s">
        <v>370</v>
      </c>
      <c r="I150" s="6" t="s">
        <v>371</v>
      </c>
      <c r="J150" s="6" t="s">
        <v>372</v>
      </c>
      <c r="K150" s="6" t="s">
        <v>383</v>
      </c>
      <c r="L150" s="6" t="s">
        <v>386</v>
      </c>
      <c r="M150" s="14">
        <f t="shared" si="12"/>
        <v>4.7529947916666675</v>
      </c>
      <c r="N150" s="6">
        <v>0</v>
      </c>
      <c r="O150" s="6">
        <v>1.76</v>
      </c>
      <c r="P150" s="6">
        <f t="shared" si="7"/>
        <v>1.76</v>
      </c>
      <c r="Q150">
        <f t="shared" si="9"/>
        <v>8.5090000000000003</v>
      </c>
      <c r="R150">
        <f t="shared" si="11"/>
        <v>5.1054000000000004</v>
      </c>
      <c r="S150">
        <v>48</v>
      </c>
      <c r="T150">
        <f t="shared" si="10"/>
        <v>2.2377996329068842E-2</v>
      </c>
    </row>
    <row r="151" spans="1:20">
      <c r="A151" s="6">
        <v>35</v>
      </c>
      <c r="B151" s="7" t="s">
        <v>36</v>
      </c>
      <c r="C151" s="7" t="s">
        <v>452</v>
      </c>
      <c r="D151" s="7" t="s">
        <v>465</v>
      </c>
      <c r="E151" s="7" t="s">
        <v>442</v>
      </c>
      <c r="F151" s="7" t="s">
        <v>377</v>
      </c>
      <c r="G151" s="6" t="s">
        <v>382</v>
      </c>
      <c r="H151" s="6" t="s">
        <v>370</v>
      </c>
      <c r="I151" s="6" t="s">
        <v>371</v>
      </c>
      <c r="J151" s="6" t="s">
        <v>372</v>
      </c>
      <c r="K151" s="6" t="s">
        <v>383</v>
      </c>
      <c r="L151" s="6" t="s">
        <v>386</v>
      </c>
      <c r="M151" s="14">
        <f t="shared" si="12"/>
        <v>5.7981481481481483</v>
      </c>
      <c r="N151" s="6">
        <v>1.3</v>
      </c>
      <c r="O151" s="6">
        <v>3.14</v>
      </c>
      <c r="P151" s="6">
        <f t="shared" si="7"/>
        <v>1.84</v>
      </c>
      <c r="Q151">
        <f t="shared" si="9"/>
        <v>8.4290000000000003</v>
      </c>
      <c r="R151">
        <f t="shared" si="11"/>
        <v>5.0574000000000012</v>
      </c>
      <c r="S151">
        <v>48</v>
      </c>
      <c r="T151">
        <f t="shared" si="10"/>
        <v>1.8171750239540086E-2</v>
      </c>
    </row>
    <row r="152" spans="1:20">
      <c r="A152" s="6">
        <v>36</v>
      </c>
      <c r="B152" s="7" t="s">
        <v>37</v>
      </c>
      <c r="C152" s="7" t="s">
        <v>452</v>
      </c>
      <c r="D152" s="7" t="s">
        <v>465</v>
      </c>
      <c r="E152" s="7" t="s">
        <v>442</v>
      </c>
      <c r="F152" s="7" t="s">
        <v>378</v>
      </c>
      <c r="G152" s="6" t="s">
        <v>382</v>
      </c>
      <c r="H152" s="6" t="s">
        <v>370</v>
      </c>
      <c r="I152" s="6" t="s">
        <v>371</v>
      </c>
      <c r="J152" s="6" t="s">
        <v>372</v>
      </c>
      <c r="K152" s="6" t="s">
        <v>383</v>
      </c>
      <c r="L152" s="6"/>
      <c r="M152" s="14">
        <f t="shared" si="12"/>
        <v>6.4576127320954919</v>
      </c>
      <c r="N152" s="6">
        <v>0</v>
      </c>
      <c r="O152" s="6">
        <v>4.0199999999999996</v>
      </c>
      <c r="P152" s="6">
        <f t="shared" si="7"/>
        <v>4.0199999999999996</v>
      </c>
      <c r="Q152">
        <f t="shared" si="9"/>
        <v>6.2490000000000006</v>
      </c>
      <c r="R152">
        <f t="shared" si="11"/>
        <v>3.749400000000001</v>
      </c>
      <c r="S152">
        <v>48</v>
      </c>
      <c r="T152">
        <f t="shared" si="10"/>
        <v>1.2096188365673728E-2</v>
      </c>
    </row>
    <row r="153" spans="1:20">
      <c r="A153" s="6">
        <v>37</v>
      </c>
      <c r="B153" s="7" t="s">
        <v>38</v>
      </c>
      <c r="C153" s="7" t="s">
        <v>448</v>
      </c>
      <c r="D153" s="7" t="s">
        <v>467</v>
      </c>
      <c r="E153" s="7" t="s">
        <v>442</v>
      </c>
      <c r="F153" s="7" t="s">
        <v>377</v>
      </c>
      <c r="G153" s="6" t="s">
        <v>382</v>
      </c>
      <c r="H153" s="6" t="s">
        <v>370</v>
      </c>
      <c r="I153" s="6" t="s">
        <v>371</v>
      </c>
      <c r="J153" s="6" t="s">
        <v>372</v>
      </c>
      <c r="K153" s="6" t="s">
        <v>383</v>
      </c>
      <c r="L153" s="6"/>
      <c r="M153" s="14">
        <f t="shared" si="12"/>
        <v>5.4778048780487794</v>
      </c>
      <c r="N153" s="6">
        <v>0</v>
      </c>
      <c r="O153" s="6">
        <v>1.84</v>
      </c>
      <c r="P153" s="6">
        <f t="shared" si="7"/>
        <v>1.84</v>
      </c>
      <c r="Q153">
        <f t="shared" si="9"/>
        <v>8.4290000000000003</v>
      </c>
      <c r="R153">
        <f t="shared" si="11"/>
        <v>5.0574000000000012</v>
      </c>
      <c r="S153">
        <v>48</v>
      </c>
      <c r="T153">
        <f t="shared" si="10"/>
        <v>1.9234438309808994E-2</v>
      </c>
    </row>
    <row r="154" spans="1:20">
      <c r="A154" s="6">
        <v>38</v>
      </c>
      <c r="B154" s="7" t="s">
        <v>39</v>
      </c>
      <c r="C154" s="7" t="s">
        <v>448</v>
      </c>
      <c r="D154" s="7" t="s">
        <v>467</v>
      </c>
      <c r="E154" s="7" t="s">
        <v>442</v>
      </c>
      <c r="F154" s="7" t="s">
        <v>378</v>
      </c>
      <c r="G154" s="6" t="s">
        <v>382</v>
      </c>
      <c r="H154" s="6" t="s">
        <v>370</v>
      </c>
      <c r="I154" s="6" t="s">
        <v>371</v>
      </c>
      <c r="J154" s="6" t="s">
        <v>372</v>
      </c>
      <c r="K154" s="6" t="s">
        <v>383</v>
      </c>
      <c r="L154" s="6"/>
      <c r="M154" s="14">
        <f t="shared" si="12"/>
        <v>4.6387292817679553</v>
      </c>
      <c r="N154" s="6">
        <v>0</v>
      </c>
      <c r="O154" s="6">
        <v>2.2999999999999998</v>
      </c>
      <c r="P154" s="6">
        <f t="shared" si="7"/>
        <v>2.2999999999999998</v>
      </c>
      <c r="Q154">
        <f t="shared" si="9"/>
        <v>7.9690000000000003</v>
      </c>
      <c r="R154">
        <f t="shared" si="11"/>
        <v>4.7814000000000005</v>
      </c>
      <c r="S154">
        <v>48</v>
      </c>
      <c r="T154">
        <f t="shared" si="10"/>
        <v>2.1474092138016463E-2</v>
      </c>
    </row>
    <row r="155" spans="1:20">
      <c r="A155" s="6">
        <v>39</v>
      </c>
      <c r="B155" s="7" t="s">
        <v>40</v>
      </c>
      <c r="C155" s="7" t="s">
        <v>448</v>
      </c>
      <c r="D155" s="7" t="s">
        <v>467</v>
      </c>
      <c r="E155" s="7" t="s">
        <v>442</v>
      </c>
      <c r="F155" s="7" t="s">
        <v>374</v>
      </c>
      <c r="G155" s="6" t="s">
        <v>382</v>
      </c>
      <c r="H155" s="6" t="s">
        <v>370</v>
      </c>
      <c r="I155" s="6" t="s">
        <v>371</v>
      </c>
      <c r="J155" s="6" t="s">
        <v>372</v>
      </c>
      <c r="K155" s="6" t="s">
        <v>383</v>
      </c>
      <c r="L155" s="6"/>
      <c r="M155" s="14">
        <f t="shared" si="12"/>
        <v>4.7225599999999996</v>
      </c>
      <c r="N155" s="6">
        <v>0</v>
      </c>
      <c r="O155" s="6">
        <v>2.72</v>
      </c>
      <c r="P155" s="6">
        <f t="shared" si="7"/>
        <v>2.72</v>
      </c>
      <c r="Q155">
        <f t="shared" si="9"/>
        <v>7.5489999999999995</v>
      </c>
      <c r="R155">
        <f t="shared" si="11"/>
        <v>4.5294000000000008</v>
      </c>
      <c r="S155">
        <v>48</v>
      </c>
      <c r="T155">
        <f t="shared" si="10"/>
        <v>1.9981217814066952E-2</v>
      </c>
    </row>
    <row r="156" spans="1:20">
      <c r="A156" s="6">
        <v>40</v>
      </c>
      <c r="B156" s="7" t="s">
        <v>41</v>
      </c>
      <c r="C156" s="7" t="s">
        <v>448</v>
      </c>
      <c r="D156" s="7" t="s">
        <v>467</v>
      </c>
      <c r="E156" s="7" t="s">
        <v>442</v>
      </c>
      <c r="F156" s="7" t="s">
        <v>375</v>
      </c>
      <c r="G156" s="6" t="s">
        <v>382</v>
      </c>
      <c r="H156" s="6" t="s">
        <v>370</v>
      </c>
      <c r="I156" s="6" t="s">
        <v>371</v>
      </c>
      <c r="J156" s="6" t="s">
        <v>372</v>
      </c>
      <c r="K156" s="6" t="s">
        <v>383</v>
      </c>
      <c r="L156" s="6" t="s">
        <v>387</v>
      </c>
      <c r="M156" s="14">
        <f t="shared" si="12"/>
        <v>4.8262499999999999</v>
      </c>
      <c r="N156" s="6">
        <v>0</v>
      </c>
      <c r="O156" s="6">
        <v>0</v>
      </c>
      <c r="P156" s="6">
        <f t="shared" si="7"/>
        <v>0</v>
      </c>
      <c r="Q156">
        <f t="shared" si="9"/>
        <v>10.269</v>
      </c>
      <c r="R156">
        <f t="shared" si="11"/>
        <v>6.1614000000000004</v>
      </c>
      <c r="S156">
        <v>48</v>
      </c>
      <c r="T156">
        <f t="shared" si="10"/>
        <v>2.65967365967366E-2</v>
      </c>
    </row>
    <row r="157" spans="1:20">
      <c r="A157" s="6">
        <v>41</v>
      </c>
      <c r="B157" s="7" t="s">
        <v>42</v>
      </c>
      <c r="C157" s="7" t="s">
        <v>452</v>
      </c>
      <c r="D157" s="7" t="s">
        <v>467</v>
      </c>
      <c r="E157" s="7" t="s">
        <v>442</v>
      </c>
      <c r="F157" s="7" t="s">
        <v>375</v>
      </c>
      <c r="G157" s="6" t="s">
        <v>382</v>
      </c>
      <c r="H157" s="6" t="s">
        <v>370</v>
      </c>
      <c r="I157" s="6" t="s">
        <v>371</v>
      </c>
      <c r="J157" s="6" t="s">
        <v>372</v>
      </c>
      <c r="K157" s="6" t="s">
        <v>383</v>
      </c>
      <c r="L157" s="6" t="s">
        <v>384</v>
      </c>
      <c r="M157" s="14">
        <f t="shared" si="12"/>
        <v>3.5415151515151511</v>
      </c>
      <c r="N157" s="6">
        <v>0</v>
      </c>
      <c r="O157" s="6">
        <v>3.2</v>
      </c>
      <c r="P157" s="6">
        <f t="shared" si="7"/>
        <v>3.2</v>
      </c>
      <c r="Q157">
        <f t="shared" si="9"/>
        <v>7.069</v>
      </c>
      <c r="R157">
        <f t="shared" si="11"/>
        <v>4.2414000000000005</v>
      </c>
      <c r="S157">
        <v>48</v>
      </c>
      <c r="T157">
        <f t="shared" si="10"/>
        <v>2.4950479164884066E-2</v>
      </c>
    </row>
    <row r="158" spans="1:20">
      <c r="A158" s="6">
        <v>42</v>
      </c>
      <c r="B158" s="7" t="s">
        <v>43</v>
      </c>
      <c r="C158" s="7" t="s">
        <v>452</v>
      </c>
      <c r="D158" s="7" t="s">
        <v>467</v>
      </c>
      <c r="E158" s="7" t="s">
        <v>442</v>
      </c>
      <c r="F158" s="7" t="s">
        <v>378</v>
      </c>
      <c r="G158" s="6" t="s">
        <v>382</v>
      </c>
      <c r="H158" s="6" t="s">
        <v>370</v>
      </c>
      <c r="I158" s="6" t="s">
        <v>371</v>
      </c>
      <c r="J158" s="6" t="s">
        <v>372</v>
      </c>
      <c r="K158" s="6" t="s">
        <v>383</v>
      </c>
      <c r="L158" s="6"/>
      <c r="M158" s="14">
        <f t="shared" si="12"/>
        <v>3.1236159600997504</v>
      </c>
      <c r="N158" s="6">
        <v>0</v>
      </c>
      <c r="O158" s="6">
        <v>5.82</v>
      </c>
      <c r="P158" s="6">
        <f t="shared" si="7"/>
        <v>5.82</v>
      </c>
      <c r="Q158">
        <f t="shared" si="9"/>
        <v>4.4489999999999998</v>
      </c>
      <c r="R158">
        <f t="shared" si="11"/>
        <v>2.6694</v>
      </c>
      <c r="S158">
        <v>48</v>
      </c>
      <c r="T158">
        <f t="shared" si="10"/>
        <v>1.7803885212004121E-2</v>
      </c>
    </row>
    <row r="159" spans="1:20">
      <c r="A159" s="6">
        <v>43</v>
      </c>
      <c r="B159" s="7" t="s">
        <v>44</v>
      </c>
      <c r="C159" s="7" t="s">
        <v>452</v>
      </c>
      <c r="D159" s="7" t="s">
        <v>467</v>
      </c>
      <c r="E159" s="7" t="s">
        <v>442</v>
      </c>
      <c r="F159" s="7" t="s">
        <v>377</v>
      </c>
      <c r="G159" s="6" t="s">
        <v>382</v>
      </c>
      <c r="H159" s="6" t="s">
        <v>370</v>
      </c>
      <c r="I159" s="6" t="s">
        <v>371</v>
      </c>
      <c r="J159" s="6" t="s">
        <v>372</v>
      </c>
      <c r="K159" s="6" t="s">
        <v>383</v>
      </c>
      <c r="L159" s="6" t="s">
        <v>385</v>
      </c>
      <c r="M159" s="14">
        <f t="shared" si="12"/>
        <v>4.9971428571428564</v>
      </c>
      <c r="N159" s="6">
        <v>0</v>
      </c>
      <c r="O159" s="6">
        <v>5.0999999999999996</v>
      </c>
      <c r="P159" s="6">
        <f t="shared" si="7"/>
        <v>5.0999999999999996</v>
      </c>
      <c r="Q159">
        <f t="shared" si="9"/>
        <v>5.1690000000000005</v>
      </c>
      <c r="R159">
        <f t="shared" si="11"/>
        <v>3.1014000000000004</v>
      </c>
      <c r="S159">
        <v>48</v>
      </c>
      <c r="T159">
        <f t="shared" si="10"/>
        <v>1.2929888507718701E-2</v>
      </c>
    </row>
    <row r="160" spans="1:20">
      <c r="A160" s="6">
        <v>44</v>
      </c>
      <c r="B160" s="7" t="s">
        <v>45</v>
      </c>
      <c r="C160" s="7" t="s">
        <v>452</v>
      </c>
      <c r="D160" s="7" t="s">
        <v>467</v>
      </c>
      <c r="E160" s="7" t="s">
        <v>442</v>
      </c>
      <c r="F160" s="7" t="s">
        <v>374</v>
      </c>
      <c r="G160" s="6" t="s">
        <v>382</v>
      </c>
      <c r="H160" s="6" t="s">
        <v>370</v>
      </c>
      <c r="I160" s="6" t="s">
        <v>371</v>
      </c>
      <c r="J160" s="6" t="s">
        <v>372</v>
      </c>
      <c r="K160" s="6" t="s">
        <v>383</v>
      </c>
      <c r="L160" s="6" t="s">
        <v>385</v>
      </c>
      <c r="M160" s="14">
        <f t="shared" si="12"/>
        <v>4.8217915309446244</v>
      </c>
      <c r="N160" s="6">
        <v>0</v>
      </c>
      <c r="O160" s="6">
        <v>2.6</v>
      </c>
      <c r="P160" s="6">
        <f t="shared" si="7"/>
        <v>2.6</v>
      </c>
      <c r="Q160">
        <f t="shared" si="9"/>
        <v>7.6690000000000005</v>
      </c>
      <c r="R160">
        <f t="shared" si="11"/>
        <v>4.6014000000000008</v>
      </c>
      <c r="S160">
        <v>48</v>
      </c>
      <c r="T160">
        <f t="shared" si="10"/>
        <v>1.9881095933904851E-2</v>
      </c>
    </row>
    <row r="161" spans="1:20">
      <c r="A161" s="6">
        <v>45</v>
      </c>
      <c r="B161" s="7" t="s">
        <v>46</v>
      </c>
      <c r="C161" s="7" t="s">
        <v>448</v>
      </c>
      <c r="D161" s="7" t="s">
        <v>469</v>
      </c>
      <c r="E161" s="7" t="s">
        <v>442</v>
      </c>
      <c r="F161" s="7" t="s">
        <v>377</v>
      </c>
      <c r="G161" s="6" t="s">
        <v>382</v>
      </c>
      <c r="H161" s="6" t="s">
        <v>370</v>
      </c>
      <c r="I161" s="6" t="s">
        <v>371</v>
      </c>
      <c r="J161" s="6" t="s">
        <v>372</v>
      </c>
      <c r="K161" s="6" t="s">
        <v>383</v>
      </c>
      <c r="L161" s="6" t="s">
        <v>386</v>
      </c>
      <c r="M161" s="14">
        <f t="shared" si="12"/>
        <v>1.3051999999999999</v>
      </c>
      <c r="N161" s="6">
        <v>1.76</v>
      </c>
      <c r="O161" s="6">
        <v>4.55</v>
      </c>
      <c r="P161" s="6">
        <f t="shared" si="7"/>
        <v>2.79</v>
      </c>
      <c r="Q161">
        <f t="shared" si="9"/>
        <v>7.4790000000000001</v>
      </c>
      <c r="R161">
        <f t="shared" si="11"/>
        <v>4.4874000000000001</v>
      </c>
      <c r="S161">
        <v>48</v>
      </c>
      <c r="T161">
        <f t="shared" si="10"/>
        <v>7.1626953723567269E-2</v>
      </c>
    </row>
    <row r="162" spans="1:20">
      <c r="A162" s="6">
        <v>46</v>
      </c>
      <c r="B162" s="7" t="s">
        <v>47</v>
      </c>
      <c r="C162" s="7" t="s">
        <v>448</v>
      </c>
      <c r="D162" s="7" t="s">
        <v>469</v>
      </c>
      <c r="E162" s="7" t="s">
        <v>442</v>
      </c>
      <c r="F162" s="7" t="s">
        <v>378</v>
      </c>
      <c r="G162" s="6" t="s">
        <v>382</v>
      </c>
      <c r="H162" s="6" t="s">
        <v>370</v>
      </c>
      <c r="I162" s="6" t="s">
        <v>371</v>
      </c>
      <c r="J162" s="6" t="s">
        <v>372</v>
      </c>
      <c r="K162" s="6" t="s">
        <v>383</v>
      </c>
      <c r="L162" s="6" t="s">
        <v>386</v>
      </c>
      <c r="M162" s="14">
        <f t="shared" si="12"/>
        <v>2.0724653739612195</v>
      </c>
      <c r="N162" s="6">
        <v>3.14</v>
      </c>
      <c r="O162" s="6">
        <v>10.94</v>
      </c>
      <c r="P162" s="6">
        <f t="shared" si="7"/>
        <v>7.7999999999999989</v>
      </c>
      <c r="Q162">
        <f t="shared" si="9"/>
        <v>2.4690000000000012</v>
      </c>
      <c r="R162">
        <f t="shared" si="11"/>
        <v>1.4814000000000009</v>
      </c>
      <c r="S162">
        <v>48</v>
      </c>
      <c r="T162">
        <f t="shared" si="10"/>
        <v>1.4891684265397781E-2</v>
      </c>
    </row>
    <row r="163" spans="1:20">
      <c r="A163" s="6">
        <v>47</v>
      </c>
      <c r="B163" s="7" t="s">
        <v>48</v>
      </c>
      <c r="C163" s="7" t="s">
        <v>448</v>
      </c>
      <c r="D163" s="7" t="s">
        <v>469</v>
      </c>
      <c r="E163" s="7" t="s">
        <v>442</v>
      </c>
      <c r="F163" s="7" t="s">
        <v>374</v>
      </c>
      <c r="G163" s="6" t="s">
        <v>382</v>
      </c>
      <c r="H163" s="6" t="s">
        <v>370</v>
      </c>
      <c r="I163" s="6" t="s">
        <v>371</v>
      </c>
      <c r="J163" s="6" t="s">
        <v>372</v>
      </c>
      <c r="K163" s="6" t="s">
        <v>383</v>
      </c>
      <c r="L163" s="6"/>
      <c r="M163" s="14">
        <f t="shared" si="12"/>
        <v>3.2770704845814977</v>
      </c>
      <c r="N163" s="6">
        <v>0</v>
      </c>
      <c r="O163" s="6">
        <v>6.66</v>
      </c>
      <c r="P163" s="6">
        <f t="shared" si="7"/>
        <v>6.66</v>
      </c>
      <c r="Q163">
        <f t="shared" si="9"/>
        <v>3.609</v>
      </c>
      <c r="R163">
        <f t="shared" si="11"/>
        <v>2.1654</v>
      </c>
      <c r="S163">
        <v>48</v>
      </c>
      <c r="T163">
        <f t="shared" si="10"/>
        <v>1.3766106103683987E-2</v>
      </c>
    </row>
    <row r="164" spans="1:20">
      <c r="A164" s="6">
        <v>48</v>
      </c>
      <c r="B164" s="7" t="s">
        <v>49</v>
      </c>
      <c r="C164" s="7" t="s">
        <v>448</v>
      </c>
      <c r="D164" s="7" t="s">
        <v>469</v>
      </c>
      <c r="E164" s="7" t="s">
        <v>442</v>
      </c>
      <c r="F164" s="7" t="s">
        <v>375</v>
      </c>
      <c r="G164" s="6" t="s">
        <v>382</v>
      </c>
      <c r="H164" s="6" t="s">
        <v>370</v>
      </c>
      <c r="I164" s="6" t="s">
        <v>371</v>
      </c>
      <c r="J164" s="6" t="s">
        <v>372</v>
      </c>
      <c r="K164" s="6" t="s">
        <v>383</v>
      </c>
      <c r="L164" s="6"/>
      <c r="M164" s="14">
        <f t="shared" si="12"/>
        <v>4.5333256880733943</v>
      </c>
      <c r="N164" s="6">
        <v>0</v>
      </c>
      <c r="O164" s="6">
        <v>5.22</v>
      </c>
      <c r="P164" s="6">
        <f t="shared" si="7"/>
        <v>5.22</v>
      </c>
      <c r="Q164">
        <f t="shared" si="9"/>
        <v>5.0490000000000004</v>
      </c>
      <c r="R164">
        <f t="shared" si="11"/>
        <v>3.0294000000000003</v>
      </c>
      <c r="S164">
        <v>48</v>
      </c>
      <c r="T164">
        <f t="shared" si="10"/>
        <v>1.3921898478646923E-2</v>
      </c>
    </row>
    <row r="165" spans="1:20">
      <c r="A165" s="6">
        <v>49</v>
      </c>
      <c r="B165" s="7" t="s">
        <v>50</v>
      </c>
      <c r="C165" s="7" t="s">
        <v>452</v>
      </c>
      <c r="D165" s="7" t="s">
        <v>469</v>
      </c>
      <c r="E165" s="7" t="s">
        <v>442</v>
      </c>
      <c r="F165" s="7" t="s">
        <v>377</v>
      </c>
      <c r="G165" s="6" t="s">
        <v>382</v>
      </c>
      <c r="H165" s="6" t="s">
        <v>370</v>
      </c>
      <c r="I165" s="6" t="s">
        <v>371</v>
      </c>
      <c r="J165" s="6" t="s">
        <v>372</v>
      </c>
      <c r="K165" s="6" t="s">
        <v>383</v>
      </c>
      <c r="L165" s="6"/>
      <c r="M165" s="14">
        <f t="shared" si="12"/>
        <v>2.2069565217391305</v>
      </c>
      <c r="N165" s="6">
        <v>0</v>
      </c>
      <c r="O165" s="6">
        <v>6.76</v>
      </c>
      <c r="P165" s="6">
        <f t="shared" si="7"/>
        <v>6.76</v>
      </c>
      <c r="Q165">
        <f t="shared" si="9"/>
        <v>3.5090000000000003</v>
      </c>
      <c r="R165">
        <f t="shared" si="11"/>
        <v>2.1054000000000004</v>
      </c>
      <c r="S165">
        <v>48</v>
      </c>
      <c r="T165">
        <f t="shared" si="10"/>
        <v>1.9874655240346734E-2</v>
      </c>
    </row>
    <row r="166" spans="1:20">
      <c r="A166" s="6">
        <v>50</v>
      </c>
      <c r="B166" s="7" t="s">
        <v>51</v>
      </c>
      <c r="C166" s="7" t="s">
        <v>452</v>
      </c>
      <c r="D166" s="7" t="s">
        <v>469</v>
      </c>
      <c r="E166" s="7" t="s">
        <v>442</v>
      </c>
      <c r="F166" s="7" t="s">
        <v>375</v>
      </c>
      <c r="G166" s="6" t="s">
        <v>382</v>
      </c>
      <c r="H166" s="6" t="s">
        <v>370</v>
      </c>
      <c r="I166" s="6" t="s">
        <v>371</v>
      </c>
      <c r="J166" s="6" t="s">
        <v>372</v>
      </c>
      <c r="K166" s="6" t="s">
        <v>383</v>
      </c>
      <c r="L166" s="6"/>
      <c r="M166" s="14">
        <f t="shared" si="12"/>
        <v>2.6094736842105255</v>
      </c>
      <c r="N166" s="6">
        <v>0</v>
      </c>
      <c r="O166" s="6">
        <v>8.4</v>
      </c>
      <c r="P166" s="6">
        <f t="shared" si="7"/>
        <v>8.4</v>
      </c>
      <c r="Q166">
        <f t="shared" si="9"/>
        <v>1.8689999999999998</v>
      </c>
      <c r="R166">
        <f t="shared" si="11"/>
        <v>1.1214</v>
      </c>
      <c r="S166">
        <v>48</v>
      </c>
      <c r="T166">
        <f t="shared" si="10"/>
        <v>8.9529548204921369E-3</v>
      </c>
    </row>
    <row r="167" spans="1:20">
      <c r="A167" s="6">
        <v>51</v>
      </c>
      <c r="B167" s="7" t="s">
        <v>52</v>
      </c>
      <c r="C167" s="7" t="s">
        <v>452</v>
      </c>
      <c r="D167" s="7" t="s">
        <v>469</v>
      </c>
      <c r="E167" s="7" t="s">
        <v>442</v>
      </c>
      <c r="F167" s="7" t="s">
        <v>378</v>
      </c>
      <c r="G167" s="6" t="s">
        <v>382</v>
      </c>
      <c r="H167" s="6" t="s">
        <v>370</v>
      </c>
      <c r="I167" s="6" t="s">
        <v>371</v>
      </c>
      <c r="J167" s="6" t="s">
        <v>372</v>
      </c>
      <c r="K167" s="6" t="s">
        <v>383</v>
      </c>
      <c r="L167" s="6" t="s">
        <v>384</v>
      </c>
      <c r="M167" s="14">
        <f t="shared" si="12"/>
        <v>3.5585253456221189</v>
      </c>
      <c r="N167" s="6">
        <v>6.42</v>
      </c>
      <c r="O167" s="6">
        <v>8.3000000000000007</v>
      </c>
      <c r="P167" s="6">
        <f t="shared" ref="P167:P230" si="13">O167-N167</f>
        <v>1.8800000000000008</v>
      </c>
      <c r="Q167">
        <f t="shared" si="9"/>
        <v>8.3889999999999993</v>
      </c>
      <c r="R167">
        <f t="shared" si="11"/>
        <v>5.0333999999999994</v>
      </c>
      <c r="S167">
        <v>48</v>
      </c>
      <c r="T167">
        <f t="shared" si="10"/>
        <v>2.9467964905464911E-2</v>
      </c>
    </row>
    <row r="168" spans="1:20">
      <c r="A168" s="6">
        <v>52</v>
      </c>
      <c r="B168" s="7" t="s">
        <v>53</v>
      </c>
      <c r="C168" s="7" t="s">
        <v>452</v>
      </c>
      <c r="D168" s="7" t="s">
        <v>469</v>
      </c>
      <c r="E168" s="7" t="s">
        <v>442</v>
      </c>
      <c r="F168" s="7" t="s">
        <v>374</v>
      </c>
      <c r="G168" s="6" t="s">
        <v>382</v>
      </c>
      <c r="H168" s="6" t="s">
        <v>370</v>
      </c>
      <c r="I168" s="6" t="s">
        <v>371</v>
      </c>
      <c r="J168" s="6" t="s">
        <v>372</v>
      </c>
      <c r="K168" s="6" t="s">
        <v>383</v>
      </c>
      <c r="L168" s="6" t="s">
        <v>385</v>
      </c>
      <c r="M168" s="14">
        <f t="shared" si="12"/>
        <v>4.193415637860082</v>
      </c>
      <c r="N168" s="6">
        <v>0</v>
      </c>
      <c r="O168" s="6">
        <v>2.54</v>
      </c>
      <c r="P168" s="6">
        <f t="shared" si="13"/>
        <v>2.54</v>
      </c>
      <c r="Q168">
        <f t="shared" si="9"/>
        <v>7.7290000000000001</v>
      </c>
      <c r="R168">
        <f t="shared" si="11"/>
        <v>4.6374000000000004</v>
      </c>
      <c r="S168">
        <v>48</v>
      </c>
      <c r="T168">
        <f t="shared" si="10"/>
        <v>2.3039094700686952E-2</v>
      </c>
    </row>
    <row r="169" spans="1:20">
      <c r="A169" s="6">
        <v>53</v>
      </c>
      <c r="B169" s="7" t="s">
        <v>54</v>
      </c>
      <c r="C169" s="7" t="s">
        <v>438</v>
      </c>
      <c r="D169" s="7" t="s">
        <v>440</v>
      </c>
      <c r="E169" s="7" t="s">
        <v>450</v>
      </c>
      <c r="F169" s="7" t="s">
        <v>356</v>
      </c>
      <c r="G169" s="6" t="s">
        <v>382</v>
      </c>
      <c r="H169" s="6" t="s">
        <v>370</v>
      </c>
      <c r="I169" s="6" t="s">
        <v>371</v>
      </c>
      <c r="J169" s="6" t="s">
        <v>372</v>
      </c>
      <c r="K169" s="6" t="s">
        <v>383</v>
      </c>
      <c r="L169" s="6" t="s">
        <v>385</v>
      </c>
      <c r="M169" s="14">
        <f t="shared" si="12"/>
        <v>7.6728682170542637</v>
      </c>
      <c r="N169" s="6">
        <v>0</v>
      </c>
      <c r="O169" s="6">
        <v>5.0599999999999996</v>
      </c>
      <c r="P169" s="6">
        <f t="shared" si="13"/>
        <v>5.0599999999999996</v>
      </c>
      <c r="Q169">
        <f t="shared" si="9"/>
        <v>5.2090000000000005</v>
      </c>
      <c r="R169">
        <f t="shared" si="11"/>
        <v>3.1254000000000004</v>
      </c>
      <c r="S169">
        <v>48</v>
      </c>
      <c r="T169">
        <f t="shared" si="10"/>
        <v>8.4860704182663175E-3</v>
      </c>
    </row>
    <row r="170" spans="1:20">
      <c r="A170" s="6">
        <v>54</v>
      </c>
      <c r="B170" s="7" t="s">
        <v>55</v>
      </c>
      <c r="C170" s="7" t="s">
        <v>438</v>
      </c>
      <c r="D170" s="7" t="s">
        <v>440</v>
      </c>
      <c r="E170" s="7" t="s">
        <v>450</v>
      </c>
      <c r="F170" s="7" t="s">
        <v>357</v>
      </c>
      <c r="G170" s="6" t="s">
        <v>382</v>
      </c>
      <c r="H170" s="6" t="s">
        <v>370</v>
      </c>
      <c r="I170" s="6" t="s">
        <v>371</v>
      </c>
      <c r="J170" s="6" t="s">
        <v>372</v>
      </c>
      <c r="K170" s="6" t="s">
        <v>383</v>
      </c>
      <c r="L170" s="6" t="s">
        <v>386</v>
      </c>
      <c r="M170" s="14">
        <f t="shared" si="12"/>
        <v>9.7334239130434792</v>
      </c>
      <c r="N170" s="6">
        <v>0</v>
      </c>
      <c r="O170" s="6">
        <v>3.46</v>
      </c>
      <c r="P170" s="6">
        <f t="shared" si="13"/>
        <v>3.46</v>
      </c>
      <c r="Q170">
        <f t="shared" si="9"/>
        <v>6.8090000000000002</v>
      </c>
      <c r="R170">
        <f t="shared" si="11"/>
        <v>4.0854000000000008</v>
      </c>
      <c r="S170">
        <v>48</v>
      </c>
      <c r="T170">
        <f t="shared" si="10"/>
        <v>8.7443535553756394E-3</v>
      </c>
    </row>
    <row r="171" spans="1:20">
      <c r="A171" s="6">
        <v>55</v>
      </c>
      <c r="B171" s="7" t="s">
        <v>56</v>
      </c>
      <c r="C171" s="7" t="s">
        <v>438</v>
      </c>
      <c r="D171" s="7" t="s">
        <v>439</v>
      </c>
      <c r="E171" s="7" t="s">
        <v>450</v>
      </c>
      <c r="F171" s="7" t="s">
        <v>358</v>
      </c>
      <c r="G171" s="6" t="s">
        <v>382</v>
      </c>
      <c r="H171" s="6" t="s">
        <v>370</v>
      </c>
      <c r="I171" s="6" t="s">
        <v>371</v>
      </c>
      <c r="J171" s="6" t="s">
        <v>372</v>
      </c>
      <c r="K171" s="6" t="s">
        <v>383</v>
      </c>
      <c r="L171" s="6" t="s">
        <v>386</v>
      </c>
      <c r="M171" s="14">
        <f t="shared" si="12"/>
        <v>9.0232258064516131</v>
      </c>
      <c r="N171" s="6">
        <v>0</v>
      </c>
      <c r="O171" s="6">
        <v>4.88</v>
      </c>
      <c r="P171" s="6">
        <f t="shared" si="13"/>
        <v>4.88</v>
      </c>
      <c r="Q171">
        <f t="shared" si="9"/>
        <v>5.3890000000000002</v>
      </c>
      <c r="R171">
        <f t="shared" si="11"/>
        <v>3.2334000000000001</v>
      </c>
      <c r="S171">
        <v>48</v>
      </c>
      <c r="T171">
        <f t="shared" si="10"/>
        <v>7.465456527956528E-3</v>
      </c>
    </row>
    <row r="172" spans="1:20">
      <c r="A172" s="6">
        <v>56</v>
      </c>
      <c r="B172" s="7" t="s">
        <v>57</v>
      </c>
      <c r="C172" s="7" t="s">
        <v>438</v>
      </c>
      <c r="D172" s="7" t="s">
        <v>439</v>
      </c>
      <c r="E172" s="7" t="s">
        <v>450</v>
      </c>
      <c r="F172" s="7" t="s">
        <v>359</v>
      </c>
      <c r="G172" s="6" t="s">
        <v>382</v>
      </c>
      <c r="H172" s="6" t="s">
        <v>370</v>
      </c>
      <c r="I172" s="6" t="s">
        <v>371</v>
      </c>
      <c r="J172" s="6" t="s">
        <v>372</v>
      </c>
      <c r="K172" s="6" t="s">
        <v>383</v>
      </c>
      <c r="L172" s="6"/>
      <c r="M172" s="14">
        <f t="shared" si="12"/>
        <v>7.8946091644204843</v>
      </c>
      <c r="N172" s="6">
        <v>0</v>
      </c>
      <c r="O172" s="6">
        <v>6.4</v>
      </c>
      <c r="P172" s="6">
        <f t="shared" si="13"/>
        <v>6.4</v>
      </c>
      <c r="Q172">
        <f t="shared" si="9"/>
        <v>3.8689999999999998</v>
      </c>
      <c r="R172">
        <f t="shared" si="11"/>
        <v>2.3214000000000001</v>
      </c>
      <c r="S172">
        <v>48</v>
      </c>
      <c r="T172">
        <f t="shared" si="10"/>
        <v>6.1260157396974988E-3</v>
      </c>
    </row>
    <row r="173" spans="1:20">
      <c r="A173" s="6">
        <v>57</v>
      </c>
      <c r="B173" s="7" t="s">
        <v>58</v>
      </c>
      <c r="C173" s="7" t="s">
        <v>438</v>
      </c>
      <c r="D173" s="7" t="s">
        <v>444</v>
      </c>
      <c r="E173" s="7" t="s">
        <v>450</v>
      </c>
      <c r="F173" s="7" t="s">
        <v>359</v>
      </c>
      <c r="G173" s="6" t="s">
        <v>382</v>
      </c>
      <c r="H173" s="6" t="s">
        <v>370</v>
      </c>
      <c r="I173" s="6" t="s">
        <v>371</v>
      </c>
      <c r="J173" s="6" t="s">
        <v>372</v>
      </c>
      <c r="K173" s="6" t="s">
        <v>383</v>
      </c>
      <c r="L173" s="6"/>
      <c r="M173" s="14">
        <f t="shared" si="12"/>
        <v>9.3250136239782009</v>
      </c>
      <c r="N173" s="6">
        <v>0</v>
      </c>
      <c r="O173" s="6">
        <v>6.98</v>
      </c>
      <c r="P173" s="6">
        <f t="shared" si="13"/>
        <v>6.98</v>
      </c>
      <c r="Q173">
        <f t="shared" si="9"/>
        <v>3.2889999999999997</v>
      </c>
      <c r="R173">
        <f t="shared" si="11"/>
        <v>1.9733999999999998</v>
      </c>
      <c r="S173">
        <v>48</v>
      </c>
      <c r="T173">
        <f t="shared" si="10"/>
        <v>4.4088407435978359E-3</v>
      </c>
    </row>
    <row r="174" spans="1:20">
      <c r="A174" s="6">
        <v>58</v>
      </c>
      <c r="B174" s="7" t="s">
        <v>59</v>
      </c>
      <c r="C174" s="7" t="s">
        <v>438</v>
      </c>
      <c r="D174" s="7" t="s">
        <v>444</v>
      </c>
      <c r="E174" s="7" t="s">
        <v>450</v>
      </c>
      <c r="F174" s="7" t="s">
        <v>374</v>
      </c>
      <c r="G174" s="6" t="s">
        <v>382</v>
      </c>
      <c r="H174" s="6" t="s">
        <v>370</v>
      </c>
      <c r="I174" s="6" t="s">
        <v>371</v>
      </c>
      <c r="J174" s="6" t="s">
        <v>372</v>
      </c>
      <c r="K174" s="6" t="s">
        <v>383</v>
      </c>
      <c r="L174" s="6"/>
      <c r="M174" s="14">
        <f t="shared" si="12"/>
        <v>8.7356318681318683</v>
      </c>
      <c r="N174" s="6">
        <v>0</v>
      </c>
      <c r="O174" s="6">
        <v>5.92</v>
      </c>
      <c r="P174" s="6">
        <f t="shared" si="13"/>
        <v>5.92</v>
      </c>
      <c r="Q174">
        <f t="shared" si="9"/>
        <v>4.3490000000000002</v>
      </c>
      <c r="R174">
        <f t="shared" si="11"/>
        <v>2.6094000000000004</v>
      </c>
      <c r="S174">
        <v>48</v>
      </c>
      <c r="T174">
        <f t="shared" si="10"/>
        <v>6.2230758828468735E-3</v>
      </c>
    </row>
    <row r="175" spans="1:20">
      <c r="A175" s="6">
        <v>59</v>
      </c>
      <c r="B175" s="7" t="s">
        <v>60</v>
      </c>
      <c r="C175" s="7" t="s">
        <v>438</v>
      </c>
      <c r="D175" s="7" t="s">
        <v>444</v>
      </c>
      <c r="E175" s="7" t="s">
        <v>450</v>
      </c>
      <c r="F175" s="7" t="s">
        <v>356</v>
      </c>
      <c r="G175" s="6" t="s">
        <v>382</v>
      </c>
      <c r="H175" s="6" t="s">
        <v>370</v>
      </c>
      <c r="I175" s="6" t="s">
        <v>371</v>
      </c>
      <c r="J175" s="6" t="s">
        <v>372</v>
      </c>
      <c r="K175" s="6" t="s">
        <v>383</v>
      </c>
      <c r="L175" s="6"/>
      <c r="M175" s="14">
        <f t="shared" si="12"/>
        <v>7.8997959183673485</v>
      </c>
      <c r="N175" s="6">
        <v>0</v>
      </c>
      <c r="O175" s="6">
        <v>5.66</v>
      </c>
      <c r="P175" s="6">
        <f t="shared" si="13"/>
        <v>5.66</v>
      </c>
      <c r="Q175">
        <f t="shared" si="9"/>
        <v>4.609</v>
      </c>
      <c r="R175">
        <f t="shared" si="11"/>
        <v>2.7654000000000001</v>
      </c>
      <c r="S175">
        <v>48</v>
      </c>
      <c r="T175">
        <f t="shared" si="10"/>
        <v>7.2929099175902228E-3</v>
      </c>
    </row>
    <row r="176" spans="1:20">
      <c r="A176" s="6">
        <v>60</v>
      </c>
      <c r="B176" s="7" t="s">
        <v>61</v>
      </c>
      <c r="C176" s="7" t="s">
        <v>438</v>
      </c>
      <c r="D176" s="7" t="s">
        <v>444</v>
      </c>
      <c r="E176" s="7" t="s">
        <v>450</v>
      </c>
      <c r="F176" s="7" t="s">
        <v>357</v>
      </c>
      <c r="G176" s="6" t="s">
        <v>382</v>
      </c>
      <c r="H176" s="6" t="s">
        <v>370</v>
      </c>
      <c r="I176" s="6" t="s">
        <v>371</v>
      </c>
      <c r="J176" s="6" t="s">
        <v>372</v>
      </c>
      <c r="K176" s="6" t="s">
        <v>383</v>
      </c>
      <c r="L176" s="6"/>
      <c r="M176" s="14">
        <f t="shared" si="12"/>
        <v>8.9168865435356199</v>
      </c>
      <c r="N176" s="6">
        <v>0</v>
      </c>
      <c r="O176" s="6">
        <v>7.62</v>
      </c>
      <c r="P176" s="6">
        <f t="shared" si="13"/>
        <v>7.62</v>
      </c>
      <c r="Q176">
        <f t="shared" si="9"/>
        <v>2.649</v>
      </c>
      <c r="R176">
        <f t="shared" si="11"/>
        <v>1.5894000000000001</v>
      </c>
      <c r="S176">
        <v>48</v>
      </c>
      <c r="T176">
        <f t="shared" si="10"/>
        <v>3.7134598313359971E-3</v>
      </c>
    </row>
    <row r="177" spans="1:20">
      <c r="A177" s="6">
        <v>61</v>
      </c>
      <c r="B177" s="7" t="s">
        <v>62</v>
      </c>
      <c r="C177" s="7" t="s">
        <v>438</v>
      </c>
      <c r="D177" s="7" t="s">
        <v>446</v>
      </c>
      <c r="E177" s="7" t="s">
        <v>450</v>
      </c>
      <c r="F177" s="7" t="s">
        <v>359</v>
      </c>
      <c r="G177" s="6" t="s">
        <v>382</v>
      </c>
      <c r="H177" s="6" t="s">
        <v>370</v>
      </c>
      <c r="I177" s="6" t="s">
        <v>371</v>
      </c>
      <c r="J177" s="6" t="s">
        <v>372</v>
      </c>
      <c r="K177" s="6" t="s">
        <v>383</v>
      </c>
      <c r="L177" s="6" t="s">
        <v>384</v>
      </c>
      <c r="M177" s="14">
        <f t="shared" si="12"/>
        <v>7.4754471544715448</v>
      </c>
      <c r="N177" s="6">
        <v>0.9</v>
      </c>
      <c r="O177" s="6">
        <v>6.42</v>
      </c>
      <c r="P177" s="6">
        <f t="shared" si="13"/>
        <v>5.52</v>
      </c>
      <c r="Q177">
        <f t="shared" si="9"/>
        <v>4.7490000000000006</v>
      </c>
      <c r="R177">
        <f t="shared" si="11"/>
        <v>2.8494000000000006</v>
      </c>
      <c r="S177">
        <v>48</v>
      </c>
      <c r="T177">
        <f t="shared" si="10"/>
        <v>7.9409965415234724E-3</v>
      </c>
    </row>
    <row r="178" spans="1:20">
      <c r="A178" s="6">
        <v>62</v>
      </c>
      <c r="B178" s="7" t="s">
        <v>63</v>
      </c>
      <c r="C178" s="7" t="s">
        <v>438</v>
      </c>
      <c r="D178" s="7" t="s">
        <v>446</v>
      </c>
      <c r="E178" s="7" t="s">
        <v>450</v>
      </c>
      <c r="F178" s="7" t="s">
        <v>375</v>
      </c>
      <c r="G178" s="6" t="s">
        <v>382</v>
      </c>
      <c r="H178" s="6" t="s">
        <v>370</v>
      </c>
      <c r="I178" s="6" t="s">
        <v>371</v>
      </c>
      <c r="J178" s="6" t="s">
        <v>372</v>
      </c>
      <c r="K178" s="6" t="s">
        <v>383</v>
      </c>
      <c r="L178" s="6" t="s">
        <v>385</v>
      </c>
      <c r="M178" s="14">
        <f t="shared" si="12"/>
        <v>6.2746594005449596</v>
      </c>
      <c r="N178" s="6">
        <v>0</v>
      </c>
      <c r="O178" s="6">
        <v>3.3</v>
      </c>
      <c r="P178" s="6">
        <f t="shared" si="13"/>
        <v>3.3</v>
      </c>
      <c r="Q178">
        <f t="shared" si="9"/>
        <v>6.9690000000000003</v>
      </c>
      <c r="R178">
        <f t="shared" si="11"/>
        <v>4.1814000000000009</v>
      </c>
      <c r="S178">
        <v>48</v>
      </c>
      <c r="T178">
        <f t="shared" si="10"/>
        <v>1.3883223684210529E-2</v>
      </c>
    </row>
    <row r="179" spans="1:20">
      <c r="A179" s="6">
        <v>63</v>
      </c>
      <c r="B179" s="7" t="s">
        <v>64</v>
      </c>
      <c r="C179" s="7" t="s">
        <v>438</v>
      </c>
      <c r="D179" s="7" t="s">
        <v>446</v>
      </c>
      <c r="E179" s="7" t="s">
        <v>450</v>
      </c>
      <c r="F179" s="7" t="s">
        <v>376</v>
      </c>
      <c r="G179" s="6" t="s">
        <v>382</v>
      </c>
      <c r="H179" s="6" t="s">
        <v>370</v>
      </c>
      <c r="I179" s="6" t="s">
        <v>371</v>
      </c>
      <c r="J179" s="6" t="s">
        <v>372</v>
      </c>
      <c r="K179" s="6" t="s">
        <v>383</v>
      </c>
      <c r="L179" s="6" t="s">
        <v>385</v>
      </c>
      <c r="M179" s="14">
        <f t="shared" si="12"/>
        <v>8.1373417721518972</v>
      </c>
      <c r="N179" s="6">
        <v>0</v>
      </c>
      <c r="O179" s="6">
        <v>6.1</v>
      </c>
      <c r="P179" s="6">
        <f t="shared" si="13"/>
        <v>6.1</v>
      </c>
      <c r="Q179">
        <f t="shared" si="9"/>
        <v>4.1690000000000005</v>
      </c>
      <c r="R179">
        <f t="shared" si="11"/>
        <v>2.5014000000000003</v>
      </c>
      <c r="S179">
        <v>48</v>
      </c>
      <c r="T179">
        <f t="shared" si="10"/>
        <v>6.4041183790931036E-3</v>
      </c>
    </row>
    <row r="180" spans="1:20">
      <c r="A180" s="6">
        <v>64</v>
      </c>
      <c r="B180" s="7" t="s">
        <v>65</v>
      </c>
      <c r="C180" s="7" t="s">
        <v>438</v>
      </c>
      <c r="D180" s="7" t="s">
        <v>446</v>
      </c>
      <c r="E180" s="7" t="s">
        <v>450</v>
      </c>
      <c r="F180" s="7" t="s">
        <v>374</v>
      </c>
      <c r="G180" s="6" t="s">
        <v>382</v>
      </c>
      <c r="H180" s="6" t="s">
        <v>370</v>
      </c>
      <c r="I180" s="6" t="s">
        <v>371</v>
      </c>
      <c r="J180" s="6" t="s">
        <v>372</v>
      </c>
      <c r="K180" s="6" t="s">
        <v>383</v>
      </c>
      <c r="L180" s="6" t="s">
        <v>386</v>
      </c>
      <c r="M180" s="14">
        <f t="shared" si="12"/>
        <v>6.2470370370370381</v>
      </c>
      <c r="N180" s="6">
        <v>0.02</v>
      </c>
      <c r="O180" s="6">
        <v>7.61</v>
      </c>
      <c r="P180" s="6">
        <f t="shared" si="13"/>
        <v>7.5900000000000007</v>
      </c>
      <c r="Q180">
        <f t="shared" si="9"/>
        <v>2.6789999999999994</v>
      </c>
      <c r="R180">
        <f t="shared" si="11"/>
        <v>1.6073999999999997</v>
      </c>
      <c r="S180">
        <v>48</v>
      </c>
      <c r="T180">
        <f t="shared" si="10"/>
        <v>5.3605412936503219E-3</v>
      </c>
    </row>
    <row r="181" spans="1:20">
      <c r="A181" s="6">
        <v>65</v>
      </c>
      <c r="B181" s="7" t="s">
        <v>66</v>
      </c>
      <c r="C181" s="7" t="s">
        <v>448</v>
      </c>
      <c r="D181" s="7" t="s">
        <v>454</v>
      </c>
      <c r="E181" s="7" t="s">
        <v>450</v>
      </c>
      <c r="F181" s="7" t="s">
        <v>359</v>
      </c>
      <c r="G181" s="6" t="s">
        <v>382</v>
      </c>
      <c r="H181" s="6" t="s">
        <v>370</v>
      </c>
      <c r="I181" s="6" t="s">
        <v>371</v>
      </c>
      <c r="J181" s="6" t="s">
        <v>372</v>
      </c>
      <c r="K181" s="6" t="s">
        <v>383</v>
      </c>
      <c r="L181" s="6" t="s">
        <v>386</v>
      </c>
      <c r="M181" s="14">
        <f t="shared" ref="M181:M212" si="14">M66</f>
        <v>6.561963350785339</v>
      </c>
      <c r="N181" s="6">
        <v>0.03</v>
      </c>
      <c r="O181" s="6">
        <v>8.07</v>
      </c>
      <c r="P181" s="6">
        <f t="shared" si="13"/>
        <v>8.0400000000000009</v>
      </c>
      <c r="Q181">
        <f t="shared" si="9"/>
        <v>2.2289999999999992</v>
      </c>
      <c r="R181">
        <f t="shared" si="11"/>
        <v>1.3373999999999997</v>
      </c>
      <c r="S181">
        <v>48</v>
      </c>
      <c r="T181">
        <f t="shared" si="10"/>
        <v>4.2460615078969309E-3</v>
      </c>
    </row>
    <row r="182" spans="1:20">
      <c r="A182" s="6">
        <v>66</v>
      </c>
      <c r="B182" s="7" t="s">
        <v>67</v>
      </c>
      <c r="C182" s="7" t="s">
        <v>448</v>
      </c>
      <c r="D182" s="7" t="s">
        <v>455</v>
      </c>
      <c r="E182" s="7" t="s">
        <v>450</v>
      </c>
      <c r="F182" s="7" t="s">
        <v>376</v>
      </c>
      <c r="G182" s="6" t="s">
        <v>382</v>
      </c>
      <c r="H182" s="6" t="s">
        <v>370</v>
      </c>
      <c r="I182" s="6" t="s">
        <v>371</v>
      </c>
      <c r="J182" s="6" t="s">
        <v>372</v>
      </c>
      <c r="K182" s="6" t="s">
        <v>383</v>
      </c>
      <c r="L182" s="6"/>
      <c r="M182" s="14">
        <f t="shared" si="14"/>
        <v>9.2241126760563397</v>
      </c>
      <c r="N182" s="6">
        <v>0</v>
      </c>
      <c r="O182" s="6">
        <v>6.5</v>
      </c>
      <c r="P182" s="6">
        <f t="shared" si="13"/>
        <v>6.5</v>
      </c>
      <c r="Q182">
        <f t="shared" si="9"/>
        <v>3.7690000000000001</v>
      </c>
      <c r="R182">
        <f t="shared" si="11"/>
        <v>2.2614000000000001</v>
      </c>
      <c r="S182">
        <v>48</v>
      </c>
      <c r="T182">
        <f t="shared" si="10"/>
        <v>5.1075373485292676E-3</v>
      </c>
    </row>
    <row r="183" spans="1:20">
      <c r="A183" s="6">
        <v>67</v>
      </c>
      <c r="B183" s="7" t="s">
        <v>68</v>
      </c>
      <c r="C183" s="7" t="s">
        <v>448</v>
      </c>
      <c r="D183" s="7" t="s">
        <v>453</v>
      </c>
      <c r="E183" s="7" t="s">
        <v>450</v>
      </c>
      <c r="F183" s="7" t="s">
        <v>374</v>
      </c>
      <c r="G183" s="6" t="s">
        <v>382</v>
      </c>
      <c r="H183" s="6" t="s">
        <v>370</v>
      </c>
      <c r="I183" s="6" t="s">
        <v>371</v>
      </c>
      <c r="J183" s="6" t="s">
        <v>372</v>
      </c>
      <c r="K183" s="6" t="s">
        <v>383</v>
      </c>
      <c r="L183" s="6"/>
      <c r="M183" s="14">
        <f t="shared" si="14"/>
        <v>8.7915706806282703</v>
      </c>
      <c r="N183" s="6">
        <v>0</v>
      </c>
      <c r="O183" s="6">
        <v>5.98</v>
      </c>
      <c r="P183" s="6">
        <f t="shared" si="13"/>
        <v>5.98</v>
      </c>
      <c r="Q183">
        <f t="shared" ref="Q183:Q220" si="15">P$231-P183</f>
        <v>4.2889999999999997</v>
      </c>
      <c r="R183">
        <f t="shared" si="11"/>
        <v>2.5733999999999999</v>
      </c>
      <c r="S183">
        <v>48</v>
      </c>
      <c r="T183">
        <f t="shared" si="10"/>
        <v>6.0981708442761108E-3</v>
      </c>
    </row>
    <row r="184" spans="1:20">
      <c r="A184" s="6">
        <v>68</v>
      </c>
      <c r="B184" s="7" t="s">
        <v>69</v>
      </c>
      <c r="C184" s="7" t="s">
        <v>448</v>
      </c>
      <c r="D184" s="7" t="s">
        <v>453</v>
      </c>
      <c r="E184" s="7" t="s">
        <v>450</v>
      </c>
      <c r="F184" s="7" t="s">
        <v>375</v>
      </c>
      <c r="G184" s="6" t="s">
        <v>382</v>
      </c>
      <c r="H184" s="6" t="s">
        <v>370</v>
      </c>
      <c r="I184" s="6" t="s">
        <v>371</v>
      </c>
      <c r="J184" s="6" t="s">
        <v>372</v>
      </c>
      <c r="K184" s="6" t="s">
        <v>383</v>
      </c>
      <c r="L184" s="6"/>
      <c r="M184" s="14">
        <f t="shared" si="14"/>
        <v>10.190649350649347</v>
      </c>
      <c r="N184" s="6">
        <v>0</v>
      </c>
      <c r="O184" s="6">
        <v>6.26</v>
      </c>
      <c r="P184" s="6">
        <f t="shared" si="13"/>
        <v>6.26</v>
      </c>
      <c r="Q184">
        <f t="shared" si="15"/>
        <v>4.0090000000000003</v>
      </c>
      <c r="R184">
        <f t="shared" si="11"/>
        <v>2.4054000000000002</v>
      </c>
      <c r="S184">
        <v>48</v>
      </c>
      <c r="T184">
        <f t="shared" ref="T184:T232" si="16">(R184/M184)/S184</f>
        <v>4.9174982158332083E-3</v>
      </c>
    </row>
    <row r="185" spans="1:20">
      <c r="A185" s="6">
        <v>69</v>
      </c>
      <c r="B185" s="7" t="s">
        <v>70</v>
      </c>
      <c r="C185" s="7" t="s">
        <v>448</v>
      </c>
      <c r="D185" s="7" t="s">
        <v>457</v>
      </c>
      <c r="E185" s="7" t="s">
        <v>450</v>
      </c>
      <c r="F185" s="7" t="s">
        <v>374</v>
      </c>
      <c r="G185" s="6" t="s">
        <v>382</v>
      </c>
      <c r="H185" s="6" t="s">
        <v>370</v>
      </c>
      <c r="I185" s="6" t="s">
        <v>371</v>
      </c>
      <c r="J185" s="6" t="s">
        <v>372</v>
      </c>
      <c r="K185" s="6" t="s">
        <v>383</v>
      </c>
      <c r="L185" s="6"/>
      <c r="M185" s="14">
        <f t="shared" si="14"/>
        <v>6.9981854838709685</v>
      </c>
      <c r="N185" s="6">
        <v>0</v>
      </c>
      <c r="O185" s="6">
        <v>7.24</v>
      </c>
      <c r="P185" s="6">
        <f t="shared" si="13"/>
        <v>7.24</v>
      </c>
      <c r="Q185">
        <f t="shared" si="15"/>
        <v>3.0289999999999999</v>
      </c>
      <c r="R185">
        <f t="shared" si="11"/>
        <v>1.8173999999999999</v>
      </c>
      <c r="S185">
        <v>48</v>
      </c>
      <c r="T185">
        <f t="shared" si="16"/>
        <v>5.410331018985335E-3</v>
      </c>
    </row>
    <row r="186" spans="1:20">
      <c r="A186" s="6">
        <v>70</v>
      </c>
      <c r="B186" s="7" t="s">
        <v>71</v>
      </c>
      <c r="C186" s="7" t="s">
        <v>448</v>
      </c>
      <c r="D186" s="7" t="s">
        <v>457</v>
      </c>
      <c r="E186" s="7" t="s">
        <v>450</v>
      </c>
      <c r="F186" s="7" t="s">
        <v>377</v>
      </c>
      <c r="G186" s="6" t="s">
        <v>382</v>
      </c>
      <c r="H186" s="6" t="s">
        <v>370</v>
      </c>
      <c r="I186" s="6" t="s">
        <v>371</v>
      </c>
      <c r="J186" s="6" t="s">
        <v>372</v>
      </c>
      <c r="K186" s="6" t="s">
        <v>383</v>
      </c>
      <c r="L186" s="6"/>
      <c r="M186" s="14">
        <f t="shared" si="14"/>
        <v>9.3185258964143447</v>
      </c>
      <c r="N186" s="6">
        <v>0</v>
      </c>
      <c r="O186" s="6">
        <v>6.54</v>
      </c>
      <c r="P186" s="6">
        <f t="shared" si="13"/>
        <v>6.54</v>
      </c>
      <c r="Q186">
        <f t="shared" si="15"/>
        <v>3.7290000000000001</v>
      </c>
      <c r="R186">
        <f t="shared" si="11"/>
        <v>2.2374000000000001</v>
      </c>
      <c r="S186">
        <v>48</v>
      </c>
      <c r="T186">
        <f t="shared" si="16"/>
        <v>5.0021323670877945E-3</v>
      </c>
    </row>
    <row r="187" spans="1:20">
      <c r="A187" s="6">
        <v>71</v>
      </c>
      <c r="B187" s="7" t="s">
        <v>72</v>
      </c>
      <c r="C187" s="7" t="s">
        <v>448</v>
      </c>
      <c r="D187" s="7" t="s">
        <v>457</v>
      </c>
      <c r="E187" s="7" t="s">
        <v>450</v>
      </c>
      <c r="F187" s="7" t="s">
        <v>378</v>
      </c>
      <c r="G187" s="6" t="s">
        <v>382</v>
      </c>
      <c r="H187" s="6" t="s">
        <v>370</v>
      </c>
      <c r="I187" s="6" t="s">
        <v>371</v>
      </c>
      <c r="J187" s="6" t="s">
        <v>372</v>
      </c>
      <c r="K187" s="6" t="s">
        <v>383</v>
      </c>
      <c r="L187" s="6" t="s">
        <v>384</v>
      </c>
      <c r="M187" s="14">
        <f t="shared" si="14"/>
        <v>7.5103475513428117</v>
      </c>
      <c r="N187" s="6">
        <v>0</v>
      </c>
      <c r="O187" s="6">
        <v>5.42</v>
      </c>
      <c r="P187" s="6">
        <f t="shared" si="13"/>
        <v>5.42</v>
      </c>
      <c r="Q187">
        <f t="shared" si="15"/>
        <v>4.8490000000000002</v>
      </c>
      <c r="R187">
        <f t="shared" si="11"/>
        <v>2.9094000000000007</v>
      </c>
      <c r="S187">
        <v>48</v>
      </c>
      <c r="T187">
        <f t="shared" si="16"/>
        <v>8.0705319674803603E-3</v>
      </c>
    </row>
    <row r="188" spans="1:20">
      <c r="A188" s="6">
        <v>72</v>
      </c>
      <c r="B188" s="7" t="s">
        <v>73</v>
      </c>
      <c r="C188" s="7" t="s">
        <v>448</v>
      </c>
      <c r="D188" s="7" t="s">
        <v>457</v>
      </c>
      <c r="E188" s="7" t="s">
        <v>450</v>
      </c>
      <c r="F188" s="7" t="s">
        <v>375</v>
      </c>
      <c r="G188" s="6" t="s">
        <v>382</v>
      </c>
      <c r="H188" s="6" t="s">
        <v>370</v>
      </c>
      <c r="I188" s="6" t="s">
        <v>371</v>
      </c>
      <c r="J188" s="6" t="s">
        <v>372</v>
      </c>
      <c r="K188" s="6" t="s">
        <v>383</v>
      </c>
      <c r="L188" s="6" t="s">
        <v>385</v>
      </c>
      <c r="M188" s="14">
        <f t="shared" si="14"/>
        <v>6.7625786163522008</v>
      </c>
      <c r="N188" s="6">
        <v>0</v>
      </c>
      <c r="O188" s="6">
        <v>5.66</v>
      </c>
      <c r="P188" s="6">
        <f t="shared" si="13"/>
        <v>5.66</v>
      </c>
      <c r="Q188">
        <f t="shared" si="15"/>
        <v>4.609</v>
      </c>
      <c r="R188">
        <f t="shared" si="11"/>
        <v>2.7654000000000001</v>
      </c>
      <c r="S188">
        <v>48</v>
      </c>
      <c r="T188">
        <f t="shared" si="16"/>
        <v>8.5193094629156026E-3</v>
      </c>
    </row>
    <row r="189" spans="1:20">
      <c r="A189" s="6">
        <v>73</v>
      </c>
      <c r="B189" s="7" t="s">
        <v>74</v>
      </c>
      <c r="C189" s="7" t="s">
        <v>448</v>
      </c>
      <c r="D189" s="7" t="s">
        <v>459</v>
      </c>
      <c r="E189" s="7" t="s">
        <v>450</v>
      </c>
      <c r="F189" s="7" t="s">
        <v>377</v>
      </c>
      <c r="G189" s="6" t="s">
        <v>382</v>
      </c>
      <c r="H189" s="6" t="s">
        <v>370</v>
      </c>
      <c r="I189" s="6" t="s">
        <v>371</v>
      </c>
      <c r="J189" s="6" t="s">
        <v>372</v>
      </c>
      <c r="K189" s="6" t="s">
        <v>383</v>
      </c>
      <c r="L189" s="6" t="s">
        <v>385</v>
      </c>
      <c r="M189" s="14">
        <f t="shared" si="14"/>
        <v>8.1283392226148425</v>
      </c>
      <c r="N189" s="6">
        <v>0</v>
      </c>
      <c r="O189" s="6">
        <v>7.18</v>
      </c>
      <c r="P189" s="6">
        <f t="shared" si="13"/>
        <v>7.18</v>
      </c>
      <c r="Q189">
        <f t="shared" si="15"/>
        <v>3.0890000000000004</v>
      </c>
      <c r="R189">
        <f t="shared" si="11"/>
        <v>1.8534000000000004</v>
      </c>
      <c r="S189">
        <v>48</v>
      </c>
      <c r="T189">
        <f t="shared" si="16"/>
        <v>4.7503553853376927E-3</v>
      </c>
    </row>
    <row r="190" spans="1:20">
      <c r="A190" s="6">
        <v>74</v>
      </c>
      <c r="B190" s="7" t="s">
        <v>75</v>
      </c>
      <c r="C190" s="7" t="s">
        <v>448</v>
      </c>
      <c r="D190" s="7" t="s">
        <v>459</v>
      </c>
      <c r="E190" s="7" t="s">
        <v>450</v>
      </c>
      <c r="F190" s="7" t="s">
        <v>374</v>
      </c>
      <c r="G190" s="6" t="s">
        <v>382</v>
      </c>
      <c r="H190" s="6" t="s">
        <v>370</v>
      </c>
      <c r="I190" s="6" t="s">
        <v>371</v>
      </c>
      <c r="J190" s="6" t="s">
        <v>372</v>
      </c>
      <c r="K190" s="6" t="s">
        <v>383</v>
      </c>
      <c r="L190" s="6" t="s">
        <v>386</v>
      </c>
      <c r="M190" s="14">
        <f t="shared" si="14"/>
        <v>8.7491561938958728</v>
      </c>
      <c r="N190" s="6">
        <v>0.08</v>
      </c>
      <c r="O190" s="6">
        <v>6.18</v>
      </c>
      <c r="P190" s="6">
        <f t="shared" si="13"/>
        <v>6.1</v>
      </c>
      <c r="Q190">
        <f t="shared" si="15"/>
        <v>4.1690000000000005</v>
      </c>
      <c r="R190">
        <f t="shared" si="11"/>
        <v>2.5014000000000003</v>
      </c>
      <c r="S190">
        <v>48</v>
      </c>
      <c r="T190">
        <f t="shared" si="16"/>
        <v>5.9562886803138744E-3</v>
      </c>
    </row>
    <row r="191" spans="1:20">
      <c r="A191" s="6">
        <v>75</v>
      </c>
      <c r="B191" s="7" t="s">
        <v>76</v>
      </c>
      <c r="C191" s="7" t="s">
        <v>448</v>
      </c>
      <c r="D191" s="7" t="s">
        <v>459</v>
      </c>
      <c r="E191" s="7" t="s">
        <v>450</v>
      </c>
      <c r="F191" s="7" t="s">
        <v>378</v>
      </c>
      <c r="G191" s="6" t="s">
        <v>382</v>
      </c>
      <c r="H191" s="6" t="s">
        <v>370</v>
      </c>
      <c r="I191" s="6" t="s">
        <v>371</v>
      </c>
      <c r="J191" s="6" t="s">
        <v>372</v>
      </c>
      <c r="K191" s="6" t="s">
        <v>383</v>
      </c>
      <c r="L191" s="6" t="s">
        <v>386</v>
      </c>
      <c r="M191" s="14">
        <f t="shared" si="14"/>
        <v>7.6001457194899809</v>
      </c>
      <c r="N191" s="6">
        <v>0</v>
      </c>
      <c r="O191" s="6">
        <v>7.36</v>
      </c>
      <c r="P191" s="6">
        <f t="shared" si="13"/>
        <v>7.36</v>
      </c>
      <c r="Q191">
        <f t="shared" si="15"/>
        <v>2.9089999999999998</v>
      </c>
      <c r="R191">
        <f t="shared" si="11"/>
        <v>1.7454000000000001</v>
      </c>
      <c r="S191">
        <v>48</v>
      </c>
      <c r="T191">
        <f t="shared" si="16"/>
        <v>4.7844477385152245E-3</v>
      </c>
    </row>
    <row r="192" spans="1:20">
      <c r="A192" s="6">
        <v>76</v>
      </c>
      <c r="B192" s="7" t="s">
        <v>77</v>
      </c>
      <c r="C192" s="7" t="s">
        <v>448</v>
      </c>
      <c r="D192" s="7" t="s">
        <v>459</v>
      </c>
      <c r="E192" s="7" t="s">
        <v>450</v>
      </c>
      <c r="F192" s="7" t="s">
        <v>375</v>
      </c>
      <c r="G192" s="6" t="s">
        <v>382</v>
      </c>
      <c r="H192" s="6" t="s">
        <v>370</v>
      </c>
      <c r="I192" s="6" t="s">
        <v>371</v>
      </c>
      <c r="J192" s="6" t="s">
        <v>372</v>
      </c>
      <c r="K192" s="6" t="s">
        <v>383</v>
      </c>
      <c r="L192" s="6"/>
      <c r="M192" s="14">
        <f t="shared" si="14"/>
        <v>8.8641441441441433</v>
      </c>
      <c r="N192" s="6">
        <v>0</v>
      </c>
      <c r="O192" s="6">
        <v>7.1</v>
      </c>
      <c r="P192" s="6">
        <f t="shared" si="13"/>
        <v>7.1</v>
      </c>
      <c r="Q192">
        <f t="shared" si="15"/>
        <v>3.1690000000000005</v>
      </c>
      <c r="R192">
        <f t="shared" si="11"/>
        <v>1.9014000000000004</v>
      </c>
      <c r="S192">
        <v>48</v>
      </c>
      <c r="T192">
        <f t="shared" si="16"/>
        <v>4.4688465525652508E-3</v>
      </c>
    </row>
    <row r="193" spans="1:20">
      <c r="A193" s="6">
        <v>77</v>
      </c>
      <c r="B193" s="7" t="s">
        <v>78</v>
      </c>
      <c r="C193" s="7" t="s">
        <v>452</v>
      </c>
      <c r="D193" s="7" t="s">
        <v>461</v>
      </c>
      <c r="E193" s="7" t="s">
        <v>450</v>
      </c>
      <c r="F193" s="7" t="s">
        <v>378</v>
      </c>
      <c r="G193" s="6" t="s">
        <v>382</v>
      </c>
      <c r="H193" s="6" t="s">
        <v>370</v>
      </c>
      <c r="I193" s="6" t="s">
        <v>371</v>
      </c>
      <c r="J193" s="6" t="s">
        <v>372</v>
      </c>
      <c r="K193" s="6" t="s">
        <v>383</v>
      </c>
      <c r="L193" s="6"/>
      <c r="M193" s="14">
        <f t="shared" si="14"/>
        <v>6.624281524926686</v>
      </c>
      <c r="N193" s="6">
        <v>0</v>
      </c>
      <c r="O193" s="6">
        <v>5.0999999999999996</v>
      </c>
      <c r="P193" s="6">
        <f t="shared" si="13"/>
        <v>5.0999999999999996</v>
      </c>
      <c r="Q193">
        <f t="shared" si="15"/>
        <v>5.1690000000000005</v>
      </c>
      <c r="R193">
        <f t="shared" si="11"/>
        <v>3.1014000000000004</v>
      </c>
      <c r="S193">
        <v>48</v>
      </c>
      <c r="T193">
        <f t="shared" si="16"/>
        <v>9.7538879887377836E-3</v>
      </c>
    </row>
    <row r="194" spans="1:20">
      <c r="A194" s="6">
        <v>78</v>
      </c>
      <c r="B194" s="7" t="s">
        <v>79</v>
      </c>
      <c r="C194" s="7" t="s">
        <v>452</v>
      </c>
      <c r="D194" s="7" t="s">
        <v>461</v>
      </c>
      <c r="E194" s="7" t="s">
        <v>450</v>
      </c>
      <c r="F194" s="7" t="s">
        <v>377</v>
      </c>
      <c r="G194" s="6" t="s">
        <v>382</v>
      </c>
      <c r="H194" s="6" t="s">
        <v>370</v>
      </c>
      <c r="I194" s="6" t="s">
        <v>371</v>
      </c>
      <c r="J194" s="6" t="s">
        <v>372</v>
      </c>
      <c r="K194" s="6" t="s">
        <v>383</v>
      </c>
      <c r="L194" s="6"/>
      <c r="M194" s="14">
        <f t="shared" si="14"/>
        <v>8.5257142857142831</v>
      </c>
      <c r="N194" s="6">
        <v>0</v>
      </c>
      <c r="O194" s="6">
        <v>5.38</v>
      </c>
      <c r="P194" s="6">
        <f t="shared" si="13"/>
        <v>5.38</v>
      </c>
      <c r="Q194">
        <f t="shared" si="15"/>
        <v>4.8890000000000002</v>
      </c>
      <c r="R194">
        <f t="shared" si="11"/>
        <v>2.9334000000000007</v>
      </c>
      <c r="S194">
        <v>48</v>
      </c>
      <c r="T194">
        <f t="shared" si="16"/>
        <v>7.1680211126005401E-3</v>
      </c>
    </row>
    <row r="195" spans="1:20">
      <c r="A195" s="6">
        <v>79</v>
      </c>
      <c r="B195" s="7" t="s">
        <v>80</v>
      </c>
      <c r="C195" s="7" t="s">
        <v>452</v>
      </c>
      <c r="D195" s="7" t="s">
        <v>461</v>
      </c>
      <c r="E195" s="7" t="s">
        <v>450</v>
      </c>
      <c r="F195" s="7" t="s">
        <v>375</v>
      </c>
      <c r="G195" s="6" t="s">
        <v>382</v>
      </c>
      <c r="H195" s="6" t="s">
        <v>370</v>
      </c>
      <c r="I195" s="6" t="s">
        <v>371</v>
      </c>
      <c r="J195" s="6" t="s">
        <v>372</v>
      </c>
      <c r="K195" s="6" t="s">
        <v>383</v>
      </c>
      <c r="L195" s="6"/>
      <c r="M195" s="14">
        <f t="shared" si="14"/>
        <v>5.8862162162162166</v>
      </c>
      <c r="N195" s="6">
        <v>0</v>
      </c>
      <c r="O195" s="6">
        <v>7</v>
      </c>
      <c r="P195" s="6">
        <f t="shared" si="13"/>
        <v>7</v>
      </c>
      <c r="Q195">
        <f t="shared" si="15"/>
        <v>3.2690000000000001</v>
      </c>
      <c r="R195">
        <f t="shared" ref="R195:R258" si="17">(Q195*0.5*0.1*0.001*12000)</f>
        <v>1.9614000000000003</v>
      </c>
      <c r="S195">
        <v>48</v>
      </c>
      <c r="T195">
        <f t="shared" si="16"/>
        <v>6.9420657514119117E-3</v>
      </c>
    </row>
    <row r="196" spans="1:20">
      <c r="A196" s="6">
        <v>80</v>
      </c>
      <c r="B196" s="7" t="s">
        <v>81</v>
      </c>
      <c r="C196" s="7" t="s">
        <v>452</v>
      </c>
      <c r="D196" s="7" t="s">
        <v>461</v>
      </c>
      <c r="E196" s="7" t="s">
        <v>450</v>
      </c>
      <c r="F196" s="7" t="s">
        <v>374</v>
      </c>
      <c r="G196" s="6" t="s">
        <v>382</v>
      </c>
      <c r="H196" s="6" t="s">
        <v>370</v>
      </c>
      <c r="I196" s="6" t="s">
        <v>371</v>
      </c>
      <c r="J196" s="6" t="s">
        <v>372</v>
      </c>
      <c r="K196" s="6" t="s">
        <v>383</v>
      </c>
      <c r="L196" s="6"/>
      <c r="M196" s="14">
        <f t="shared" si="14"/>
        <v>7.693686746987952</v>
      </c>
      <c r="N196" s="6">
        <v>0</v>
      </c>
      <c r="O196" s="6">
        <v>3.94</v>
      </c>
      <c r="P196" s="6">
        <f t="shared" si="13"/>
        <v>3.94</v>
      </c>
      <c r="Q196">
        <f t="shared" si="15"/>
        <v>6.3290000000000006</v>
      </c>
      <c r="R196">
        <f t="shared" si="17"/>
        <v>3.797400000000001</v>
      </c>
      <c r="S196">
        <v>48</v>
      </c>
      <c r="T196">
        <f t="shared" si="16"/>
        <v>1.0282781532660172E-2</v>
      </c>
    </row>
    <row r="197" spans="1:20">
      <c r="A197" s="6">
        <v>81</v>
      </c>
      <c r="B197" s="8" t="s">
        <v>82</v>
      </c>
      <c r="C197" s="7" t="s">
        <v>452</v>
      </c>
      <c r="D197" s="7" t="s">
        <v>463</v>
      </c>
      <c r="E197" s="7" t="s">
        <v>450</v>
      </c>
      <c r="F197" s="7" t="s">
        <v>375</v>
      </c>
      <c r="G197" s="6" t="s">
        <v>382</v>
      </c>
      <c r="H197" s="6" t="s">
        <v>370</v>
      </c>
      <c r="I197" s="6" t="s">
        <v>371</v>
      </c>
      <c r="J197" s="6" t="s">
        <v>372</v>
      </c>
      <c r="K197" s="6" t="s">
        <v>383</v>
      </c>
      <c r="L197" s="6" t="s">
        <v>384</v>
      </c>
      <c r="M197" s="14">
        <f t="shared" si="14"/>
        <v>7.0814639175257712</v>
      </c>
      <c r="N197" s="6">
        <v>3.2</v>
      </c>
      <c r="O197" s="6">
        <v>8.9</v>
      </c>
      <c r="P197" s="6">
        <f t="shared" si="13"/>
        <v>5.7</v>
      </c>
      <c r="Q197">
        <f t="shared" si="15"/>
        <v>4.569</v>
      </c>
      <c r="R197">
        <f t="shared" si="17"/>
        <v>2.7414000000000005</v>
      </c>
      <c r="S197">
        <v>48</v>
      </c>
      <c r="T197">
        <f t="shared" si="16"/>
        <v>8.0650696897082881E-3</v>
      </c>
    </row>
    <row r="198" spans="1:20">
      <c r="A198" s="6">
        <v>82</v>
      </c>
      <c r="B198" s="8" t="s">
        <v>83</v>
      </c>
      <c r="C198" s="7" t="s">
        <v>452</v>
      </c>
      <c r="D198" s="7" t="s">
        <v>463</v>
      </c>
      <c r="E198" s="7" t="s">
        <v>450</v>
      </c>
      <c r="F198" s="7" t="s">
        <v>374</v>
      </c>
      <c r="G198" s="6" t="s">
        <v>382</v>
      </c>
      <c r="H198" s="6" t="s">
        <v>370</v>
      </c>
      <c r="I198" s="6" t="s">
        <v>371</v>
      </c>
      <c r="J198" s="6" t="s">
        <v>372</v>
      </c>
      <c r="K198" s="6" t="s">
        <v>383</v>
      </c>
      <c r="L198" s="6" t="s">
        <v>385</v>
      </c>
      <c r="M198" s="14">
        <f t="shared" si="14"/>
        <v>6.269436893203884</v>
      </c>
      <c r="N198" s="6">
        <v>0</v>
      </c>
      <c r="O198" s="6">
        <v>4.4800000000000004</v>
      </c>
      <c r="P198" s="6">
        <f t="shared" si="13"/>
        <v>4.4800000000000004</v>
      </c>
      <c r="Q198">
        <f t="shared" si="15"/>
        <v>5.7889999999999997</v>
      </c>
      <c r="R198">
        <f t="shared" si="17"/>
        <v>3.4734000000000003</v>
      </c>
      <c r="S198">
        <v>48</v>
      </c>
      <c r="T198">
        <f t="shared" si="16"/>
        <v>1.1542105173503141E-2</v>
      </c>
    </row>
    <row r="199" spans="1:20">
      <c r="A199" s="6">
        <v>83</v>
      </c>
      <c r="B199" s="8" t="s">
        <v>84</v>
      </c>
      <c r="C199" s="7" t="s">
        <v>452</v>
      </c>
      <c r="D199" s="7" t="s">
        <v>463</v>
      </c>
      <c r="E199" s="7" t="s">
        <v>450</v>
      </c>
      <c r="F199" s="7" t="s">
        <v>378</v>
      </c>
      <c r="G199" s="6" t="s">
        <v>382</v>
      </c>
      <c r="H199" s="6" t="s">
        <v>370</v>
      </c>
      <c r="I199" s="6" t="s">
        <v>371</v>
      </c>
      <c r="J199" s="6" t="s">
        <v>372</v>
      </c>
      <c r="K199" s="6" t="s">
        <v>383</v>
      </c>
      <c r="L199" s="6" t="s">
        <v>385</v>
      </c>
      <c r="M199" s="14">
        <f t="shared" si="14"/>
        <v>7.7994736842105263</v>
      </c>
      <c r="N199" s="6">
        <v>0</v>
      </c>
      <c r="O199" s="6">
        <v>4.4400000000000004</v>
      </c>
      <c r="P199" s="6">
        <f t="shared" si="13"/>
        <v>4.4400000000000004</v>
      </c>
      <c r="Q199">
        <f t="shared" si="15"/>
        <v>5.8289999999999997</v>
      </c>
      <c r="R199">
        <f t="shared" si="17"/>
        <v>3.4974000000000003</v>
      </c>
      <c r="S199">
        <v>48</v>
      </c>
      <c r="T199">
        <f t="shared" si="16"/>
        <v>9.3419765166340516E-3</v>
      </c>
    </row>
    <row r="200" spans="1:20">
      <c r="A200" s="6">
        <v>84</v>
      </c>
      <c r="B200" s="8" t="s">
        <v>85</v>
      </c>
      <c r="C200" s="7" t="s">
        <v>452</v>
      </c>
      <c r="D200" s="7" t="s">
        <v>463</v>
      </c>
      <c r="E200" s="7" t="s">
        <v>450</v>
      </c>
      <c r="F200" s="7" t="s">
        <v>377</v>
      </c>
      <c r="G200" s="6" t="s">
        <v>382</v>
      </c>
      <c r="H200" s="6" t="s">
        <v>370</v>
      </c>
      <c r="I200" s="6" t="s">
        <v>371</v>
      </c>
      <c r="J200" s="6" t="s">
        <v>372</v>
      </c>
      <c r="K200" s="6" t="s">
        <v>383</v>
      </c>
      <c r="L200" s="6" t="s">
        <v>386</v>
      </c>
      <c r="M200" s="14">
        <f t="shared" si="14"/>
        <v>7.1419209039548024</v>
      </c>
      <c r="N200" s="6">
        <v>0</v>
      </c>
      <c r="O200" s="6">
        <v>4.42</v>
      </c>
      <c r="P200" s="6">
        <f t="shared" si="13"/>
        <v>4.42</v>
      </c>
      <c r="Q200">
        <f t="shared" si="15"/>
        <v>5.8490000000000002</v>
      </c>
      <c r="R200">
        <f t="shared" si="17"/>
        <v>3.5094000000000003</v>
      </c>
      <c r="S200">
        <v>48</v>
      </c>
      <c r="T200">
        <f t="shared" si="16"/>
        <v>1.0237091810904028E-2</v>
      </c>
    </row>
    <row r="201" spans="1:20">
      <c r="A201" s="6">
        <v>85</v>
      </c>
      <c r="B201" s="7" t="s">
        <v>86</v>
      </c>
      <c r="C201" s="7" t="s">
        <v>452</v>
      </c>
      <c r="D201" s="7" t="s">
        <v>465</v>
      </c>
      <c r="E201" s="7" t="s">
        <v>450</v>
      </c>
      <c r="F201" s="7" t="s">
        <v>374</v>
      </c>
      <c r="G201" s="6" t="s">
        <v>382</v>
      </c>
      <c r="H201" s="6" t="s">
        <v>370</v>
      </c>
      <c r="I201" s="6" t="s">
        <v>371</v>
      </c>
      <c r="J201" s="6" t="s">
        <v>372</v>
      </c>
      <c r="K201" s="6" t="s">
        <v>383</v>
      </c>
      <c r="L201" s="6" t="s">
        <v>386</v>
      </c>
      <c r="M201" s="14">
        <f t="shared" si="14"/>
        <v>7.2263768115942026</v>
      </c>
      <c r="N201" s="6">
        <v>0</v>
      </c>
      <c r="O201" s="6">
        <v>4.8499999999999996</v>
      </c>
      <c r="P201" s="6">
        <f t="shared" si="13"/>
        <v>4.8499999999999996</v>
      </c>
      <c r="Q201">
        <f t="shared" si="15"/>
        <v>5.4190000000000005</v>
      </c>
      <c r="R201">
        <f t="shared" si="17"/>
        <v>3.2514000000000007</v>
      </c>
      <c r="S201">
        <v>48</v>
      </c>
      <c r="T201">
        <f t="shared" si="16"/>
        <v>9.373646263687781E-3</v>
      </c>
    </row>
    <row r="202" spans="1:20">
      <c r="A202" s="6">
        <v>86</v>
      </c>
      <c r="B202" s="7" t="s">
        <v>87</v>
      </c>
      <c r="C202" s="7" t="s">
        <v>452</v>
      </c>
      <c r="D202" s="7" t="s">
        <v>465</v>
      </c>
      <c r="E202" s="7" t="s">
        <v>450</v>
      </c>
      <c r="F202" s="7" t="s">
        <v>375</v>
      </c>
      <c r="G202" s="6" t="s">
        <v>382</v>
      </c>
      <c r="H202" s="6" t="s">
        <v>370</v>
      </c>
      <c r="I202" s="6" t="s">
        <v>371</v>
      </c>
      <c r="J202" s="6" t="s">
        <v>372</v>
      </c>
      <c r="K202" s="6" t="s">
        <v>383</v>
      </c>
      <c r="L202" s="6"/>
      <c r="M202" s="14">
        <f t="shared" si="14"/>
        <v>7.065248962655601</v>
      </c>
      <c r="N202" s="6">
        <v>0</v>
      </c>
      <c r="O202" s="6">
        <v>5.38</v>
      </c>
      <c r="P202" s="6">
        <f t="shared" si="13"/>
        <v>5.38</v>
      </c>
      <c r="Q202">
        <f t="shared" si="15"/>
        <v>4.8890000000000002</v>
      </c>
      <c r="R202">
        <f t="shared" si="17"/>
        <v>2.9334000000000007</v>
      </c>
      <c r="S202">
        <v>48</v>
      </c>
      <c r="T202">
        <f t="shared" si="16"/>
        <v>8.6497305789249614E-3</v>
      </c>
    </row>
    <row r="203" spans="1:20">
      <c r="A203" s="6">
        <v>87</v>
      </c>
      <c r="B203" s="7" t="s">
        <v>88</v>
      </c>
      <c r="C203" s="7" t="s">
        <v>452</v>
      </c>
      <c r="D203" s="7" t="s">
        <v>465</v>
      </c>
      <c r="E203" s="7" t="s">
        <v>450</v>
      </c>
      <c r="F203" s="7" t="s">
        <v>377</v>
      </c>
      <c r="G203" s="6" t="s">
        <v>382</v>
      </c>
      <c r="H203" s="6" t="s">
        <v>370</v>
      </c>
      <c r="I203" s="6" t="s">
        <v>371</v>
      </c>
      <c r="J203" s="6" t="s">
        <v>372</v>
      </c>
      <c r="K203" s="6" t="s">
        <v>383</v>
      </c>
      <c r="L203" s="6"/>
      <c r="M203" s="14">
        <f t="shared" si="14"/>
        <v>7.1833648393194709</v>
      </c>
      <c r="N203" s="6">
        <v>0</v>
      </c>
      <c r="O203" s="6">
        <v>5.84</v>
      </c>
      <c r="P203" s="6">
        <f t="shared" si="13"/>
        <v>5.84</v>
      </c>
      <c r="Q203">
        <f t="shared" si="15"/>
        <v>4.4290000000000003</v>
      </c>
      <c r="R203">
        <f t="shared" si="17"/>
        <v>2.6574000000000004</v>
      </c>
      <c r="S203">
        <v>48</v>
      </c>
      <c r="T203">
        <f t="shared" si="16"/>
        <v>7.7070427631578953E-3</v>
      </c>
    </row>
    <row r="204" spans="1:20">
      <c r="A204" s="6">
        <v>88</v>
      </c>
      <c r="B204" s="7" t="s">
        <v>89</v>
      </c>
      <c r="C204" s="7" t="s">
        <v>452</v>
      </c>
      <c r="D204" s="7" t="s">
        <v>465</v>
      </c>
      <c r="E204" s="7" t="s">
        <v>450</v>
      </c>
      <c r="F204" s="7" t="s">
        <v>378</v>
      </c>
      <c r="G204" s="6" t="s">
        <v>382</v>
      </c>
      <c r="H204" s="6" t="s">
        <v>370</v>
      </c>
      <c r="I204" s="6" t="s">
        <v>371</v>
      </c>
      <c r="J204" s="6" t="s">
        <v>372</v>
      </c>
      <c r="K204" s="6" t="s">
        <v>383</v>
      </c>
      <c r="L204" s="6"/>
      <c r="M204" s="14">
        <f t="shared" si="14"/>
        <v>7.9027253668763109</v>
      </c>
      <c r="N204" s="6">
        <v>0</v>
      </c>
      <c r="O204" s="6">
        <v>5.0199999999999996</v>
      </c>
      <c r="P204" s="6">
        <f t="shared" si="13"/>
        <v>5.0199999999999996</v>
      </c>
      <c r="Q204">
        <f t="shared" si="15"/>
        <v>5.2490000000000006</v>
      </c>
      <c r="R204">
        <f t="shared" si="17"/>
        <v>3.1494</v>
      </c>
      <c r="S204">
        <v>48</v>
      </c>
      <c r="T204">
        <f t="shared" si="16"/>
        <v>8.3025155188879447E-3</v>
      </c>
    </row>
    <row r="205" spans="1:20">
      <c r="A205" s="6">
        <v>89</v>
      </c>
      <c r="B205" s="7" t="s">
        <v>90</v>
      </c>
      <c r="C205" s="7" t="s">
        <v>448</v>
      </c>
      <c r="D205" s="7" t="s">
        <v>467</v>
      </c>
      <c r="E205" s="7" t="s">
        <v>450</v>
      </c>
      <c r="F205" s="7" t="s">
        <v>377</v>
      </c>
      <c r="G205" s="6" t="s">
        <v>382</v>
      </c>
      <c r="H205" s="6" t="s">
        <v>370</v>
      </c>
      <c r="I205" s="6" t="s">
        <v>371</v>
      </c>
      <c r="J205" s="6" t="s">
        <v>372</v>
      </c>
      <c r="K205" s="6" t="s">
        <v>383</v>
      </c>
      <c r="L205" s="6"/>
      <c r="M205" s="14">
        <f t="shared" si="14"/>
        <v>7.6513580246913575</v>
      </c>
      <c r="N205" s="6">
        <v>0</v>
      </c>
      <c r="O205" s="6">
        <v>5.54</v>
      </c>
      <c r="P205" s="6">
        <f t="shared" si="13"/>
        <v>5.54</v>
      </c>
      <c r="Q205">
        <f t="shared" si="15"/>
        <v>4.7290000000000001</v>
      </c>
      <c r="R205">
        <f t="shared" si="17"/>
        <v>2.8374000000000001</v>
      </c>
      <c r="S205">
        <v>48</v>
      </c>
      <c r="T205">
        <f t="shared" si="16"/>
        <v>7.7257527107267333E-3</v>
      </c>
    </row>
    <row r="206" spans="1:20">
      <c r="A206" s="6">
        <v>90</v>
      </c>
      <c r="B206" s="7" t="s">
        <v>91</v>
      </c>
      <c r="C206" s="7" t="s">
        <v>448</v>
      </c>
      <c r="D206" s="7" t="s">
        <v>467</v>
      </c>
      <c r="E206" s="7" t="s">
        <v>450</v>
      </c>
      <c r="F206" s="7" t="s">
        <v>378</v>
      </c>
      <c r="G206" s="6" t="s">
        <v>382</v>
      </c>
      <c r="H206" s="6" t="s">
        <v>370</v>
      </c>
      <c r="I206" s="6" t="s">
        <v>371</v>
      </c>
      <c r="J206" s="6" t="s">
        <v>372</v>
      </c>
      <c r="K206" s="6" t="s">
        <v>383</v>
      </c>
      <c r="L206" s="6"/>
      <c r="M206" s="14">
        <f t="shared" si="14"/>
        <v>8.4096440677966093</v>
      </c>
      <c r="N206" s="6">
        <v>0</v>
      </c>
      <c r="O206" s="6">
        <v>6.98</v>
      </c>
      <c r="P206" s="6">
        <f t="shared" si="13"/>
        <v>6.98</v>
      </c>
      <c r="Q206">
        <f t="shared" si="15"/>
        <v>3.2889999999999997</v>
      </c>
      <c r="R206">
        <f t="shared" si="17"/>
        <v>1.9733999999999998</v>
      </c>
      <c r="S206">
        <v>48</v>
      </c>
      <c r="T206">
        <f t="shared" si="16"/>
        <v>4.8887324681711275E-3</v>
      </c>
    </row>
    <row r="207" spans="1:20">
      <c r="A207" s="6">
        <v>91</v>
      </c>
      <c r="B207" s="7" t="s">
        <v>92</v>
      </c>
      <c r="C207" s="7" t="s">
        <v>448</v>
      </c>
      <c r="D207" s="7" t="s">
        <v>467</v>
      </c>
      <c r="E207" s="7" t="s">
        <v>450</v>
      </c>
      <c r="F207" s="7" t="s">
        <v>374</v>
      </c>
      <c r="G207" s="6" t="s">
        <v>382</v>
      </c>
      <c r="H207" s="6" t="s">
        <v>370</v>
      </c>
      <c r="I207" s="6" t="s">
        <v>371</v>
      </c>
      <c r="J207" s="6" t="s">
        <v>372</v>
      </c>
      <c r="K207" s="6" t="s">
        <v>383</v>
      </c>
      <c r="L207" s="6" t="s">
        <v>384</v>
      </c>
      <c r="M207" s="14">
        <f t="shared" si="14"/>
        <v>9.2712558139534895</v>
      </c>
      <c r="N207" s="6">
        <v>0</v>
      </c>
      <c r="O207" s="6">
        <v>6.42</v>
      </c>
      <c r="P207" s="6">
        <f t="shared" si="13"/>
        <v>6.42</v>
      </c>
      <c r="Q207">
        <f t="shared" si="15"/>
        <v>3.8490000000000002</v>
      </c>
      <c r="R207">
        <f t="shared" si="17"/>
        <v>2.3094000000000001</v>
      </c>
      <c r="S207">
        <v>48</v>
      </c>
      <c r="T207">
        <f t="shared" si="16"/>
        <v>5.1894264342905302E-3</v>
      </c>
    </row>
    <row r="208" spans="1:20">
      <c r="A208" s="6">
        <v>92</v>
      </c>
      <c r="B208" s="7" t="s">
        <v>93</v>
      </c>
      <c r="C208" s="7" t="s">
        <v>448</v>
      </c>
      <c r="D208" s="7" t="s">
        <v>467</v>
      </c>
      <c r="E208" s="7" t="s">
        <v>450</v>
      </c>
      <c r="F208" s="7" t="s">
        <v>375</v>
      </c>
      <c r="G208" s="6" t="s">
        <v>382</v>
      </c>
      <c r="H208" s="6" t="s">
        <v>370</v>
      </c>
      <c r="I208" s="6" t="s">
        <v>371</v>
      </c>
      <c r="J208" s="6" t="s">
        <v>372</v>
      </c>
      <c r="K208" s="6" t="s">
        <v>383</v>
      </c>
      <c r="L208" s="6" t="s">
        <v>385</v>
      </c>
      <c r="M208" s="14">
        <f t="shared" si="14"/>
        <v>7.7130232558139546</v>
      </c>
      <c r="N208" s="6">
        <v>0</v>
      </c>
      <c r="O208" s="6">
        <v>6.3</v>
      </c>
      <c r="P208" s="6">
        <f t="shared" si="13"/>
        <v>6.3</v>
      </c>
      <c r="Q208">
        <f t="shared" si="15"/>
        <v>3.9690000000000003</v>
      </c>
      <c r="R208">
        <f t="shared" si="17"/>
        <v>2.3814000000000002</v>
      </c>
      <c r="S208">
        <v>48</v>
      </c>
      <c r="T208">
        <f t="shared" si="16"/>
        <v>6.4323026593499366E-3</v>
      </c>
    </row>
    <row r="209" spans="1:20">
      <c r="A209" s="6">
        <v>93</v>
      </c>
      <c r="B209" s="7" t="s">
        <v>94</v>
      </c>
      <c r="C209" s="7" t="s">
        <v>452</v>
      </c>
      <c r="D209" s="7" t="s">
        <v>467</v>
      </c>
      <c r="E209" s="7" t="s">
        <v>450</v>
      </c>
      <c r="F209" s="7" t="s">
        <v>375</v>
      </c>
      <c r="G209" s="6" t="s">
        <v>382</v>
      </c>
      <c r="H209" s="6" t="s">
        <v>370</v>
      </c>
      <c r="I209" s="6" t="s">
        <v>371</v>
      </c>
      <c r="J209" s="6" t="s">
        <v>372</v>
      </c>
      <c r="K209" s="6" t="s">
        <v>383</v>
      </c>
      <c r="L209" s="6" t="s">
        <v>385</v>
      </c>
      <c r="M209" s="14">
        <f t="shared" si="14"/>
        <v>5.5279795396419438</v>
      </c>
      <c r="N209" s="6">
        <v>0</v>
      </c>
      <c r="O209" s="6">
        <v>5.94</v>
      </c>
      <c r="P209" s="6">
        <f t="shared" si="13"/>
        <v>5.94</v>
      </c>
      <c r="Q209">
        <f t="shared" si="15"/>
        <v>4.3289999999999997</v>
      </c>
      <c r="R209">
        <f t="shared" si="17"/>
        <v>2.5973999999999999</v>
      </c>
      <c r="S209">
        <v>48</v>
      </c>
      <c r="T209">
        <f t="shared" si="16"/>
        <v>9.7888386908727507E-3</v>
      </c>
    </row>
    <row r="210" spans="1:20">
      <c r="A210" s="6">
        <v>94</v>
      </c>
      <c r="B210" s="7" t="s">
        <v>95</v>
      </c>
      <c r="C210" s="7" t="s">
        <v>452</v>
      </c>
      <c r="D210" s="7" t="s">
        <v>467</v>
      </c>
      <c r="E210" s="7" t="s">
        <v>450</v>
      </c>
      <c r="F210" s="7" t="s">
        <v>378</v>
      </c>
      <c r="G210" s="6" t="s">
        <v>382</v>
      </c>
      <c r="H210" s="6" t="s">
        <v>370</v>
      </c>
      <c r="I210" s="6" t="s">
        <v>371</v>
      </c>
      <c r="J210" s="6" t="s">
        <v>372</v>
      </c>
      <c r="K210" s="6" t="s">
        <v>383</v>
      </c>
      <c r="L210" s="6" t="s">
        <v>386</v>
      </c>
      <c r="M210" s="14">
        <f t="shared" si="14"/>
        <v>7.3571428571428568</v>
      </c>
      <c r="N210" s="6">
        <v>0.06</v>
      </c>
      <c r="O210" s="6">
        <v>7.46</v>
      </c>
      <c r="P210" s="6">
        <f t="shared" si="13"/>
        <v>7.4</v>
      </c>
      <c r="Q210">
        <f t="shared" si="15"/>
        <v>2.8689999999999998</v>
      </c>
      <c r="R210">
        <f t="shared" si="17"/>
        <v>1.7213999999999998</v>
      </c>
      <c r="S210">
        <v>48</v>
      </c>
      <c r="T210">
        <f t="shared" si="16"/>
        <v>4.8745145631067964E-3</v>
      </c>
    </row>
    <row r="211" spans="1:20">
      <c r="A211" s="6">
        <v>95</v>
      </c>
      <c r="B211" s="7" t="s">
        <v>96</v>
      </c>
      <c r="C211" s="7" t="s">
        <v>452</v>
      </c>
      <c r="D211" s="7" t="s">
        <v>467</v>
      </c>
      <c r="E211" s="7" t="s">
        <v>450</v>
      </c>
      <c r="F211" s="7" t="s">
        <v>377</v>
      </c>
      <c r="G211" s="6" t="s">
        <v>382</v>
      </c>
      <c r="H211" s="6" t="s">
        <v>370</v>
      </c>
      <c r="I211" s="6" t="s">
        <v>371</v>
      </c>
      <c r="J211" s="6" t="s">
        <v>372</v>
      </c>
      <c r="K211" s="6" t="s">
        <v>383</v>
      </c>
      <c r="L211" s="6" t="s">
        <v>386</v>
      </c>
      <c r="M211" s="14">
        <f t="shared" si="14"/>
        <v>7.6997971602434045</v>
      </c>
      <c r="N211" s="6">
        <v>0</v>
      </c>
      <c r="O211" s="6">
        <v>7</v>
      </c>
      <c r="P211" s="6">
        <f t="shared" si="13"/>
        <v>7</v>
      </c>
      <c r="Q211">
        <f t="shared" si="15"/>
        <v>3.2690000000000001</v>
      </c>
      <c r="R211">
        <f t="shared" si="17"/>
        <v>1.9614000000000003</v>
      </c>
      <c r="S211">
        <v>48</v>
      </c>
      <c r="T211">
        <f t="shared" si="16"/>
        <v>5.3069579820864098E-3</v>
      </c>
    </row>
    <row r="212" spans="1:20">
      <c r="A212" s="6">
        <v>96</v>
      </c>
      <c r="B212" s="7" t="s">
        <v>97</v>
      </c>
      <c r="C212" s="7" t="s">
        <v>452</v>
      </c>
      <c r="D212" s="7" t="s">
        <v>467</v>
      </c>
      <c r="E212" s="7" t="s">
        <v>450</v>
      </c>
      <c r="F212" s="7" t="s">
        <v>374</v>
      </c>
      <c r="G212" s="6" t="s">
        <v>382</v>
      </c>
      <c r="H212" s="6" t="s">
        <v>370</v>
      </c>
      <c r="I212" s="6" t="s">
        <v>371</v>
      </c>
      <c r="J212" s="6" t="s">
        <v>372</v>
      </c>
      <c r="K212" s="6" t="s">
        <v>383</v>
      </c>
      <c r="L212" s="6"/>
      <c r="M212" s="14">
        <f t="shared" si="14"/>
        <v>6.7541784037558692</v>
      </c>
      <c r="N212" s="6">
        <v>0</v>
      </c>
      <c r="O212" s="6">
        <v>7.02</v>
      </c>
      <c r="P212" s="6">
        <f t="shared" si="13"/>
        <v>7.02</v>
      </c>
      <c r="Q212">
        <f t="shared" si="15"/>
        <v>3.2490000000000006</v>
      </c>
      <c r="R212">
        <f t="shared" si="17"/>
        <v>1.9494000000000005</v>
      </c>
      <c r="S212">
        <v>48</v>
      </c>
      <c r="T212">
        <f t="shared" si="16"/>
        <v>6.0129445170438757E-3</v>
      </c>
    </row>
    <row r="213" spans="1:20">
      <c r="A213" s="6">
        <v>97</v>
      </c>
      <c r="B213" s="7" t="s">
        <v>98</v>
      </c>
      <c r="C213" s="7" t="s">
        <v>448</v>
      </c>
      <c r="D213" s="7" t="s">
        <v>469</v>
      </c>
      <c r="E213" s="7" t="s">
        <v>450</v>
      </c>
      <c r="F213" s="7" t="s">
        <v>377</v>
      </c>
      <c r="G213" s="6" t="s">
        <v>382</v>
      </c>
      <c r="H213" s="6" t="s">
        <v>370</v>
      </c>
      <c r="I213" s="6" t="s">
        <v>371</v>
      </c>
      <c r="J213" s="6" t="s">
        <v>372</v>
      </c>
      <c r="K213" s="6" t="s">
        <v>383</v>
      </c>
      <c r="L213" s="6"/>
      <c r="M213" s="14">
        <f t="shared" ref="M213:M230" si="18">M98</f>
        <v>9.2359936406995242</v>
      </c>
      <c r="N213" s="6">
        <v>0</v>
      </c>
      <c r="O213" s="6">
        <v>7.2</v>
      </c>
      <c r="P213" s="6">
        <f t="shared" si="13"/>
        <v>7.2</v>
      </c>
      <c r="Q213">
        <f t="shared" si="15"/>
        <v>3.069</v>
      </c>
      <c r="R213">
        <f t="shared" si="17"/>
        <v>1.8414000000000001</v>
      </c>
      <c r="S213">
        <v>48</v>
      </c>
      <c r="T213">
        <f t="shared" si="16"/>
        <v>4.1535866623977529E-3</v>
      </c>
    </row>
    <row r="214" spans="1:20">
      <c r="A214" s="6">
        <v>98</v>
      </c>
      <c r="B214" s="7" t="s">
        <v>99</v>
      </c>
      <c r="C214" s="7" t="s">
        <v>448</v>
      </c>
      <c r="D214" s="7" t="s">
        <v>469</v>
      </c>
      <c r="E214" s="7" t="s">
        <v>450</v>
      </c>
      <c r="F214" s="7" t="s">
        <v>378</v>
      </c>
      <c r="G214" s="6" t="s">
        <v>382</v>
      </c>
      <c r="H214" s="6" t="s">
        <v>370</v>
      </c>
      <c r="I214" s="6" t="s">
        <v>371</v>
      </c>
      <c r="J214" s="6" t="s">
        <v>372</v>
      </c>
      <c r="K214" s="6" t="s">
        <v>383</v>
      </c>
      <c r="L214" s="6"/>
      <c r="M214" s="14">
        <f t="shared" si="18"/>
        <v>9.0589398280802289</v>
      </c>
      <c r="N214" s="6">
        <v>0</v>
      </c>
      <c r="O214" s="6">
        <v>7.38</v>
      </c>
      <c r="P214" s="6">
        <f t="shared" si="13"/>
        <v>7.38</v>
      </c>
      <c r="Q214">
        <f t="shared" si="15"/>
        <v>2.8890000000000002</v>
      </c>
      <c r="R214">
        <f t="shared" si="17"/>
        <v>1.7334000000000003</v>
      </c>
      <c r="S214">
        <v>48</v>
      </c>
      <c r="T214">
        <f t="shared" si="16"/>
        <v>3.9863936272168587E-3</v>
      </c>
    </row>
    <row r="215" spans="1:20">
      <c r="A215" s="6">
        <v>99</v>
      </c>
      <c r="B215" s="7" t="s">
        <v>100</v>
      </c>
      <c r="C215" s="7" t="s">
        <v>448</v>
      </c>
      <c r="D215" s="7" t="s">
        <v>469</v>
      </c>
      <c r="E215" s="7" t="s">
        <v>450</v>
      </c>
      <c r="F215" s="7" t="s">
        <v>374</v>
      </c>
      <c r="G215" s="6" t="s">
        <v>382</v>
      </c>
      <c r="H215" s="6" t="s">
        <v>370</v>
      </c>
      <c r="I215" s="6" t="s">
        <v>371</v>
      </c>
      <c r="J215" s="6" t="s">
        <v>372</v>
      </c>
      <c r="K215" s="6" t="s">
        <v>383</v>
      </c>
      <c r="L215" s="6"/>
      <c r="M215" s="14">
        <f t="shared" si="18"/>
        <v>9.3803819918144598</v>
      </c>
      <c r="N215" s="6">
        <v>0</v>
      </c>
      <c r="O215" s="6">
        <v>8.1</v>
      </c>
      <c r="P215" s="6">
        <f t="shared" si="13"/>
        <v>8.1</v>
      </c>
      <c r="Q215">
        <f t="shared" si="15"/>
        <v>2.1690000000000005</v>
      </c>
      <c r="R215">
        <f t="shared" si="17"/>
        <v>1.3014000000000003</v>
      </c>
      <c r="S215">
        <v>48</v>
      </c>
      <c r="T215">
        <f t="shared" si="16"/>
        <v>2.8903407157255434E-3</v>
      </c>
    </row>
    <row r="216" spans="1:20">
      <c r="A216" s="6">
        <v>100</v>
      </c>
      <c r="B216" s="7" t="s">
        <v>101</v>
      </c>
      <c r="C216" s="7" t="s">
        <v>448</v>
      </c>
      <c r="D216" s="7" t="s">
        <v>469</v>
      </c>
      <c r="E216" s="7" t="s">
        <v>450</v>
      </c>
      <c r="F216" s="7" t="s">
        <v>375</v>
      </c>
      <c r="G216" s="6" t="s">
        <v>382</v>
      </c>
      <c r="H216" s="6" t="s">
        <v>370</v>
      </c>
      <c r="I216" s="6" t="s">
        <v>371</v>
      </c>
      <c r="J216" s="6" t="s">
        <v>372</v>
      </c>
      <c r="K216" s="6" t="s">
        <v>383</v>
      </c>
      <c r="L216" s="6"/>
      <c r="M216" s="14">
        <f t="shared" si="18"/>
        <v>8.500478468899523</v>
      </c>
      <c r="N216" s="6">
        <v>0</v>
      </c>
      <c r="O216" s="6">
        <v>7.28</v>
      </c>
      <c r="P216" s="6">
        <f t="shared" si="13"/>
        <v>7.28</v>
      </c>
      <c r="Q216">
        <f t="shared" si="15"/>
        <v>2.9889999999999999</v>
      </c>
      <c r="R216">
        <f t="shared" si="17"/>
        <v>1.7934000000000001</v>
      </c>
      <c r="S216">
        <v>48</v>
      </c>
      <c r="T216">
        <f t="shared" si="16"/>
        <v>4.3953408195429467E-3</v>
      </c>
    </row>
    <row r="217" spans="1:20">
      <c r="A217" s="6">
        <v>101</v>
      </c>
      <c r="B217" s="7" t="s">
        <v>102</v>
      </c>
      <c r="C217" s="7" t="s">
        <v>452</v>
      </c>
      <c r="D217" s="7" t="s">
        <v>469</v>
      </c>
      <c r="E217" s="7" t="s">
        <v>450</v>
      </c>
      <c r="F217" s="7" t="s">
        <v>377</v>
      </c>
      <c r="G217" s="6" t="s">
        <v>382</v>
      </c>
      <c r="H217" s="6" t="s">
        <v>370</v>
      </c>
      <c r="I217" s="6" t="s">
        <v>371</v>
      </c>
      <c r="J217" s="6" t="s">
        <v>372</v>
      </c>
      <c r="K217" s="6" t="s">
        <v>373</v>
      </c>
      <c r="L217" s="6" t="s">
        <v>380</v>
      </c>
      <c r="M217" s="14">
        <f t="shared" si="18"/>
        <v>6.3842307692307694</v>
      </c>
      <c r="N217" s="6">
        <v>0</v>
      </c>
      <c r="O217" s="6">
        <v>6</v>
      </c>
      <c r="P217" s="6">
        <f t="shared" si="13"/>
        <v>6</v>
      </c>
      <c r="Q217">
        <f t="shared" si="15"/>
        <v>4.2690000000000001</v>
      </c>
      <c r="R217">
        <f t="shared" si="17"/>
        <v>2.5614000000000003</v>
      </c>
      <c r="S217">
        <v>48</v>
      </c>
      <c r="T217">
        <f t="shared" si="16"/>
        <v>8.3584854509307794E-3</v>
      </c>
    </row>
    <row r="218" spans="1:20">
      <c r="A218" s="6">
        <v>102</v>
      </c>
      <c r="B218" s="7" t="s">
        <v>103</v>
      </c>
      <c r="C218" s="7" t="s">
        <v>452</v>
      </c>
      <c r="D218" s="7" t="s">
        <v>469</v>
      </c>
      <c r="E218" s="7" t="s">
        <v>450</v>
      </c>
      <c r="F218" s="7" t="s">
        <v>375</v>
      </c>
      <c r="G218" s="6" t="s">
        <v>382</v>
      </c>
      <c r="H218" s="6" t="s">
        <v>370</v>
      </c>
      <c r="I218" s="6" t="s">
        <v>371</v>
      </c>
      <c r="J218" s="6" t="s">
        <v>372</v>
      </c>
      <c r="K218" s="6" t="s">
        <v>373</v>
      </c>
      <c r="L218" s="6" t="s">
        <v>380</v>
      </c>
      <c r="M218" s="14">
        <f t="shared" si="18"/>
        <v>6.4861538461538473</v>
      </c>
      <c r="N218" s="6">
        <v>0</v>
      </c>
      <c r="O218" s="6">
        <v>6.6</v>
      </c>
      <c r="P218" s="6">
        <f t="shared" si="13"/>
        <v>6.6</v>
      </c>
      <c r="Q218">
        <f t="shared" si="15"/>
        <v>3.6690000000000005</v>
      </c>
      <c r="R218">
        <f t="shared" si="17"/>
        <v>2.2014000000000005</v>
      </c>
      <c r="S218">
        <v>48</v>
      </c>
      <c r="T218">
        <f t="shared" si="16"/>
        <v>7.0708313567362435E-3</v>
      </c>
    </row>
    <row r="219" spans="1:20">
      <c r="A219" s="6">
        <v>103</v>
      </c>
      <c r="B219" s="7" t="s">
        <v>104</v>
      </c>
      <c r="C219" s="7" t="s">
        <v>452</v>
      </c>
      <c r="D219" s="7" t="s">
        <v>469</v>
      </c>
      <c r="E219" s="7" t="s">
        <v>450</v>
      </c>
      <c r="F219" s="7" t="s">
        <v>378</v>
      </c>
      <c r="G219" s="6" t="s">
        <v>382</v>
      </c>
      <c r="H219" s="6" t="s">
        <v>370</v>
      </c>
      <c r="I219" s="6" t="s">
        <v>371</v>
      </c>
      <c r="J219" s="6" t="s">
        <v>372</v>
      </c>
      <c r="K219" s="6" t="s">
        <v>373</v>
      </c>
      <c r="L219" s="6" t="s">
        <v>380</v>
      </c>
      <c r="M219" s="14">
        <f t="shared" si="18"/>
        <v>6.3951136363636358</v>
      </c>
      <c r="N219" s="6">
        <v>0</v>
      </c>
      <c r="O219" s="6">
        <v>6.64</v>
      </c>
      <c r="P219" s="6">
        <f t="shared" si="13"/>
        <v>6.64</v>
      </c>
      <c r="Q219">
        <f t="shared" si="15"/>
        <v>3.6290000000000004</v>
      </c>
      <c r="R219">
        <f t="shared" si="17"/>
        <v>2.1774000000000004</v>
      </c>
      <c r="S219">
        <v>48</v>
      </c>
      <c r="T219">
        <f t="shared" si="16"/>
        <v>7.0933063240755561E-3</v>
      </c>
    </row>
    <row r="220" spans="1:20">
      <c r="A220" s="6">
        <v>104</v>
      </c>
      <c r="B220" s="7" t="s">
        <v>105</v>
      </c>
      <c r="C220" s="7" t="s">
        <v>452</v>
      </c>
      <c r="D220" s="7" t="s">
        <v>469</v>
      </c>
      <c r="E220" s="7" t="s">
        <v>450</v>
      </c>
      <c r="F220" s="7" t="s">
        <v>374</v>
      </c>
      <c r="G220" s="6" t="s">
        <v>382</v>
      </c>
      <c r="H220" s="6" t="s">
        <v>370</v>
      </c>
      <c r="I220" s="6" t="s">
        <v>371</v>
      </c>
      <c r="J220" s="6" t="s">
        <v>372</v>
      </c>
      <c r="K220" s="6" t="s">
        <v>373</v>
      </c>
      <c r="L220" s="6" t="s">
        <v>380</v>
      </c>
      <c r="M220" s="14">
        <f t="shared" si="18"/>
        <v>5.6239853747714816</v>
      </c>
      <c r="N220" s="6">
        <v>0</v>
      </c>
      <c r="O220" s="6">
        <v>5.22</v>
      </c>
      <c r="P220" s="6">
        <f t="shared" si="13"/>
        <v>5.22</v>
      </c>
      <c r="Q220">
        <f t="shared" si="15"/>
        <v>5.0490000000000004</v>
      </c>
      <c r="R220">
        <f t="shared" si="17"/>
        <v>3.0294000000000003</v>
      </c>
      <c r="S220">
        <v>48</v>
      </c>
      <c r="T220">
        <f t="shared" si="16"/>
        <v>1.122202420424403E-2</v>
      </c>
    </row>
    <row r="221" spans="1:20">
      <c r="A221" s="6">
        <v>1</v>
      </c>
      <c r="B221" s="7" t="s">
        <v>427</v>
      </c>
      <c r="C221" s="7"/>
      <c r="D221" s="7"/>
      <c r="E221" s="7"/>
      <c r="F221" s="6"/>
      <c r="G221" s="6" t="s">
        <v>382</v>
      </c>
      <c r="H221" s="6" t="s">
        <v>370</v>
      </c>
      <c r="I221" s="6" t="s">
        <v>381</v>
      </c>
      <c r="J221" s="6" t="s">
        <v>372</v>
      </c>
      <c r="K221" s="6" t="s">
        <v>373</v>
      </c>
      <c r="L221" s="6" t="s">
        <v>380</v>
      </c>
      <c r="M221" s="14">
        <f t="shared" si="18"/>
        <v>0</v>
      </c>
      <c r="N221" s="6">
        <v>0</v>
      </c>
      <c r="O221" s="6">
        <v>10.31</v>
      </c>
      <c r="P221" s="6">
        <f t="shared" si="13"/>
        <v>10.31</v>
      </c>
    </row>
    <row r="222" spans="1:20">
      <c r="A222" s="6">
        <v>2</v>
      </c>
      <c r="B222" s="7" t="s">
        <v>427</v>
      </c>
      <c r="C222" s="7"/>
      <c r="D222" s="7"/>
      <c r="E222" s="7"/>
      <c r="F222" s="6"/>
      <c r="G222" s="6" t="s">
        <v>382</v>
      </c>
      <c r="H222" s="6" t="s">
        <v>370</v>
      </c>
      <c r="I222" s="6" t="s">
        <v>381</v>
      </c>
      <c r="J222" s="6" t="s">
        <v>372</v>
      </c>
      <c r="K222" s="6" t="s">
        <v>373</v>
      </c>
      <c r="L222" s="6" t="s">
        <v>380</v>
      </c>
      <c r="M222" s="14">
        <f t="shared" si="18"/>
        <v>0</v>
      </c>
      <c r="N222" s="6">
        <v>0</v>
      </c>
      <c r="O222" s="6">
        <v>10.199999999999999</v>
      </c>
      <c r="P222" s="6">
        <f t="shared" si="13"/>
        <v>10.199999999999999</v>
      </c>
    </row>
    <row r="223" spans="1:20">
      <c r="A223" s="6">
        <v>3</v>
      </c>
      <c r="B223" s="7" t="s">
        <v>427</v>
      </c>
      <c r="C223" s="7"/>
      <c r="D223" s="7"/>
      <c r="E223" s="7"/>
      <c r="F223" s="6"/>
      <c r="G223" s="6" t="s">
        <v>382</v>
      </c>
      <c r="H223" s="6" t="s">
        <v>370</v>
      </c>
      <c r="I223" s="6" t="s">
        <v>381</v>
      </c>
      <c r="J223" s="6" t="s">
        <v>372</v>
      </c>
      <c r="K223" s="6" t="s">
        <v>373</v>
      </c>
      <c r="L223" s="6" t="s">
        <v>380</v>
      </c>
      <c r="M223" s="14">
        <f t="shared" si="18"/>
        <v>0</v>
      </c>
      <c r="N223" s="6">
        <v>0</v>
      </c>
      <c r="O223" s="6">
        <v>10.210000000000001</v>
      </c>
      <c r="P223" s="6">
        <f t="shared" si="13"/>
        <v>10.210000000000001</v>
      </c>
    </row>
    <row r="224" spans="1:20">
      <c r="A224" s="6">
        <v>4</v>
      </c>
      <c r="B224" s="7" t="s">
        <v>427</v>
      </c>
      <c r="C224" s="7"/>
      <c r="D224" s="7"/>
      <c r="E224" s="7"/>
      <c r="F224" s="6"/>
      <c r="G224" s="6" t="s">
        <v>382</v>
      </c>
      <c r="H224" s="6" t="s">
        <v>370</v>
      </c>
      <c r="I224" s="6" t="s">
        <v>381</v>
      </c>
      <c r="J224" s="6" t="s">
        <v>372</v>
      </c>
      <c r="K224" s="6" t="s">
        <v>373</v>
      </c>
      <c r="L224" s="6" t="s">
        <v>380</v>
      </c>
      <c r="M224" s="14">
        <f t="shared" si="18"/>
        <v>0</v>
      </c>
      <c r="N224" s="6">
        <v>0</v>
      </c>
      <c r="O224" s="6">
        <v>10.25</v>
      </c>
      <c r="P224" s="6">
        <f t="shared" si="13"/>
        <v>10.25</v>
      </c>
    </row>
    <row r="225" spans="1:20">
      <c r="A225" s="6">
        <v>5</v>
      </c>
      <c r="B225" s="7" t="s">
        <v>427</v>
      </c>
      <c r="C225" s="7"/>
      <c r="D225" s="7"/>
      <c r="E225" s="7"/>
      <c r="F225" s="6"/>
      <c r="G225" s="6" t="s">
        <v>382</v>
      </c>
      <c r="H225" s="6" t="s">
        <v>370</v>
      </c>
      <c r="I225" s="6" t="s">
        <v>381</v>
      </c>
      <c r="J225" s="6" t="s">
        <v>372</v>
      </c>
      <c r="K225" s="6" t="s">
        <v>373</v>
      </c>
      <c r="L225" s="6" t="s">
        <v>380</v>
      </c>
      <c r="M225" s="14">
        <f t="shared" si="18"/>
        <v>0</v>
      </c>
      <c r="N225" s="6">
        <v>0</v>
      </c>
      <c r="O225" s="6">
        <v>10.3</v>
      </c>
      <c r="P225" s="6">
        <f t="shared" si="13"/>
        <v>10.3</v>
      </c>
    </row>
    <row r="226" spans="1:20">
      <c r="A226" s="6">
        <v>6</v>
      </c>
      <c r="B226" s="7" t="s">
        <v>427</v>
      </c>
      <c r="C226" s="7"/>
      <c r="D226" s="7"/>
      <c r="E226" s="7"/>
      <c r="F226" s="6"/>
      <c r="G226" s="6" t="s">
        <v>382</v>
      </c>
      <c r="H226" s="6" t="s">
        <v>370</v>
      </c>
      <c r="I226" s="6" t="s">
        <v>381</v>
      </c>
      <c r="J226" s="6" t="s">
        <v>372</v>
      </c>
      <c r="K226" s="6" t="s">
        <v>373</v>
      </c>
      <c r="L226" s="6" t="s">
        <v>380</v>
      </c>
      <c r="M226" s="14">
        <f t="shared" si="18"/>
        <v>0</v>
      </c>
      <c r="N226" s="6">
        <v>0</v>
      </c>
      <c r="O226" s="6">
        <v>10.32</v>
      </c>
      <c r="P226" s="6">
        <f t="shared" si="13"/>
        <v>10.32</v>
      </c>
    </row>
    <row r="227" spans="1:20">
      <c r="A227" s="6">
        <v>7</v>
      </c>
      <c r="B227" s="7" t="s">
        <v>427</v>
      </c>
      <c r="C227" s="7"/>
      <c r="D227" s="7"/>
      <c r="E227" s="7"/>
      <c r="F227" s="6"/>
      <c r="G227" s="6" t="s">
        <v>382</v>
      </c>
      <c r="H227" s="6" t="s">
        <v>370</v>
      </c>
      <c r="I227" s="6" t="s">
        <v>381</v>
      </c>
      <c r="J227" s="6" t="s">
        <v>372</v>
      </c>
      <c r="K227" s="6" t="s">
        <v>373</v>
      </c>
      <c r="L227" s="6" t="s">
        <v>380</v>
      </c>
      <c r="M227" s="14">
        <f t="shared" si="18"/>
        <v>0</v>
      </c>
      <c r="N227" s="6">
        <v>0</v>
      </c>
      <c r="O227" s="6">
        <v>10.26</v>
      </c>
      <c r="P227" s="6">
        <f t="shared" si="13"/>
        <v>10.26</v>
      </c>
    </row>
    <row r="228" spans="1:20">
      <c r="A228" s="6">
        <v>8</v>
      </c>
      <c r="B228" s="7" t="s">
        <v>427</v>
      </c>
      <c r="C228" s="7"/>
      <c r="D228" s="7"/>
      <c r="E228" s="7"/>
      <c r="F228" s="6"/>
      <c r="G228" s="6" t="s">
        <v>382</v>
      </c>
      <c r="H228" s="6" t="s">
        <v>370</v>
      </c>
      <c r="I228" s="6" t="s">
        <v>381</v>
      </c>
      <c r="J228" s="6" t="s">
        <v>372</v>
      </c>
      <c r="K228" s="6" t="s">
        <v>373</v>
      </c>
      <c r="L228" s="6" t="s">
        <v>380</v>
      </c>
      <c r="M228" s="14">
        <f t="shared" si="18"/>
        <v>0</v>
      </c>
      <c r="N228" s="6">
        <v>0</v>
      </c>
      <c r="O228" s="6">
        <v>10.25</v>
      </c>
      <c r="P228" s="6">
        <f t="shared" si="13"/>
        <v>10.25</v>
      </c>
    </row>
    <row r="229" spans="1:20">
      <c r="A229" s="6">
        <v>9</v>
      </c>
      <c r="B229" s="7" t="s">
        <v>427</v>
      </c>
      <c r="C229" s="7"/>
      <c r="D229" s="7"/>
      <c r="E229" s="7"/>
      <c r="F229" s="6"/>
      <c r="G229" s="6" t="s">
        <v>382</v>
      </c>
      <c r="H229" s="6" t="s">
        <v>370</v>
      </c>
      <c r="I229" s="6" t="s">
        <v>381</v>
      </c>
      <c r="J229" s="6" t="s">
        <v>372</v>
      </c>
      <c r="K229" s="6" t="s">
        <v>373</v>
      </c>
      <c r="L229" s="6" t="s">
        <v>380</v>
      </c>
      <c r="M229" s="14">
        <f t="shared" si="18"/>
        <v>0</v>
      </c>
      <c r="N229" s="6">
        <v>0</v>
      </c>
      <c r="O229" s="6">
        <v>10.3</v>
      </c>
      <c r="P229" s="6">
        <f t="shared" si="13"/>
        <v>10.3</v>
      </c>
    </row>
    <row r="230" spans="1:20">
      <c r="A230" s="6">
        <v>10</v>
      </c>
      <c r="B230" s="7" t="s">
        <v>427</v>
      </c>
      <c r="C230" s="7"/>
      <c r="D230" s="7"/>
      <c r="E230" s="7"/>
      <c r="F230" s="6"/>
      <c r="G230" s="6" t="s">
        <v>382</v>
      </c>
      <c r="H230" s="6" t="s">
        <v>370</v>
      </c>
      <c r="I230" s="6" t="s">
        <v>381</v>
      </c>
      <c r="J230" s="6" t="s">
        <v>372</v>
      </c>
      <c r="K230" s="6" t="s">
        <v>373</v>
      </c>
      <c r="L230" s="6" t="s">
        <v>380</v>
      </c>
      <c r="M230" s="14">
        <f t="shared" si="18"/>
        <v>0</v>
      </c>
      <c r="N230" s="6">
        <v>0</v>
      </c>
      <c r="O230" s="6">
        <v>10.29</v>
      </c>
      <c r="P230" s="6">
        <f t="shared" si="13"/>
        <v>10.29</v>
      </c>
    </row>
    <row r="231" spans="1:20">
      <c r="A231" s="6"/>
      <c r="B231" s="7"/>
      <c r="C231" s="7"/>
      <c r="D231" s="7"/>
      <c r="E231" s="7"/>
      <c r="F231" s="6"/>
      <c r="G231" s="6"/>
      <c r="H231" s="6"/>
      <c r="I231" s="6"/>
      <c r="J231" s="6"/>
      <c r="K231" s="6"/>
      <c r="L231" s="6"/>
      <c r="M231" s="14"/>
      <c r="N231" s="6"/>
      <c r="O231" s="6"/>
      <c r="P231" s="16">
        <f>AVERAGE(P221:P230)</f>
        <v>10.269</v>
      </c>
    </row>
    <row r="232" spans="1:20">
      <c r="A232" s="6">
        <v>1</v>
      </c>
      <c r="B232" s="7" t="s">
        <v>2</v>
      </c>
      <c r="C232" s="7" t="s">
        <v>438</v>
      </c>
      <c r="D232" s="7" t="s">
        <v>440</v>
      </c>
      <c r="E232" s="7" t="s">
        <v>442</v>
      </c>
      <c r="F232" s="7" t="s">
        <v>356</v>
      </c>
      <c r="G232" s="6" t="s">
        <v>388</v>
      </c>
      <c r="H232" s="6" t="s">
        <v>370</v>
      </c>
      <c r="I232" s="6" t="s">
        <v>371</v>
      </c>
      <c r="J232" s="6" t="s">
        <v>372</v>
      </c>
      <c r="K232" s="6" t="s">
        <v>389</v>
      </c>
      <c r="L232" s="6" t="s">
        <v>384</v>
      </c>
      <c r="M232" s="14">
        <f t="shared" ref="M232:M263" si="19">M2</f>
        <v>6.6238028169014092</v>
      </c>
      <c r="N232" s="6">
        <v>0</v>
      </c>
      <c r="O232" s="6">
        <v>0</v>
      </c>
      <c r="P232" s="6">
        <f t="shared" ref="P232:P295" si="20">O232-N232</f>
        <v>0</v>
      </c>
      <c r="Q232">
        <f>P$346-P232</f>
        <v>10.265000000000002</v>
      </c>
      <c r="R232">
        <f t="shared" si="17"/>
        <v>6.1590000000000016</v>
      </c>
      <c r="S232">
        <v>72</v>
      </c>
      <c r="T232">
        <f t="shared" si="16"/>
        <v>1.2914283385428851E-2</v>
      </c>
    </row>
    <row r="233" spans="1:20">
      <c r="A233" s="6">
        <v>2</v>
      </c>
      <c r="B233" s="7" t="s">
        <v>3</v>
      </c>
      <c r="C233" s="7" t="s">
        <v>438</v>
      </c>
      <c r="D233" s="7" t="s">
        <v>440</v>
      </c>
      <c r="E233" s="7" t="s">
        <v>442</v>
      </c>
      <c r="F233" s="7" t="s">
        <v>357</v>
      </c>
      <c r="G233" s="6" t="s">
        <v>388</v>
      </c>
      <c r="H233" s="6" t="s">
        <v>370</v>
      </c>
      <c r="I233" s="6" t="s">
        <v>371</v>
      </c>
      <c r="J233" s="6" t="s">
        <v>372</v>
      </c>
      <c r="K233" s="6" t="s">
        <v>389</v>
      </c>
      <c r="L233" s="6" t="s">
        <v>384</v>
      </c>
      <c r="M233" s="14">
        <f t="shared" si="19"/>
        <v>6.3271153846153849</v>
      </c>
      <c r="N233" s="6">
        <v>0</v>
      </c>
      <c r="O233" s="6">
        <v>2.1800000000000002</v>
      </c>
      <c r="P233" s="6">
        <f t="shared" si="20"/>
        <v>2.1800000000000002</v>
      </c>
      <c r="Q233">
        <f>P$346-P233</f>
        <v>8.0850000000000026</v>
      </c>
      <c r="R233">
        <f t="shared" si="17"/>
        <v>4.8510000000000018</v>
      </c>
      <c r="S233">
        <v>72</v>
      </c>
      <c r="T233">
        <f>(R233/M233)/S233</f>
        <v>1.0648612504179207E-2</v>
      </c>
    </row>
    <row r="234" spans="1:20">
      <c r="A234" s="6">
        <v>3</v>
      </c>
      <c r="B234" s="7" t="s">
        <v>4</v>
      </c>
      <c r="C234" s="7" t="s">
        <v>438</v>
      </c>
      <c r="D234" s="7" t="s">
        <v>439</v>
      </c>
      <c r="E234" s="7" t="s">
        <v>442</v>
      </c>
      <c r="F234" s="7" t="s">
        <v>358</v>
      </c>
      <c r="G234" s="6" t="s">
        <v>388</v>
      </c>
      <c r="H234" s="6" t="s">
        <v>370</v>
      </c>
      <c r="I234" s="6" t="s">
        <v>371</v>
      </c>
      <c r="J234" s="6" t="s">
        <v>372</v>
      </c>
      <c r="K234" s="6" t="s">
        <v>389</v>
      </c>
      <c r="L234" s="6" t="s">
        <v>384</v>
      </c>
      <c r="M234" s="14">
        <f t="shared" si="19"/>
        <v>6.4017511520737322</v>
      </c>
      <c r="N234" s="6">
        <v>0</v>
      </c>
      <c r="O234" s="6">
        <v>3.2</v>
      </c>
      <c r="P234" s="6">
        <f t="shared" si="20"/>
        <v>3.2</v>
      </c>
      <c r="Q234">
        <f t="shared" ref="Q234:Q297" si="21">P$346-P234</f>
        <v>7.0650000000000022</v>
      </c>
      <c r="R234">
        <f t="shared" si="17"/>
        <v>4.2390000000000017</v>
      </c>
      <c r="S234">
        <v>72</v>
      </c>
      <c r="T234">
        <f>(R234/M234)/S234</f>
        <v>9.1967023711830038E-3</v>
      </c>
    </row>
    <row r="235" spans="1:20">
      <c r="A235" s="6">
        <v>4</v>
      </c>
      <c r="B235" s="7" t="s">
        <v>5</v>
      </c>
      <c r="C235" s="7" t="s">
        <v>438</v>
      </c>
      <c r="D235" s="7" t="s">
        <v>439</v>
      </c>
      <c r="E235" s="7" t="s">
        <v>442</v>
      </c>
      <c r="F235" s="7" t="s">
        <v>359</v>
      </c>
      <c r="G235" s="6" t="s">
        <v>388</v>
      </c>
      <c r="H235" s="6" t="s">
        <v>370</v>
      </c>
      <c r="I235" s="6" t="s">
        <v>371</v>
      </c>
      <c r="J235" s="6" t="s">
        <v>372</v>
      </c>
      <c r="K235" s="6" t="s">
        <v>389</v>
      </c>
      <c r="L235" s="6" t="s">
        <v>384</v>
      </c>
      <c r="M235" s="14">
        <f t="shared" si="19"/>
        <v>7.0722935779816529</v>
      </c>
      <c r="N235" s="6">
        <v>0</v>
      </c>
      <c r="O235" s="6">
        <v>0</v>
      </c>
      <c r="P235" s="6">
        <f t="shared" si="20"/>
        <v>0</v>
      </c>
      <c r="Q235">
        <f t="shared" si="21"/>
        <v>10.265000000000002</v>
      </c>
      <c r="R235">
        <f t="shared" si="17"/>
        <v>6.1590000000000016</v>
      </c>
      <c r="S235">
        <v>72</v>
      </c>
      <c r="T235">
        <f t="shared" ref="T235:T298" si="22">(R235/M235)/S235</f>
        <v>1.2095321796734469E-2</v>
      </c>
    </row>
    <row r="236" spans="1:20">
      <c r="A236" s="6">
        <v>5</v>
      </c>
      <c r="B236" s="7" t="s">
        <v>6</v>
      </c>
      <c r="C236" s="7" t="s">
        <v>438</v>
      </c>
      <c r="D236" s="7" t="s">
        <v>444</v>
      </c>
      <c r="E236" s="7" t="s">
        <v>442</v>
      </c>
      <c r="F236" s="7" t="s">
        <v>359</v>
      </c>
      <c r="G236" s="6" t="s">
        <v>388</v>
      </c>
      <c r="H236" s="6" t="s">
        <v>370</v>
      </c>
      <c r="I236" s="6" t="s">
        <v>371</v>
      </c>
      <c r="J236" s="6" t="s">
        <v>372</v>
      </c>
      <c r="K236" s="6" t="s">
        <v>389</v>
      </c>
      <c r="L236" s="6" t="s">
        <v>384</v>
      </c>
      <c r="M236" s="14">
        <f t="shared" si="19"/>
        <v>7.4996380090497725</v>
      </c>
      <c r="N236" s="6">
        <v>0</v>
      </c>
      <c r="O236" s="6">
        <v>5.62</v>
      </c>
      <c r="P236" s="6">
        <f t="shared" si="20"/>
        <v>5.62</v>
      </c>
      <c r="Q236">
        <f t="shared" si="21"/>
        <v>4.6450000000000022</v>
      </c>
      <c r="R236">
        <f t="shared" si="17"/>
        <v>2.7870000000000013</v>
      </c>
      <c r="S236">
        <v>72</v>
      </c>
      <c r="T236">
        <f t="shared" si="22"/>
        <v>5.1613602265368295E-3</v>
      </c>
    </row>
    <row r="237" spans="1:20">
      <c r="A237" s="6">
        <v>6</v>
      </c>
      <c r="B237" s="7" t="s">
        <v>7</v>
      </c>
      <c r="C237" s="7" t="s">
        <v>438</v>
      </c>
      <c r="D237" s="7" t="s">
        <v>444</v>
      </c>
      <c r="E237" s="7" t="s">
        <v>442</v>
      </c>
      <c r="F237" s="7" t="s">
        <v>374</v>
      </c>
      <c r="G237" s="6" t="s">
        <v>388</v>
      </c>
      <c r="H237" s="6" t="s">
        <v>370</v>
      </c>
      <c r="I237" s="6" t="s">
        <v>371</v>
      </c>
      <c r="J237" s="6" t="s">
        <v>372</v>
      </c>
      <c r="K237" s="6" t="s">
        <v>389</v>
      </c>
      <c r="L237" s="6" t="s">
        <v>390</v>
      </c>
      <c r="M237" s="14">
        <f t="shared" si="19"/>
        <v>6.9401895734597154</v>
      </c>
      <c r="N237" s="6">
        <v>0</v>
      </c>
      <c r="O237" s="6">
        <v>4.5999999999999996</v>
      </c>
      <c r="P237" s="6">
        <f t="shared" si="20"/>
        <v>4.5999999999999996</v>
      </c>
      <c r="Q237">
        <f t="shared" si="21"/>
        <v>5.6650000000000027</v>
      </c>
      <c r="R237">
        <f t="shared" si="17"/>
        <v>3.3990000000000022</v>
      </c>
      <c r="S237">
        <v>72</v>
      </c>
      <c r="T237">
        <f t="shared" si="22"/>
        <v>6.8021676978197877E-3</v>
      </c>
    </row>
    <row r="238" spans="1:20">
      <c r="A238" s="6">
        <v>7</v>
      </c>
      <c r="B238" s="7" t="s">
        <v>8</v>
      </c>
      <c r="C238" s="7" t="s">
        <v>438</v>
      </c>
      <c r="D238" s="7" t="s">
        <v>444</v>
      </c>
      <c r="E238" s="7" t="s">
        <v>442</v>
      </c>
      <c r="F238" s="7" t="s">
        <v>356</v>
      </c>
      <c r="G238" s="6" t="s">
        <v>388</v>
      </c>
      <c r="H238" s="6" t="s">
        <v>370</v>
      </c>
      <c r="I238" s="6" t="s">
        <v>371</v>
      </c>
      <c r="J238" s="6" t="s">
        <v>372</v>
      </c>
      <c r="K238" s="6" t="s">
        <v>389</v>
      </c>
      <c r="L238" s="6" t="s">
        <v>391</v>
      </c>
      <c r="M238" s="14">
        <f t="shared" si="19"/>
        <v>5.8173076923076916</v>
      </c>
      <c r="N238" s="6">
        <v>0</v>
      </c>
      <c r="O238" s="6">
        <v>0</v>
      </c>
      <c r="P238" s="6">
        <f t="shared" si="20"/>
        <v>0</v>
      </c>
      <c r="Q238">
        <f t="shared" si="21"/>
        <v>10.265000000000002</v>
      </c>
      <c r="R238">
        <f t="shared" si="17"/>
        <v>6.1590000000000016</v>
      </c>
      <c r="S238">
        <v>72</v>
      </c>
      <c r="T238">
        <f t="shared" si="22"/>
        <v>1.4704683195592292E-2</v>
      </c>
    </row>
    <row r="239" spans="1:20">
      <c r="A239" s="6">
        <v>8</v>
      </c>
      <c r="B239" s="7" t="s">
        <v>9</v>
      </c>
      <c r="C239" s="7" t="s">
        <v>438</v>
      </c>
      <c r="D239" s="7" t="s">
        <v>444</v>
      </c>
      <c r="E239" s="7" t="s">
        <v>442</v>
      </c>
      <c r="F239" s="7" t="s">
        <v>357</v>
      </c>
      <c r="G239" s="6" t="s">
        <v>388</v>
      </c>
      <c r="H239" s="6" t="s">
        <v>370</v>
      </c>
      <c r="I239" s="6" t="s">
        <v>371</v>
      </c>
      <c r="J239" s="6" t="s">
        <v>372</v>
      </c>
      <c r="K239" s="6" t="s">
        <v>389</v>
      </c>
      <c r="L239" s="6" t="s">
        <v>392</v>
      </c>
      <c r="M239" s="14">
        <f t="shared" si="19"/>
        <v>7.1070422535211266</v>
      </c>
      <c r="N239" s="6">
        <v>0</v>
      </c>
      <c r="O239" s="6">
        <v>4.4400000000000004</v>
      </c>
      <c r="P239" s="6">
        <f t="shared" si="20"/>
        <v>4.4400000000000004</v>
      </c>
      <c r="Q239">
        <f t="shared" si="21"/>
        <v>5.825000000000002</v>
      </c>
      <c r="R239">
        <f t="shared" si="17"/>
        <v>3.4950000000000014</v>
      </c>
      <c r="S239">
        <v>72</v>
      </c>
      <c r="T239">
        <f t="shared" si="22"/>
        <v>6.8300799312987215E-3</v>
      </c>
    </row>
    <row r="240" spans="1:20">
      <c r="A240" s="6">
        <v>9</v>
      </c>
      <c r="B240" s="7" t="s">
        <v>10</v>
      </c>
      <c r="C240" s="7" t="s">
        <v>438</v>
      </c>
      <c r="D240" s="7" t="s">
        <v>446</v>
      </c>
      <c r="E240" s="7" t="s">
        <v>442</v>
      </c>
      <c r="F240" s="7" t="s">
        <v>359</v>
      </c>
      <c r="G240" s="6" t="s">
        <v>388</v>
      </c>
      <c r="H240" s="6" t="s">
        <v>370</v>
      </c>
      <c r="I240" s="6" t="s">
        <v>371</v>
      </c>
      <c r="J240" s="6" t="s">
        <v>372</v>
      </c>
      <c r="K240" s="6" t="s">
        <v>389</v>
      </c>
      <c r="L240" s="6" t="s">
        <v>392</v>
      </c>
      <c r="M240" s="14">
        <f t="shared" si="19"/>
        <v>5.4747663551401873</v>
      </c>
      <c r="N240" s="6">
        <v>0</v>
      </c>
      <c r="O240" s="6">
        <v>0.8</v>
      </c>
      <c r="P240" s="6">
        <f t="shared" si="20"/>
        <v>0.8</v>
      </c>
      <c r="Q240">
        <f t="shared" si="21"/>
        <v>9.4650000000000016</v>
      </c>
      <c r="R240">
        <f t="shared" si="17"/>
        <v>5.679000000000002</v>
      </c>
      <c r="S240">
        <v>72</v>
      </c>
      <c r="T240">
        <f t="shared" si="22"/>
        <v>1.4407007511095943E-2</v>
      </c>
    </row>
    <row r="241" spans="1:20">
      <c r="A241" s="6">
        <v>10</v>
      </c>
      <c r="B241" s="7" t="s">
        <v>11</v>
      </c>
      <c r="C241" s="7" t="s">
        <v>438</v>
      </c>
      <c r="D241" s="7" t="s">
        <v>446</v>
      </c>
      <c r="E241" s="7" t="s">
        <v>442</v>
      </c>
      <c r="F241" s="7" t="s">
        <v>375</v>
      </c>
      <c r="G241" s="6" t="s">
        <v>388</v>
      </c>
      <c r="H241" s="6" t="s">
        <v>370</v>
      </c>
      <c r="I241" s="6" t="s">
        <v>371</v>
      </c>
      <c r="J241" s="6" t="s">
        <v>372</v>
      </c>
      <c r="K241" s="6" t="s">
        <v>389</v>
      </c>
      <c r="L241" s="6" t="s">
        <v>392</v>
      </c>
      <c r="M241" s="14">
        <f t="shared" si="19"/>
        <v>5.2939523809523816</v>
      </c>
      <c r="N241" s="6">
        <v>0.8</v>
      </c>
      <c r="O241" s="6">
        <v>1.2</v>
      </c>
      <c r="P241" s="6">
        <f t="shared" si="20"/>
        <v>0.39999999999999991</v>
      </c>
      <c r="Q241">
        <f t="shared" si="21"/>
        <v>9.865000000000002</v>
      </c>
      <c r="R241">
        <f t="shared" si="17"/>
        <v>5.9190000000000014</v>
      </c>
      <c r="S241">
        <v>72</v>
      </c>
      <c r="T241">
        <f t="shared" si="22"/>
        <v>1.5528725499896558E-2</v>
      </c>
    </row>
    <row r="242" spans="1:20">
      <c r="A242" s="6">
        <v>11</v>
      </c>
      <c r="B242" s="7" t="s">
        <v>12</v>
      </c>
      <c r="C242" s="7" t="s">
        <v>438</v>
      </c>
      <c r="D242" s="7" t="s">
        <v>446</v>
      </c>
      <c r="E242" s="7" t="s">
        <v>442</v>
      </c>
      <c r="F242" s="7" t="s">
        <v>376</v>
      </c>
      <c r="G242" s="6" t="s">
        <v>388</v>
      </c>
      <c r="H242" s="6" t="s">
        <v>370</v>
      </c>
      <c r="I242" s="6" t="s">
        <v>371</v>
      </c>
      <c r="J242" s="6" t="s">
        <v>372</v>
      </c>
      <c r="K242" s="6" t="s">
        <v>389</v>
      </c>
      <c r="L242" s="6" t="s">
        <v>392</v>
      </c>
      <c r="M242" s="14">
        <f t="shared" si="19"/>
        <v>6.0041517857142841</v>
      </c>
      <c r="N242" s="6">
        <v>0</v>
      </c>
      <c r="O242" s="6">
        <v>2.5</v>
      </c>
      <c r="P242" s="6">
        <f t="shared" si="20"/>
        <v>2.5</v>
      </c>
      <c r="Q242">
        <f t="shared" si="21"/>
        <v>7.7650000000000023</v>
      </c>
      <c r="R242">
        <f t="shared" si="17"/>
        <v>4.6590000000000016</v>
      </c>
      <c r="S242">
        <v>72</v>
      </c>
      <c r="T242">
        <f t="shared" si="22"/>
        <v>1.0777264739924512E-2</v>
      </c>
    </row>
    <row r="243" spans="1:20">
      <c r="A243" s="6">
        <v>12</v>
      </c>
      <c r="B243" s="7" t="s">
        <v>13</v>
      </c>
      <c r="C243" s="7" t="s">
        <v>438</v>
      </c>
      <c r="D243" s="7" t="s">
        <v>446</v>
      </c>
      <c r="E243" s="7" t="s">
        <v>442</v>
      </c>
      <c r="F243" s="7" t="s">
        <v>374</v>
      </c>
      <c r="G243" s="6" t="s">
        <v>388</v>
      </c>
      <c r="H243" s="6" t="s">
        <v>370</v>
      </c>
      <c r="I243" s="6" t="s">
        <v>371</v>
      </c>
      <c r="J243" s="6" t="s">
        <v>372</v>
      </c>
      <c r="K243" s="6" t="s">
        <v>389</v>
      </c>
      <c r="L243" s="6" t="s">
        <v>384</v>
      </c>
      <c r="M243" s="14">
        <f t="shared" si="19"/>
        <v>5.5753703703703685</v>
      </c>
      <c r="N243" s="6">
        <v>0</v>
      </c>
      <c r="O243" s="6">
        <v>3.6</v>
      </c>
      <c r="P243" s="6">
        <f t="shared" si="20"/>
        <v>3.6</v>
      </c>
      <c r="Q243">
        <f t="shared" si="21"/>
        <v>6.6650000000000027</v>
      </c>
      <c r="R243">
        <f t="shared" si="17"/>
        <v>3.9990000000000019</v>
      </c>
      <c r="S243">
        <v>72</v>
      </c>
      <c r="T243">
        <f t="shared" si="22"/>
        <v>9.9619689773142537E-3</v>
      </c>
    </row>
    <row r="244" spans="1:20">
      <c r="A244" s="6">
        <v>13</v>
      </c>
      <c r="B244" s="7" t="s">
        <v>14</v>
      </c>
      <c r="C244" s="7" t="s">
        <v>448</v>
      </c>
      <c r="D244" s="7" t="s">
        <v>454</v>
      </c>
      <c r="E244" s="7" t="s">
        <v>442</v>
      </c>
      <c r="F244" s="7" t="s">
        <v>359</v>
      </c>
      <c r="G244" s="6" t="s">
        <v>388</v>
      </c>
      <c r="H244" s="6" t="s">
        <v>370</v>
      </c>
      <c r="I244" s="6" t="s">
        <v>371</v>
      </c>
      <c r="J244" s="6" t="s">
        <v>372</v>
      </c>
      <c r="K244" s="6" t="s">
        <v>389</v>
      </c>
      <c r="L244" s="6" t="s">
        <v>384</v>
      </c>
      <c r="M244" s="14">
        <f t="shared" si="19"/>
        <v>6.1292523364485962</v>
      </c>
      <c r="N244" s="6">
        <v>0</v>
      </c>
      <c r="O244" s="6">
        <v>3.4</v>
      </c>
      <c r="P244" s="6">
        <f t="shared" si="20"/>
        <v>3.4</v>
      </c>
      <c r="Q244">
        <f t="shared" si="21"/>
        <v>6.865000000000002</v>
      </c>
      <c r="R244">
        <f t="shared" si="17"/>
        <v>4.1190000000000015</v>
      </c>
      <c r="S244">
        <v>72</v>
      </c>
      <c r="T244">
        <f t="shared" si="22"/>
        <v>9.3336560795734737E-3</v>
      </c>
    </row>
    <row r="245" spans="1:20">
      <c r="A245" s="6">
        <v>14</v>
      </c>
      <c r="B245" s="7" t="s">
        <v>15</v>
      </c>
      <c r="C245" s="7" t="s">
        <v>448</v>
      </c>
      <c r="D245" s="7" t="s">
        <v>455</v>
      </c>
      <c r="E245" s="7" t="s">
        <v>442</v>
      </c>
      <c r="F245" s="7" t="s">
        <v>376</v>
      </c>
      <c r="G245" s="6" t="s">
        <v>388</v>
      </c>
      <c r="H245" s="6" t="s">
        <v>370</v>
      </c>
      <c r="I245" s="6" t="s">
        <v>371</v>
      </c>
      <c r="J245" s="6" t="s">
        <v>372</v>
      </c>
      <c r="K245" s="6" t="s">
        <v>389</v>
      </c>
      <c r="L245" s="6" t="s">
        <v>384</v>
      </c>
      <c r="M245" s="14">
        <f t="shared" si="19"/>
        <v>6.4239860139860134</v>
      </c>
      <c r="N245" s="6">
        <v>0</v>
      </c>
      <c r="O245" s="6">
        <v>3.84</v>
      </c>
      <c r="P245" s="6">
        <f t="shared" si="20"/>
        <v>3.84</v>
      </c>
      <c r="Q245">
        <f t="shared" si="21"/>
        <v>6.4250000000000025</v>
      </c>
      <c r="R245">
        <f t="shared" si="17"/>
        <v>3.8550000000000018</v>
      </c>
      <c r="S245">
        <v>72</v>
      </c>
      <c r="T245">
        <f t="shared" si="22"/>
        <v>8.3346486978798182E-3</v>
      </c>
    </row>
    <row r="246" spans="1:20">
      <c r="A246" s="6">
        <v>15</v>
      </c>
      <c r="B246" s="7" t="s">
        <v>16</v>
      </c>
      <c r="C246" s="7" t="s">
        <v>448</v>
      </c>
      <c r="D246" s="7" t="s">
        <v>453</v>
      </c>
      <c r="E246" s="7" t="s">
        <v>442</v>
      </c>
      <c r="F246" s="7" t="s">
        <v>374</v>
      </c>
      <c r="G246" s="6" t="s">
        <v>388</v>
      </c>
      <c r="H246" s="6" t="s">
        <v>370</v>
      </c>
      <c r="I246" s="6" t="s">
        <v>371</v>
      </c>
      <c r="J246" s="6" t="s">
        <v>372</v>
      </c>
      <c r="K246" s="6" t="s">
        <v>389</v>
      </c>
      <c r="L246" s="6" t="s">
        <v>392</v>
      </c>
      <c r="M246" s="14">
        <f t="shared" si="19"/>
        <v>7.3042105263157877</v>
      </c>
      <c r="N246" s="6">
        <v>0</v>
      </c>
      <c r="O246" s="6">
        <v>4.5</v>
      </c>
      <c r="P246" s="6">
        <f t="shared" si="20"/>
        <v>4.5</v>
      </c>
      <c r="Q246">
        <f t="shared" si="21"/>
        <v>5.7650000000000023</v>
      </c>
      <c r="R246">
        <f t="shared" si="17"/>
        <v>3.4590000000000019</v>
      </c>
      <c r="S246">
        <v>72</v>
      </c>
      <c r="T246">
        <f t="shared" si="22"/>
        <v>6.5772565691502192E-3</v>
      </c>
    </row>
    <row r="247" spans="1:20">
      <c r="A247" s="6">
        <v>16</v>
      </c>
      <c r="B247" s="7" t="s">
        <v>17</v>
      </c>
      <c r="C247" s="7" t="s">
        <v>448</v>
      </c>
      <c r="D247" s="7" t="s">
        <v>453</v>
      </c>
      <c r="E247" s="7" t="s">
        <v>442</v>
      </c>
      <c r="F247" s="7" t="s">
        <v>375</v>
      </c>
      <c r="G247" s="6" t="s">
        <v>388</v>
      </c>
      <c r="H247" s="6" t="s">
        <v>370</v>
      </c>
      <c r="I247" s="6" t="s">
        <v>371</v>
      </c>
      <c r="J247" s="6" t="s">
        <v>372</v>
      </c>
      <c r="K247" s="6" t="s">
        <v>389</v>
      </c>
      <c r="L247" s="6" t="s">
        <v>392</v>
      </c>
      <c r="M247" s="14">
        <f t="shared" si="19"/>
        <v>7.4528395061728396</v>
      </c>
      <c r="N247" s="6">
        <v>0</v>
      </c>
      <c r="O247" s="6">
        <v>5.7</v>
      </c>
      <c r="P247" s="6">
        <f t="shared" si="20"/>
        <v>5.7</v>
      </c>
      <c r="Q247">
        <f t="shared" si="21"/>
        <v>4.5650000000000022</v>
      </c>
      <c r="R247">
        <f t="shared" si="17"/>
        <v>2.7390000000000017</v>
      </c>
      <c r="S247">
        <v>72</v>
      </c>
      <c r="T247">
        <f t="shared" si="22"/>
        <v>5.1043185131195365E-3</v>
      </c>
    </row>
    <row r="248" spans="1:20">
      <c r="A248" s="6">
        <v>17</v>
      </c>
      <c r="B248" s="7" t="s">
        <v>18</v>
      </c>
      <c r="C248" s="7" t="s">
        <v>448</v>
      </c>
      <c r="D248" s="7" t="s">
        <v>457</v>
      </c>
      <c r="E248" s="7" t="s">
        <v>442</v>
      </c>
      <c r="F248" s="7" t="s">
        <v>374</v>
      </c>
      <c r="G248" s="6" t="s">
        <v>388</v>
      </c>
      <c r="H248" s="6" t="s">
        <v>370</v>
      </c>
      <c r="I248" s="6" t="s">
        <v>371</v>
      </c>
      <c r="J248" s="6" t="s">
        <v>372</v>
      </c>
      <c r="K248" s="6" t="s">
        <v>389</v>
      </c>
      <c r="L248" s="6" t="s">
        <v>392</v>
      </c>
      <c r="M248" s="14">
        <f t="shared" si="19"/>
        <v>6.988860759493674</v>
      </c>
      <c r="N248" s="6">
        <v>0</v>
      </c>
      <c r="O248" s="6">
        <v>1.8</v>
      </c>
      <c r="P248" s="6">
        <f t="shared" si="20"/>
        <v>1.8</v>
      </c>
      <c r="Q248">
        <f t="shared" si="21"/>
        <v>8.4650000000000016</v>
      </c>
      <c r="R248">
        <f t="shared" si="17"/>
        <v>5.0790000000000015</v>
      </c>
      <c r="S248">
        <v>72</v>
      </c>
      <c r="T248">
        <f t="shared" si="22"/>
        <v>1.0093442850588035E-2</v>
      </c>
    </row>
    <row r="249" spans="1:20">
      <c r="A249" s="6">
        <v>18</v>
      </c>
      <c r="B249" s="7" t="s">
        <v>19</v>
      </c>
      <c r="C249" s="7" t="s">
        <v>448</v>
      </c>
      <c r="D249" s="7" t="s">
        <v>457</v>
      </c>
      <c r="E249" s="7" t="s">
        <v>442</v>
      </c>
      <c r="F249" s="7" t="s">
        <v>377</v>
      </c>
      <c r="G249" s="6" t="s">
        <v>388</v>
      </c>
      <c r="H249" s="6" t="s">
        <v>370</v>
      </c>
      <c r="I249" s="6" t="s">
        <v>371</v>
      </c>
      <c r="J249" s="6" t="s">
        <v>372</v>
      </c>
      <c r="K249" s="6" t="s">
        <v>389</v>
      </c>
      <c r="L249" s="6" t="s">
        <v>392</v>
      </c>
      <c r="M249" s="14">
        <f t="shared" si="19"/>
        <v>6.5113953488372092</v>
      </c>
      <c r="N249" s="6">
        <v>0</v>
      </c>
      <c r="O249" s="6">
        <v>1.62</v>
      </c>
      <c r="P249" s="6">
        <f t="shared" si="20"/>
        <v>1.62</v>
      </c>
      <c r="Q249">
        <f t="shared" si="21"/>
        <v>8.6450000000000031</v>
      </c>
      <c r="R249">
        <f t="shared" si="17"/>
        <v>5.1870000000000021</v>
      </c>
      <c r="S249">
        <v>72</v>
      </c>
      <c r="T249">
        <f t="shared" si="22"/>
        <v>1.106393680726693E-2</v>
      </c>
    </row>
    <row r="250" spans="1:20">
      <c r="A250" s="6">
        <v>19</v>
      </c>
      <c r="B250" s="7" t="s">
        <v>20</v>
      </c>
      <c r="C250" s="7" t="s">
        <v>448</v>
      </c>
      <c r="D250" s="7" t="s">
        <v>457</v>
      </c>
      <c r="E250" s="7" t="s">
        <v>442</v>
      </c>
      <c r="F250" s="7" t="s">
        <v>378</v>
      </c>
      <c r="G250" s="6" t="s">
        <v>388</v>
      </c>
      <c r="H250" s="6" t="s">
        <v>370</v>
      </c>
      <c r="I250" s="6" t="s">
        <v>371</v>
      </c>
      <c r="J250" s="6" t="s">
        <v>372</v>
      </c>
      <c r="K250" s="6" t="s">
        <v>389</v>
      </c>
      <c r="L250" s="6" t="s">
        <v>392</v>
      </c>
      <c r="M250" s="14">
        <f t="shared" si="19"/>
        <v>6.4493559322033889</v>
      </c>
      <c r="N250" s="6">
        <v>0</v>
      </c>
      <c r="O250" s="6">
        <v>2.8</v>
      </c>
      <c r="P250" s="6">
        <f t="shared" si="20"/>
        <v>2.8</v>
      </c>
      <c r="Q250">
        <f t="shared" si="21"/>
        <v>7.4650000000000025</v>
      </c>
      <c r="R250">
        <f t="shared" si="17"/>
        <v>4.4790000000000019</v>
      </c>
      <c r="S250">
        <v>72</v>
      </c>
      <c r="T250">
        <f t="shared" si="22"/>
        <v>9.6456660149132449E-3</v>
      </c>
    </row>
    <row r="251" spans="1:20">
      <c r="A251" s="6">
        <v>20</v>
      </c>
      <c r="B251" s="7" t="s">
        <v>21</v>
      </c>
      <c r="C251" s="7" t="s">
        <v>448</v>
      </c>
      <c r="D251" s="7" t="s">
        <v>457</v>
      </c>
      <c r="E251" s="7" t="s">
        <v>442</v>
      </c>
      <c r="F251" s="7" t="s">
        <v>375</v>
      </c>
      <c r="G251" s="6" t="s">
        <v>388</v>
      </c>
      <c r="H251" s="6" t="s">
        <v>370</v>
      </c>
      <c r="I251" s="6" t="s">
        <v>371</v>
      </c>
      <c r="J251" s="6" t="s">
        <v>372</v>
      </c>
      <c r="K251" s="6" t="s">
        <v>389</v>
      </c>
      <c r="L251" s="6" t="s">
        <v>392</v>
      </c>
      <c r="M251" s="14">
        <f t="shared" si="19"/>
        <v>6.3433455882352936</v>
      </c>
      <c r="N251" s="6">
        <v>0</v>
      </c>
      <c r="O251" s="6">
        <v>3.4</v>
      </c>
      <c r="P251" s="6">
        <f t="shared" si="20"/>
        <v>3.4</v>
      </c>
      <c r="Q251">
        <f t="shared" si="21"/>
        <v>6.865000000000002</v>
      </c>
      <c r="R251">
        <f t="shared" si="17"/>
        <v>4.1190000000000015</v>
      </c>
      <c r="S251">
        <v>72</v>
      </c>
      <c r="T251">
        <f t="shared" si="22"/>
        <v>9.0186373322360021E-3</v>
      </c>
    </row>
    <row r="252" spans="1:20">
      <c r="A252" s="6">
        <v>21</v>
      </c>
      <c r="B252" s="7" t="s">
        <v>22</v>
      </c>
      <c r="C252" s="7" t="s">
        <v>448</v>
      </c>
      <c r="D252" s="7" t="s">
        <v>459</v>
      </c>
      <c r="E252" s="7" t="s">
        <v>442</v>
      </c>
      <c r="F252" s="7" t="s">
        <v>377</v>
      </c>
      <c r="G252" s="6" t="s">
        <v>388</v>
      </c>
      <c r="H252" s="6" t="s">
        <v>370</v>
      </c>
      <c r="I252" s="6" t="s">
        <v>371</v>
      </c>
      <c r="J252" s="6" t="s">
        <v>372</v>
      </c>
      <c r="K252" s="6" t="s">
        <v>389</v>
      </c>
      <c r="L252" s="6" t="s">
        <v>392</v>
      </c>
      <c r="M252" s="14">
        <f t="shared" si="19"/>
        <v>6.6595250659630603</v>
      </c>
      <c r="N252" s="6">
        <v>0.2</v>
      </c>
      <c r="O252" s="6">
        <v>3.52</v>
      </c>
      <c r="P252" s="6">
        <f t="shared" si="20"/>
        <v>3.32</v>
      </c>
      <c r="Q252">
        <f t="shared" si="21"/>
        <v>6.9450000000000021</v>
      </c>
      <c r="R252">
        <f t="shared" si="17"/>
        <v>4.1670000000000016</v>
      </c>
      <c r="S252">
        <v>72</v>
      </c>
      <c r="T252">
        <f t="shared" si="22"/>
        <v>8.6905596760646006E-3</v>
      </c>
    </row>
    <row r="253" spans="1:20">
      <c r="A253" s="6">
        <v>22</v>
      </c>
      <c r="B253" s="7" t="s">
        <v>23</v>
      </c>
      <c r="C253" s="7" t="s">
        <v>448</v>
      </c>
      <c r="D253" s="7" t="s">
        <v>459</v>
      </c>
      <c r="E253" s="7" t="s">
        <v>442</v>
      </c>
      <c r="F253" s="7" t="s">
        <v>374</v>
      </c>
      <c r="G253" s="6" t="s">
        <v>388</v>
      </c>
      <c r="H253" s="6" t="s">
        <v>370</v>
      </c>
      <c r="I253" s="6" t="s">
        <v>371</v>
      </c>
      <c r="J253" s="6" t="s">
        <v>372</v>
      </c>
      <c r="K253" s="6" t="s">
        <v>389</v>
      </c>
      <c r="L253" s="6" t="s">
        <v>392</v>
      </c>
      <c r="M253" s="14">
        <f t="shared" si="19"/>
        <v>6.681629834254144</v>
      </c>
      <c r="N253" s="6">
        <v>0</v>
      </c>
      <c r="O253" s="6">
        <v>2.7</v>
      </c>
      <c r="P253" s="6">
        <f t="shared" si="20"/>
        <v>2.7</v>
      </c>
      <c r="Q253">
        <f t="shared" si="21"/>
        <v>7.5650000000000022</v>
      </c>
      <c r="R253">
        <f t="shared" si="17"/>
        <v>4.5390000000000024</v>
      </c>
      <c r="S253">
        <v>72</v>
      </c>
      <c r="T253">
        <f t="shared" si="22"/>
        <v>9.4350732127476359E-3</v>
      </c>
    </row>
    <row r="254" spans="1:20">
      <c r="A254" s="6">
        <v>23</v>
      </c>
      <c r="B254" s="7" t="s">
        <v>24</v>
      </c>
      <c r="C254" s="7" t="s">
        <v>448</v>
      </c>
      <c r="D254" s="7" t="s">
        <v>459</v>
      </c>
      <c r="E254" s="7" t="s">
        <v>442</v>
      </c>
      <c r="F254" s="7" t="s">
        <v>378</v>
      </c>
      <c r="G254" s="6" t="s">
        <v>388</v>
      </c>
      <c r="H254" s="6" t="s">
        <v>370</v>
      </c>
      <c r="I254" s="6" t="s">
        <v>371</v>
      </c>
      <c r="J254" s="6" t="s">
        <v>372</v>
      </c>
      <c r="K254" s="6" t="s">
        <v>393</v>
      </c>
      <c r="L254" s="6"/>
      <c r="M254" s="14">
        <f t="shared" si="19"/>
        <v>6.482256267409471</v>
      </c>
      <c r="N254" s="6">
        <v>0</v>
      </c>
      <c r="O254" s="6">
        <v>3.96</v>
      </c>
      <c r="P254" s="6">
        <f t="shared" si="20"/>
        <v>3.96</v>
      </c>
      <c r="Q254">
        <f t="shared" si="21"/>
        <v>6.3050000000000024</v>
      </c>
      <c r="R254">
        <f t="shared" si="17"/>
        <v>3.7830000000000017</v>
      </c>
      <c r="S254">
        <v>72</v>
      </c>
      <c r="T254">
        <f t="shared" si="22"/>
        <v>8.1054596577472427E-3</v>
      </c>
    </row>
    <row r="255" spans="1:20">
      <c r="A255" s="6">
        <v>24</v>
      </c>
      <c r="B255" s="7" t="s">
        <v>25</v>
      </c>
      <c r="C255" s="7" t="s">
        <v>448</v>
      </c>
      <c r="D255" s="7" t="s">
        <v>459</v>
      </c>
      <c r="E255" s="7" t="s">
        <v>442</v>
      </c>
      <c r="F255" s="7" t="s">
        <v>375</v>
      </c>
      <c r="G255" s="6" t="s">
        <v>388</v>
      </c>
      <c r="H255" s="6" t="s">
        <v>370</v>
      </c>
      <c r="I255" s="6" t="s">
        <v>371</v>
      </c>
      <c r="J255" s="6" t="s">
        <v>372</v>
      </c>
      <c r="K255" s="6" t="s">
        <v>393</v>
      </c>
      <c r="L255" s="6"/>
      <c r="M255" s="14">
        <f t="shared" si="19"/>
        <v>7.2038016528925617</v>
      </c>
      <c r="N255" s="6">
        <v>0</v>
      </c>
      <c r="O255" s="6">
        <v>1.2</v>
      </c>
      <c r="P255" s="6">
        <f t="shared" si="20"/>
        <v>1.2</v>
      </c>
      <c r="Q255">
        <f t="shared" si="21"/>
        <v>9.0650000000000031</v>
      </c>
      <c r="R255">
        <f t="shared" si="17"/>
        <v>5.4390000000000018</v>
      </c>
      <c r="S255">
        <v>72</v>
      </c>
      <c r="T255">
        <f t="shared" si="22"/>
        <v>1.0486361272361551E-2</v>
      </c>
    </row>
    <row r="256" spans="1:20">
      <c r="A256" s="6">
        <v>25</v>
      </c>
      <c r="B256" s="7" t="s">
        <v>26</v>
      </c>
      <c r="C256" s="7" t="s">
        <v>452</v>
      </c>
      <c r="D256" s="7" t="s">
        <v>461</v>
      </c>
      <c r="E256" s="7" t="s">
        <v>442</v>
      </c>
      <c r="F256" s="7" t="s">
        <v>378</v>
      </c>
      <c r="G256" s="6" t="s">
        <v>388</v>
      </c>
      <c r="H256" s="6" t="s">
        <v>370</v>
      </c>
      <c r="I256" s="6" t="s">
        <v>371</v>
      </c>
      <c r="J256" s="6" t="s">
        <v>372</v>
      </c>
      <c r="K256" s="6" t="s">
        <v>393</v>
      </c>
      <c r="L256" s="6"/>
      <c r="M256" s="14">
        <f t="shared" si="19"/>
        <v>6.0716513761467894</v>
      </c>
      <c r="N256" s="6">
        <v>0</v>
      </c>
      <c r="O256" s="6">
        <v>2.5</v>
      </c>
      <c r="P256" s="6">
        <f t="shared" si="20"/>
        <v>2.5</v>
      </c>
      <c r="Q256">
        <f t="shared" si="21"/>
        <v>7.7650000000000023</v>
      </c>
      <c r="R256">
        <f t="shared" si="17"/>
        <v>4.6590000000000016</v>
      </c>
      <c r="S256">
        <v>72</v>
      </c>
      <c r="T256">
        <f t="shared" si="22"/>
        <v>1.0657452038097544E-2</v>
      </c>
    </row>
    <row r="257" spans="1:20">
      <c r="A257" s="6">
        <v>26</v>
      </c>
      <c r="B257" s="7" t="s">
        <v>27</v>
      </c>
      <c r="C257" s="7" t="s">
        <v>452</v>
      </c>
      <c r="D257" s="7" t="s">
        <v>461</v>
      </c>
      <c r="E257" s="7" t="s">
        <v>442</v>
      </c>
      <c r="F257" s="7" t="s">
        <v>377</v>
      </c>
      <c r="G257" s="6" t="s">
        <v>388</v>
      </c>
      <c r="H257" s="6" t="s">
        <v>370</v>
      </c>
      <c r="I257" s="6" t="s">
        <v>371</v>
      </c>
      <c r="J257" s="6" t="s">
        <v>372</v>
      </c>
      <c r="K257" s="6" t="s">
        <v>393</v>
      </c>
      <c r="L257" s="6"/>
      <c r="M257" s="14">
        <f t="shared" si="19"/>
        <v>6.8469333333333324</v>
      </c>
      <c r="N257" s="6">
        <v>0</v>
      </c>
      <c r="O257" s="6">
        <v>4.0999999999999996</v>
      </c>
      <c r="P257" s="6">
        <f t="shared" si="20"/>
        <v>4.0999999999999996</v>
      </c>
      <c r="Q257">
        <f t="shared" si="21"/>
        <v>6.1650000000000027</v>
      </c>
      <c r="R257">
        <f t="shared" si="17"/>
        <v>3.6990000000000016</v>
      </c>
      <c r="S257">
        <v>72</v>
      </c>
      <c r="T257">
        <f t="shared" si="22"/>
        <v>7.5033591680947233E-3</v>
      </c>
    </row>
    <row r="258" spans="1:20">
      <c r="A258" s="6">
        <v>27</v>
      </c>
      <c r="B258" s="7" t="s">
        <v>28</v>
      </c>
      <c r="C258" s="7" t="s">
        <v>452</v>
      </c>
      <c r="D258" s="7" t="s">
        <v>461</v>
      </c>
      <c r="E258" s="7" t="s">
        <v>442</v>
      </c>
      <c r="F258" s="7" t="s">
        <v>375</v>
      </c>
      <c r="G258" s="6" t="s">
        <v>388</v>
      </c>
      <c r="H258" s="6" t="s">
        <v>370</v>
      </c>
      <c r="I258" s="6" t="s">
        <v>371</v>
      </c>
      <c r="J258" s="6" t="s">
        <v>372</v>
      </c>
      <c r="K258" s="6" t="s">
        <v>393</v>
      </c>
      <c r="L258" s="6"/>
      <c r="M258" s="14">
        <f t="shared" si="19"/>
        <v>5.3319211822660106</v>
      </c>
      <c r="N258" s="6">
        <v>0</v>
      </c>
      <c r="O258" s="6">
        <v>1.5</v>
      </c>
      <c r="P258" s="6">
        <f t="shared" si="20"/>
        <v>1.5</v>
      </c>
      <c r="Q258">
        <f t="shared" si="21"/>
        <v>8.7650000000000023</v>
      </c>
      <c r="R258">
        <f t="shared" si="17"/>
        <v>5.2590000000000021</v>
      </c>
      <c r="S258">
        <v>72</v>
      </c>
      <c r="T258">
        <f t="shared" si="22"/>
        <v>1.3698939682305046E-2</v>
      </c>
    </row>
    <row r="259" spans="1:20">
      <c r="A259" s="6">
        <v>28</v>
      </c>
      <c r="B259" s="7" t="s">
        <v>29</v>
      </c>
      <c r="C259" s="7" t="s">
        <v>452</v>
      </c>
      <c r="D259" s="7" t="s">
        <v>461</v>
      </c>
      <c r="E259" s="7" t="s">
        <v>442</v>
      </c>
      <c r="F259" s="7" t="s">
        <v>374</v>
      </c>
      <c r="G259" s="6" t="s">
        <v>388</v>
      </c>
      <c r="H259" s="6" t="s">
        <v>370</v>
      </c>
      <c r="I259" s="6" t="s">
        <v>371</v>
      </c>
      <c r="J259" s="6" t="s">
        <v>372</v>
      </c>
      <c r="K259" s="6" t="s">
        <v>389</v>
      </c>
      <c r="L259" s="6" t="s">
        <v>392</v>
      </c>
      <c r="M259" s="14">
        <f t="shared" si="19"/>
        <v>6.0920327102803729</v>
      </c>
      <c r="N259" s="6">
        <v>0</v>
      </c>
      <c r="O259" s="6">
        <v>0.74</v>
      </c>
      <c r="P259" s="6">
        <f t="shared" si="20"/>
        <v>0.74</v>
      </c>
      <c r="Q259">
        <f t="shared" si="21"/>
        <v>9.5250000000000021</v>
      </c>
      <c r="R259">
        <f t="shared" ref="R259:R322" si="23">(Q259*0.5*0.1*0.001*12000)</f>
        <v>5.7150000000000016</v>
      </c>
      <c r="S259">
        <v>72</v>
      </c>
      <c r="T259">
        <f t="shared" si="22"/>
        <v>1.3029312837741962E-2</v>
      </c>
    </row>
    <row r="260" spans="1:20">
      <c r="A260" s="6">
        <v>29</v>
      </c>
      <c r="B260" s="7" t="s">
        <v>30</v>
      </c>
      <c r="C260" s="7" t="s">
        <v>452</v>
      </c>
      <c r="D260" s="7" t="s">
        <v>463</v>
      </c>
      <c r="E260" s="7" t="s">
        <v>442</v>
      </c>
      <c r="F260" s="7" t="s">
        <v>375</v>
      </c>
      <c r="G260" s="6" t="s">
        <v>388</v>
      </c>
      <c r="H260" s="6" t="s">
        <v>370</v>
      </c>
      <c r="I260" s="6" t="s">
        <v>371</v>
      </c>
      <c r="J260" s="6" t="s">
        <v>372</v>
      </c>
      <c r="K260" s="6" t="s">
        <v>389</v>
      </c>
      <c r="L260" s="6" t="s">
        <v>392</v>
      </c>
      <c r="M260" s="14">
        <f t="shared" si="19"/>
        <v>6.0915094339622629</v>
      </c>
      <c r="N260" s="6">
        <v>0</v>
      </c>
      <c r="O260" s="6">
        <v>1.86</v>
      </c>
      <c r="P260" s="6">
        <f t="shared" si="20"/>
        <v>1.86</v>
      </c>
      <c r="Q260">
        <f t="shared" si="21"/>
        <v>8.4050000000000029</v>
      </c>
      <c r="R260">
        <f t="shared" si="23"/>
        <v>5.0430000000000028</v>
      </c>
      <c r="S260">
        <v>72</v>
      </c>
      <c r="T260">
        <f t="shared" si="22"/>
        <v>1.1498244798926239E-2</v>
      </c>
    </row>
    <row r="261" spans="1:20">
      <c r="A261" s="6">
        <v>30</v>
      </c>
      <c r="B261" s="7" t="s">
        <v>31</v>
      </c>
      <c r="C261" s="7" t="s">
        <v>452</v>
      </c>
      <c r="D261" s="7" t="s">
        <v>463</v>
      </c>
      <c r="E261" s="7" t="s">
        <v>442</v>
      </c>
      <c r="F261" s="7" t="s">
        <v>374</v>
      </c>
      <c r="G261" s="6" t="s">
        <v>388</v>
      </c>
      <c r="H261" s="6" t="s">
        <v>370</v>
      </c>
      <c r="I261" s="6" t="s">
        <v>371</v>
      </c>
      <c r="J261" s="6" t="s">
        <v>372</v>
      </c>
      <c r="K261" s="6" t="s">
        <v>389</v>
      </c>
      <c r="L261" s="6" t="s">
        <v>392</v>
      </c>
      <c r="M261" s="14">
        <f t="shared" si="19"/>
        <v>5.7163917525773194</v>
      </c>
      <c r="N261" s="6">
        <v>0</v>
      </c>
      <c r="O261" s="6">
        <v>0</v>
      </c>
      <c r="P261" s="6">
        <f t="shared" si="20"/>
        <v>0</v>
      </c>
      <c r="Q261">
        <f t="shared" si="21"/>
        <v>10.265000000000002</v>
      </c>
      <c r="R261">
        <f t="shared" si="23"/>
        <v>6.1590000000000016</v>
      </c>
      <c r="S261">
        <v>72</v>
      </c>
      <c r="T261">
        <f t="shared" si="22"/>
        <v>1.4964276482293044E-2</v>
      </c>
    </row>
    <row r="262" spans="1:20">
      <c r="A262" s="6">
        <v>31</v>
      </c>
      <c r="B262" s="7" t="s">
        <v>32</v>
      </c>
      <c r="C262" s="7" t="s">
        <v>452</v>
      </c>
      <c r="D262" s="7" t="s">
        <v>463</v>
      </c>
      <c r="E262" s="7" t="s">
        <v>442</v>
      </c>
      <c r="F262" s="7" t="s">
        <v>378</v>
      </c>
      <c r="G262" s="6" t="s">
        <v>388</v>
      </c>
      <c r="H262" s="6" t="s">
        <v>370</v>
      </c>
      <c r="I262" s="6" t="s">
        <v>371</v>
      </c>
      <c r="J262" s="6" t="s">
        <v>372</v>
      </c>
      <c r="K262" s="6" t="s">
        <v>393</v>
      </c>
      <c r="L262" s="6"/>
      <c r="M262" s="14">
        <f t="shared" si="19"/>
        <v>6.4211515151515162</v>
      </c>
      <c r="N262" s="6">
        <v>0</v>
      </c>
      <c r="O262" s="6">
        <v>2.8</v>
      </c>
      <c r="P262" s="6">
        <f t="shared" si="20"/>
        <v>2.8</v>
      </c>
      <c r="Q262">
        <f t="shared" si="21"/>
        <v>7.4650000000000025</v>
      </c>
      <c r="R262">
        <f t="shared" si="23"/>
        <v>4.4790000000000019</v>
      </c>
      <c r="S262">
        <v>72</v>
      </c>
      <c r="T262">
        <f t="shared" si="22"/>
        <v>9.6880338653503126E-3</v>
      </c>
    </row>
    <row r="263" spans="1:20">
      <c r="A263" s="6">
        <v>32</v>
      </c>
      <c r="B263" s="7" t="s">
        <v>33</v>
      </c>
      <c r="C263" s="7" t="s">
        <v>452</v>
      </c>
      <c r="D263" s="7" t="s">
        <v>463</v>
      </c>
      <c r="E263" s="7" t="s">
        <v>442</v>
      </c>
      <c r="F263" s="7" t="s">
        <v>377</v>
      </c>
      <c r="G263" s="6" t="s">
        <v>388</v>
      </c>
      <c r="H263" s="6" t="s">
        <v>370</v>
      </c>
      <c r="I263" s="6" t="s">
        <v>371</v>
      </c>
      <c r="J263" s="6" t="s">
        <v>372</v>
      </c>
      <c r="K263" s="6" t="s">
        <v>393</v>
      </c>
      <c r="L263" s="6"/>
      <c r="M263" s="14">
        <f t="shared" si="19"/>
        <v>5.9914414414414408</v>
      </c>
      <c r="N263" s="6">
        <v>0</v>
      </c>
      <c r="O263" s="6">
        <v>3.5</v>
      </c>
      <c r="P263" s="6">
        <f t="shared" si="20"/>
        <v>3.5</v>
      </c>
      <c r="Q263">
        <f t="shared" si="21"/>
        <v>6.7650000000000023</v>
      </c>
      <c r="R263">
        <f t="shared" si="23"/>
        <v>4.0590000000000019</v>
      </c>
      <c r="S263">
        <v>72</v>
      </c>
      <c r="T263">
        <f t="shared" si="22"/>
        <v>9.4092549432373569E-3</v>
      </c>
    </row>
    <row r="264" spans="1:20">
      <c r="A264" s="6">
        <v>33</v>
      </c>
      <c r="B264" s="7" t="s">
        <v>34</v>
      </c>
      <c r="C264" s="7" t="s">
        <v>452</v>
      </c>
      <c r="D264" s="7" t="s">
        <v>465</v>
      </c>
      <c r="E264" s="7" t="s">
        <v>442</v>
      </c>
      <c r="F264" s="7" t="s">
        <v>374</v>
      </c>
      <c r="G264" s="6" t="s">
        <v>388</v>
      </c>
      <c r="H264" s="6" t="s">
        <v>370</v>
      </c>
      <c r="I264" s="6" t="s">
        <v>371</v>
      </c>
      <c r="J264" s="6" t="s">
        <v>372</v>
      </c>
      <c r="K264" s="6" t="s">
        <v>393</v>
      </c>
      <c r="L264" s="6" t="s">
        <v>394</v>
      </c>
      <c r="M264" s="14">
        <f t="shared" ref="M264:M295" si="24">M34</f>
        <v>5.0299159663865556</v>
      </c>
      <c r="N264" s="6">
        <v>0</v>
      </c>
      <c r="O264" s="6">
        <v>7.1</v>
      </c>
      <c r="P264" s="6">
        <f t="shared" si="20"/>
        <v>7.1</v>
      </c>
      <c r="Q264">
        <f t="shared" si="21"/>
        <v>3.1650000000000027</v>
      </c>
      <c r="R264">
        <f t="shared" si="23"/>
        <v>1.8990000000000016</v>
      </c>
      <c r="S264">
        <v>72</v>
      </c>
      <c r="T264">
        <f t="shared" si="22"/>
        <v>5.2436263699545613E-3</v>
      </c>
    </row>
    <row r="265" spans="1:20">
      <c r="A265" s="6">
        <v>34</v>
      </c>
      <c r="B265" s="7" t="s">
        <v>35</v>
      </c>
      <c r="C265" s="7" t="s">
        <v>452</v>
      </c>
      <c r="D265" s="7" t="s">
        <v>465</v>
      </c>
      <c r="E265" s="7" t="s">
        <v>442</v>
      </c>
      <c r="F265" s="7" t="s">
        <v>375</v>
      </c>
      <c r="G265" s="6" t="s">
        <v>388</v>
      </c>
      <c r="H265" s="6" t="s">
        <v>370</v>
      </c>
      <c r="I265" s="6" t="s">
        <v>371</v>
      </c>
      <c r="J265" s="6" t="s">
        <v>372</v>
      </c>
      <c r="K265" s="6" t="s">
        <v>393</v>
      </c>
      <c r="L265" s="6"/>
      <c r="M265" s="14">
        <f t="shared" si="24"/>
        <v>4.7529947916666675</v>
      </c>
      <c r="N265" s="6">
        <v>0</v>
      </c>
      <c r="O265" s="6">
        <v>1.7</v>
      </c>
      <c r="P265" s="6">
        <f t="shared" si="20"/>
        <v>1.7</v>
      </c>
      <c r="Q265">
        <f t="shared" si="21"/>
        <v>8.5650000000000031</v>
      </c>
      <c r="R265">
        <f t="shared" si="23"/>
        <v>5.139000000000002</v>
      </c>
      <c r="S265">
        <v>72</v>
      </c>
      <c r="T265">
        <f t="shared" si="22"/>
        <v>1.5016847930307102E-2</v>
      </c>
    </row>
    <row r="266" spans="1:20">
      <c r="A266" s="6">
        <v>35</v>
      </c>
      <c r="B266" s="7" t="s">
        <v>36</v>
      </c>
      <c r="C266" s="7" t="s">
        <v>452</v>
      </c>
      <c r="D266" s="7" t="s">
        <v>465</v>
      </c>
      <c r="E266" s="7" t="s">
        <v>442</v>
      </c>
      <c r="F266" s="7" t="s">
        <v>377</v>
      </c>
      <c r="G266" s="6" t="s">
        <v>388</v>
      </c>
      <c r="H266" s="6" t="s">
        <v>370</v>
      </c>
      <c r="I266" s="6" t="s">
        <v>371</v>
      </c>
      <c r="J266" s="6" t="s">
        <v>372</v>
      </c>
      <c r="K266" s="6" t="s">
        <v>393</v>
      </c>
      <c r="L266" s="6"/>
      <c r="M266" s="14">
        <f t="shared" si="24"/>
        <v>5.7981481481481483</v>
      </c>
      <c r="N266" s="6">
        <v>0</v>
      </c>
      <c r="O266" s="6">
        <v>2.2000000000000002</v>
      </c>
      <c r="P266" s="6">
        <f t="shared" si="20"/>
        <v>2.2000000000000002</v>
      </c>
      <c r="Q266">
        <f t="shared" si="21"/>
        <v>8.0650000000000013</v>
      </c>
      <c r="R266">
        <f t="shared" si="23"/>
        <v>4.8390000000000013</v>
      </c>
      <c r="S266">
        <v>72</v>
      </c>
      <c r="T266">
        <f t="shared" si="22"/>
        <v>1.1591344618332803E-2</v>
      </c>
    </row>
    <row r="267" spans="1:20">
      <c r="A267" s="6">
        <v>36</v>
      </c>
      <c r="B267" s="7" t="s">
        <v>37</v>
      </c>
      <c r="C267" s="7" t="s">
        <v>452</v>
      </c>
      <c r="D267" s="7" t="s">
        <v>465</v>
      </c>
      <c r="E267" s="7" t="s">
        <v>442</v>
      </c>
      <c r="F267" s="7" t="s">
        <v>378</v>
      </c>
      <c r="G267" s="6" t="s">
        <v>388</v>
      </c>
      <c r="H267" s="6" t="s">
        <v>370</v>
      </c>
      <c r="I267" s="6" t="s">
        <v>371</v>
      </c>
      <c r="J267" s="6" t="s">
        <v>372</v>
      </c>
      <c r="K267" s="6" t="s">
        <v>393</v>
      </c>
      <c r="L267" s="6"/>
      <c r="M267" s="14">
        <f t="shared" si="24"/>
        <v>6.4576127320954919</v>
      </c>
      <c r="N267" s="6">
        <v>0</v>
      </c>
      <c r="O267" s="6">
        <v>5.7</v>
      </c>
      <c r="P267" s="6">
        <f t="shared" si="20"/>
        <v>5.7</v>
      </c>
      <c r="Q267">
        <f t="shared" si="21"/>
        <v>4.5650000000000022</v>
      </c>
      <c r="R267">
        <f t="shared" si="23"/>
        <v>2.7390000000000017</v>
      </c>
      <c r="S267">
        <v>72</v>
      </c>
      <c r="T267">
        <f t="shared" si="22"/>
        <v>5.8909798783059247E-3</v>
      </c>
    </row>
    <row r="268" spans="1:20">
      <c r="A268" s="6">
        <v>37</v>
      </c>
      <c r="B268" s="7" t="s">
        <v>38</v>
      </c>
      <c r="C268" s="7" t="s">
        <v>448</v>
      </c>
      <c r="D268" s="7" t="s">
        <v>467</v>
      </c>
      <c r="E268" s="7" t="s">
        <v>442</v>
      </c>
      <c r="F268" s="7" t="s">
        <v>377</v>
      </c>
      <c r="G268" s="6" t="s">
        <v>388</v>
      </c>
      <c r="H268" s="6" t="s">
        <v>370</v>
      </c>
      <c r="I268" s="6" t="s">
        <v>371</v>
      </c>
      <c r="J268" s="6" t="s">
        <v>372</v>
      </c>
      <c r="K268" s="6" t="s">
        <v>393</v>
      </c>
      <c r="L268" s="6"/>
      <c r="M268" s="14">
        <f t="shared" si="24"/>
        <v>5.4778048780487794</v>
      </c>
      <c r="N268" s="6">
        <v>0</v>
      </c>
      <c r="O268" s="6">
        <v>1.64</v>
      </c>
      <c r="P268" s="6">
        <f t="shared" si="20"/>
        <v>1.64</v>
      </c>
      <c r="Q268">
        <f t="shared" si="21"/>
        <v>8.6250000000000018</v>
      </c>
      <c r="R268">
        <f t="shared" si="23"/>
        <v>5.1750000000000016</v>
      </c>
      <c r="S268">
        <v>72</v>
      </c>
      <c r="T268">
        <f t="shared" si="22"/>
        <v>1.3121131840242226E-2</v>
      </c>
    </row>
    <row r="269" spans="1:20">
      <c r="A269" s="6">
        <v>38</v>
      </c>
      <c r="B269" s="7" t="s">
        <v>39</v>
      </c>
      <c r="C269" s="7" t="s">
        <v>448</v>
      </c>
      <c r="D269" s="7" t="s">
        <v>467</v>
      </c>
      <c r="E269" s="7" t="s">
        <v>442</v>
      </c>
      <c r="F269" s="7" t="s">
        <v>378</v>
      </c>
      <c r="G269" s="6" t="s">
        <v>388</v>
      </c>
      <c r="H269" s="6" t="s">
        <v>370</v>
      </c>
      <c r="I269" s="6" t="s">
        <v>371</v>
      </c>
      <c r="J269" s="6" t="s">
        <v>372</v>
      </c>
      <c r="K269" s="6" t="s">
        <v>393</v>
      </c>
      <c r="L269" s="6"/>
      <c r="M269" s="14">
        <f t="shared" si="24"/>
        <v>4.6387292817679553</v>
      </c>
      <c r="N269" s="6">
        <v>0</v>
      </c>
      <c r="O269" s="6">
        <v>2.12</v>
      </c>
      <c r="P269" s="6">
        <f t="shared" si="20"/>
        <v>2.12</v>
      </c>
      <c r="Q269">
        <f t="shared" si="21"/>
        <v>8.1450000000000031</v>
      </c>
      <c r="R269">
        <f t="shared" si="23"/>
        <v>4.8870000000000022</v>
      </c>
      <c r="S269">
        <v>72</v>
      </c>
      <c r="T269">
        <f t="shared" si="22"/>
        <v>1.4632239968556837E-2</v>
      </c>
    </row>
    <row r="270" spans="1:20">
      <c r="A270" s="6">
        <v>39</v>
      </c>
      <c r="B270" s="7" t="s">
        <v>40</v>
      </c>
      <c r="C270" s="7" t="s">
        <v>448</v>
      </c>
      <c r="D270" s="7" t="s">
        <v>467</v>
      </c>
      <c r="E270" s="7" t="s">
        <v>442</v>
      </c>
      <c r="F270" s="7" t="s">
        <v>374</v>
      </c>
      <c r="G270" s="6" t="s">
        <v>355</v>
      </c>
      <c r="H270" s="6" t="s">
        <v>370</v>
      </c>
      <c r="I270" s="6" t="s">
        <v>371</v>
      </c>
      <c r="J270" s="6" t="s">
        <v>372</v>
      </c>
      <c r="K270" s="6" t="s">
        <v>393</v>
      </c>
      <c r="L270" s="6"/>
      <c r="M270" s="14">
        <f t="shared" si="24"/>
        <v>4.7225599999999996</v>
      </c>
      <c r="N270" s="6">
        <v>0</v>
      </c>
      <c r="O270" s="6">
        <v>2.2000000000000002</v>
      </c>
      <c r="P270" s="6">
        <f t="shared" si="20"/>
        <v>2.2000000000000002</v>
      </c>
      <c r="Q270">
        <f t="shared" si="21"/>
        <v>8.0650000000000013</v>
      </c>
      <c r="R270">
        <f t="shared" si="23"/>
        <v>4.8390000000000013</v>
      </c>
      <c r="S270">
        <v>72</v>
      </c>
      <c r="T270">
        <f t="shared" si="22"/>
        <v>1.4231334982156575E-2</v>
      </c>
    </row>
    <row r="271" spans="1:20">
      <c r="A271" s="6">
        <v>40</v>
      </c>
      <c r="B271" s="7" t="s">
        <v>41</v>
      </c>
      <c r="C271" s="7" t="s">
        <v>448</v>
      </c>
      <c r="D271" s="7" t="s">
        <v>467</v>
      </c>
      <c r="E271" s="7" t="s">
        <v>442</v>
      </c>
      <c r="F271" s="7" t="s">
        <v>375</v>
      </c>
      <c r="G271" s="6" t="s">
        <v>388</v>
      </c>
      <c r="H271" s="6" t="s">
        <v>370</v>
      </c>
      <c r="I271" s="6" t="s">
        <v>371</v>
      </c>
      <c r="J271" s="6" t="s">
        <v>372</v>
      </c>
      <c r="K271" s="6" t="s">
        <v>393</v>
      </c>
      <c r="L271" s="6"/>
      <c r="M271" s="14">
        <f t="shared" si="24"/>
        <v>4.8262499999999999</v>
      </c>
      <c r="N271" s="6">
        <v>0</v>
      </c>
      <c r="O271" s="6">
        <v>2.12</v>
      </c>
      <c r="P271" s="6">
        <f t="shared" si="20"/>
        <v>2.12</v>
      </c>
      <c r="Q271">
        <f t="shared" si="21"/>
        <v>8.1450000000000031</v>
      </c>
      <c r="R271">
        <f t="shared" si="23"/>
        <v>4.8870000000000022</v>
      </c>
      <c r="S271">
        <v>72</v>
      </c>
      <c r="T271">
        <f t="shared" si="22"/>
        <v>1.406371406371407E-2</v>
      </c>
    </row>
    <row r="272" spans="1:20">
      <c r="A272" s="6">
        <v>41</v>
      </c>
      <c r="B272" s="7" t="s">
        <v>42</v>
      </c>
      <c r="C272" s="7" t="s">
        <v>452</v>
      </c>
      <c r="D272" s="7" t="s">
        <v>467</v>
      </c>
      <c r="E272" s="7" t="s">
        <v>442</v>
      </c>
      <c r="F272" s="7" t="s">
        <v>375</v>
      </c>
      <c r="G272" s="6" t="s">
        <v>388</v>
      </c>
      <c r="H272" s="6" t="s">
        <v>370</v>
      </c>
      <c r="I272" s="6" t="s">
        <v>371</v>
      </c>
      <c r="J272" s="6" t="s">
        <v>372</v>
      </c>
      <c r="K272" s="6" t="s">
        <v>393</v>
      </c>
      <c r="L272" s="6"/>
      <c r="M272" s="14">
        <f t="shared" si="24"/>
        <v>3.5415151515151511</v>
      </c>
      <c r="N272" s="6">
        <v>0</v>
      </c>
      <c r="O272" s="6">
        <v>3.42</v>
      </c>
      <c r="P272" s="6">
        <f t="shared" si="20"/>
        <v>3.42</v>
      </c>
      <c r="Q272">
        <f t="shared" si="21"/>
        <v>6.8450000000000024</v>
      </c>
      <c r="R272">
        <f t="shared" si="23"/>
        <v>4.107000000000002</v>
      </c>
      <c r="S272">
        <v>72</v>
      </c>
      <c r="T272">
        <f t="shared" si="22"/>
        <v>1.6106571404124252E-2</v>
      </c>
    </row>
    <row r="273" spans="1:20">
      <c r="A273" s="6">
        <v>42</v>
      </c>
      <c r="B273" s="7" t="s">
        <v>43</v>
      </c>
      <c r="C273" s="7" t="s">
        <v>452</v>
      </c>
      <c r="D273" s="7" t="s">
        <v>467</v>
      </c>
      <c r="E273" s="7" t="s">
        <v>442</v>
      </c>
      <c r="F273" s="7" t="s">
        <v>378</v>
      </c>
      <c r="G273" s="6" t="s">
        <v>388</v>
      </c>
      <c r="H273" s="6" t="s">
        <v>370</v>
      </c>
      <c r="I273" s="6" t="s">
        <v>371</v>
      </c>
      <c r="J273" s="6" t="s">
        <v>372</v>
      </c>
      <c r="K273" s="6" t="s">
        <v>393</v>
      </c>
      <c r="L273" s="6"/>
      <c r="M273" s="14">
        <f t="shared" si="24"/>
        <v>3.1236159600997504</v>
      </c>
      <c r="N273" s="6">
        <v>0</v>
      </c>
      <c r="O273" s="6">
        <v>5.9</v>
      </c>
      <c r="P273" s="6">
        <f t="shared" si="20"/>
        <v>5.9</v>
      </c>
      <c r="Q273">
        <f t="shared" si="21"/>
        <v>4.365000000000002</v>
      </c>
      <c r="R273">
        <f t="shared" si="23"/>
        <v>2.6190000000000015</v>
      </c>
      <c r="S273">
        <v>72</v>
      </c>
      <c r="T273">
        <f t="shared" si="22"/>
        <v>1.1645157556064739E-2</v>
      </c>
    </row>
    <row r="274" spans="1:20">
      <c r="A274" s="6">
        <v>43</v>
      </c>
      <c r="B274" s="7" t="s">
        <v>44</v>
      </c>
      <c r="C274" s="7" t="s">
        <v>452</v>
      </c>
      <c r="D274" s="7" t="s">
        <v>467</v>
      </c>
      <c r="E274" s="7" t="s">
        <v>442</v>
      </c>
      <c r="F274" s="7" t="s">
        <v>377</v>
      </c>
      <c r="G274" s="6" t="s">
        <v>388</v>
      </c>
      <c r="H274" s="6" t="s">
        <v>370</v>
      </c>
      <c r="I274" s="6" t="s">
        <v>371</v>
      </c>
      <c r="J274" s="6" t="s">
        <v>372</v>
      </c>
      <c r="K274" s="6" t="s">
        <v>393</v>
      </c>
      <c r="L274" s="6"/>
      <c r="M274" s="14">
        <f t="shared" si="24"/>
        <v>4.9971428571428564</v>
      </c>
      <c r="N274" s="6">
        <v>0</v>
      </c>
      <c r="O274" s="6">
        <v>3.2</v>
      </c>
      <c r="P274" s="6">
        <f t="shared" si="20"/>
        <v>3.2</v>
      </c>
      <c r="Q274">
        <f t="shared" si="21"/>
        <v>7.0650000000000022</v>
      </c>
      <c r="R274">
        <f t="shared" si="23"/>
        <v>4.2390000000000017</v>
      </c>
      <c r="S274">
        <v>72</v>
      </c>
      <c r="T274">
        <f t="shared" si="22"/>
        <v>1.1781732418524878E-2</v>
      </c>
    </row>
    <row r="275" spans="1:20">
      <c r="A275" s="6">
        <v>44</v>
      </c>
      <c r="B275" s="7" t="s">
        <v>45</v>
      </c>
      <c r="C275" s="7" t="s">
        <v>452</v>
      </c>
      <c r="D275" s="7" t="s">
        <v>467</v>
      </c>
      <c r="E275" s="7" t="s">
        <v>442</v>
      </c>
      <c r="F275" s="7" t="s">
        <v>374</v>
      </c>
      <c r="G275" s="6" t="s">
        <v>388</v>
      </c>
      <c r="H275" s="6" t="s">
        <v>370</v>
      </c>
      <c r="I275" s="6" t="s">
        <v>371</v>
      </c>
      <c r="J275" s="6" t="s">
        <v>372</v>
      </c>
      <c r="K275" s="6" t="s">
        <v>393</v>
      </c>
      <c r="L275" s="6"/>
      <c r="M275" s="14">
        <f t="shared" si="24"/>
        <v>4.8217915309446244</v>
      </c>
      <c r="N275" s="6">
        <v>0</v>
      </c>
      <c r="O275" s="6">
        <v>3.82</v>
      </c>
      <c r="P275" s="6">
        <f t="shared" si="20"/>
        <v>3.82</v>
      </c>
      <c r="Q275">
        <f t="shared" si="21"/>
        <v>6.4450000000000021</v>
      </c>
      <c r="R275">
        <f t="shared" si="23"/>
        <v>3.8670000000000018</v>
      </c>
      <c r="S275">
        <v>72</v>
      </c>
      <c r="T275">
        <f t="shared" si="22"/>
        <v>1.1138667648456278E-2</v>
      </c>
    </row>
    <row r="276" spans="1:20">
      <c r="A276" s="6">
        <v>45</v>
      </c>
      <c r="B276" s="7" t="s">
        <v>46</v>
      </c>
      <c r="C276" s="7" t="s">
        <v>448</v>
      </c>
      <c r="D276" s="7" t="s">
        <v>469</v>
      </c>
      <c r="E276" s="7" t="s">
        <v>442</v>
      </c>
      <c r="F276" s="7" t="s">
        <v>377</v>
      </c>
      <c r="G276" s="6" t="s">
        <v>388</v>
      </c>
      <c r="H276" s="6" t="s">
        <v>370</v>
      </c>
      <c r="I276" s="6" t="s">
        <v>371</v>
      </c>
      <c r="J276" s="6" t="s">
        <v>372</v>
      </c>
      <c r="K276" s="6" t="s">
        <v>393</v>
      </c>
      <c r="L276" s="6"/>
      <c r="M276" s="14">
        <f t="shared" si="24"/>
        <v>1.3051999999999999</v>
      </c>
      <c r="N276" s="6">
        <v>0</v>
      </c>
      <c r="O276" s="6">
        <v>7.9</v>
      </c>
      <c r="P276" s="6">
        <f t="shared" si="20"/>
        <v>7.9</v>
      </c>
      <c r="Q276">
        <f t="shared" si="21"/>
        <v>2.365000000000002</v>
      </c>
      <c r="R276">
        <f t="shared" si="23"/>
        <v>1.4190000000000014</v>
      </c>
      <c r="S276">
        <v>72</v>
      </c>
      <c r="T276">
        <f t="shared" si="22"/>
        <v>1.5099856982327119E-2</v>
      </c>
    </row>
    <row r="277" spans="1:20">
      <c r="A277" s="6">
        <v>46</v>
      </c>
      <c r="B277" s="7" t="s">
        <v>47</v>
      </c>
      <c r="C277" s="7" t="s">
        <v>448</v>
      </c>
      <c r="D277" s="7" t="s">
        <v>469</v>
      </c>
      <c r="E277" s="7" t="s">
        <v>442</v>
      </c>
      <c r="F277" s="7" t="s">
        <v>378</v>
      </c>
      <c r="G277" s="6" t="s">
        <v>388</v>
      </c>
      <c r="H277" s="6" t="s">
        <v>370</v>
      </c>
      <c r="I277" s="6" t="s">
        <v>371</v>
      </c>
      <c r="J277" s="6" t="s">
        <v>372</v>
      </c>
      <c r="K277" s="6" t="s">
        <v>393</v>
      </c>
      <c r="L277" s="6"/>
      <c r="M277" s="14">
        <f t="shared" si="24"/>
        <v>2.0724653739612195</v>
      </c>
      <c r="N277" s="6">
        <v>0</v>
      </c>
      <c r="O277" s="6">
        <v>6.9</v>
      </c>
      <c r="P277" s="6">
        <f t="shared" si="20"/>
        <v>6.9</v>
      </c>
      <c r="Q277">
        <f t="shared" si="21"/>
        <v>3.365000000000002</v>
      </c>
      <c r="R277">
        <f t="shared" si="23"/>
        <v>2.0190000000000015</v>
      </c>
      <c r="S277">
        <v>72</v>
      </c>
      <c r="T277">
        <f t="shared" si="22"/>
        <v>1.3530583921442834E-2</v>
      </c>
    </row>
    <row r="278" spans="1:20">
      <c r="A278" s="6">
        <v>47</v>
      </c>
      <c r="B278" s="7" t="s">
        <v>48</v>
      </c>
      <c r="C278" s="7" t="s">
        <v>448</v>
      </c>
      <c r="D278" s="7" t="s">
        <v>469</v>
      </c>
      <c r="E278" s="7" t="s">
        <v>442</v>
      </c>
      <c r="F278" s="7" t="s">
        <v>374</v>
      </c>
      <c r="G278" s="6" t="s">
        <v>388</v>
      </c>
      <c r="H278" s="6" t="s">
        <v>370</v>
      </c>
      <c r="I278" s="6" t="s">
        <v>371</v>
      </c>
      <c r="J278" s="6" t="s">
        <v>372</v>
      </c>
      <c r="K278" s="6" t="s">
        <v>393</v>
      </c>
      <c r="L278" s="6"/>
      <c r="M278" s="14">
        <f t="shared" si="24"/>
        <v>3.2770704845814977</v>
      </c>
      <c r="N278" s="6">
        <v>0</v>
      </c>
      <c r="O278" s="6">
        <v>5.7</v>
      </c>
      <c r="P278" s="6">
        <f t="shared" si="20"/>
        <v>5.7</v>
      </c>
      <c r="Q278">
        <f t="shared" si="21"/>
        <v>4.5650000000000022</v>
      </c>
      <c r="R278">
        <f t="shared" si="23"/>
        <v>2.7390000000000017</v>
      </c>
      <c r="S278">
        <v>72</v>
      </c>
      <c r="T278">
        <f t="shared" si="22"/>
        <v>1.1608437122622599E-2</v>
      </c>
    </row>
    <row r="279" spans="1:20">
      <c r="A279" s="6">
        <v>48</v>
      </c>
      <c r="B279" s="7" t="s">
        <v>49</v>
      </c>
      <c r="C279" s="7" t="s">
        <v>448</v>
      </c>
      <c r="D279" s="7" t="s">
        <v>469</v>
      </c>
      <c r="E279" s="7" t="s">
        <v>442</v>
      </c>
      <c r="F279" s="7" t="s">
        <v>375</v>
      </c>
      <c r="G279" s="6" t="s">
        <v>388</v>
      </c>
      <c r="H279" s="6" t="s">
        <v>370</v>
      </c>
      <c r="I279" s="6" t="s">
        <v>371</v>
      </c>
      <c r="J279" s="6" t="s">
        <v>372</v>
      </c>
      <c r="K279" s="6" t="s">
        <v>393</v>
      </c>
      <c r="L279" s="6"/>
      <c r="M279" s="14">
        <f t="shared" si="24"/>
        <v>4.5333256880733943</v>
      </c>
      <c r="N279" s="6">
        <v>0</v>
      </c>
      <c r="O279" s="6">
        <v>5.64</v>
      </c>
      <c r="P279" s="6">
        <f t="shared" si="20"/>
        <v>5.64</v>
      </c>
      <c r="Q279">
        <f t="shared" si="21"/>
        <v>4.6250000000000027</v>
      </c>
      <c r="R279">
        <f t="shared" si="23"/>
        <v>2.7750000000000017</v>
      </c>
      <c r="S279">
        <v>72</v>
      </c>
      <c r="T279">
        <f t="shared" si="22"/>
        <v>8.5018525732807881E-3</v>
      </c>
    </row>
    <row r="280" spans="1:20">
      <c r="A280" s="6">
        <v>49</v>
      </c>
      <c r="B280" s="7" t="s">
        <v>50</v>
      </c>
      <c r="C280" s="7" t="s">
        <v>452</v>
      </c>
      <c r="D280" s="7" t="s">
        <v>469</v>
      </c>
      <c r="E280" s="7" t="s">
        <v>442</v>
      </c>
      <c r="F280" s="7" t="s">
        <v>377</v>
      </c>
      <c r="G280" s="6" t="s">
        <v>388</v>
      </c>
      <c r="H280" s="6" t="s">
        <v>370</v>
      </c>
      <c r="I280" s="6" t="s">
        <v>371</v>
      </c>
      <c r="J280" s="6" t="s">
        <v>372</v>
      </c>
      <c r="K280" s="6" t="s">
        <v>393</v>
      </c>
      <c r="L280" s="6"/>
      <c r="M280" s="14">
        <f t="shared" si="24"/>
        <v>2.2069565217391305</v>
      </c>
      <c r="N280" s="6">
        <v>0</v>
      </c>
      <c r="O280" s="6">
        <v>6.44</v>
      </c>
      <c r="P280" s="6">
        <f t="shared" si="20"/>
        <v>6.44</v>
      </c>
      <c r="Q280">
        <f t="shared" si="21"/>
        <v>3.825000000000002</v>
      </c>
      <c r="R280">
        <f t="shared" si="23"/>
        <v>2.2950000000000013</v>
      </c>
      <c r="S280">
        <v>72</v>
      </c>
      <c r="T280">
        <f t="shared" si="22"/>
        <v>1.4442966903073293E-2</v>
      </c>
    </row>
    <row r="281" spans="1:20">
      <c r="A281" s="6">
        <v>50</v>
      </c>
      <c r="B281" s="7" t="s">
        <v>51</v>
      </c>
      <c r="C281" s="7" t="s">
        <v>452</v>
      </c>
      <c r="D281" s="7" t="s">
        <v>469</v>
      </c>
      <c r="E281" s="7" t="s">
        <v>442</v>
      </c>
      <c r="F281" s="7" t="s">
        <v>375</v>
      </c>
      <c r="G281" s="6" t="s">
        <v>388</v>
      </c>
      <c r="H281" s="6" t="s">
        <v>370</v>
      </c>
      <c r="I281" s="6" t="s">
        <v>371</v>
      </c>
      <c r="J281" s="6" t="s">
        <v>372</v>
      </c>
      <c r="K281" s="6" t="s">
        <v>393</v>
      </c>
      <c r="L281" s="6"/>
      <c r="M281" s="14">
        <f t="shared" si="24"/>
        <v>2.6094736842105255</v>
      </c>
      <c r="N281" s="6">
        <v>0</v>
      </c>
      <c r="O281" s="6">
        <v>4.82</v>
      </c>
      <c r="P281" s="6">
        <f t="shared" si="20"/>
        <v>4.82</v>
      </c>
      <c r="Q281">
        <f t="shared" si="21"/>
        <v>5.4450000000000021</v>
      </c>
      <c r="R281">
        <f t="shared" si="23"/>
        <v>3.2670000000000012</v>
      </c>
      <c r="S281">
        <v>72</v>
      </c>
      <c r="T281">
        <f t="shared" si="22"/>
        <v>1.7388563937071413E-2</v>
      </c>
    </row>
    <row r="282" spans="1:20">
      <c r="A282" s="6">
        <v>51</v>
      </c>
      <c r="B282" s="7" t="s">
        <v>52</v>
      </c>
      <c r="C282" s="7" t="s">
        <v>452</v>
      </c>
      <c r="D282" s="7" t="s">
        <v>469</v>
      </c>
      <c r="E282" s="7" t="s">
        <v>442</v>
      </c>
      <c r="F282" s="7" t="s">
        <v>378</v>
      </c>
      <c r="G282" s="6" t="s">
        <v>388</v>
      </c>
      <c r="H282" s="6" t="s">
        <v>370</v>
      </c>
      <c r="I282" s="6" t="s">
        <v>371</v>
      </c>
      <c r="J282" s="6" t="s">
        <v>372</v>
      </c>
      <c r="K282" s="6" t="s">
        <v>393</v>
      </c>
      <c r="L282" s="6"/>
      <c r="M282" s="14">
        <f t="shared" si="24"/>
        <v>3.5585253456221189</v>
      </c>
      <c r="N282" s="6">
        <v>0</v>
      </c>
      <c r="O282" s="6">
        <v>2.68</v>
      </c>
      <c r="P282" s="6">
        <f t="shared" si="20"/>
        <v>2.68</v>
      </c>
      <c r="Q282">
        <f t="shared" si="21"/>
        <v>7.5850000000000026</v>
      </c>
      <c r="R282">
        <f t="shared" si="23"/>
        <v>4.5510000000000019</v>
      </c>
      <c r="S282">
        <v>72</v>
      </c>
      <c r="T282">
        <f t="shared" si="22"/>
        <v>1.7762507554174231E-2</v>
      </c>
    </row>
    <row r="283" spans="1:20">
      <c r="A283" s="6">
        <v>52</v>
      </c>
      <c r="B283" s="7" t="s">
        <v>53</v>
      </c>
      <c r="C283" s="7" t="s">
        <v>452</v>
      </c>
      <c r="D283" s="7" t="s">
        <v>469</v>
      </c>
      <c r="E283" s="7" t="s">
        <v>442</v>
      </c>
      <c r="F283" s="7" t="s">
        <v>374</v>
      </c>
      <c r="G283" s="6" t="s">
        <v>388</v>
      </c>
      <c r="H283" s="6" t="s">
        <v>370</v>
      </c>
      <c r="I283" s="6" t="s">
        <v>371</v>
      </c>
      <c r="J283" s="6" t="s">
        <v>372</v>
      </c>
      <c r="K283" s="6" t="s">
        <v>393</v>
      </c>
      <c r="L283" s="6" t="s">
        <v>395</v>
      </c>
      <c r="M283" s="14">
        <f t="shared" si="24"/>
        <v>4.193415637860082</v>
      </c>
      <c r="N283" s="6">
        <v>0</v>
      </c>
      <c r="O283" s="6">
        <v>3.1</v>
      </c>
      <c r="P283" s="6">
        <f t="shared" si="20"/>
        <v>3.1</v>
      </c>
      <c r="Q283">
        <f t="shared" si="21"/>
        <v>7.1650000000000027</v>
      </c>
      <c r="R283">
        <f t="shared" si="23"/>
        <v>4.2990000000000022</v>
      </c>
      <c r="S283">
        <v>72</v>
      </c>
      <c r="T283">
        <f t="shared" si="22"/>
        <v>1.4238591756624151E-2</v>
      </c>
    </row>
    <row r="284" spans="1:20">
      <c r="A284" s="6">
        <v>53</v>
      </c>
      <c r="B284" s="7" t="s">
        <v>54</v>
      </c>
      <c r="C284" s="7" t="s">
        <v>438</v>
      </c>
      <c r="D284" s="7" t="s">
        <v>440</v>
      </c>
      <c r="E284" s="7" t="s">
        <v>450</v>
      </c>
      <c r="F284" s="7" t="s">
        <v>356</v>
      </c>
      <c r="G284" s="6" t="s">
        <v>388</v>
      </c>
      <c r="H284" s="6" t="s">
        <v>370</v>
      </c>
      <c r="I284" s="6" t="s">
        <v>371</v>
      </c>
      <c r="J284" s="6" t="s">
        <v>372</v>
      </c>
      <c r="K284" s="6" t="s">
        <v>393</v>
      </c>
      <c r="L284" s="6" t="s">
        <v>395</v>
      </c>
      <c r="M284" s="14">
        <f t="shared" si="24"/>
        <v>7.6728682170542637</v>
      </c>
      <c r="N284" s="6">
        <v>1.44</v>
      </c>
      <c r="O284" s="6">
        <v>7.42</v>
      </c>
      <c r="P284" s="6">
        <f t="shared" si="20"/>
        <v>5.98</v>
      </c>
      <c r="Q284">
        <f t="shared" si="21"/>
        <v>4.2850000000000019</v>
      </c>
      <c r="R284">
        <f t="shared" si="23"/>
        <v>2.5710000000000015</v>
      </c>
      <c r="S284">
        <v>72</v>
      </c>
      <c r="T284">
        <f t="shared" si="22"/>
        <v>4.65384421095171E-3</v>
      </c>
    </row>
    <row r="285" spans="1:20">
      <c r="A285" s="6">
        <v>54</v>
      </c>
      <c r="B285" s="7" t="s">
        <v>55</v>
      </c>
      <c r="C285" s="7" t="s">
        <v>438</v>
      </c>
      <c r="D285" s="7" t="s">
        <v>440</v>
      </c>
      <c r="E285" s="7" t="s">
        <v>450</v>
      </c>
      <c r="F285" s="7" t="s">
        <v>357</v>
      </c>
      <c r="G285" s="6" t="s">
        <v>388</v>
      </c>
      <c r="H285" s="6" t="s">
        <v>370</v>
      </c>
      <c r="I285" s="6" t="s">
        <v>371</v>
      </c>
      <c r="J285" s="6" t="s">
        <v>372</v>
      </c>
      <c r="K285" s="6" t="s">
        <v>393</v>
      </c>
      <c r="L285" s="6" t="s">
        <v>395</v>
      </c>
      <c r="M285" s="14">
        <f t="shared" si="24"/>
        <v>9.7334239130434792</v>
      </c>
      <c r="N285" s="6">
        <v>1.18</v>
      </c>
      <c r="O285" s="6">
        <v>4.45</v>
      </c>
      <c r="P285" s="6">
        <f t="shared" si="20"/>
        <v>3.2700000000000005</v>
      </c>
      <c r="Q285">
        <f t="shared" si="21"/>
        <v>6.9950000000000019</v>
      </c>
      <c r="R285">
        <f t="shared" si="23"/>
        <v>4.1970000000000018</v>
      </c>
      <c r="S285">
        <v>72</v>
      </c>
      <c r="T285">
        <f t="shared" si="22"/>
        <v>5.9888141303032867E-3</v>
      </c>
    </row>
    <row r="286" spans="1:20">
      <c r="A286" s="6">
        <v>55</v>
      </c>
      <c r="B286" s="7" t="s">
        <v>56</v>
      </c>
      <c r="C286" s="7" t="s">
        <v>438</v>
      </c>
      <c r="D286" s="7" t="s">
        <v>439</v>
      </c>
      <c r="E286" s="7" t="s">
        <v>450</v>
      </c>
      <c r="F286" s="7" t="s">
        <v>358</v>
      </c>
      <c r="G286" s="6" t="s">
        <v>388</v>
      </c>
      <c r="H286" s="6" t="s">
        <v>370</v>
      </c>
      <c r="I286" s="6" t="s">
        <v>371</v>
      </c>
      <c r="J286" s="6" t="s">
        <v>372</v>
      </c>
      <c r="K286" s="6" t="s">
        <v>393</v>
      </c>
      <c r="L286" s="6" t="s">
        <v>395</v>
      </c>
      <c r="M286" s="14">
        <f t="shared" si="24"/>
        <v>9.0232258064516131</v>
      </c>
      <c r="N286" s="6">
        <v>1.72</v>
      </c>
      <c r="O286" s="6">
        <v>5.85</v>
      </c>
      <c r="P286" s="6">
        <f t="shared" si="20"/>
        <v>4.13</v>
      </c>
      <c r="Q286">
        <f t="shared" si="21"/>
        <v>6.1350000000000025</v>
      </c>
      <c r="R286">
        <f t="shared" si="23"/>
        <v>3.6810000000000018</v>
      </c>
      <c r="S286">
        <v>72</v>
      </c>
      <c r="T286">
        <f t="shared" si="22"/>
        <v>5.665933790933793E-3</v>
      </c>
    </row>
    <row r="287" spans="1:20">
      <c r="A287" s="6">
        <v>56</v>
      </c>
      <c r="B287" s="7" t="s">
        <v>57</v>
      </c>
      <c r="C287" s="7" t="s">
        <v>438</v>
      </c>
      <c r="D287" s="7" t="s">
        <v>439</v>
      </c>
      <c r="E287" s="7" t="s">
        <v>450</v>
      </c>
      <c r="F287" s="7" t="s">
        <v>359</v>
      </c>
      <c r="G287" s="6" t="s">
        <v>388</v>
      </c>
      <c r="H287" s="6" t="s">
        <v>370</v>
      </c>
      <c r="I287" s="6" t="s">
        <v>371</v>
      </c>
      <c r="J287" s="6" t="s">
        <v>372</v>
      </c>
      <c r="K287" s="6" t="s">
        <v>393</v>
      </c>
      <c r="L287" s="6" t="s">
        <v>395</v>
      </c>
      <c r="M287" s="14">
        <f t="shared" si="24"/>
        <v>7.8946091644204843</v>
      </c>
      <c r="N287" s="6">
        <v>0.82</v>
      </c>
      <c r="O287" s="6">
        <v>7.08</v>
      </c>
      <c r="P287" s="6">
        <f t="shared" si="20"/>
        <v>6.26</v>
      </c>
      <c r="Q287">
        <f t="shared" si="21"/>
        <v>4.0050000000000026</v>
      </c>
      <c r="R287">
        <f t="shared" si="23"/>
        <v>2.4030000000000018</v>
      </c>
      <c r="S287">
        <v>72</v>
      </c>
      <c r="T287">
        <f t="shared" si="22"/>
        <v>4.2275683703779619E-3</v>
      </c>
    </row>
    <row r="288" spans="1:20">
      <c r="A288" s="6">
        <v>57</v>
      </c>
      <c r="B288" s="7" t="s">
        <v>58</v>
      </c>
      <c r="C288" s="7" t="s">
        <v>438</v>
      </c>
      <c r="D288" s="7" t="s">
        <v>444</v>
      </c>
      <c r="E288" s="7" t="s">
        <v>450</v>
      </c>
      <c r="F288" s="7" t="s">
        <v>359</v>
      </c>
      <c r="G288" s="6" t="s">
        <v>388</v>
      </c>
      <c r="H288" s="6" t="s">
        <v>370</v>
      </c>
      <c r="I288" s="6" t="s">
        <v>371</v>
      </c>
      <c r="J288" s="6" t="s">
        <v>372</v>
      </c>
      <c r="K288" s="6" t="s">
        <v>393</v>
      </c>
      <c r="L288" s="6" t="s">
        <v>395</v>
      </c>
      <c r="M288" s="14">
        <f t="shared" si="24"/>
        <v>9.3250136239782009</v>
      </c>
      <c r="N288" s="6">
        <v>0.98</v>
      </c>
      <c r="O288" s="6">
        <v>7.92</v>
      </c>
      <c r="P288" s="6">
        <f t="shared" si="20"/>
        <v>6.9399999999999995</v>
      </c>
      <c r="Q288">
        <f t="shared" si="21"/>
        <v>3.3250000000000028</v>
      </c>
      <c r="R288">
        <f t="shared" si="23"/>
        <v>1.9950000000000017</v>
      </c>
      <c r="S288">
        <v>72</v>
      </c>
      <c r="T288">
        <f t="shared" si="22"/>
        <v>2.9713986971648555E-3</v>
      </c>
    </row>
    <row r="289" spans="1:20">
      <c r="A289" s="6">
        <v>58</v>
      </c>
      <c r="B289" s="7" t="s">
        <v>59</v>
      </c>
      <c r="C289" s="7" t="s">
        <v>438</v>
      </c>
      <c r="D289" s="7" t="s">
        <v>444</v>
      </c>
      <c r="E289" s="7" t="s">
        <v>450</v>
      </c>
      <c r="F289" s="7" t="s">
        <v>374</v>
      </c>
      <c r="G289" s="6" t="s">
        <v>388</v>
      </c>
      <c r="H289" s="6" t="s">
        <v>370</v>
      </c>
      <c r="I289" s="6" t="s">
        <v>371</v>
      </c>
      <c r="J289" s="6" t="s">
        <v>372</v>
      </c>
      <c r="K289" s="6" t="s">
        <v>393</v>
      </c>
      <c r="L289" s="6" t="s">
        <v>395</v>
      </c>
      <c r="M289" s="14">
        <f t="shared" si="24"/>
        <v>8.7356318681318683</v>
      </c>
      <c r="N289" s="6">
        <v>1.08</v>
      </c>
      <c r="O289" s="6">
        <v>8</v>
      </c>
      <c r="P289" s="6">
        <f t="shared" si="20"/>
        <v>6.92</v>
      </c>
      <c r="Q289">
        <f t="shared" si="21"/>
        <v>3.3450000000000024</v>
      </c>
      <c r="R289">
        <f t="shared" si="23"/>
        <v>2.0070000000000014</v>
      </c>
      <c r="S289">
        <v>72</v>
      </c>
      <c r="T289">
        <f t="shared" si="22"/>
        <v>3.1909540627152299E-3</v>
      </c>
    </row>
    <row r="290" spans="1:20">
      <c r="A290" s="6">
        <v>59</v>
      </c>
      <c r="B290" s="7" t="s">
        <v>60</v>
      </c>
      <c r="C290" s="7" t="s">
        <v>438</v>
      </c>
      <c r="D290" s="7" t="s">
        <v>444</v>
      </c>
      <c r="E290" s="7" t="s">
        <v>450</v>
      </c>
      <c r="F290" s="7" t="s">
        <v>356</v>
      </c>
      <c r="G290" s="6" t="s">
        <v>388</v>
      </c>
      <c r="H290" s="6" t="s">
        <v>370</v>
      </c>
      <c r="I290" s="6" t="s">
        <v>371</v>
      </c>
      <c r="J290" s="6" t="s">
        <v>372</v>
      </c>
      <c r="K290" s="6" t="s">
        <v>393</v>
      </c>
      <c r="L290" s="6" t="s">
        <v>395</v>
      </c>
      <c r="M290" s="14">
        <f t="shared" si="24"/>
        <v>7.8997959183673485</v>
      </c>
      <c r="N290" s="6">
        <v>0.26</v>
      </c>
      <c r="O290" s="6">
        <v>5.9</v>
      </c>
      <c r="P290" s="6">
        <f t="shared" si="20"/>
        <v>5.6400000000000006</v>
      </c>
      <c r="Q290">
        <f t="shared" si="21"/>
        <v>4.6250000000000018</v>
      </c>
      <c r="R290">
        <f t="shared" si="23"/>
        <v>2.7750000000000012</v>
      </c>
      <c r="S290">
        <v>72</v>
      </c>
      <c r="T290">
        <f t="shared" si="22"/>
        <v>4.878818018204209E-3</v>
      </c>
    </row>
    <row r="291" spans="1:20">
      <c r="A291" s="6">
        <v>60</v>
      </c>
      <c r="B291" s="7" t="s">
        <v>61</v>
      </c>
      <c r="C291" s="7" t="s">
        <v>438</v>
      </c>
      <c r="D291" s="7" t="s">
        <v>444</v>
      </c>
      <c r="E291" s="7" t="s">
        <v>450</v>
      </c>
      <c r="F291" s="7" t="s">
        <v>357</v>
      </c>
      <c r="G291" s="6" t="s">
        <v>388</v>
      </c>
      <c r="H291" s="6" t="s">
        <v>370</v>
      </c>
      <c r="I291" s="6" t="s">
        <v>371</v>
      </c>
      <c r="J291" s="6" t="s">
        <v>372</v>
      </c>
      <c r="K291" s="6" t="s">
        <v>393</v>
      </c>
      <c r="L291" s="6" t="s">
        <v>395</v>
      </c>
      <c r="M291" s="14">
        <f t="shared" si="24"/>
        <v>8.9168865435356199</v>
      </c>
      <c r="N291" s="6">
        <v>0.08</v>
      </c>
      <c r="O291" s="6">
        <v>6.4</v>
      </c>
      <c r="P291" s="6">
        <f t="shared" si="20"/>
        <v>6.32</v>
      </c>
      <c r="Q291">
        <f t="shared" si="21"/>
        <v>3.9450000000000021</v>
      </c>
      <c r="R291">
        <f t="shared" si="23"/>
        <v>2.3670000000000018</v>
      </c>
      <c r="S291">
        <v>72</v>
      </c>
      <c r="T291">
        <f t="shared" si="22"/>
        <v>3.6868249741085985E-3</v>
      </c>
    </row>
    <row r="292" spans="1:20">
      <c r="A292" s="6">
        <v>61</v>
      </c>
      <c r="B292" s="7" t="s">
        <v>62</v>
      </c>
      <c r="C292" s="7" t="s">
        <v>438</v>
      </c>
      <c r="D292" s="7" t="s">
        <v>446</v>
      </c>
      <c r="E292" s="7" t="s">
        <v>450</v>
      </c>
      <c r="F292" s="7" t="s">
        <v>359</v>
      </c>
      <c r="G292" s="6" t="s">
        <v>388</v>
      </c>
      <c r="H292" s="6" t="s">
        <v>370</v>
      </c>
      <c r="I292" s="6" t="s">
        <v>371</v>
      </c>
      <c r="J292" s="6" t="s">
        <v>372</v>
      </c>
      <c r="K292" s="6" t="s">
        <v>393</v>
      </c>
      <c r="L292" s="6" t="s">
        <v>384</v>
      </c>
      <c r="M292" s="14">
        <f t="shared" si="24"/>
        <v>7.4754471544715448</v>
      </c>
      <c r="N292" s="6">
        <v>3.28</v>
      </c>
      <c r="O292" s="6">
        <v>6.54</v>
      </c>
      <c r="P292" s="6">
        <f t="shared" si="20"/>
        <v>3.2600000000000002</v>
      </c>
      <c r="Q292">
        <f t="shared" si="21"/>
        <v>7.0050000000000026</v>
      </c>
      <c r="R292">
        <f t="shared" si="23"/>
        <v>4.2030000000000021</v>
      </c>
      <c r="S292">
        <v>72</v>
      </c>
      <c r="T292">
        <f t="shared" si="22"/>
        <v>7.8088974202810317E-3</v>
      </c>
    </row>
    <row r="293" spans="1:20">
      <c r="A293" s="6">
        <v>62</v>
      </c>
      <c r="B293" s="7" t="s">
        <v>63</v>
      </c>
      <c r="C293" s="7" t="s">
        <v>438</v>
      </c>
      <c r="D293" s="7" t="s">
        <v>446</v>
      </c>
      <c r="E293" s="7" t="s">
        <v>450</v>
      </c>
      <c r="F293" s="7" t="s">
        <v>375</v>
      </c>
      <c r="G293" s="6" t="s">
        <v>388</v>
      </c>
      <c r="H293" s="6" t="s">
        <v>370</v>
      </c>
      <c r="I293" s="6" t="s">
        <v>371</v>
      </c>
      <c r="J293" s="6" t="s">
        <v>372</v>
      </c>
      <c r="K293" s="6" t="s">
        <v>393</v>
      </c>
      <c r="L293" s="6" t="s">
        <v>384</v>
      </c>
      <c r="M293" s="14">
        <f t="shared" si="24"/>
        <v>6.2746594005449596</v>
      </c>
      <c r="N293" s="6">
        <v>0.18</v>
      </c>
      <c r="O293" s="6">
        <v>3.28</v>
      </c>
      <c r="P293" s="6">
        <f t="shared" si="20"/>
        <v>3.0999999999999996</v>
      </c>
      <c r="Q293">
        <f t="shared" si="21"/>
        <v>7.1650000000000027</v>
      </c>
      <c r="R293">
        <f t="shared" si="23"/>
        <v>4.2990000000000022</v>
      </c>
      <c r="S293">
        <v>72</v>
      </c>
      <c r="T293">
        <f t="shared" si="22"/>
        <v>9.5157887499276277E-3</v>
      </c>
    </row>
    <row r="294" spans="1:20">
      <c r="A294" s="6">
        <v>63</v>
      </c>
      <c r="B294" s="7" t="s">
        <v>64</v>
      </c>
      <c r="C294" s="7" t="s">
        <v>438</v>
      </c>
      <c r="D294" s="7" t="s">
        <v>446</v>
      </c>
      <c r="E294" s="7" t="s">
        <v>450</v>
      </c>
      <c r="F294" s="7" t="s">
        <v>376</v>
      </c>
      <c r="G294" s="6" t="s">
        <v>388</v>
      </c>
      <c r="H294" s="6" t="s">
        <v>370</v>
      </c>
      <c r="I294" s="6" t="s">
        <v>371</v>
      </c>
      <c r="J294" s="6" t="s">
        <v>372</v>
      </c>
      <c r="K294" s="6" t="s">
        <v>393</v>
      </c>
      <c r="L294" s="6" t="s">
        <v>384</v>
      </c>
      <c r="M294" s="14">
        <f t="shared" si="24"/>
        <v>8.1373417721518972</v>
      </c>
      <c r="N294" s="6">
        <v>0</v>
      </c>
      <c r="O294" s="6">
        <v>6.36</v>
      </c>
      <c r="P294" s="6">
        <f t="shared" si="20"/>
        <v>6.36</v>
      </c>
      <c r="Q294">
        <f t="shared" si="21"/>
        <v>3.905000000000002</v>
      </c>
      <c r="R294">
        <f t="shared" si="23"/>
        <v>2.3430000000000013</v>
      </c>
      <c r="S294">
        <v>72</v>
      </c>
      <c r="T294">
        <f t="shared" si="22"/>
        <v>3.9990536931891864E-3</v>
      </c>
    </row>
    <row r="295" spans="1:20">
      <c r="A295" s="6">
        <v>64</v>
      </c>
      <c r="B295" s="7" t="s">
        <v>65</v>
      </c>
      <c r="C295" s="7" t="s">
        <v>438</v>
      </c>
      <c r="D295" s="7" t="s">
        <v>446</v>
      </c>
      <c r="E295" s="7" t="s">
        <v>450</v>
      </c>
      <c r="F295" s="7" t="s">
        <v>374</v>
      </c>
      <c r="G295" s="6" t="s">
        <v>388</v>
      </c>
      <c r="H295" s="6" t="s">
        <v>370</v>
      </c>
      <c r="I295" s="6" t="s">
        <v>371</v>
      </c>
      <c r="J295" s="6" t="s">
        <v>372</v>
      </c>
      <c r="K295" s="6" t="s">
        <v>393</v>
      </c>
      <c r="L295" s="6" t="s">
        <v>384</v>
      </c>
      <c r="M295" s="14">
        <f t="shared" si="24"/>
        <v>6.2470370370370381</v>
      </c>
      <c r="N295" s="6">
        <v>0</v>
      </c>
      <c r="O295" s="6">
        <v>7.86</v>
      </c>
      <c r="P295" s="6">
        <f t="shared" si="20"/>
        <v>7.86</v>
      </c>
      <c r="Q295">
        <f t="shared" si="21"/>
        <v>2.405000000000002</v>
      </c>
      <c r="R295">
        <f t="shared" si="23"/>
        <v>1.4430000000000012</v>
      </c>
      <c r="S295">
        <v>72</v>
      </c>
      <c r="T295">
        <f t="shared" si="22"/>
        <v>3.2081875852255906E-3</v>
      </c>
    </row>
    <row r="296" spans="1:20">
      <c r="A296" s="6">
        <v>65</v>
      </c>
      <c r="B296" s="7" t="s">
        <v>66</v>
      </c>
      <c r="C296" s="7" t="s">
        <v>448</v>
      </c>
      <c r="D296" s="7" t="s">
        <v>454</v>
      </c>
      <c r="E296" s="7" t="s">
        <v>450</v>
      </c>
      <c r="F296" s="7" t="s">
        <v>359</v>
      </c>
      <c r="G296" s="6" t="s">
        <v>388</v>
      </c>
      <c r="H296" s="6" t="s">
        <v>370</v>
      </c>
      <c r="I296" s="6" t="s">
        <v>371</v>
      </c>
      <c r="J296" s="6" t="s">
        <v>372</v>
      </c>
      <c r="K296" s="6" t="s">
        <v>393</v>
      </c>
      <c r="L296" s="6" t="s">
        <v>396</v>
      </c>
      <c r="M296" s="14">
        <f t="shared" ref="M296:M327" si="25">M66</f>
        <v>6.561963350785339</v>
      </c>
      <c r="N296" s="6">
        <v>0</v>
      </c>
      <c r="O296" s="6">
        <v>8.02</v>
      </c>
      <c r="P296" s="6">
        <f t="shared" ref="P296:P345" si="26">O296-N296</f>
        <v>8.02</v>
      </c>
      <c r="Q296">
        <f t="shared" si="21"/>
        <v>2.2450000000000028</v>
      </c>
      <c r="R296">
        <f t="shared" si="23"/>
        <v>1.3470000000000018</v>
      </c>
      <c r="S296">
        <v>72</v>
      </c>
      <c r="T296">
        <f t="shared" si="22"/>
        <v>2.8510267938473529E-3</v>
      </c>
    </row>
    <row r="297" spans="1:20">
      <c r="A297" s="6">
        <v>66</v>
      </c>
      <c r="B297" s="7" t="s">
        <v>67</v>
      </c>
      <c r="C297" s="7" t="s">
        <v>448</v>
      </c>
      <c r="D297" s="7" t="s">
        <v>455</v>
      </c>
      <c r="E297" s="7" t="s">
        <v>450</v>
      </c>
      <c r="F297" s="7" t="s">
        <v>376</v>
      </c>
      <c r="G297" s="6" t="s">
        <v>388</v>
      </c>
      <c r="H297" s="6" t="s">
        <v>370</v>
      </c>
      <c r="I297" s="6" t="s">
        <v>371</v>
      </c>
      <c r="J297" s="6" t="s">
        <v>372</v>
      </c>
      <c r="K297" s="6" t="s">
        <v>393</v>
      </c>
      <c r="L297" s="6" t="s">
        <v>396</v>
      </c>
      <c r="M297" s="14">
        <f t="shared" si="25"/>
        <v>9.2241126760563397</v>
      </c>
      <c r="N297" s="6">
        <v>0</v>
      </c>
      <c r="O297" s="6">
        <v>6.52</v>
      </c>
      <c r="P297" s="6">
        <f t="shared" si="26"/>
        <v>6.52</v>
      </c>
      <c r="Q297">
        <f t="shared" si="21"/>
        <v>3.7450000000000028</v>
      </c>
      <c r="R297">
        <f t="shared" si="23"/>
        <v>2.2470000000000017</v>
      </c>
      <c r="S297">
        <v>72</v>
      </c>
      <c r="T297">
        <f t="shared" si="22"/>
        <v>3.3833425966643882E-3</v>
      </c>
    </row>
    <row r="298" spans="1:20">
      <c r="A298" s="6">
        <v>67</v>
      </c>
      <c r="B298" s="7" t="s">
        <v>68</v>
      </c>
      <c r="C298" s="7" t="s">
        <v>448</v>
      </c>
      <c r="D298" s="7" t="s">
        <v>453</v>
      </c>
      <c r="E298" s="7" t="s">
        <v>450</v>
      </c>
      <c r="F298" s="7" t="s">
        <v>374</v>
      </c>
      <c r="G298" s="6" t="s">
        <v>388</v>
      </c>
      <c r="H298" s="6" t="s">
        <v>370</v>
      </c>
      <c r="I298" s="6" t="s">
        <v>371</v>
      </c>
      <c r="J298" s="6" t="s">
        <v>372</v>
      </c>
      <c r="K298" s="6" t="s">
        <v>393</v>
      </c>
      <c r="L298" s="6" t="s">
        <v>396</v>
      </c>
      <c r="M298" s="14">
        <f t="shared" si="25"/>
        <v>8.7915706806282703</v>
      </c>
      <c r="N298" s="6">
        <v>0</v>
      </c>
      <c r="O298" s="6">
        <v>5.62</v>
      </c>
      <c r="P298" s="6">
        <f t="shared" si="26"/>
        <v>5.62</v>
      </c>
      <c r="Q298">
        <f t="shared" ref="Q298:Q335" si="27">P$346-P298</f>
        <v>4.6450000000000022</v>
      </c>
      <c r="R298">
        <f t="shared" si="23"/>
        <v>2.7870000000000013</v>
      </c>
      <c r="S298">
        <v>72</v>
      </c>
      <c r="T298">
        <f t="shared" si="22"/>
        <v>4.4028916719767693E-3</v>
      </c>
    </row>
    <row r="299" spans="1:20">
      <c r="A299" s="6">
        <v>68</v>
      </c>
      <c r="B299" s="7" t="s">
        <v>69</v>
      </c>
      <c r="C299" s="7" t="s">
        <v>448</v>
      </c>
      <c r="D299" s="7" t="s">
        <v>453</v>
      </c>
      <c r="E299" s="7" t="s">
        <v>450</v>
      </c>
      <c r="F299" s="7" t="s">
        <v>375</v>
      </c>
      <c r="G299" s="6" t="s">
        <v>388</v>
      </c>
      <c r="H299" s="6" t="s">
        <v>370</v>
      </c>
      <c r="I299" s="6" t="s">
        <v>371</v>
      </c>
      <c r="J299" s="6" t="s">
        <v>372</v>
      </c>
      <c r="K299" s="6" t="s">
        <v>393</v>
      </c>
      <c r="L299" s="6" t="s">
        <v>396</v>
      </c>
      <c r="M299" s="14">
        <f t="shared" si="25"/>
        <v>10.190649350649347</v>
      </c>
      <c r="N299" s="6">
        <v>0</v>
      </c>
      <c r="O299" s="6">
        <v>5.32</v>
      </c>
      <c r="P299" s="6">
        <f t="shared" si="26"/>
        <v>5.32</v>
      </c>
      <c r="Q299">
        <f t="shared" si="27"/>
        <v>4.9450000000000021</v>
      </c>
      <c r="R299">
        <f t="shared" si="23"/>
        <v>2.9670000000000014</v>
      </c>
      <c r="S299">
        <v>72</v>
      </c>
      <c r="T299">
        <f t="shared" ref="T299:T335" si="28">(R299/M299)/S299</f>
        <v>4.0437396985607754E-3</v>
      </c>
    </row>
    <row r="300" spans="1:20">
      <c r="A300" s="6">
        <v>69</v>
      </c>
      <c r="B300" s="7" t="s">
        <v>70</v>
      </c>
      <c r="C300" s="7" t="s">
        <v>448</v>
      </c>
      <c r="D300" s="7" t="s">
        <v>457</v>
      </c>
      <c r="E300" s="7" t="s">
        <v>450</v>
      </c>
      <c r="F300" s="7" t="s">
        <v>374</v>
      </c>
      <c r="G300" s="6" t="s">
        <v>388</v>
      </c>
      <c r="H300" s="6" t="s">
        <v>370</v>
      </c>
      <c r="I300" s="6" t="s">
        <v>371</v>
      </c>
      <c r="J300" s="6" t="s">
        <v>372</v>
      </c>
      <c r="K300" s="6" t="s">
        <v>393</v>
      </c>
      <c r="L300" s="6"/>
      <c r="M300" s="14">
        <f t="shared" si="25"/>
        <v>6.9981854838709685</v>
      </c>
      <c r="N300" s="6">
        <v>0</v>
      </c>
      <c r="O300" s="6">
        <v>6.6</v>
      </c>
      <c r="P300" s="6">
        <f t="shared" si="26"/>
        <v>6.6</v>
      </c>
      <c r="Q300">
        <f t="shared" si="27"/>
        <v>3.6650000000000027</v>
      </c>
      <c r="R300">
        <f t="shared" si="23"/>
        <v>2.1990000000000016</v>
      </c>
      <c r="S300">
        <v>72</v>
      </c>
      <c r="T300">
        <f t="shared" si="28"/>
        <v>4.3642265180106237E-3</v>
      </c>
    </row>
    <row r="301" spans="1:20">
      <c r="A301" s="6">
        <v>70</v>
      </c>
      <c r="B301" s="7" t="s">
        <v>71</v>
      </c>
      <c r="C301" s="7" t="s">
        <v>448</v>
      </c>
      <c r="D301" s="7" t="s">
        <v>457</v>
      </c>
      <c r="E301" s="7" t="s">
        <v>450</v>
      </c>
      <c r="F301" s="7" t="s">
        <v>377</v>
      </c>
      <c r="G301" s="6" t="s">
        <v>388</v>
      </c>
      <c r="H301" s="6" t="s">
        <v>370</v>
      </c>
      <c r="I301" s="6" t="s">
        <v>371</v>
      </c>
      <c r="J301" s="6" t="s">
        <v>372</v>
      </c>
      <c r="K301" s="6" t="s">
        <v>393</v>
      </c>
      <c r="L301" s="6"/>
      <c r="M301" s="14">
        <f t="shared" si="25"/>
        <v>9.3185258964143447</v>
      </c>
      <c r="N301" s="6">
        <v>0</v>
      </c>
      <c r="O301" s="6">
        <v>6.4</v>
      </c>
      <c r="P301" s="6">
        <f t="shared" si="26"/>
        <v>6.4</v>
      </c>
      <c r="Q301">
        <f t="shared" si="27"/>
        <v>3.865000000000002</v>
      </c>
      <c r="R301">
        <f t="shared" si="23"/>
        <v>2.3190000000000013</v>
      </c>
      <c r="S301">
        <v>72</v>
      </c>
      <c r="T301">
        <f t="shared" si="28"/>
        <v>3.4563764367201819E-3</v>
      </c>
    </row>
    <row r="302" spans="1:20">
      <c r="A302" s="6">
        <v>71</v>
      </c>
      <c r="B302" s="7" t="s">
        <v>72</v>
      </c>
      <c r="C302" s="7" t="s">
        <v>448</v>
      </c>
      <c r="D302" s="7" t="s">
        <v>457</v>
      </c>
      <c r="E302" s="7" t="s">
        <v>450</v>
      </c>
      <c r="F302" s="7" t="s">
        <v>378</v>
      </c>
      <c r="G302" s="6" t="s">
        <v>388</v>
      </c>
      <c r="H302" s="6" t="s">
        <v>370</v>
      </c>
      <c r="I302" s="6" t="s">
        <v>371</v>
      </c>
      <c r="J302" s="6" t="s">
        <v>372</v>
      </c>
      <c r="K302" s="6" t="s">
        <v>393</v>
      </c>
      <c r="L302" s="6" t="s">
        <v>384</v>
      </c>
      <c r="M302" s="14">
        <f t="shared" si="25"/>
        <v>7.5103475513428117</v>
      </c>
      <c r="N302" s="6">
        <v>0</v>
      </c>
      <c r="O302" s="6">
        <v>4.12</v>
      </c>
      <c r="P302" s="6">
        <f t="shared" si="26"/>
        <v>4.12</v>
      </c>
      <c r="Q302">
        <f t="shared" si="27"/>
        <v>6.1450000000000022</v>
      </c>
      <c r="R302">
        <f t="shared" si="23"/>
        <v>3.6870000000000016</v>
      </c>
      <c r="S302">
        <v>72</v>
      </c>
      <c r="T302">
        <f t="shared" si="28"/>
        <v>6.8183706523911218E-3</v>
      </c>
    </row>
    <row r="303" spans="1:20">
      <c r="A303" s="6">
        <v>72</v>
      </c>
      <c r="B303" s="7" t="s">
        <v>73</v>
      </c>
      <c r="C303" s="7" t="s">
        <v>448</v>
      </c>
      <c r="D303" s="7" t="s">
        <v>457</v>
      </c>
      <c r="E303" s="7" t="s">
        <v>450</v>
      </c>
      <c r="F303" s="7" t="s">
        <v>375</v>
      </c>
      <c r="G303" s="6" t="s">
        <v>388</v>
      </c>
      <c r="H303" s="6" t="s">
        <v>370</v>
      </c>
      <c r="I303" s="6" t="s">
        <v>371</v>
      </c>
      <c r="J303" s="6" t="s">
        <v>372</v>
      </c>
      <c r="K303" s="6" t="s">
        <v>393</v>
      </c>
      <c r="L303" s="6" t="s">
        <v>384</v>
      </c>
      <c r="M303" s="14">
        <f t="shared" si="25"/>
        <v>6.7625786163522008</v>
      </c>
      <c r="N303" s="6">
        <v>0</v>
      </c>
      <c r="O303" s="6">
        <v>5.18</v>
      </c>
      <c r="P303" s="6">
        <f t="shared" si="26"/>
        <v>5.18</v>
      </c>
      <c r="Q303">
        <f t="shared" si="27"/>
        <v>5.0850000000000026</v>
      </c>
      <c r="R303">
        <f t="shared" si="23"/>
        <v>3.0510000000000015</v>
      </c>
      <c r="S303">
        <v>72</v>
      </c>
      <c r="T303">
        <f t="shared" si="28"/>
        <v>6.2661009067658717E-3</v>
      </c>
    </row>
    <row r="304" spans="1:20">
      <c r="A304" s="6">
        <v>73</v>
      </c>
      <c r="B304" s="7" t="s">
        <v>74</v>
      </c>
      <c r="C304" s="7" t="s">
        <v>448</v>
      </c>
      <c r="D304" s="7" t="s">
        <v>459</v>
      </c>
      <c r="E304" s="7" t="s">
        <v>450</v>
      </c>
      <c r="F304" s="7" t="s">
        <v>377</v>
      </c>
      <c r="G304" s="6" t="s">
        <v>388</v>
      </c>
      <c r="H304" s="6" t="s">
        <v>370</v>
      </c>
      <c r="I304" s="6" t="s">
        <v>371</v>
      </c>
      <c r="J304" s="6" t="s">
        <v>372</v>
      </c>
      <c r="K304" s="6" t="s">
        <v>393</v>
      </c>
      <c r="L304" s="6" t="s">
        <v>384</v>
      </c>
      <c r="M304" s="14">
        <f t="shared" si="25"/>
        <v>8.1283392226148425</v>
      </c>
      <c r="N304" s="6">
        <v>0</v>
      </c>
      <c r="O304" s="6">
        <v>7.3</v>
      </c>
      <c r="P304" s="6">
        <f t="shared" si="26"/>
        <v>7.3</v>
      </c>
      <c r="Q304">
        <f t="shared" si="27"/>
        <v>2.9650000000000025</v>
      </c>
      <c r="R304">
        <f t="shared" si="23"/>
        <v>1.7790000000000017</v>
      </c>
      <c r="S304">
        <v>72</v>
      </c>
      <c r="T304">
        <f t="shared" si="28"/>
        <v>3.0397763499571098E-3</v>
      </c>
    </row>
    <row r="305" spans="1:20">
      <c r="A305" s="6">
        <v>74</v>
      </c>
      <c r="B305" s="7" t="s">
        <v>75</v>
      </c>
      <c r="C305" s="7" t="s">
        <v>448</v>
      </c>
      <c r="D305" s="7" t="s">
        <v>459</v>
      </c>
      <c r="E305" s="7" t="s">
        <v>450</v>
      </c>
      <c r="F305" s="7" t="s">
        <v>374</v>
      </c>
      <c r="G305" s="6" t="s">
        <v>388</v>
      </c>
      <c r="H305" s="6" t="s">
        <v>370</v>
      </c>
      <c r="I305" s="6" t="s">
        <v>371</v>
      </c>
      <c r="J305" s="6" t="s">
        <v>372</v>
      </c>
      <c r="K305" s="6" t="s">
        <v>393</v>
      </c>
      <c r="L305" s="6" t="s">
        <v>384</v>
      </c>
      <c r="M305" s="14">
        <f t="shared" si="25"/>
        <v>8.7491561938958728</v>
      </c>
      <c r="N305" s="6">
        <v>0</v>
      </c>
      <c r="O305" s="6">
        <v>6.3</v>
      </c>
      <c r="P305" s="6">
        <f t="shared" si="26"/>
        <v>6.3</v>
      </c>
      <c r="Q305">
        <f t="shared" si="27"/>
        <v>3.9650000000000025</v>
      </c>
      <c r="R305">
        <f t="shared" si="23"/>
        <v>2.3790000000000018</v>
      </c>
      <c r="S305">
        <v>72</v>
      </c>
      <c r="T305">
        <f t="shared" si="28"/>
        <v>3.7765546681769449E-3</v>
      </c>
    </row>
    <row r="306" spans="1:20">
      <c r="A306" s="6">
        <v>75</v>
      </c>
      <c r="B306" s="7" t="s">
        <v>76</v>
      </c>
      <c r="C306" s="7" t="s">
        <v>448</v>
      </c>
      <c r="D306" s="7" t="s">
        <v>459</v>
      </c>
      <c r="E306" s="7" t="s">
        <v>450</v>
      </c>
      <c r="F306" s="7" t="s">
        <v>378</v>
      </c>
      <c r="G306" s="6" t="s">
        <v>388</v>
      </c>
      <c r="H306" s="6" t="s">
        <v>370</v>
      </c>
      <c r="I306" s="6" t="s">
        <v>371</v>
      </c>
      <c r="J306" s="6" t="s">
        <v>372</v>
      </c>
      <c r="K306" s="6" t="s">
        <v>393</v>
      </c>
      <c r="L306" s="6" t="s">
        <v>384</v>
      </c>
      <c r="M306" s="14">
        <f t="shared" si="25"/>
        <v>7.6001457194899809</v>
      </c>
      <c r="N306" s="6">
        <v>2.96</v>
      </c>
      <c r="O306" s="6">
        <v>10.28</v>
      </c>
      <c r="P306" s="6">
        <f t="shared" si="26"/>
        <v>7.3199999999999994</v>
      </c>
      <c r="Q306">
        <f t="shared" si="27"/>
        <v>2.9450000000000029</v>
      </c>
      <c r="R306">
        <f t="shared" si="23"/>
        <v>1.7670000000000019</v>
      </c>
      <c r="S306">
        <v>72</v>
      </c>
      <c r="T306">
        <f t="shared" si="28"/>
        <v>3.2291047530485506E-3</v>
      </c>
    </row>
    <row r="307" spans="1:20">
      <c r="A307" s="6">
        <v>76</v>
      </c>
      <c r="B307" s="7" t="s">
        <v>77</v>
      </c>
      <c r="C307" s="7" t="s">
        <v>448</v>
      </c>
      <c r="D307" s="7" t="s">
        <v>459</v>
      </c>
      <c r="E307" s="7" t="s">
        <v>450</v>
      </c>
      <c r="F307" s="7" t="s">
        <v>375</v>
      </c>
      <c r="G307" s="6" t="s">
        <v>388</v>
      </c>
      <c r="H307" s="6" t="s">
        <v>370</v>
      </c>
      <c r="I307" s="6" t="s">
        <v>371</v>
      </c>
      <c r="J307" s="6" t="s">
        <v>372</v>
      </c>
      <c r="K307" s="6" t="s">
        <v>393</v>
      </c>
      <c r="L307" s="6" t="s">
        <v>384</v>
      </c>
      <c r="M307" s="14">
        <f t="shared" si="25"/>
        <v>8.8641441441441433</v>
      </c>
      <c r="N307" s="6">
        <v>1.2</v>
      </c>
      <c r="O307" s="6">
        <v>8.02</v>
      </c>
      <c r="P307" s="6">
        <f t="shared" si="26"/>
        <v>6.8199999999999994</v>
      </c>
      <c r="Q307">
        <f t="shared" si="27"/>
        <v>3.4450000000000029</v>
      </c>
      <c r="R307">
        <f t="shared" si="23"/>
        <v>2.0670000000000019</v>
      </c>
      <c r="S307">
        <v>72</v>
      </c>
      <c r="T307">
        <f t="shared" si="28"/>
        <v>3.2387033498658458E-3</v>
      </c>
    </row>
    <row r="308" spans="1:20">
      <c r="A308" s="6">
        <v>77</v>
      </c>
      <c r="B308" s="7" t="s">
        <v>78</v>
      </c>
      <c r="C308" s="7" t="s">
        <v>452</v>
      </c>
      <c r="D308" s="7" t="s">
        <v>461</v>
      </c>
      <c r="E308" s="7" t="s">
        <v>450</v>
      </c>
      <c r="F308" s="7" t="s">
        <v>378</v>
      </c>
      <c r="G308" s="6" t="s">
        <v>388</v>
      </c>
      <c r="H308" s="6" t="s">
        <v>370</v>
      </c>
      <c r="I308" s="6" t="s">
        <v>371</v>
      </c>
      <c r="J308" s="6" t="s">
        <v>372</v>
      </c>
      <c r="K308" s="6" t="s">
        <v>393</v>
      </c>
      <c r="L308" s="6" t="s">
        <v>384</v>
      </c>
      <c r="M308" s="14">
        <f t="shared" si="25"/>
        <v>6.624281524926686</v>
      </c>
      <c r="N308" s="6">
        <v>1.1100000000000001</v>
      </c>
      <c r="O308" s="6">
        <v>5.52</v>
      </c>
      <c r="P308" s="6">
        <f t="shared" si="26"/>
        <v>4.4099999999999993</v>
      </c>
      <c r="Q308">
        <f t="shared" si="27"/>
        <v>5.8550000000000031</v>
      </c>
      <c r="R308">
        <f t="shared" si="23"/>
        <v>3.5130000000000026</v>
      </c>
      <c r="S308">
        <v>72</v>
      </c>
      <c r="T308">
        <f t="shared" si="28"/>
        <v>7.3655786643528421E-3</v>
      </c>
    </row>
    <row r="309" spans="1:20">
      <c r="A309" s="6">
        <v>78</v>
      </c>
      <c r="B309" s="7" t="s">
        <v>79</v>
      </c>
      <c r="C309" s="7" t="s">
        <v>452</v>
      </c>
      <c r="D309" s="7" t="s">
        <v>461</v>
      </c>
      <c r="E309" s="7" t="s">
        <v>450</v>
      </c>
      <c r="F309" s="7" t="s">
        <v>377</v>
      </c>
      <c r="G309" s="6" t="s">
        <v>388</v>
      </c>
      <c r="H309" s="6" t="s">
        <v>370</v>
      </c>
      <c r="I309" s="6" t="s">
        <v>371</v>
      </c>
      <c r="J309" s="6" t="s">
        <v>372</v>
      </c>
      <c r="K309" s="6" t="s">
        <v>393</v>
      </c>
      <c r="L309" s="6" t="s">
        <v>384</v>
      </c>
      <c r="M309" s="14">
        <f t="shared" si="25"/>
        <v>8.5257142857142831</v>
      </c>
      <c r="N309" s="6">
        <v>0.63</v>
      </c>
      <c r="O309" s="6">
        <v>5.0999999999999996</v>
      </c>
      <c r="P309" s="6">
        <f t="shared" si="26"/>
        <v>4.47</v>
      </c>
      <c r="Q309">
        <f t="shared" si="27"/>
        <v>5.7950000000000026</v>
      </c>
      <c r="R309">
        <f t="shared" si="23"/>
        <v>3.4770000000000016</v>
      </c>
      <c r="S309">
        <v>72</v>
      </c>
      <c r="T309">
        <f t="shared" si="28"/>
        <v>5.6642370420017917E-3</v>
      </c>
    </row>
    <row r="310" spans="1:20">
      <c r="A310" s="6">
        <v>79</v>
      </c>
      <c r="B310" s="7" t="s">
        <v>80</v>
      </c>
      <c r="C310" s="7" t="s">
        <v>452</v>
      </c>
      <c r="D310" s="7" t="s">
        <v>461</v>
      </c>
      <c r="E310" s="7" t="s">
        <v>450</v>
      </c>
      <c r="F310" s="7" t="s">
        <v>375</v>
      </c>
      <c r="G310" s="6" t="s">
        <v>388</v>
      </c>
      <c r="H310" s="6" t="s">
        <v>370</v>
      </c>
      <c r="I310" s="6" t="s">
        <v>371</v>
      </c>
      <c r="J310" s="6" t="s">
        <v>372</v>
      </c>
      <c r="K310" s="6" t="s">
        <v>393</v>
      </c>
      <c r="L310" s="6" t="s">
        <v>384</v>
      </c>
      <c r="M310" s="14">
        <f t="shared" si="25"/>
        <v>5.8862162162162166</v>
      </c>
      <c r="N310" s="6">
        <v>4.3099999999999996</v>
      </c>
      <c r="O310" s="6">
        <v>9.8000000000000007</v>
      </c>
      <c r="P310" s="6">
        <f t="shared" si="26"/>
        <v>5.4900000000000011</v>
      </c>
      <c r="Q310">
        <f t="shared" si="27"/>
        <v>4.7750000000000012</v>
      </c>
      <c r="R310">
        <f t="shared" si="23"/>
        <v>2.8650000000000011</v>
      </c>
      <c r="S310">
        <v>72</v>
      </c>
      <c r="T310">
        <f t="shared" si="28"/>
        <v>6.7601435633714456E-3</v>
      </c>
    </row>
    <row r="311" spans="1:20">
      <c r="A311" s="6">
        <v>80</v>
      </c>
      <c r="B311" s="7" t="s">
        <v>81</v>
      </c>
      <c r="C311" s="7" t="s">
        <v>452</v>
      </c>
      <c r="D311" s="7" t="s">
        <v>461</v>
      </c>
      <c r="E311" s="7" t="s">
        <v>450</v>
      </c>
      <c r="F311" s="7" t="s">
        <v>374</v>
      </c>
      <c r="G311" s="6" t="s">
        <v>388</v>
      </c>
      <c r="H311" s="6" t="s">
        <v>370</v>
      </c>
      <c r="I311" s="6" t="s">
        <v>371</v>
      </c>
      <c r="J311" s="6" t="s">
        <v>372</v>
      </c>
      <c r="K311" s="6" t="s">
        <v>393</v>
      </c>
      <c r="L311" s="6" t="s">
        <v>384</v>
      </c>
      <c r="M311" s="14">
        <f t="shared" si="25"/>
        <v>7.693686746987952</v>
      </c>
      <c r="N311" s="6">
        <v>0.54</v>
      </c>
      <c r="O311" s="6">
        <v>4.3099999999999996</v>
      </c>
      <c r="P311" s="6">
        <f t="shared" si="26"/>
        <v>3.7699999999999996</v>
      </c>
      <c r="Q311">
        <f t="shared" si="27"/>
        <v>6.4950000000000028</v>
      </c>
      <c r="R311">
        <f t="shared" si="23"/>
        <v>3.897000000000002</v>
      </c>
      <c r="S311">
        <v>72</v>
      </c>
      <c r="T311">
        <f t="shared" si="28"/>
        <v>7.0349887875523071E-3</v>
      </c>
    </row>
    <row r="312" spans="1:20">
      <c r="A312" s="6">
        <v>81</v>
      </c>
      <c r="B312" s="8" t="s">
        <v>82</v>
      </c>
      <c r="C312" s="7" t="s">
        <v>452</v>
      </c>
      <c r="D312" s="7" t="s">
        <v>463</v>
      </c>
      <c r="E312" s="7" t="s">
        <v>450</v>
      </c>
      <c r="F312" s="7" t="s">
        <v>375</v>
      </c>
      <c r="G312" s="6" t="s">
        <v>388</v>
      </c>
      <c r="H312" s="6" t="s">
        <v>370</v>
      </c>
      <c r="I312" s="6" t="s">
        <v>371</v>
      </c>
      <c r="J312" s="6" t="s">
        <v>372</v>
      </c>
      <c r="K312" s="6" t="s">
        <v>393</v>
      </c>
      <c r="L312" s="6" t="s">
        <v>384</v>
      </c>
      <c r="M312" s="14">
        <f t="shared" si="25"/>
        <v>7.0814639175257712</v>
      </c>
      <c r="N312" s="6">
        <v>4.12</v>
      </c>
      <c r="O312" s="6">
        <v>9.3800000000000008</v>
      </c>
      <c r="P312" s="6">
        <f t="shared" si="26"/>
        <v>5.2600000000000007</v>
      </c>
      <c r="Q312">
        <f t="shared" si="27"/>
        <v>5.0050000000000017</v>
      </c>
      <c r="R312">
        <f t="shared" si="23"/>
        <v>3.003000000000001</v>
      </c>
      <c r="S312">
        <v>72</v>
      </c>
      <c r="T312">
        <f t="shared" si="28"/>
        <v>5.8897897128459891E-3</v>
      </c>
    </row>
    <row r="313" spans="1:20">
      <c r="A313" s="6">
        <v>82</v>
      </c>
      <c r="B313" s="8" t="s">
        <v>83</v>
      </c>
      <c r="C313" s="7" t="s">
        <v>452</v>
      </c>
      <c r="D313" s="7" t="s">
        <v>463</v>
      </c>
      <c r="E313" s="7" t="s">
        <v>450</v>
      </c>
      <c r="F313" s="7" t="s">
        <v>374</v>
      </c>
      <c r="G313" s="6" t="s">
        <v>388</v>
      </c>
      <c r="H313" s="6" t="s">
        <v>370</v>
      </c>
      <c r="I313" s="6" t="s">
        <v>371</v>
      </c>
      <c r="J313" s="6" t="s">
        <v>372</v>
      </c>
      <c r="K313" s="6" t="s">
        <v>393</v>
      </c>
      <c r="L313" s="6" t="s">
        <v>384</v>
      </c>
      <c r="M313" s="14">
        <f t="shared" si="25"/>
        <v>6.269436893203884</v>
      </c>
      <c r="N313" s="6">
        <v>0</v>
      </c>
      <c r="O313" s="6">
        <v>4.12</v>
      </c>
      <c r="P313" s="6">
        <f t="shared" si="26"/>
        <v>4.12</v>
      </c>
      <c r="Q313">
        <f t="shared" si="27"/>
        <v>6.1450000000000022</v>
      </c>
      <c r="R313">
        <f t="shared" si="23"/>
        <v>3.6870000000000016</v>
      </c>
      <c r="S313">
        <v>72</v>
      </c>
      <c r="T313">
        <f t="shared" si="28"/>
        <v>8.1679318582572498E-3</v>
      </c>
    </row>
    <row r="314" spans="1:20">
      <c r="A314" s="6">
        <v>83</v>
      </c>
      <c r="B314" s="8" t="s">
        <v>84</v>
      </c>
      <c r="C314" s="7" t="s">
        <v>452</v>
      </c>
      <c r="D314" s="7" t="s">
        <v>463</v>
      </c>
      <c r="E314" s="7" t="s">
        <v>450</v>
      </c>
      <c r="F314" s="7" t="s">
        <v>378</v>
      </c>
      <c r="G314" s="6" t="s">
        <v>388</v>
      </c>
      <c r="H314" s="6" t="s">
        <v>370</v>
      </c>
      <c r="I314" s="6" t="s">
        <v>371</v>
      </c>
      <c r="J314" s="6" t="s">
        <v>372</v>
      </c>
      <c r="K314" s="6" t="s">
        <v>393</v>
      </c>
      <c r="L314" s="6" t="s">
        <v>384</v>
      </c>
      <c r="M314" s="14">
        <f t="shared" si="25"/>
        <v>7.7994736842105263</v>
      </c>
      <c r="N314" s="6">
        <v>0</v>
      </c>
      <c r="O314" s="6">
        <v>3.22</v>
      </c>
      <c r="P314" s="6">
        <f t="shared" si="26"/>
        <v>3.22</v>
      </c>
      <c r="Q314">
        <f t="shared" si="27"/>
        <v>7.0450000000000017</v>
      </c>
      <c r="R314">
        <f t="shared" si="23"/>
        <v>4.2270000000000012</v>
      </c>
      <c r="S314">
        <v>72</v>
      </c>
      <c r="T314">
        <f t="shared" si="28"/>
        <v>7.527217311109613E-3</v>
      </c>
    </row>
    <row r="315" spans="1:20">
      <c r="A315" s="6">
        <v>84</v>
      </c>
      <c r="B315" s="8" t="s">
        <v>85</v>
      </c>
      <c r="C315" s="7" t="s">
        <v>452</v>
      </c>
      <c r="D315" s="7" t="s">
        <v>463</v>
      </c>
      <c r="E315" s="7" t="s">
        <v>450</v>
      </c>
      <c r="F315" s="7" t="s">
        <v>377</v>
      </c>
      <c r="G315" s="6" t="s">
        <v>388</v>
      </c>
      <c r="H315" s="6" t="s">
        <v>370</v>
      </c>
      <c r="I315" s="6" t="s">
        <v>371</v>
      </c>
      <c r="J315" s="6" t="s">
        <v>372</v>
      </c>
      <c r="K315" s="6" t="s">
        <v>393</v>
      </c>
      <c r="L315" s="6" t="s">
        <v>384</v>
      </c>
      <c r="M315" s="14">
        <f t="shared" si="25"/>
        <v>7.1419209039548024</v>
      </c>
      <c r="N315" s="6">
        <v>5.13</v>
      </c>
      <c r="O315" s="6">
        <v>9.51</v>
      </c>
      <c r="P315" s="6">
        <f t="shared" si="26"/>
        <v>4.38</v>
      </c>
      <c r="Q315">
        <f t="shared" si="27"/>
        <v>5.8850000000000025</v>
      </c>
      <c r="R315">
        <f t="shared" si="23"/>
        <v>3.5310000000000015</v>
      </c>
      <c r="S315">
        <v>72</v>
      </c>
      <c r="T315">
        <f t="shared" si="28"/>
        <v>6.8667333797424327E-3</v>
      </c>
    </row>
    <row r="316" spans="1:20">
      <c r="A316" s="6">
        <v>85</v>
      </c>
      <c r="B316" s="7" t="s">
        <v>86</v>
      </c>
      <c r="C316" s="7" t="s">
        <v>452</v>
      </c>
      <c r="D316" s="7" t="s">
        <v>465</v>
      </c>
      <c r="E316" s="7" t="s">
        <v>450</v>
      </c>
      <c r="F316" s="7" t="s">
        <v>374</v>
      </c>
      <c r="G316" s="6" t="s">
        <v>388</v>
      </c>
      <c r="H316" s="6" t="s">
        <v>370</v>
      </c>
      <c r="I316" s="6" t="s">
        <v>371</v>
      </c>
      <c r="J316" s="6" t="s">
        <v>372</v>
      </c>
      <c r="K316" s="6" t="s">
        <v>393</v>
      </c>
      <c r="L316" s="6" t="s">
        <v>384</v>
      </c>
      <c r="M316" s="14">
        <f t="shared" si="25"/>
        <v>7.2263768115942026</v>
      </c>
      <c r="N316" s="6">
        <v>0</v>
      </c>
      <c r="O316" s="6">
        <v>5.42</v>
      </c>
      <c r="P316" s="6">
        <f t="shared" si="26"/>
        <v>5.42</v>
      </c>
      <c r="Q316">
        <f t="shared" si="27"/>
        <v>4.8450000000000024</v>
      </c>
      <c r="R316">
        <f t="shared" si="23"/>
        <v>2.9070000000000018</v>
      </c>
      <c r="S316">
        <v>72</v>
      </c>
      <c r="T316">
        <f t="shared" si="28"/>
        <v>5.5871705908306958E-3</v>
      </c>
    </row>
    <row r="317" spans="1:20">
      <c r="A317" s="6">
        <v>86</v>
      </c>
      <c r="B317" s="7" t="s">
        <v>87</v>
      </c>
      <c r="C317" s="7" t="s">
        <v>452</v>
      </c>
      <c r="D317" s="7" t="s">
        <v>465</v>
      </c>
      <c r="E317" s="7" t="s">
        <v>450</v>
      </c>
      <c r="F317" s="7" t="s">
        <v>375</v>
      </c>
      <c r="G317" s="6" t="s">
        <v>388</v>
      </c>
      <c r="H317" s="6" t="s">
        <v>370</v>
      </c>
      <c r="I317" s="6" t="s">
        <v>371</v>
      </c>
      <c r="J317" s="6" t="s">
        <v>372</v>
      </c>
      <c r="K317" s="6" t="s">
        <v>393</v>
      </c>
      <c r="L317" s="6" t="s">
        <v>384</v>
      </c>
      <c r="M317" s="14">
        <f t="shared" si="25"/>
        <v>7.065248962655601</v>
      </c>
      <c r="N317" s="6">
        <v>0</v>
      </c>
      <c r="O317" s="6">
        <v>4.88</v>
      </c>
      <c r="P317" s="6">
        <f t="shared" si="26"/>
        <v>4.88</v>
      </c>
      <c r="Q317">
        <f t="shared" si="27"/>
        <v>5.3850000000000025</v>
      </c>
      <c r="R317">
        <f t="shared" si="23"/>
        <v>3.2310000000000021</v>
      </c>
      <c r="S317">
        <v>72</v>
      </c>
      <c r="T317">
        <f t="shared" si="28"/>
        <v>6.3515100794315042E-3</v>
      </c>
    </row>
    <row r="318" spans="1:20">
      <c r="A318" s="6">
        <v>87</v>
      </c>
      <c r="B318" s="7" t="s">
        <v>88</v>
      </c>
      <c r="C318" s="7" t="s">
        <v>452</v>
      </c>
      <c r="D318" s="7" t="s">
        <v>465</v>
      </c>
      <c r="E318" s="7" t="s">
        <v>450</v>
      </c>
      <c r="F318" s="7" t="s">
        <v>377</v>
      </c>
      <c r="G318" s="6" t="s">
        <v>388</v>
      </c>
      <c r="H318" s="6" t="s">
        <v>370</v>
      </c>
      <c r="I318" s="6" t="s">
        <v>371</v>
      </c>
      <c r="J318" s="6" t="s">
        <v>372</v>
      </c>
      <c r="K318" s="6" t="s">
        <v>393</v>
      </c>
      <c r="L318" s="6" t="s">
        <v>384</v>
      </c>
      <c r="M318" s="14">
        <f t="shared" si="25"/>
        <v>7.1833648393194709</v>
      </c>
      <c r="N318" s="6">
        <v>0</v>
      </c>
      <c r="O318" s="6">
        <v>5.0999999999999996</v>
      </c>
      <c r="P318" s="6">
        <f t="shared" si="26"/>
        <v>5.0999999999999996</v>
      </c>
      <c r="Q318">
        <f t="shared" si="27"/>
        <v>5.1650000000000027</v>
      </c>
      <c r="R318">
        <f t="shared" si="23"/>
        <v>3.0990000000000015</v>
      </c>
      <c r="S318">
        <v>72</v>
      </c>
      <c r="T318">
        <f t="shared" si="28"/>
        <v>5.991853070175442E-3</v>
      </c>
    </row>
    <row r="319" spans="1:20">
      <c r="A319" s="6">
        <v>88</v>
      </c>
      <c r="B319" s="7" t="s">
        <v>89</v>
      </c>
      <c r="C319" s="7" t="s">
        <v>452</v>
      </c>
      <c r="D319" s="7" t="s">
        <v>465</v>
      </c>
      <c r="E319" s="7" t="s">
        <v>450</v>
      </c>
      <c r="F319" s="7" t="s">
        <v>378</v>
      </c>
      <c r="G319" s="6" t="s">
        <v>388</v>
      </c>
      <c r="H319" s="6" t="s">
        <v>370</v>
      </c>
      <c r="I319" s="6" t="s">
        <v>371</v>
      </c>
      <c r="J319" s="6" t="s">
        <v>372</v>
      </c>
      <c r="K319" s="6" t="s">
        <v>393</v>
      </c>
      <c r="L319" s="6" t="s">
        <v>384</v>
      </c>
      <c r="M319" s="14">
        <f t="shared" si="25"/>
        <v>7.9027253668763109</v>
      </c>
      <c r="N319" s="6">
        <v>0</v>
      </c>
      <c r="O319" s="6">
        <v>4.5999999999999996</v>
      </c>
      <c r="P319" s="6">
        <f t="shared" si="26"/>
        <v>4.5999999999999996</v>
      </c>
      <c r="Q319">
        <f t="shared" si="27"/>
        <v>5.6650000000000027</v>
      </c>
      <c r="R319">
        <f t="shared" si="23"/>
        <v>3.3990000000000022</v>
      </c>
      <c r="S319">
        <v>72</v>
      </c>
      <c r="T319">
        <f t="shared" si="28"/>
        <v>5.9736775785229242E-3</v>
      </c>
    </row>
    <row r="320" spans="1:20">
      <c r="A320" s="6">
        <v>89</v>
      </c>
      <c r="B320" s="7" t="s">
        <v>90</v>
      </c>
      <c r="C320" s="7" t="s">
        <v>448</v>
      </c>
      <c r="D320" s="7" t="s">
        <v>467</v>
      </c>
      <c r="E320" s="7" t="s">
        <v>450</v>
      </c>
      <c r="F320" s="7" t="s">
        <v>377</v>
      </c>
      <c r="G320" s="6" t="s">
        <v>388</v>
      </c>
      <c r="H320" s="6" t="s">
        <v>370</v>
      </c>
      <c r="I320" s="6" t="s">
        <v>371</v>
      </c>
      <c r="J320" s="6" t="s">
        <v>372</v>
      </c>
      <c r="K320" s="6" t="s">
        <v>393</v>
      </c>
      <c r="L320" s="6" t="s">
        <v>384</v>
      </c>
      <c r="M320" s="14">
        <f t="shared" si="25"/>
        <v>7.6513580246913575</v>
      </c>
      <c r="N320" s="6">
        <v>0</v>
      </c>
      <c r="O320" s="6">
        <v>4.7</v>
      </c>
      <c r="P320" s="6">
        <f t="shared" si="26"/>
        <v>4.7</v>
      </c>
      <c r="Q320">
        <f t="shared" si="27"/>
        <v>5.5650000000000022</v>
      </c>
      <c r="R320">
        <f t="shared" si="23"/>
        <v>3.3390000000000013</v>
      </c>
      <c r="S320">
        <v>72</v>
      </c>
      <c r="T320">
        <f t="shared" si="28"/>
        <v>6.0610155544081603E-3</v>
      </c>
    </row>
    <row r="321" spans="1:20">
      <c r="A321" s="6">
        <v>90</v>
      </c>
      <c r="B321" s="7" t="s">
        <v>91</v>
      </c>
      <c r="C321" s="7" t="s">
        <v>448</v>
      </c>
      <c r="D321" s="7" t="s">
        <v>467</v>
      </c>
      <c r="E321" s="7" t="s">
        <v>450</v>
      </c>
      <c r="F321" s="7" t="s">
        <v>378</v>
      </c>
      <c r="G321" s="6" t="s">
        <v>388</v>
      </c>
      <c r="H321" s="6" t="s">
        <v>370</v>
      </c>
      <c r="I321" s="6" t="s">
        <v>371</v>
      </c>
      <c r="J321" s="6" t="s">
        <v>372</v>
      </c>
      <c r="K321" s="6" t="s">
        <v>393</v>
      </c>
      <c r="L321" s="6" t="s">
        <v>384</v>
      </c>
      <c r="M321" s="14">
        <f t="shared" si="25"/>
        <v>8.4096440677966093</v>
      </c>
      <c r="N321" s="6">
        <v>0</v>
      </c>
      <c r="O321" s="6">
        <v>6.28</v>
      </c>
      <c r="P321" s="6">
        <f t="shared" si="26"/>
        <v>6.28</v>
      </c>
      <c r="Q321">
        <f t="shared" si="27"/>
        <v>3.9850000000000021</v>
      </c>
      <c r="R321">
        <f t="shared" si="23"/>
        <v>2.3910000000000013</v>
      </c>
      <c r="S321">
        <v>72</v>
      </c>
      <c r="T321">
        <f t="shared" si="28"/>
        <v>3.9488393403591679E-3</v>
      </c>
    </row>
    <row r="322" spans="1:20">
      <c r="A322" s="6">
        <v>91</v>
      </c>
      <c r="B322" s="7" t="s">
        <v>92</v>
      </c>
      <c r="C322" s="7" t="s">
        <v>448</v>
      </c>
      <c r="D322" s="7" t="s">
        <v>467</v>
      </c>
      <c r="E322" s="7" t="s">
        <v>450</v>
      </c>
      <c r="F322" s="7" t="s">
        <v>374</v>
      </c>
      <c r="G322" s="6" t="s">
        <v>388</v>
      </c>
      <c r="H322" s="6" t="s">
        <v>370</v>
      </c>
      <c r="I322" s="6" t="s">
        <v>371</v>
      </c>
      <c r="J322" s="6" t="s">
        <v>372</v>
      </c>
      <c r="K322" s="6" t="s">
        <v>393</v>
      </c>
      <c r="L322" s="6" t="s">
        <v>384</v>
      </c>
      <c r="M322" s="14">
        <f t="shared" si="25"/>
        <v>9.2712558139534895</v>
      </c>
      <c r="N322" s="6">
        <v>0</v>
      </c>
      <c r="O322" s="6">
        <v>6.76</v>
      </c>
      <c r="P322" s="6">
        <f t="shared" si="26"/>
        <v>6.76</v>
      </c>
      <c r="Q322">
        <f t="shared" si="27"/>
        <v>3.5050000000000026</v>
      </c>
      <c r="R322">
        <f t="shared" si="23"/>
        <v>2.1030000000000015</v>
      </c>
      <c r="S322">
        <v>72</v>
      </c>
      <c r="T322">
        <f t="shared" si="28"/>
        <v>3.1504182302222778E-3</v>
      </c>
    </row>
    <row r="323" spans="1:20">
      <c r="A323" s="6">
        <v>92</v>
      </c>
      <c r="B323" s="7" t="s">
        <v>93</v>
      </c>
      <c r="C323" s="7" t="s">
        <v>448</v>
      </c>
      <c r="D323" s="7" t="s">
        <v>467</v>
      </c>
      <c r="E323" s="7" t="s">
        <v>450</v>
      </c>
      <c r="F323" s="7" t="s">
        <v>375</v>
      </c>
      <c r="G323" s="6" t="s">
        <v>388</v>
      </c>
      <c r="H323" s="6" t="s">
        <v>370</v>
      </c>
      <c r="I323" s="6" t="s">
        <v>371</v>
      </c>
      <c r="J323" s="6" t="s">
        <v>372</v>
      </c>
      <c r="K323" s="6" t="s">
        <v>393</v>
      </c>
      <c r="L323" s="6" t="s">
        <v>384</v>
      </c>
      <c r="M323" s="14">
        <f t="shared" si="25"/>
        <v>7.7130232558139546</v>
      </c>
      <c r="N323" s="6">
        <v>0</v>
      </c>
      <c r="O323" s="6">
        <v>6.12</v>
      </c>
      <c r="P323" s="6">
        <f t="shared" si="26"/>
        <v>6.12</v>
      </c>
      <c r="Q323">
        <f t="shared" si="27"/>
        <v>4.1450000000000022</v>
      </c>
      <c r="R323">
        <f t="shared" ref="R323:R382" si="29">(Q323*0.5*0.1*0.001*12000)</f>
        <v>2.4870000000000014</v>
      </c>
      <c r="S323">
        <v>72</v>
      </c>
      <c r="T323">
        <f t="shared" si="28"/>
        <v>4.4783563488713356E-3</v>
      </c>
    </row>
    <row r="324" spans="1:20">
      <c r="A324" s="6">
        <v>93</v>
      </c>
      <c r="B324" s="7" t="s">
        <v>94</v>
      </c>
      <c r="C324" s="7" t="s">
        <v>452</v>
      </c>
      <c r="D324" s="7" t="s">
        <v>467</v>
      </c>
      <c r="E324" s="7" t="s">
        <v>450</v>
      </c>
      <c r="F324" s="7" t="s">
        <v>375</v>
      </c>
      <c r="G324" s="6" t="s">
        <v>388</v>
      </c>
      <c r="H324" s="6" t="s">
        <v>370</v>
      </c>
      <c r="I324" s="6" t="s">
        <v>371</v>
      </c>
      <c r="J324" s="6" t="s">
        <v>372</v>
      </c>
      <c r="K324" s="6" t="s">
        <v>393</v>
      </c>
      <c r="L324" s="6" t="s">
        <v>384</v>
      </c>
      <c r="M324" s="14">
        <f t="shared" si="25"/>
        <v>5.5279795396419438</v>
      </c>
      <c r="N324" s="6">
        <v>0</v>
      </c>
      <c r="O324" s="6">
        <v>5.13</v>
      </c>
      <c r="P324" s="6">
        <f t="shared" si="26"/>
        <v>5.13</v>
      </c>
      <c r="Q324">
        <f t="shared" si="27"/>
        <v>5.1350000000000025</v>
      </c>
      <c r="R324">
        <f t="shared" si="29"/>
        <v>3.0810000000000017</v>
      </c>
      <c r="S324">
        <v>72</v>
      </c>
      <c r="T324">
        <f t="shared" si="28"/>
        <v>7.7409234892787566E-3</v>
      </c>
    </row>
    <row r="325" spans="1:20">
      <c r="A325" s="6">
        <v>94</v>
      </c>
      <c r="B325" s="7" t="s">
        <v>95</v>
      </c>
      <c r="C325" s="7" t="s">
        <v>452</v>
      </c>
      <c r="D325" s="7" t="s">
        <v>467</v>
      </c>
      <c r="E325" s="7" t="s">
        <v>450</v>
      </c>
      <c r="F325" s="7" t="s">
        <v>378</v>
      </c>
      <c r="G325" s="6" t="s">
        <v>388</v>
      </c>
      <c r="H325" s="6" t="s">
        <v>370</v>
      </c>
      <c r="I325" s="6" t="s">
        <v>371</v>
      </c>
      <c r="J325" s="6" t="s">
        <v>372</v>
      </c>
      <c r="K325" s="6" t="s">
        <v>393</v>
      </c>
      <c r="L325" s="6" t="s">
        <v>384</v>
      </c>
      <c r="M325" s="14">
        <f t="shared" si="25"/>
        <v>7.3571428571428568</v>
      </c>
      <c r="N325" s="6">
        <v>0</v>
      </c>
      <c r="O325" s="6">
        <v>7.22</v>
      </c>
      <c r="P325" s="6">
        <f t="shared" si="26"/>
        <v>7.22</v>
      </c>
      <c r="Q325">
        <f t="shared" si="27"/>
        <v>3.0450000000000026</v>
      </c>
      <c r="R325">
        <f t="shared" si="29"/>
        <v>1.8270000000000017</v>
      </c>
      <c r="S325">
        <v>72</v>
      </c>
      <c r="T325">
        <f t="shared" si="28"/>
        <v>3.4490291262135957E-3</v>
      </c>
    </row>
    <row r="326" spans="1:20">
      <c r="A326" s="6">
        <v>95</v>
      </c>
      <c r="B326" s="7" t="s">
        <v>96</v>
      </c>
      <c r="C326" s="7" t="s">
        <v>452</v>
      </c>
      <c r="D326" s="7" t="s">
        <v>467</v>
      </c>
      <c r="E326" s="7" t="s">
        <v>450</v>
      </c>
      <c r="F326" s="7" t="s">
        <v>377</v>
      </c>
      <c r="G326" s="6" t="s">
        <v>388</v>
      </c>
      <c r="H326" s="6" t="s">
        <v>370</v>
      </c>
      <c r="I326" s="6" t="s">
        <v>371</v>
      </c>
      <c r="J326" s="6" t="s">
        <v>372</v>
      </c>
      <c r="K326" s="6" t="s">
        <v>393</v>
      </c>
      <c r="L326" s="6" t="s">
        <v>384</v>
      </c>
      <c r="M326" s="14">
        <f t="shared" si="25"/>
        <v>7.6997971602434045</v>
      </c>
      <c r="N326" s="6">
        <v>0</v>
      </c>
      <c r="O326" s="6">
        <v>7.1</v>
      </c>
      <c r="P326" s="6">
        <f t="shared" si="26"/>
        <v>7.1</v>
      </c>
      <c r="Q326">
        <f t="shared" si="27"/>
        <v>3.1650000000000027</v>
      </c>
      <c r="R326">
        <f t="shared" si="29"/>
        <v>1.8990000000000016</v>
      </c>
      <c r="S326">
        <v>72</v>
      </c>
      <c r="T326">
        <f t="shared" si="28"/>
        <v>3.4254149104320382E-3</v>
      </c>
    </row>
    <row r="327" spans="1:20">
      <c r="A327" s="6">
        <v>96</v>
      </c>
      <c r="B327" s="7" t="s">
        <v>97</v>
      </c>
      <c r="C327" s="7" t="s">
        <v>452</v>
      </c>
      <c r="D327" s="7" t="s">
        <v>467</v>
      </c>
      <c r="E327" s="7" t="s">
        <v>450</v>
      </c>
      <c r="F327" s="7" t="s">
        <v>374</v>
      </c>
      <c r="G327" s="6" t="s">
        <v>388</v>
      </c>
      <c r="H327" s="6" t="s">
        <v>370</v>
      </c>
      <c r="I327" s="6" t="s">
        <v>371</v>
      </c>
      <c r="J327" s="6" t="s">
        <v>372</v>
      </c>
      <c r="K327" s="6" t="s">
        <v>393</v>
      </c>
      <c r="L327" s="6" t="s">
        <v>384</v>
      </c>
      <c r="M327" s="14">
        <f t="shared" si="25"/>
        <v>6.7541784037558692</v>
      </c>
      <c r="N327" s="6">
        <v>0</v>
      </c>
      <c r="O327" s="6">
        <v>6.18</v>
      </c>
      <c r="P327" s="6">
        <f t="shared" si="26"/>
        <v>6.18</v>
      </c>
      <c r="Q327">
        <f t="shared" si="27"/>
        <v>4.0850000000000026</v>
      </c>
      <c r="R327">
        <f t="shared" si="29"/>
        <v>2.4510000000000018</v>
      </c>
      <c r="S327">
        <v>72</v>
      </c>
      <c r="T327">
        <f t="shared" si="28"/>
        <v>5.0400899460601714E-3</v>
      </c>
    </row>
    <row r="328" spans="1:20">
      <c r="A328" s="6">
        <v>97</v>
      </c>
      <c r="B328" s="7" t="s">
        <v>98</v>
      </c>
      <c r="C328" s="7" t="s">
        <v>448</v>
      </c>
      <c r="D328" s="7" t="s">
        <v>469</v>
      </c>
      <c r="E328" s="7" t="s">
        <v>450</v>
      </c>
      <c r="F328" s="7" t="s">
        <v>377</v>
      </c>
      <c r="G328" s="6" t="s">
        <v>388</v>
      </c>
      <c r="H328" s="6" t="s">
        <v>370</v>
      </c>
      <c r="I328" s="6" t="s">
        <v>371</v>
      </c>
      <c r="J328" s="6" t="s">
        <v>372</v>
      </c>
      <c r="K328" s="6" t="s">
        <v>393</v>
      </c>
      <c r="L328" s="6" t="s">
        <v>397</v>
      </c>
      <c r="M328" s="14">
        <f t="shared" ref="M328:M345" si="30">M98</f>
        <v>9.2359936406995242</v>
      </c>
      <c r="N328" s="6">
        <v>0</v>
      </c>
      <c r="O328" s="6">
        <v>7.38</v>
      </c>
      <c r="P328" s="6">
        <f t="shared" si="26"/>
        <v>7.38</v>
      </c>
      <c r="Q328">
        <f t="shared" si="27"/>
        <v>2.8850000000000025</v>
      </c>
      <c r="R328">
        <f t="shared" si="29"/>
        <v>1.7310000000000014</v>
      </c>
      <c r="S328">
        <v>72</v>
      </c>
      <c r="T328">
        <f t="shared" si="28"/>
        <v>2.6030406258319809E-3</v>
      </c>
    </row>
    <row r="329" spans="1:20">
      <c r="A329" s="6">
        <v>98</v>
      </c>
      <c r="B329" s="7" t="s">
        <v>99</v>
      </c>
      <c r="C329" s="7" t="s">
        <v>448</v>
      </c>
      <c r="D329" s="7" t="s">
        <v>469</v>
      </c>
      <c r="E329" s="7" t="s">
        <v>450</v>
      </c>
      <c r="F329" s="7" t="s">
        <v>378</v>
      </c>
      <c r="G329" s="6" t="s">
        <v>388</v>
      </c>
      <c r="H329" s="6" t="s">
        <v>370</v>
      </c>
      <c r="I329" s="6" t="s">
        <v>371</v>
      </c>
      <c r="J329" s="6" t="s">
        <v>372</v>
      </c>
      <c r="K329" s="6" t="s">
        <v>393</v>
      </c>
      <c r="L329" s="6" t="s">
        <v>384</v>
      </c>
      <c r="M329" s="14">
        <f t="shared" si="30"/>
        <v>9.0589398280802289</v>
      </c>
      <c r="N329" s="6">
        <v>0</v>
      </c>
      <c r="O329" s="6">
        <v>6.92</v>
      </c>
      <c r="P329" s="6">
        <f t="shared" si="26"/>
        <v>6.92</v>
      </c>
      <c r="Q329">
        <f t="shared" si="27"/>
        <v>3.3450000000000024</v>
      </c>
      <c r="R329">
        <f t="shared" si="29"/>
        <v>2.0070000000000014</v>
      </c>
      <c r="S329">
        <v>72</v>
      </c>
      <c r="T329">
        <f t="shared" si="28"/>
        <v>3.0770708856675665E-3</v>
      </c>
    </row>
    <row r="330" spans="1:20">
      <c r="A330" s="6">
        <v>99</v>
      </c>
      <c r="B330" s="7" t="s">
        <v>100</v>
      </c>
      <c r="C330" s="7" t="s">
        <v>448</v>
      </c>
      <c r="D330" s="7" t="s">
        <v>469</v>
      </c>
      <c r="E330" s="7" t="s">
        <v>450</v>
      </c>
      <c r="F330" s="7" t="s">
        <v>374</v>
      </c>
      <c r="G330" s="6" t="s">
        <v>388</v>
      </c>
      <c r="H330" s="6" t="s">
        <v>370</v>
      </c>
      <c r="I330" s="6" t="s">
        <v>371</v>
      </c>
      <c r="J330" s="6" t="s">
        <v>372</v>
      </c>
      <c r="K330" s="6" t="s">
        <v>393</v>
      </c>
      <c r="L330" s="6" t="s">
        <v>384</v>
      </c>
      <c r="M330" s="14">
        <f t="shared" si="30"/>
        <v>9.3803819918144598</v>
      </c>
      <c r="N330" s="6">
        <v>0</v>
      </c>
      <c r="O330" s="6">
        <v>7.54</v>
      </c>
      <c r="P330" s="6">
        <f t="shared" si="26"/>
        <v>7.54</v>
      </c>
      <c r="Q330">
        <f t="shared" si="27"/>
        <v>2.7250000000000023</v>
      </c>
      <c r="R330">
        <f t="shared" si="29"/>
        <v>1.6350000000000013</v>
      </c>
      <c r="S330">
        <v>72</v>
      </c>
      <c r="T330">
        <f t="shared" si="28"/>
        <v>2.4208324728299097E-3</v>
      </c>
    </row>
    <row r="331" spans="1:20">
      <c r="A331" s="6">
        <v>100</v>
      </c>
      <c r="B331" s="7" t="s">
        <v>101</v>
      </c>
      <c r="C331" s="7" t="s">
        <v>448</v>
      </c>
      <c r="D331" s="7" t="s">
        <v>469</v>
      </c>
      <c r="E331" s="7" t="s">
        <v>450</v>
      </c>
      <c r="F331" s="7" t="s">
        <v>375</v>
      </c>
      <c r="G331" s="6" t="s">
        <v>388</v>
      </c>
      <c r="H331" s="6" t="s">
        <v>370</v>
      </c>
      <c r="I331" s="6" t="s">
        <v>371</v>
      </c>
      <c r="J331" s="6" t="s">
        <v>372</v>
      </c>
      <c r="K331" s="6" t="s">
        <v>393</v>
      </c>
      <c r="L331" s="6" t="s">
        <v>384</v>
      </c>
      <c r="M331" s="14">
        <f t="shared" si="30"/>
        <v>8.500478468899523</v>
      </c>
      <c r="N331" s="6">
        <v>0</v>
      </c>
      <c r="O331" s="6">
        <v>7.02</v>
      </c>
      <c r="P331" s="6">
        <f t="shared" si="26"/>
        <v>7.02</v>
      </c>
      <c r="Q331">
        <f t="shared" si="27"/>
        <v>3.2450000000000028</v>
      </c>
      <c r="R331">
        <f t="shared" si="29"/>
        <v>1.9470000000000018</v>
      </c>
      <c r="S331">
        <v>72</v>
      </c>
      <c r="T331">
        <f t="shared" si="28"/>
        <v>3.1811934781792962E-3</v>
      </c>
    </row>
    <row r="332" spans="1:20">
      <c r="A332" s="6">
        <v>101</v>
      </c>
      <c r="B332" s="7" t="s">
        <v>102</v>
      </c>
      <c r="C332" s="7" t="s">
        <v>452</v>
      </c>
      <c r="D332" s="7" t="s">
        <v>469</v>
      </c>
      <c r="E332" s="7" t="s">
        <v>450</v>
      </c>
      <c r="F332" s="7" t="s">
        <v>377</v>
      </c>
      <c r="G332" s="6" t="s">
        <v>388</v>
      </c>
      <c r="H332" s="6" t="s">
        <v>370</v>
      </c>
      <c r="I332" s="6" t="s">
        <v>371</v>
      </c>
      <c r="J332" s="6" t="s">
        <v>372</v>
      </c>
      <c r="K332" s="6" t="s">
        <v>373</v>
      </c>
      <c r="L332" s="6" t="s">
        <v>398</v>
      </c>
      <c r="M332" s="14">
        <f t="shared" si="30"/>
        <v>6.3842307692307694</v>
      </c>
      <c r="N332" s="6">
        <v>0</v>
      </c>
      <c r="O332" s="6">
        <v>5.92</v>
      </c>
      <c r="P332" s="6">
        <f t="shared" si="26"/>
        <v>5.92</v>
      </c>
      <c r="Q332">
        <f t="shared" si="27"/>
        <v>4.3450000000000024</v>
      </c>
      <c r="R332">
        <f t="shared" si="29"/>
        <v>2.6070000000000015</v>
      </c>
      <c r="S332">
        <v>72</v>
      </c>
      <c r="T332">
        <f t="shared" si="28"/>
        <v>5.6715263971725237E-3</v>
      </c>
    </row>
    <row r="333" spans="1:20">
      <c r="A333" s="6">
        <v>102</v>
      </c>
      <c r="B333" s="7" t="s">
        <v>103</v>
      </c>
      <c r="C333" s="7" t="s">
        <v>452</v>
      </c>
      <c r="D333" s="7" t="s">
        <v>469</v>
      </c>
      <c r="E333" s="7" t="s">
        <v>450</v>
      </c>
      <c r="F333" s="7" t="s">
        <v>375</v>
      </c>
      <c r="G333" s="6" t="s">
        <v>388</v>
      </c>
      <c r="H333" s="6" t="s">
        <v>370</v>
      </c>
      <c r="I333" s="6" t="s">
        <v>371</v>
      </c>
      <c r="J333" s="6" t="s">
        <v>372</v>
      </c>
      <c r="K333" s="6" t="s">
        <v>373</v>
      </c>
      <c r="L333" s="6" t="s">
        <v>360</v>
      </c>
      <c r="M333" s="14">
        <f t="shared" si="30"/>
        <v>6.4861538461538473</v>
      </c>
      <c r="N333" s="6">
        <v>0</v>
      </c>
      <c r="O333" s="6">
        <v>6</v>
      </c>
      <c r="P333" s="6">
        <f t="shared" si="26"/>
        <v>6</v>
      </c>
      <c r="Q333">
        <f t="shared" si="27"/>
        <v>4.2650000000000023</v>
      </c>
      <c r="R333">
        <f t="shared" si="29"/>
        <v>2.5590000000000015</v>
      </c>
      <c r="S333">
        <v>72</v>
      </c>
      <c r="T333">
        <f t="shared" si="28"/>
        <v>5.4796212839974719E-3</v>
      </c>
    </row>
    <row r="334" spans="1:20">
      <c r="A334" s="6">
        <v>103</v>
      </c>
      <c r="B334" s="7" t="s">
        <v>104</v>
      </c>
      <c r="C334" s="7" t="s">
        <v>452</v>
      </c>
      <c r="D334" s="7" t="s">
        <v>469</v>
      </c>
      <c r="E334" s="7" t="s">
        <v>450</v>
      </c>
      <c r="F334" s="7" t="s">
        <v>378</v>
      </c>
      <c r="G334" s="6" t="s">
        <v>388</v>
      </c>
      <c r="H334" s="6" t="s">
        <v>370</v>
      </c>
      <c r="I334" s="6" t="s">
        <v>371</v>
      </c>
      <c r="J334" s="6" t="s">
        <v>372</v>
      </c>
      <c r="K334" s="6" t="s">
        <v>373</v>
      </c>
      <c r="L334" s="6" t="s">
        <v>361</v>
      </c>
      <c r="M334" s="14">
        <f t="shared" si="30"/>
        <v>6.3951136363636358</v>
      </c>
      <c r="N334" s="6">
        <v>0</v>
      </c>
      <c r="O334" s="6">
        <v>6.12</v>
      </c>
      <c r="P334" s="6">
        <f t="shared" si="26"/>
        <v>6.12</v>
      </c>
      <c r="Q334">
        <f t="shared" si="27"/>
        <v>4.1450000000000022</v>
      </c>
      <c r="R334">
        <f t="shared" si="29"/>
        <v>2.4870000000000014</v>
      </c>
      <c r="S334">
        <v>72</v>
      </c>
      <c r="T334">
        <f t="shared" si="28"/>
        <v>5.4012592474130972E-3</v>
      </c>
    </row>
    <row r="335" spans="1:20">
      <c r="A335" s="6">
        <v>104</v>
      </c>
      <c r="B335" s="7" t="s">
        <v>105</v>
      </c>
      <c r="C335" s="7" t="s">
        <v>452</v>
      </c>
      <c r="D335" s="7" t="s">
        <v>469</v>
      </c>
      <c r="E335" s="7" t="s">
        <v>450</v>
      </c>
      <c r="F335" s="7" t="s">
        <v>374</v>
      </c>
      <c r="G335" s="6" t="s">
        <v>388</v>
      </c>
      <c r="H335" s="6" t="s">
        <v>370</v>
      </c>
      <c r="I335" s="6" t="s">
        <v>371</v>
      </c>
      <c r="J335" s="6" t="s">
        <v>372</v>
      </c>
      <c r="K335" s="6" t="s">
        <v>373</v>
      </c>
      <c r="L335" s="6" t="s">
        <v>362</v>
      </c>
      <c r="M335" s="14">
        <f t="shared" si="30"/>
        <v>5.6239853747714816</v>
      </c>
      <c r="N335" s="6">
        <v>0</v>
      </c>
      <c r="O335" s="6">
        <v>5.13</v>
      </c>
      <c r="P335" s="6">
        <f t="shared" si="26"/>
        <v>5.13</v>
      </c>
      <c r="Q335">
        <f t="shared" si="27"/>
        <v>5.1350000000000025</v>
      </c>
      <c r="R335">
        <f t="shared" si="29"/>
        <v>3.0810000000000017</v>
      </c>
      <c r="S335">
        <v>72</v>
      </c>
      <c r="T335">
        <f t="shared" si="28"/>
        <v>7.6087798625197227E-3</v>
      </c>
    </row>
    <row r="336" spans="1:20">
      <c r="A336" s="6">
        <v>1</v>
      </c>
      <c r="B336" s="7" t="s">
        <v>427</v>
      </c>
      <c r="C336" s="7"/>
      <c r="D336" s="7"/>
      <c r="E336" s="7"/>
      <c r="F336" s="6"/>
      <c r="G336" s="6" t="s">
        <v>388</v>
      </c>
      <c r="H336" s="6" t="s">
        <v>370</v>
      </c>
      <c r="I336" s="6" t="s">
        <v>381</v>
      </c>
      <c r="J336" s="6" t="s">
        <v>372</v>
      </c>
      <c r="K336" s="6" t="s">
        <v>373</v>
      </c>
      <c r="L336" s="6" t="s">
        <v>380</v>
      </c>
      <c r="M336" s="14">
        <f t="shared" si="30"/>
        <v>0</v>
      </c>
      <c r="N336" s="6">
        <v>0</v>
      </c>
      <c r="O336" s="6">
        <v>10.42</v>
      </c>
      <c r="P336" s="6">
        <f t="shared" si="26"/>
        <v>10.42</v>
      </c>
    </row>
    <row r="337" spans="1:20">
      <c r="A337" s="6">
        <v>2</v>
      </c>
      <c r="B337" s="7" t="s">
        <v>427</v>
      </c>
      <c r="C337" s="7"/>
      <c r="D337" s="7"/>
      <c r="E337" s="7"/>
      <c r="F337" s="6"/>
      <c r="G337" s="6" t="s">
        <v>388</v>
      </c>
      <c r="H337" s="6" t="s">
        <v>370</v>
      </c>
      <c r="I337" s="6" t="s">
        <v>381</v>
      </c>
      <c r="J337" s="6" t="s">
        <v>372</v>
      </c>
      <c r="K337" s="6" t="s">
        <v>373</v>
      </c>
      <c r="L337" s="6" t="s">
        <v>380</v>
      </c>
      <c r="M337" s="14">
        <f t="shared" si="30"/>
        <v>0</v>
      </c>
      <c r="N337" s="6">
        <v>0</v>
      </c>
      <c r="O337" s="6">
        <v>10.39</v>
      </c>
      <c r="P337" s="6">
        <f t="shared" si="26"/>
        <v>10.39</v>
      </c>
    </row>
    <row r="338" spans="1:20">
      <c r="A338" s="6">
        <v>3</v>
      </c>
      <c r="B338" s="7" t="s">
        <v>427</v>
      </c>
      <c r="C338" s="7"/>
      <c r="D338" s="7"/>
      <c r="E338" s="7"/>
      <c r="F338" s="6"/>
      <c r="G338" s="6" t="s">
        <v>388</v>
      </c>
      <c r="H338" s="6" t="s">
        <v>370</v>
      </c>
      <c r="I338" s="6" t="s">
        <v>381</v>
      </c>
      <c r="J338" s="6" t="s">
        <v>372</v>
      </c>
      <c r="K338" s="6" t="s">
        <v>373</v>
      </c>
      <c r="L338" s="6" t="s">
        <v>380</v>
      </c>
      <c r="M338" s="14">
        <f t="shared" si="30"/>
        <v>0</v>
      </c>
      <c r="N338" s="6">
        <v>0</v>
      </c>
      <c r="O338" s="6">
        <v>10.28</v>
      </c>
      <c r="P338" s="6">
        <f t="shared" si="26"/>
        <v>10.28</v>
      </c>
    </row>
    <row r="339" spans="1:20">
      <c r="A339" s="6">
        <v>4</v>
      </c>
      <c r="B339" s="7" t="s">
        <v>427</v>
      </c>
      <c r="C339" s="7"/>
      <c r="D339" s="7"/>
      <c r="E339" s="7"/>
      <c r="F339" s="6"/>
      <c r="G339" s="6" t="s">
        <v>388</v>
      </c>
      <c r="H339" s="6" t="s">
        <v>370</v>
      </c>
      <c r="I339" s="6" t="s">
        <v>381</v>
      </c>
      <c r="J339" s="6" t="s">
        <v>372</v>
      </c>
      <c r="K339" s="6" t="s">
        <v>373</v>
      </c>
      <c r="L339" s="6" t="s">
        <v>380</v>
      </c>
      <c r="M339" s="14">
        <f t="shared" si="30"/>
        <v>0</v>
      </c>
      <c r="N339" s="6">
        <v>0</v>
      </c>
      <c r="O339" s="6">
        <v>10.39</v>
      </c>
      <c r="P339" s="6">
        <f t="shared" si="26"/>
        <v>10.39</v>
      </c>
    </row>
    <row r="340" spans="1:20">
      <c r="A340" s="6">
        <v>5</v>
      </c>
      <c r="B340" s="7" t="s">
        <v>427</v>
      </c>
      <c r="C340" s="7"/>
      <c r="D340" s="7"/>
      <c r="E340" s="7"/>
      <c r="F340" s="6"/>
      <c r="G340" s="6" t="s">
        <v>388</v>
      </c>
      <c r="H340" s="6" t="s">
        <v>370</v>
      </c>
      <c r="I340" s="6" t="s">
        <v>381</v>
      </c>
      <c r="J340" s="6" t="s">
        <v>372</v>
      </c>
      <c r="K340" s="6" t="s">
        <v>373</v>
      </c>
      <c r="L340" s="6" t="s">
        <v>380</v>
      </c>
      <c r="M340" s="14">
        <f t="shared" si="30"/>
        <v>0</v>
      </c>
      <c r="N340" s="6">
        <v>0</v>
      </c>
      <c r="O340" s="6">
        <v>10.31</v>
      </c>
      <c r="P340" s="6">
        <f t="shared" si="26"/>
        <v>10.31</v>
      </c>
    </row>
    <row r="341" spans="1:20">
      <c r="A341" s="6">
        <v>6</v>
      </c>
      <c r="B341" s="7" t="s">
        <v>427</v>
      </c>
      <c r="C341" s="7"/>
      <c r="D341" s="7"/>
      <c r="E341" s="7"/>
      <c r="F341" s="6"/>
      <c r="G341" s="6" t="s">
        <v>388</v>
      </c>
      <c r="H341" s="6" t="s">
        <v>370</v>
      </c>
      <c r="I341" s="6" t="s">
        <v>381</v>
      </c>
      <c r="J341" s="6" t="s">
        <v>372</v>
      </c>
      <c r="K341" s="6" t="s">
        <v>373</v>
      </c>
      <c r="L341" s="6" t="s">
        <v>380</v>
      </c>
      <c r="M341" s="14">
        <f t="shared" si="30"/>
        <v>0</v>
      </c>
      <c r="N341" s="6">
        <v>0</v>
      </c>
      <c r="O341" s="6">
        <v>10.43</v>
      </c>
      <c r="P341" s="6">
        <f t="shared" si="26"/>
        <v>10.43</v>
      </c>
    </row>
    <row r="342" spans="1:20">
      <c r="A342" s="6">
        <v>7</v>
      </c>
      <c r="B342" s="7" t="s">
        <v>427</v>
      </c>
      <c r="C342" s="7"/>
      <c r="D342" s="7"/>
      <c r="E342" s="7"/>
      <c r="F342" s="6"/>
      <c r="G342" s="6" t="s">
        <v>388</v>
      </c>
      <c r="H342" s="6" t="s">
        <v>370</v>
      </c>
      <c r="I342" s="6" t="s">
        <v>381</v>
      </c>
      <c r="J342" s="6" t="s">
        <v>372</v>
      </c>
      <c r="K342" s="6" t="s">
        <v>373</v>
      </c>
      <c r="L342" s="6" t="s">
        <v>380</v>
      </c>
      <c r="M342" s="14">
        <f t="shared" si="30"/>
        <v>0</v>
      </c>
      <c r="N342" s="6">
        <v>0</v>
      </c>
      <c r="O342" s="6">
        <v>8.7100000000000009</v>
      </c>
      <c r="P342" s="6">
        <f t="shared" si="26"/>
        <v>8.7100000000000009</v>
      </c>
    </row>
    <row r="343" spans="1:20">
      <c r="A343" s="6">
        <v>8</v>
      </c>
      <c r="B343" s="7" t="s">
        <v>427</v>
      </c>
      <c r="C343" s="7"/>
      <c r="D343" s="7"/>
      <c r="E343" s="7"/>
      <c r="F343" s="6"/>
      <c r="G343" s="6" t="s">
        <v>388</v>
      </c>
      <c r="H343" s="6" t="s">
        <v>370</v>
      </c>
      <c r="I343" s="6" t="s">
        <v>381</v>
      </c>
      <c r="J343" s="6" t="s">
        <v>372</v>
      </c>
      <c r="K343" s="6" t="s">
        <v>373</v>
      </c>
      <c r="L343" s="6" t="s">
        <v>380</v>
      </c>
      <c r="M343" s="14">
        <f t="shared" si="30"/>
        <v>0</v>
      </c>
      <c r="N343" s="6">
        <v>0</v>
      </c>
      <c r="O343" s="6">
        <v>10.199999999999999</v>
      </c>
      <c r="P343" s="6">
        <f t="shared" si="26"/>
        <v>10.199999999999999</v>
      </c>
    </row>
    <row r="344" spans="1:20">
      <c r="A344" s="6">
        <v>9</v>
      </c>
      <c r="B344" s="7" t="s">
        <v>427</v>
      </c>
      <c r="C344" s="7"/>
      <c r="D344" s="7"/>
      <c r="E344" s="7"/>
      <c r="F344" s="6"/>
      <c r="G344" s="6" t="s">
        <v>388</v>
      </c>
      <c r="H344" s="6" t="s">
        <v>370</v>
      </c>
      <c r="I344" s="6" t="s">
        <v>381</v>
      </c>
      <c r="J344" s="6" t="s">
        <v>372</v>
      </c>
      <c r="K344" s="6" t="s">
        <v>373</v>
      </c>
      <c r="L344" s="6" t="s">
        <v>380</v>
      </c>
      <c r="M344" s="14">
        <f t="shared" si="30"/>
        <v>0</v>
      </c>
      <c r="N344" s="6">
        <v>0</v>
      </c>
      <c r="O344" s="6">
        <v>10.62</v>
      </c>
      <c r="P344" s="6">
        <f t="shared" si="26"/>
        <v>10.62</v>
      </c>
    </row>
    <row r="345" spans="1:20">
      <c r="A345" s="6">
        <v>10</v>
      </c>
      <c r="B345" s="7" t="s">
        <v>427</v>
      </c>
      <c r="C345" s="7"/>
      <c r="D345" s="7"/>
      <c r="E345" s="7"/>
      <c r="F345" s="6"/>
      <c r="G345" s="6" t="s">
        <v>388</v>
      </c>
      <c r="H345" s="6" t="s">
        <v>370</v>
      </c>
      <c r="I345" s="6" t="s">
        <v>381</v>
      </c>
      <c r="J345" s="6" t="s">
        <v>372</v>
      </c>
      <c r="K345" s="6" t="s">
        <v>373</v>
      </c>
      <c r="L345" s="6" t="s">
        <v>380</v>
      </c>
      <c r="M345" s="14">
        <f t="shared" si="30"/>
        <v>0</v>
      </c>
      <c r="N345" s="6">
        <v>0</v>
      </c>
      <c r="O345" s="6">
        <v>10.9</v>
      </c>
      <c r="P345" s="6">
        <f t="shared" si="26"/>
        <v>10.9</v>
      </c>
    </row>
    <row r="346" spans="1:20">
      <c r="A346" s="6"/>
      <c r="B346" s="7"/>
      <c r="C346" s="7"/>
      <c r="D346" s="7"/>
      <c r="E346" s="7"/>
      <c r="F346" s="6"/>
      <c r="G346" s="6"/>
      <c r="H346" s="6"/>
      <c r="I346" s="6"/>
      <c r="J346" s="6"/>
      <c r="K346" s="6"/>
      <c r="L346" s="6"/>
      <c r="M346" s="14"/>
      <c r="N346" s="6"/>
      <c r="O346" s="6"/>
      <c r="P346" s="16">
        <f>AVERAGE(P336:P345)</f>
        <v>10.265000000000002</v>
      </c>
    </row>
    <row r="347" spans="1:20" s="10" customFormat="1">
      <c r="A347" s="6">
        <v>1</v>
      </c>
      <c r="B347" s="7" t="s">
        <v>2</v>
      </c>
      <c r="C347" s="7" t="s">
        <v>438</v>
      </c>
      <c r="D347" s="7" t="s">
        <v>440</v>
      </c>
      <c r="E347" s="7" t="s">
        <v>442</v>
      </c>
      <c r="F347" s="7" t="s">
        <v>356</v>
      </c>
      <c r="G347" s="6"/>
      <c r="H347" s="6"/>
      <c r="I347" s="6"/>
      <c r="J347" s="6"/>
      <c r="K347" s="6"/>
      <c r="L347" s="6"/>
      <c r="M347" s="14"/>
      <c r="N347" s="6"/>
      <c r="O347" s="6"/>
      <c r="P347" s="6"/>
      <c r="Q347"/>
      <c r="R347"/>
      <c r="S347"/>
      <c r="T347"/>
    </row>
    <row r="348" spans="1:20">
      <c r="A348" s="6">
        <v>2</v>
      </c>
      <c r="B348" s="7" t="s">
        <v>3</v>
      </c>
      <c r="C348" s="7" t="s">
        <v>438</v>
      </c>
      <c r="D348" s="7" t="s">
        <v>440</v>
      </c>
      <c r="E348" s="7" t="s">
        <v>442</v>
      </c>
      <c r="F348" s="7" t="s">
        <v>357</v>
      </c>
      <c r="G348" s="6"/>
      <c r="H348" s="6"/>
      <c r="I348" s="6"/>
      <c r="J348" s="6"/>
      <c r="K348" s="6"/>
      <c r="L348" s="6"/>
      <c r="M348" s="14"/>
      <c r="N348" s="6"/>
      <c r="O348" s="6"/>
      <c r="P348" s="6"/>
    </row>
    <row r="349" spans="1:20">
      <c r="A349" s="6">
        <v>3</v>
      </c>
      <c r="B349" s="7" t="s">
        <v>4</v>
      </c>
      <c r="C349" s="7" t="s">
        <v>438</v>
      </c>
      <c r="D349" s="7" t="s">
        <v>439</v>
      </c>
      <c r="E349" s="7" t="s">
        <v>442</v>
      </c>
      <c r="F349" s="7" t="s">
        <v>358</v>
      </c>
      <c r="G349" s="6" t="s">
        <v>379</v>
      </c>
      <c r="H349" s="6" t="s">
        <v>399</v>
      </c>
      <c r="I349" s="6" t="s">
        <v>371</v>
      </c>
      <c r="J349" s="6" t="s">
        <v>400</v>
      </c>
      <c r="K349" s="6" t="s">
        <v>389</v>
      </c>
      <c r="L349" s="6" t="s">
        <v>380</v>
      </c>
      <c r="M349" s="14">
        <f>'Final sheet'!Q4</f>
        <v>5.7009677419354832</v>
      </c>
      <c r="N349" s="6">
        <v>0</v>
      </c>
      <c r="O349" s="6">
        <v>4.0199999999999996</v>
      </c>
      <c r="P349" s="6">
        <f t="shared" ref="P349:P355" si="31">O349-N349</f>
        <v>4.0199999999999996</v>
      </c>
      <c r="Q349">
        <f t="shared" ref="Q349:Q412" si="32">P$461-P349</f>
        <v>6.7259999999999991</v>
      </c>
      <c r="R349">
        <f t="shared" si="29"/>
        <v>4.0355999999999996</v>
      </c>
      <c r="S349">
        <v>24</v>
      </c>
      <c r="T349">
        <f t="shared" ref="T349:T412" si="33">(R349/M349)/S349</f>
        <v>2.9494992361228992E-2</v>
      </c>
    </row>
    <row r="350" spans="1:20">
      <c r="A350" s="6">
        <v>4</v>
      </c>
      <c r="B350" s="7" t="s">
        <v>5</v>
      </c>
      <c r="C350" s="7" t="s">
        <v>438</v>
      </c>
      <c r="D350" s="7" t="s">
        <v>439</v>
      </c>
      <c r="E350" s="7" t="s">
        <v>442</v>
      </c>
      <c r="F350" s="7" t="s">
        <v>359</v>
      </c>
      <c r="G350" s="6" t="s">
        <v>379</v>
      </c>
      <c r="H350" s="6" t="s">
        <v>399</v>
      </c>
      <c r="I350" s="6" t="s">
        <v>371</v>
      </c>
      <c r="J350" s="6" t="s">
        <v>400</v>
      </c>
      <c r="K350" s="6" t="s">
        <v>389</v>
      </c>
      <c r="L350" s="6" t="s">
        <v>380</v>
      </c>
      <c r="M350" s="14">
        <f>'Final sheet'!Q5</f>
        <v>5.652477064220184</v>
      </c>
      <c r="N350" s="6">
        <v>0</v>
      </c>
      <c r="O350" s="6">
        <v>2.2000000000000002</v>
      </c>
      <c r="P350" s="6">
        <f t="shared" si="31"/>
        <v>2.2000000000000002</v>
      </c>
      <c r="Q350">
        <f t="shared" si="32"/>
        <v>8.5459999999999994</v>
      </c>
      <c r="R350">
        <f t="shared" si="29"/>
        <v>5.1276000000000002</v>
      </c>
      <c r="S350">
        <v>24</v>
      </c>
      <c r="T350">
        <f t="shared" si="33"/>
        <v>3.7797588132182043E-2</v>
      </c>
    </row>
    <row r="351" spans="1:20">
      <c r="A351" s="6">
        <v>5</v>
      </c>
      <c r="B351" s="7" t="s">
        <v>6</v>
      </c>
      <c r="C351" s="7" t="s">
        <v>438</v>
      </c>
      <c r="D351" s="7" t="s">
        <v>444</v>
      </c>
      <c r="E351" s="7" t="s">
        <v>442</v>
      </c>
      <c r="F351" s="7" t="s">
        <v>359</v>
      </c>
      <c r="G351" s="6" t="s">
        <v>379</v>
      </c>
      <c r="H351" s="6" t="s">
        <v>399</v>
      </c>
      <c r="I351" s="6" t="s">
        <v>371</v>
      </c>
      <c r="J351" s="6" t="s">
        <v>400</v>
      </c>
      <c r="K351" s="6" t="s">
        <v>389</v>
      </c>
      <c r="L351" s="6" t="s">
        <v>380</v>
      </c>
      <c r="M351" s="14">
        <f>'Final sheet'!Q6</f>
        <v>5.740904977375564</v>
      </c>
      <c r="N351" s="6">
        <v>0</v>
      </c>
      <c r="O351" s="6">
        <v>5.86</v>
      </c>
      <c r="P351" s="6">
        <f t="shared" si="31"/>
        <v>5.86</v>
      </c>
      <c r="Q351">
        <f t="shared" si="32"/>
        <v>4.8859999999999983</v>
      </c>
      <c r="R351">
        <f t="shared" si="29"/>
        <v>2.9315999999999991</v>
      </c>
      <c r="S351">
        <v>24</v>
      </c>
      <c r="T351">
        <f t="shared" si="33"/>
        <v>2.1277133218783991E-2</v>
      </c>
    </row>
    <row r="352" spans="1:20">
      <c r="A352" s="6">
        <v>6</v>
      </c>
      <c r="B352" s="7" t="s">
        <v>7</v>
      </c>
      <c r="C352" s="7" t="s">
        <v>438</v>
      </c>
      <c r="D352" s="7" t="s">
        <v>444</v>
      </c>
      <c r="E352" s="7" t="s">
        <v>442</v>
      </c>
      <c r="F352" s="7" t="s">
        <v>374</v>
      </c>
      <c r="G352" s="6" t="s">
        <v>379</v>
      </c>
      <c r="H352" s="6" t="s">
        <v>399</v>
      </c>
      <c r="I352" s="6" t="s">
        <v>371</v>
      </c>
      <c r="J352" s="6" t="s">
        <v>400</v>
      </c>
      <c r="K352" s="6" t="s">
        <v>389</v>
      </c>
      <c r="L352" s="6" t="s">
        <v>380</v>
      </c>
      <c r="M352" s="14">
        <f>'Final sheet'!Q7</f>
        <v>5.6324170616113749</v>
      </c>
      <c r="N352" s="6">
        <v>0</v>
      </c>
      <c r="O352" s="6">
        <v>4.42</v>
      </c>
      <c r="P352" s="6">
        <f t="shared" si="31"/>
        <v>4.42</v>
      </c>
      <c r="Q352">
        <f t="shared" si="32"/>
        <v>6.3259999999999987</v>
      </c>
      <c r="R352">
        <f t="shared" si="29"/>
        <v>3.7955999999999999</v>
      </c>
      <c r="S352">
        <v>24</v>
      </c>
      <c r="T352">
        <f t="shared" si="33"/>
        <v>2.8078531520312339E-2</v>
      </c>
    </row>
    <row r="353" spans="1:20">
      <c r="A353" s="6">
        <v>7</v>
      </c>
      <c r="B353" s="7" t="s">
        <v>8</v>
      </c>
      <c r="C353" s="7" t="s">
        <v>438</v>
      </c>
      <c r="D353" s="7" t="s">
        <v>444</v>
      </c>
      <c r="E353" s="7" t="s">
        <v>442</v>
      </c>
      <c r="F353" s="7" t="s">
        <v>356</v>
      </c>
      <c r="G353" s="6" t="s">
        <v>379</v>
      </c>
      <c r="H353" s="6" t="s">
        <v>399</v>
      </c>
      <c r="I353" s="6" t="s">
        <v>371</v>
      </c>
      <c r="J353" s="6" t="s">
        <v>400</v>
      </c>
      <c r="K353" s="6" t="s">
        <v>389</v>
      </c>
      <c r="L353" s="6" t="s">
        <v>380</v>
      </c>
      <c r="M353" s="14">
        <f>'Final sheet'!Q8</f>
        <v>5.6893269230769219</v>
      </c>
      <c r="N353" s="6">
        <v>0</v>
      </c>
      <c r="O353" s="6">
        <v>4.24</v>
      </c>
      <c r="P353" s="6">
        <f t="shared" si="31"/>
        <v>4.24</v>
      </c>
      <c r="Q353">
        <f t="shared" si="32"/>
        <v>6.5059999999999985</v>
      </c>
      <c r="R353">
        <f t="shared" si="29"/>
        <v>3.9035999999999991</v>
      </c>
      <c r="S353">
        <v>24</v>
      </c>
      <c r="T353">
        <f t="shared" si="33"/>
        <v>2.8588619040375868E-2</v>
      </c>
    </row>
    <row r="354" spans="1:20">
      <c r="A354" s="6">
        <v>8</v>
      </c>
      <c r="B354" s="7" t="s">
        <v>9</v>
      </c>
      <c r="C354" s="7" t="s">
        <v>438</v>
      </c>
      <c r="D354" s="7" t="s">
        <v>444</v>
      </c>
      <c r="E354" s="7" t="s">
        <v>442</v>
      </c>
      <c r="F354" s="7" t="s">
        <v>357</v>
      </c>
      <c r="G354" s="6" t="s">
        <v>379</v>
      </c>
      <c r="H354" s="6" t="s">
        <v>399</v>
      </c>
      <c r="I354" s="6" t="s">
        <v>371</v>
      </c>
      <c r="J354" s="6" t="s">
        <v>400</v>
      </c>
      <c r="K354" s="6" t="s">
        <v>389</v>
      </c>
      <c r="L354" s="6" t="s">
        <v>380</v>
      </c>
      <c r="M354" s="14">
        <f>'Final sheet'!Q9</f>
        <v>5.6570422535211273</v>
      </c>
      <c r="N354" s="6">
        <v>0</v>
      </c>
      <c r="O354" s="6">
        <v>6.18</v>
      </c>
      <c r="P354" s="6">
        <f t="shared" si="31"/>
        <v>6.18</v>
      </c>
      <c r="Q354">
        <f t="shared" si="32"/>
        <v>4.5659999999999989</v>
      </c>
      <c r="R354">
        <f t="shared" si="29"/>
        <v>2.7395999999999994</v>
      </c>
      <c r="S354">
        <v>24</v>
      </c>
      <c r="T354">
        <f t="shared" si="33"/>
        <v>2.0178389144777785E-2</v>
      </c>
    </row>
    <row r="355" spans="1:20">
      <c r="A355" s="6">
        <v>9</v>
      </c>
      <c r="B355" s="7" t="s">
        <v>10</v>
      </c>
      <c r="C355" s="7" t="s">
        <v>438</v>
      </c>
      <c r="D355" s="7" t="s">
        <v>446</v>
      </c>
      <c r="E355" s="7" t="s">
        <v>442</v>
      </c>
      <c r="F355" s="7" t="s">
        <v>359</v>
      </c>
      <c r="G355" s="6" t="s">
        <v>379</v>
      </c>
      <c r="H355" s="6" t="s">
        <v>399</v>
      </c>
      <c r="I355" s="6" t="s">
        <v>371</v>
      </c>
      <c r="J355" s="6" t="s">
        <v>400</v>
      </c>
      <c r="K355" s="6" t="s">
        <v>389</v>
      </c>
      <c r="L355" s="6" t="s">
        <v>380</v>
      </c>
      <c r="M355" s="14">
        <f>'Final sheet'!Q10</f>
        <v>5.5940186915887855</v>
      </c>
      <c r="N355" s="6">
        <v>0</v>
      </c>
      <c r="O355" s="6">
        <v>5.12</v>
      </c>
      <c r="P355" s="6">
        <f t="shared" si="31"/>
        <v>5.12</v>
      </c>
      <c r="Q355">
        <f t="shared" si="32"/>
        <v>5.6259999999999986</v>
      </c>
      <c r="R355">
        <f t="shared" si="29"/>
        <v>3.3755999999999995</v>
      </c>
      <c r="S355">
        <v>24</v>
      </c>
      <c r="T355">
        <f t="shared" si="33"/>
        <v>2.5142926356589143E-2</v>
      </c>
    </row>
    <row r="356" spans="1:20">
      <c r="A356" s="6">
        <v>10</v>
      </c>
      <c r="B356" s="7" t="s">
        <v>11</v>
      </c>
      <c r="C356" s="7" t="s">
        <v>438</v>
      </c>
      <c r="D356" s="7" t="s">
        <v>446</v>
      </c>
      <c r="E356" s="7" t="s">
        <v>442</v>
      </c>
      <c r="F356" s="7" t="s">
        <v>375</v>
      </c>
      <c r="G356" s="6"/>
      <c r="H356" s="6"/>
      <c r="I356" s="6"/>
      <c r="J356" s="6"/>
      <c r="K356" s="6"/>
      <c r="L356" s="6"/>
      <c r="M356" s="14"/>
      <c r="N356" s="6"/>
      <c r="O356" s="6"/>
      <c r="P356" s="6"/>
    </row>
    <row r="357" spans="1:20">
      <c r="A357" s="6">
        <v>11</v>
      </c>
      <c r="B357" s="7" t="s">
        <v>12</v>
      </c>
      <c r="C357" s="7" t="s">
        <v>438</v>
      </c>
      <c r="D357" s="7" t="s">
        <v>446</v>
      </c>
      <c r="E357" s="7" t="s">
        <v>442</v>
      </c>
      <c r="F357" s="7" t="s">
        <v>376</v>
      </c>
      <c r="G357" s="6" t="s">
        <v>379</v>
      </c>
      <c r="H357" s="6" t="s">
        <v>399</v>
      </c>
      <c r="I357" s="6" t="s">
        <v>371</v>
      </c>
      <c r="J357" s="6" t="s">
        <v>400</v>
      </c>
      <c r="K357" s="6" t="s">
        <v>389</v>
      </c>
      <c r="L357" s="6" t="s">
        <v>380</v>
      </c>
      <c r="M357" s="14">
        <f>'Final sheet'!Q12</f>
        <v>5.7546874999999993</v>
      </c>
      <c r="N357" s="6">
        <v>0</v>
      </c>
      <c r="O357" s="6">
        <v>5.64</v>
      </c>
      <c r="P357" s="6">
        <f>O357-N357</f>
        <v>5.64</v>
      </c>
      <c r="Q357">
        <f t="shared" si="32"/>
        <v>5.105999999999999</v>
      </c>
      <c r="R357">
        <f t="shared" si="29"/>
        <v>3.0635999999999997</v>
      </c>
      <c r="S357">
        <v>24</v>
      </c>
      <c r="T357">
        <f t="shared" si="33"/>
        <v>2.2181916915557969E-2</v>
      </c>
    </row>
    <row r="358" spans="1:20">
      <c r="A358" s="6">
        <v>12</v>
      </c>
      <c r="B358" s="7" t="s">
        <v>13</v>
      </c>
      <c r="C358" s="7" t="s">
        <v>438</v>
      </c>
      <c r="D358" s="7" t="s">
        <v>446</v>
      </c>
      <c r="E358" s="7" t="s">
        <v>442</v>
      </c>
      <c r="F358" s="7" t="s">
        <v>374</v>
      </c>
      <c r="G358" s="6" t="s">
        <v>353</v>
      </c>
      <c r="H358" s="6" t="s">
        <v>399</v>
      </c>
      <c r="I358" s="6" t="s">
        <v>371</v>
      </c>
      <c r="J358" s="6" t="s">
        <v>401</v>
      </c>
      <c r="K358" s="6" t="s">
        <v>389</v>
      </c>
      <c r="L358" s="6"/>
      <c r="M358" s="14">
        <f>'Final sheet'!Q13</f>
        <v>5.6580092592592584</v>
      </c>
      <c r="N358" s="6">
        <v>0</v>
      </c>
      <c r="O358" s="6">
        <v>2.78</v>
      </c>
      <c r="P358" s="6">
        <f>O358-N358</f>
        <v>2.78</v>
      </c>
      <c r="Q358">
        <f t="shared" si="32"/>
        <v>7.9659999999999993</v>
      </c>
      <c r="R358">
        <f t="shared" si="29"/>
        <v>4.7795999999999994</v>
      </c>
      <c r="S358">
        <v>24</v>
      </c>
      <c r="T358">
        <f t="shared" si="33"/>
        <v>3.5197892204593621E-2</v>
      </c>
    </row>
    <row r="359" spans="1:20">
      <c r="A359" s="6">
        <v>13</v>
      </c>
      <c r="B359" s="7" t="s">
        <v>14</v>
      </c>
      <c r="C359" s="7" t="s">
        <v>448</v>
      </c>
      <c r="D359" s="7" t="s">
        <v>454</v>
      </c>
      <c r="E359" s="7" t="s">
        <v>442</v>
      </c>
      <c r="F359" s="7" t="s">
        <v>359</v>
      </c>
      <c r="G359" s="6" t="s">
        <v>353</v>
      </c>
      <c r="H359" s="6" t="s">
        <v>399</v>
      </c>
      <c r="I359" s="6" t="s">
        <v>371</v>
      </c>
      <c r="J359" s="6" t="s">
        <v>401</v>
      </c>
      <c r="K359" s="6" t="s">
        <v>389</v>
      </c>
      <c r="L359" s="6"/>
      <c r="M359" s="14">
        <f>'Final sheet'!Q14</f>
        <v>5.6170093457943908</v>
      </c>
      <c r="N359" s="6">
        <v>0</v>
      </c>
      <c r="O359" s="6">
        <v>8.7799999999999994</v>
      </c>
      <c r="P359" s="6">
        <f>O359-N359</f>
        <v>8.7799999999999994</v>
      </c>
      <c r="Q359">
        <f t="shared" si="32"/>
        <v>1.9659999999999993</v>
      </c>
      <c r="R359">
        <f t="shared" si="29"/>
        <v>1.1795999999999998</v>
      </c>
      <c r="S359">
        <v>24</v>
      </c>
      <c r="T359">
        <f t="shared" si="33"/>
        <v>8.7502079797677299E-3</v>
      </c>
    </row>
    <row r="360" spans="1:20">
      <c r="A360" s="6">
        <v>14</v>
      </c>
      <c r="B360" s="7" t="s">
        <v>15</v>
      </c>
      <c r="C360" s="7" t="s">
        <v>448</v>
      </c>
      <c r="D360" s="7" t="s">
        <v>455</v>
      </c>
      <c r="E360" s="7" t="s">
        <v>442</v>
      </c>
      <c r="F360" s="7" t="s">
        <v>376</v>
      </c>
      <c r="G360" s="6" t="s">
        <v>353</v>
      </c>
      <c r="H360" s="6" t="s">
        <v>399</v>
      </c>
      <c r="I360" s="6" t="s">
        <v>371</v>
      </c>
      <c r="J360" s="6" t="s">
        <v>401</v>
      </c>
      <c r="K360" s="6" t="s">
        <v>389</v>
      </c>
      <c r="L360" s="6"/>
      <c r="M360" s="14">
        <f>'Final sheet'!Q15</f>
        <v>5.6627622377622364</v>
      </c>
      <c r="N360" s="6">
        <v>0</v>
      </c>
      <c r="O360" s="6">
        <v>5.72</v>
      </c>
      <c r="P360" s="6">
        <f>O360-N360</f>
        <v>5.72</v>
      </c>
      <c r="Q360">
        <f t="shared" si="32"/>
        <v>5.0259999999999989</v>
      </c>
      <c r="R360">
        <f t="shared" si="29"/>
        <v>3.0155999999999996</v>
      </c>
      <c r="S360">
        <v>24</v>
      </c>
      <c r="T360">
        <f t="shared" si="33"/>
        <v>2.2188817881510298E-2</v>
      </c>
    </row>
    <row r="361" spans="1:20">
      <c r="A361" s="6">
        <v>15</v>
      </c>
      <c r="B361" s="7" t="s">
        <v>16</v>
      </c>
      <c r="C361" s="7" t="s">
        <v>448</v>
      </c>
      <c r="D361" s="7" t="s">
        <v>453</v>
      </c>
      <c r="E361" s="7" t="s">
        <v>442</v>
      </c>
      <c r="F361" s="7" t="s">
        <v>374</v>
      </c>
      <c r="G361" s="6"/>
      <c r="H361" s="6"/>
      <c r="I361" s="6"/>
      <c r="J361" s="6"/>
      <c r="K361" s="6"/>
      <c r="L361" s="6"/>
      <c r="M361" s="14"/>
      <c r="N361" s="6"/>
      <c r="O361" s="6"/>
      <c r="P361" s="6"/>
    </row>
    <row r="362" spans="1:20">
      <c r="A362" s="6">
        <v>16</v>
      </c>
      <c r="B362" s="7" t="s">
        <v>17</v>
      </c>
      <c r="C362" s="7" t="s">
        <v>448</v>
      </c>
      <c r="D362" s="7" t="s">
        <v>453</v>
      </c>
      <c r="E362" s="7" t="s">
        <v>442</v>
      </c>
      <c r="F362" s="7" t="s">
        <v>375</v>
      </c>
      <c r="G362" s="6" t="s">
        <v>353</v>
      </c>
      <c r="H362" s="6" t="s">
        <v>399</v>
      </c>
      <c r="I362" s="6" t="s">
        <v>371</v>
      </c>
      <c r="J362" s="6" t="s">
        <v>401</v>
      </c>
      <c r="K362" s="6" t="s">
        <v>389</v>
      </c>
      <c r="L362" s="6"/>
      <c r="M362" s="14">
        <f>'Final sheet'!Q17</f>
        <v>5.6638683127572023</v>
      </c>
      <c r="N362" s="6">
        <v>0</v>
      </c>
      <c r="O362" s="6">
        <v>6.18</v>
      </c>
      <c r="P362" s="6">
        <f>O362-N362</f>
        <v>6.18</v>
      </c>
      <c r="Q362">
        <f t="shared" si="32"/>
        <v>4.5659999999999989</v>
      </c>
      <c r="R362">
        <f t="shared" si="29"/>
        <v>2.7395999999999994</v>
      </c>
      <c r="S362">
        <v>24</v>
      </c>
      <c r="T362">
        <f t="shared" si="33"/>
        <v>2.0154070274354795E-2</v>
      </c>
    </row>
    <row r="363" spans="1:20">
      <c r="A363" s="6">
        <v>17</v>
      </c>
      <c r="B363" s="7" t="s">
        <v>18</v>
      </c>
      <c r="C363" s="7" t="s">
        <v>448</v>
      </c>
      <c r="D363" s="7" t="s">
        <v>457</v>
      </c>
      <c r="E363" s="7" t="s">
        <v>442</v>
      </c>
      <c r="F363" s="7" t="s">
        <v>374</v>
      </c>
      <c r="G363" s="6" t="s">
        <v>353</v>
      </c>
      <c r="H363" s="6" t="s">
        <v>399</v>
      </c>
      <c r="I363" s="6" t="s">
        <v>371</v>
      </c>
      <c r="J363" s="6" t="s">
        <v>401</v>
      </c>
      <c r="K363" s="6" t="s">
        <v>389</v>
      </c>
      <c r="L363" s="6"/>
      <c r="M363" s="14">
        <f>'Final sheet'!Q18</f>
        <v>5.6770886075949392</v>
      </c>
      <c r="N363" s="6">
        <v>0</v>
      </c>
      <c r="O363" s="6">
        <v>9.19</v>
      </c>
      <c r="P363" s="6">
        <f>O363-N363</f>
        <v>9.19</v>
      </c>
      <c r="Q363">
        <f t="shared" si="32"/>
        <v>1.5559999999999992</v>
      </c>
      <c r="R363">
        <f t="shared" si="29"/>
        <v>0.93359999999999965</v>
      </c>
      <c r="S363">
        <v>24</v>
      </c>
      <c r="T363">
        <f t="shared" si="33"/>
        <v>6.8521037258355766E-3</v>
      </c>
    </row>
    <row r="364" spans="1:20">
      <c r="A364" s="6">
        <v>18</v>
      </c>
      <c r="B364" s="7" t="s">
        <v>19</v>
      </c>
      <c r="C364" s="7" t="s">
        <v>448</v>
      </c>
      <c r="D364" s="7" t="s">
        <v>457</v>
      </c>
      <c r="E364" s="7" t="s">
        <v>442</v>
      </c>
      <c r="F364" s="7" t="s">
        <v>377</v>
      </c>
      <c r="G364" s="6" t="s">
        <v>353</v>
      </c>
      <c r="H364" s="6" t="s">
        <v>399</v>
      </c>
      <c r="I364" s="6" t="s">
        <v>371</v>
      </c>
      <c r="J364" s="6" t="s">
        <v>401</v>
      </c>
      <c r="K364" s="6" t="s">
        <v>389</v>
      </c>
      <c r="L364" s="6"/>
      <c r="M364" s="14">
        <f>'Final sheet'!Q19</f>
        <v>5.7523255813953478</v>
      </c>
      <c r="N364" s="6">
        <v>0</v>
      </c>
      <c r="O364" s="6">
        <v>5.94</v>
      </c>
      <c r="P364" s="6">
        <f>O364-N364</f>
        <v>5.94</v>
      </c>
      <c r="Q364">
        <f t="shared" si="32"/>
        <v>4.8059999999999983</v>
      </c>
      <c r="R364">
        <f t="shared" si="29"/>
        <v>2.8835999999999991</v>
      </c>
      <c r="S364">
        <v>24</v>
      </c>
      <c r="T364">
        <f t="shared" si="33"/>
        <v>2.0887204366282594E-2</v>
      </c>
    </row>
    <row r="365" spans="1:20">
      <c r="A365" s="6">
        <v>19</v>
      </c>
      <c r="B365" s="7" t="s">
        <v>20</v>
      </c>
      <c r="C365" s="7" t="s">
        <v>448</v>
      </c>
      <c r="D365" s="7" t="s">
        <v>457</v>
      </c>
      <c r="E365" s="7" t="s">
        <v>442</v>
      </c>
      <c r="F365" s="7" t="s">
        <v>378</v>
      </c>
      <c r="G365" s="6"/>
      <c r="H365" s="6"/>
      <c r="I365" s="6"/>
      <c r="J365" s="6"/>
      <c r="K365" s="6"/>
      <c r="L365" s="6"/>
      <c r="M365" s="14"/>
      <c r="N365" s="6"/>
      <c r="O365" s="6"/>
      <c r="P365" s="6"/>
    </row>
    <row r="366" spans="1:20">
      <c r="A366" s="6">
        <v>20</v>
      </c>
      <c r="B366" s="7" t="s">
        <v>21</v>
      </c>
      <c r="C366" s="7" t="s">
        <v>448</v>
      </c>
      <c r="D366" s="7" t="s">
        <v>457</v>
      </c>
      <c r="E366" s="7" t="s">
        <v>442</v>
      </c>
      <c r="F366" s="7" t="s">
        <v>375</v>
      </c>
      <c r="G366" s="6" t="s">
        <v>353</v>
      </c>
      <c r="H366" s="6" t="s">
        <v>399</v>
      </c>
      <c r="I366" s="6" t="s">
        <v>371</v>
      </c>
      <c r="J366" s="6" t="s">
        <v>401</v>
      </c>
      <c r="K366" s="6" t="s">
        <v>389</v>
      </c>
      <c r="L366" s="6"/>
      <c r="M366" s="14">
        <f>'Final sheet'!Q21</f>
        <v>5.6015073529411765</v>
      </c>
      <c r="N366" s="6">
        <v>0</v>
      </c>
      <c r="O366" s="6">
        <v>5.92</v>
      </c>
      <c r="P366" s="6">
        <f t="shared" ref="P366:P382" si="34">O366-N366</f>
        <v>5.92</v>
      </c>
      <c r="Q366">
        <f t="shared" si="32"/>
        <v>4.8259999999999987</v>
      </c>
      <c r="R366">
        <f t="shared" si="29"/>
        <v>2.8955999999999995</v>
      </c>
      <c r="S366">
        <v>24</v>
      </c>
      <c r="T366">
        <f t="shared" si="33"/>
        <v>2.153884524254894E-2</v>
      </c>
    </row>
    <row r="367" spans="1:20">
      <c r="A367" s="6">
        <v>21</v>
      </c>
      <c r="B367" s="7" t="s">
        <v>22</v>
      </c>
      <c r="C367" s="7" t="s">
        <v>448</v>
      </c>
      <c r="D367" s="7" t="s">
        <v>459</v>
      </c>
      <c r="E367" s="7" t="s">
        <v>442</v>
      </c>
      <c r="F367" s="7" t="s">
        <v>377</v>
      </c>
      <c r="G367" s="6" t="s">
        <v>353</v>
      </c>
      <c r="H367" s="6" t="s">
        <v>399</v>
      </c>
      <c r="I367" s="6" t="s">
        <v>371</v>
      </c>
      <c r="J367" s="6" t="s">
        <v>401</v>
      </c>
      <c r="K367" s="6" t="s">
        <v>389</v>
      </c>
      <c r="L367" s="6"/>
      <c r="M367" s="14">
        <f>'Final sheet'!Q22</f>
        <v>5.7313456464379939</v>
      </c>
      <c r="N367" s="6">
        <v>0</v>
      </c>
      <c r="O367" s="6">
        <v>6.5</v>
      </c>
      <c r="P367" s="6">
        <f t="shared" si="34"/>
        <v>6.5</v>
      </c>
      <c r="Q367">
        <f t="shared" si="32"/>
        <v>4.2459999999999987</v>
      </c>
      <c r="R367">
        <f t="shared" si="29"/>
        <v>2.5475999999999992</v>
      </c>
      <c r="S367">
        <v>24</v>
      </c>
      <c r="T367">
        <f t="shared" si="33"/>
        <v>1.8520955906048298E-2</v>
      </c>
    </row>
    <row r="368" spans="1:20">
      <c r="A368" s="6">
        <v>22</v>
      </c>
      <c r="B368" s="7" t="s">
        <v>23</v>
      </c>
      <c r="C368" s="7" t="s">
        <v>448</v>
      </c>
      <c r="D368" s="7" t="s">
        <v>459</v>
      </c>
      <c r="E368" s="7" t="s">
        <v>442</v>
      </c>
      <c r="F368" s="7" t="s">
        <v>374</v>
      </c>
      <c r="G368" s="6" t="s">
        <v>353</v>
      </c>
      <c r="H368" s="6" t="s">
        <v>399</v>
      </c>
      <c r="I368" s="6" t="s">
        <v>371</v>
      </c>
      <c r="J368" s="6" t="s">
        <v>401</v>
      </c>
      <c r="K368" s="6" t="s">
        <v>389</v>
      </c>
      <c r="L368" s="6"/>
      <c r="M368" s="14">
        <f>'Final sheet'!Q23</f>
        <v>5.6622928176795577</v>
      </c>
      <c r="N368" s="6">
        <v>0</v>
      </c>
      <c r="O368" s="6">
        <v>5.72</v>
      </c>
      <c r="P368" s="6">
        <f t="shared" si="34"/>
        <v>5.72</v>
      </c>
      <c r="Q368">
        <f t="shared" si="32"/>
        <v>5.0259999999999989</v>
      </c>
      <c r="R368">
        <f t="shared" si="29"/>
        <v>3.0155999999999996</v>
      </c>
      <c r="S368">
        <v>24</v>
      </c>
      <c r="T368">
        <f t="shared" si="33"/>
        <v>2.2190657397243563E-2</v>
      </c>
    </row>
    <row r="369" spans="1:20">
      <c r="A369" s="6">
        <v>23</v>
      </c>
      <c r="B369" s="7" t="s">
        <v>24</v>
      </c>
      <c r="C369" s="7" t="s">
        <v>448</v>
      </c>
      <c r="D369" s="7" t="s">
        <v>459</v>
      </c>
      <c r="E369" s="7" t="s">
        <v>442</v>
      </c>
      <c r="F369" s="7" t="s">
        <v>378</v>
      </c>
      <c r="G369" s="6" t="s">
        <v>353</v>
      </c>
      <c r="H369" s="6" t="s">
        <v>399</v>
      </c>
      <c r="I369" s="6" t="s">
        <v>371</v>
      </c>
      <c r="J369" s="6" t="s">
        <v>401</v>
      </c>
      <c r="K369" s="6" t="s">
        <v>389</v>
      </c>
      <c r="L369" s="6"/>
      <c r="M369" s="14">
        <f>'Final sheet'!Q24</f>
        <v>5.6142618384401111</v>
      </c>
      <c r="N369" s="6">
        <v>0</v>
      </c>
      <c r="O369" s="6">
        <v>5.9</v>
      </c>
      <c r="P369" s="6">
        <f t="shared" si="34"/>
        <v>5.9</v>
      </c>
      <c r="Q369">
        <f t="shared" si="32"/>
        <v>4.8459999999999983</v>
      </c>
      <c r="R369">
        <f t="shared" si="29"/>
        <v>2.9075999999999991</v>
      </c>
      <c r="S369">
        <v>24</v>
      </c>
      <c r="T369">
        <f t="shared" si="33"/>
        <v>2.1578972175914896E-2</v>
      </c>
    </row>
    <row r="370" spans="1:20">
      <c r="A370" s="6">
        <v>24</v>
      </c>
      <c r="B370" s="7" t="s">
        <v>25</v>
      </c>
      <c r="C370" s="7" t="s">
        <v>448</v>
      </c>
      <c r="D370" s="7" t="s">
        <v>459</v>
      </c>
      <c r="E370" s="7" t="s">
        <v>442</v>
      </c>
      <c r="F370" s="7" t="s">
        <v>375</v>
      </c>
      <c r="G370" s="6" t="s">
        <v>353</v>
      </c>
      <c r="H370" s="6" t="s">
        <v>399</v>
      </c>
      <c r="I370" s="6" t="s">
        <v>371</v>
      </c>
      <c r="J370" s="6" t="s">
        <v>401</v>
      </c>
      <c r="K370" s="6" t="s">
        <v>389</v>
      </c>
      <c r="L370" s="6"/>
      <c r="M370" s="14">
        <f>'Final sheet'!Q25</f>
        <v>5.6519008264462807</v>
      </c>
      <c r="N370" s="6">
        <v>0</v>
      </c>
      <c r="O370" s="6">
        <v>6.02</v>
      </c>
      <c r="P370" s="6">
        <f t="shared" si="34"/>
        <v>6.02</v>
      </c>
      <c r="Q370">
        <f t="shared" si="32"/>
        <v>4.7259999999999991</v>
      </c>
      <c r="R370">
        <f t="shared" si="29"/>
        <v>2.8355999999999995</v>
      </c>
      <c r="S370">
        <v>24</v>
      </c>
      <c r="T370">
        <f t="shared" si="33"/>
        <v>2.0904471544715444E-2</v>
      </c>
    </row>
    <row r="371" spans="1:20">
      <c r="A371" s="6">
        <v>25</v>
      </c>
      <c r="B371" s="7" t="s">
        <v>26</v>
      </c>
      <c r="C371" s="7" t="s">
        <v>452</v>
      </c>
      <c r="D371" s="7" t="s">
        <v>461</v>
      </c>
      <c r="E371" s="7" t="s">
        <v>442</v>
      </c>
      <c r="F371" s="7" t="s">
        <v>378</v>
      </c>
      <c r="G371" s="6" t="s">
        <v>353</v>
      </c>
      <c r="H371" s="6" t="s">
        <v>399</v>
      </c>
      <c r="I371" s="6" t="s">
        <v>371</v>
      </c>
      <c r="J371" s="6" t="s">
        <v>401</v>
      </c>
      <c r="K371" s="6" t="s">
        <v>389</v>
      </c>
      <c r="L371" s="6"/>
      <c r="M371" s="14">
        <f>'Final sheet'!Q26</f>
        <v>5.6514678899082567</v>
      </c>
      <c r="N371" s="6">
        <v>0</v>
      </c>
      <c r="O371" s="6">
        <v>8.68</v>
      </c>
      <c r="P371" s="6">
        <f t="shared" si="34"/>
        <v>8.68</v>
      </c>
      <c r="Q371">
        <f t="shared" si="32"/>
        <v>2.0659999999999989</v>
      </c>
      <c r="R371">
        <f t="shared" si="29"/>
        <v>1.2395999999999994</v>
      </c>
      <c r="S371">
        <v>24</v>
      </c>
      <c r="T371">
        <f t="shared" si="33"/>
        <v>9.1392185191798789E-3</v>
      </c>
    </row>
    <row r="372" spans="1:20">
      <c r="A372" s="6">
        <v>26</v>
      </c>
      <c r="B372" s="7" t="s">
        <v>27</v>
      </c>
      <c r="C372" s="7" t="s">
        <v>452</v>
      </c>
      <c r="D372" s="7" t="s">
        <v>461</v>
      </c>
      <c r="E372" s="7" t="s">
        <v>442</v>
      </c>
      <c r="F372" s="7" t="s">
        <v>377</v>
      </c>
      <c r="G372" s="6" t="s">
        <v>353</v>
      </c>
      <c r="H372" s="6" t="s">
        <v>399</v>
      </c>
      <c r="I372" s="6" t="s">
        <v>371</v>
      </c>
      <c r="J372" s="6" t="s">
        <v>401</v>
      </c>
      <c r="K372" s="6" t="s">
        <v>389</v>
      </c>
      <c r="L372" s="6"/>
      <c r="M372" s="14">
        <f>'Final sheet'!Q27</f>
        <v>5.6709333333333323</v>
      </c>
      <c r="N372" s="6">
        <v>0</v>
      </c>
      <c r="O372" s="6">
        <v>8.58</v>
      </c>
      <c r="P372" s="6">
        <f t="shared" si="34"/>
        <v>8.58</v>
      </c>
      <c r="Q372">
        <f t="shared" si="32"/>
        <v>2.1659999999999986</v>
      </c>
      <c r="R372">
        <f t="shared" si="29"/>
        <v>1.2995999999999992</v>
      </c>
      <c r="S372">
        <v>24</v>
      </c>
      <c r="T372">
        <f t="shared" si="33"/>
        <v>9.5486927489889916E-3</v>
      </c>
    </row>
    <row r="373" spans="1:20">
      <c r="A373" s="6">
        <v>27</v>
      </c>
      <c r="B373" s="7" t="s">
        <v>28</v>
      </c>
      <c r="C373" s="7" t="s">
        <v>452</v>
      </c>
      <c r="D373" s="7" t="s">
        <v>461</v>
      </c>
      <c r="E373" s="7" t="s">
        <v>442</v>
      </c>
      <c r="F373" s="7" t="s">
        <v>375</v>
      </c>
      <c r="G373" s="6" t="s">
        <v>353</v>
      </c>
      <c r="H373" s="6" t="s">
        <v>399</v>
      </c>
      <c r="I373" s="6" t="s">
        <v>371</v>
      </c>
      <c r="J373" s="6" t="s">
        <v>401</v>
      </c>
      <c r="K373" s="6" t="s">
        <v>389</v>
      </c>
      <c r="L373" s="6"/>
      <c r="M373" s="14">
        <f>'Final sheet'!Q28</f>
        <v>3.9053201970443356</v>
      </c>
      <c r="N373" s="6">
        <v>0</v>
      </c>
      <c r="O373" s="6">
        <v>7.46</v>
      </c>
      <c r="P373" s="6">
        <f t="shared" si="34"/>
        <v>7.46</v>
      </c>
      <c r="Q373">
        <f t="shared" si="32"/>
        <v>3.2859999999999987</v>
      </c>
      <c r="R373">
        <f t="shared" si="29"/>
        <v>1.9715999999999994</v>
      </c>
      <c r="S373">
        <v>24</v>
      </c>
      <c r="T373">
        <f t="shared" si="33"/>
        <v>2.103540704861373E-2</v>
      </c>
    </row>
    <row r="374" spans="1:20">
      <c r="A374" s="6">
        <v>28</v>
      </c>
      <c r="B374" s="7" t="s">
        <v>29</v>
      </c>
      <c r="C374" s="7" t="s">
        <v>452</v>
      </c>
      <c r="D374" s="7" t="s">
        <v>461</v>
      </c>
      <c r="E374" s="7" t="s">
        <v>442</v>
      </c>
      <c r="F374" s="7" t="s">
        <v>374</v>
      </c>
      <c r="G374" s="6" t="s">
        <v>353</v>
      </c>
      <c r="H374" s="6" t="s">
        <v>399</v>
      </c>
      <c r="I374" s="6" t="s">
        <v>371</v>
      </c>
      <c r="J374" s="6" t="s">
        <v>401</v>
      </c>
      <c r="K374" s="6" t="s">
        <v>389</v>
      </c>
      <c r="L374" s="6"/>
      <c r="M374" s="14">
        <f>'Final sheet'!Q29</f>
        <v>5.6718925233644857</v>
      </c>
      <c r="N374" s="6">
        <v>0</v>
      </c>
      <c r="O374" s="6">
        <v>6.92</v>
      </c>
      <c r="P374" s="6">
        <f t="shared" si="34"/>
        <v>6.92</v>
      </c>
      <c r="Q374">
        <f t="shared" si="32"/>
        <v>3.8259999999999987</v>
      </c>
      <c r="R374">
        <f t="shared" si="29"/>
        <v>2.2955999999999994</v>
      </c>
      <c r="S374">
        <v>24</v>
      </c>
      <c r="T374">
        <f t="shared" si="33"/>
        <v>1.6863859744518178E-2</v>
      </c>
    </row>
    <row r="375" spans="1:20">
      <c r="A375" s="6">
        <v>29</v>
      </c>
      <c r="B375" s="7" t="s">
        <v>30</v>
      </c>
      <c r="C375" s="7" t="s">
        <v>452</v>
      </c>
      <c r="D375" s="7" t="s">
        <v>463</v>
      </c>
      <c r="E375" s="7" t="s">
        <v>442</v>
      </c>
      <c r="F375" s="7" t="s">
        <v>375</v>
      </c>
      <c r="G375" s="6" t="s">
        <v>353</v>
      </c>
      <c r="H375" s="6" t="s">
        <v>399</v>
      </c>
      <c r="I375" s="6" t="s">
        <v>371</v>
      </c>
      <c r="J375" s="6" t="s">
        <v>401</v>
      </c>
      <c r="K375" s="6" t="s">
        <v>389</v>
      </c>
      <c r="L375" s="6"/>
      <c r="M375" s="14">
        <f>'Final sheet'!Q30</f>
        <v>5.5882075471698096</v>
      </c>
      <c r="N375" s="6">
        <v>0</v>
      </c>
      <c r="O375" s="6">
        <v>9.6</v>
      </c>
      <c r="P375" s="6">
        <f t="shared" si="34"/>
        <v>9.6</v>
      </c>
      <c r="Q375">
        <f t="shared" si="32"/>
        <v>1.145999999999999</v>
      </c>
      <c r="R375">
        <f t="shared" si="29"/>
        <v>0.68759999999999943</v>
      </c>
      <c r="S375">
        <v>24</v>
      </c>
      <c r="T375">
        <f t="shared" si="33"/>
        <v>5.126867561407949E-3</v>
      </c>
    </row>
    <row r="376" spans="1:20">
      <c r="A376" s="6">
        <v>30</v>
      </c>
      <c r="B376" s="7" t="s">
        <v>31</v>
      </c>
      <c r="C376" s="7" t="s">
        <v>452</v>
      </c>
      <c r="D376" s="7" t="s">
        <v>463</v>
      </c>
      <c r="E376" s="7" t="s">
        <v>442</v>
      </c>
      <c r="F376" s="7" t="s">
        <v>374</v>
      </c>
      <c r="G376" s="6" t="s">
        <v>353</v>
      </c>
      <c r="H376" s="6" t="s">
        <v>399</v>
      </c>
      <c r="I376" s="6" t="s">
        <v>371</v>
      </c>
      <c r="J376" s="6" t="s">
        <v>401</v>
      </c>
      <c r="K376" s="6" t="s">
        <v>389</v>
      </c>
      <c r="L376" s="6"/>
      <c r="M376" s="14">
        <f>'Final sheet'!Q31</f>
        <v>5.6851546391752565</v>
      </c>
      <c r="N376" s="6">
        <v>0</v>
      </c>
      <c r="O376" s="6">
        <v>8.56</v>
      </c>
      <c r="P376" s="6">
        <f t="shared" si="34"/>
        <v>8.56</v>
      </c>
      <c r="Q376">
        <f t="shared" si="32"/>
        <v>2.1859999999999982</v>
      </c>
      <c r="R376">
        <f t="shared" si="29"/>
        <v>1.311599999999999</v>
      </c>
      <c r="S376">
        <v>24</v>
      </c>
      <c r="T376">
        <f t="shared" si="33"/>
        <v>9.6127552315671081E-3</v>
      </c>
    </row>
    <row r="377" spans="1:20">
      <c r="A377" s="6">
        <v>31</v>
      </c>
      <c r="B377" s="7" t="s">
        <v>32</v>
      </c>
      <c r="C377" s="7" t="s">
        <v>452</v>
      </c>
      <c r="D377" s="7" t="s">
        <v>463</v>
      </c>
      <c r="E377" s="7" t="s">
        <v>442</v>
      </c>
      <c r="F377" s="7" t="s">
        <v>378</v>
      </c>
      <c r="G377" s="6" t="s">
        <v>353</v>
      </c>
      <c r="H377" s="6" t="s">
        <v>399</v>
      </c>
      <c r="I377" s="6" t="s">
        <v>371</v>
      </c>
      <c r="J377" s="6" t="s">
        <v>401</v>
      </c>
      <c r="K377" s="6" t="s">
        <v>389</v>
      </c>
      <c r="L377" s="6"/>
      <c r="M377" s="14">
        <f>'Final sheet'!Q32</f>
        <v>5.5825454545454543</v>
      </c>
      <c r="N377" s="6">
        <v>0</v>
      </c>
      <c r="O377" s="6">
        <v>5.2</v>
      </c>
      <c r="P377" s="6">
        <f t="shared" si="34"/>
        <v>5.2</v>
      </c>
      <c r="Q377">
        <f t="shared" si="32"/>
        <v>5.5459999999999985</v>
      </c>
      <c r="R377">
        <f t="shared" si="29"/>
        <v>3.3275999999999994</v>
      </c>
      <c r="S377">
        <v>24</v>
      </c>
      <c r="T377">
        <f t="shared" si="33"/>
        <v>2.4836340541948929E-2</v>
      </c>
    </row>
    <row r="378" spans="1:20">
      <c r="A378" s="6">
        <v>32</v>
      </c>
      <c r="B378" s="7" t="s">
        <v>33</v>
      </c>
      <c r="C378" s="7" t="s">
        <v>452</v>
      </c>
      <c r="D378" s="7" t="s">
        <v>463</v>
      </c>
      <c r="E378" s="7" t="s">
        <v>442</v>
      </c>
      <c r="F378" s="7" t="s">
        <v>377</v>
      </c>
      <c r="G378" s="6" t="s">
        <v>353</v>
      </c>
      <c r="H378" s="6" t="s">
        <v>399</v>
      </c>
      <c r="I378" s="6" t="s">
        <v>371</v>
      </c>
      <c r="J378" s="6" t="s">
        <v>401</v>
      </c>
      <c r="K378" s="6" t="s">
        <v>389</v>
      </c>
      <c r="L378" s="6"/>
      <c r="M378" s="14">
        <f>'Final sheet'!Q33</f>
        <v>5.6685810810810811</v>
      </c>
      <c r="N378" s="6">
        <v>0</v>
      </c>
      <c r="O378" s="6">
        <v>9.52</v>
      </c>
      <c r="P378" s="6">
        <f t="shared" si="34"/>
        <v>9.52</v>
      </c>
      <c r="Q378">
        <f t="shared" si="32"/>
        <v>1.2259999999999991</v>
      </c>
      <c r="R378">
        <f t="shared" si="29"/>
        <v>0.73559999999999948</v>
      </c>
      <c r="S378">
        <v>24</v>
      </c>
      <c r="T378">
        <f t="shared" si="33"/>
        <v>5.4069968412897044E-3</v>
      </c>
    </row>
    <row r="379" spans="1:20">
      <c r="A379" s="6">
        <v>33</v>
      </c>
      <c r="B379" s="7" t="s">
        <v>34</v>
      </c>
      <c r="C379" s="7" t="s">
        <v>452</v>
      </c>
      <c r="D379" s="7" t="s">
        <v>465</v>
      </c>
      <c r="E379" s="7" t="s">
        <v>442</v>
      </c>
      <c r="F379" s="7" t="s">
        <v>374</v>
      </c>
      <c r="G379" s="6" t="s">
        <v>353</v>
      </c>
      <c r="H379" s="6" t="s">
        <v>399</v>
      </c>
      <c r="I379" s="6" t="s">
        <v>371</v>
      </c>
      <c r="J379" s="6" t="s">
        <v>401</v>
      </c>
      <c r="K379" s="6" t="s">
        <v>389</v>
      </c>
      <c r="L379" s="6"/>
      <c r="M379" s="14">
        <f>'Final sheet'!Q34</f>
        <v>5.585546218487397</v>
      </c>
      <c r="N379" s="6">
        <v>0</v>
      </c>
      <c r="O379" s="6">
        <v>8.1999999999999993</v>
      </c>
      <c r="P379" s="6">
        <f t="shared" si="34"/>
        <v>8.1999999999999993</v>
      </c>
      <c r="Q379">
        <f t="shared" si="32"/>
        <v>2.5459999999999994</v>
      </c>
      <c r="R379">
        <f t="shared" si="29"/>
        <v>1.5275999999999996</v>
      </c>
      <c r="S379">
        <v>24</v>
      </c>
      <c r="T379">
        <f t="shared" si="33"/>
        <v>1.1395483540952031E-2</v>
      </c>
    </row>
    <row r="380" spans="1:20">
      <c r="A380" s="6">
        <v>34</v>
      </c>
      <c r="B380" s="7" t="s">
        <v>35</v>
      </c>
      <c r="C380" s="7" t="s">
        <v>452</v>
      </c>
      <c r="D380" s="7" t="s">
        <v>465</v>
      </c>
      <c r="E380" s="7" t="s">
        <v>442</v>
      </c>
      <c r="F380" s="7" t="s">
        <v>375</v>
      </c>
      <c r="G380" s="6" t="s">
        <v>353</v>
      </c>
      <c r="H380" s="6" t="s">
        <v>399</v>
      </c>
      <c r="I380" s="6" t="s">
        <v>371</v>
      </c>
      <c r="J380" s="6" t="s">
        <v>401</v>
      </c>
      <c r="K380" s="6" t="s">
        <v>389</v>
      </c>
      <c r="L380" s="6"/>
      <c r="M380" s="14">
        <f>'Final sheet'!Q35</f>
        <v>5.6360156250000006</v>
      </c>
      <c r="N380" s="6">
        <v>0</v>
      </c>
      <c r="O380" s="6">
        <v>7.78</v>
      </c>
      <c r="P380" s="6">
        <f t="shared" si="34"/>
        <v>7.78</v>
      </c>
      <c r="Q380">
        <f t="shared" si="32"/>
        <v>2.9659999999999984</v>
      </c>
      <c r="R380">
        <f t="shared" si="29"/>
        <v>1.7795999999999994</v>
      </c>
      <c r="S380">
        <v>24</v>
      </c>
      <c r="T380">
        <f t="shared" si="33"/>
        <v>1.315645749296516E-2</v>
      </c>
    </row>
    <row r="381" spans="1:20">
      <c r="A381" s="6">
        <v>35</v>
      </c>
      <c r="B381" s="7" t="s">
        <v>36</v>
      </c>
      <c r="C381" s="7" t="s">
        <v>452</v>
      </c>
      <c r="D381" s="7" t="s">
        <v>465</v>
      </c>
      <c r="E381" s="7" t="s">
        <v>442</v>
      </c>
      <c r="F381" s="7" t="s">
        <v>377</v>
      </c>
      <c r="G381" s="6" t="s">
        <v>353</v>
      </c>
      <c r="H381" s="6" t="s">
        <v>399</v>
      </c>
      <c r="I381" s="6" t="s">
        <v>371</v>
      </c>
      <c r="J381" s="6" t="s">
        <v>402</v>
      </c>
      <c r="K381" s="6" t="s">
        <v>389</v>
      </c>
      <c r="L381" s="6"/>
      <c r="M381" s="14">
        <f>'Final sheet'!Q36</f>
        <v>5.6374074074074079</v>
      </c>
      <c r="N381" s="6">
        <v>0</v>
      </c>
      <c r="O381" s="6">
        <v>0</v>
      </c>
      <c r="P381" s="6">
        <f t="shared" si="34"/>
        <v>0</v>
      </c>
      <c r="Q381">
        <f t="shared" si="32"/>
        <v>10.745999999999999</v>
      </c>
      <c r="R381">
        <f t="shared" si="29"/>
        <v>6.4475999999999996</v>
      </c>
      <c r="S381">
        <v>24</v>
      </c>
      <c r="T381">
        <f t="shared" si="33"/>
        <v>4.7654884698771431E-2</v>
      </c>
    </row>
    <row r="382" spans="1:20">
      <c r="A382" s="6">
        <v>36</v>
      </c>
      <c r="B382" s="7" t="s">
        <v>37</v>
      </c>
      <c r="C382" s="7" t="s">
        <v>452</v>
      </c>
      <c r="D382" s="7" t="s">
        <v>465</v>
      </c>
      <c r="E382" s="7" t="s">
        <v>442</v>
      </c>
      <c r="F382" s="7" t="s">
        <v>378</v>
      </c>
      <c r="G382" s="6" t="s">
        <v>353</v>
      </c>
      <c r="H382" s="6" t="s">
        <v>399</v>
      </c>
      <c r="I382" s="6" t="s">
        <v>371</v>
      </c>
      <c r="J382" s="6" t="s">
        <v>401</v>
      </c>
      <c r="K382" s="6" t="s">
        <v>389</v>
      </c>
      <c r="L382" s="6"/>
      <c r="M382" s="14">
        <f>'Final sheet'!Q37</f>
        <v>5.6038726790450939</v>
      </c>
      <c r="N382" s="6">
        <v>0</v>
      </c>
      <c r="O382" s="6">
        <v>2.5</v>
      </c>
      <c r="P382" s="6">
        <f t="shared" si="34"/>
        <v>2.5</v>
      </c>
      <c r="Q382">
        <f t="shared" si="32"/>
        <v>8.2459999999999987</v>
      </c>
      <c r="R382">
        <f t="shared" si="29"/>
        <v>4.9475999999999996</v>
      </c>
      <c r="S382">
        <v>24</v>
      </c>
      <c r="T382">
        <f t="shared" si="33"/>
        <v>3.6787059914988679E-2</v>
      </c>
    </row>
    <row r="383" spans="1:20">
      <c r="A383" s="6">
        <v>37</v>
      </c>
      <c r="B383" s="7" t="s">
        <v>38</v>
      </c>
      <c r="C383" s="7" t="s">
        <v>448</v>
      </c>
      <c r="D383" s="7" t="s">
        <v>467</v>
      </c>
      <c r="E383" s="7" t="s">
        <v>442</v>
      </c>
      <c r="F383" s="7" t="s">
        <v>377</v>
      </c>
      <c r="G383" s="6"/>
      <c r="H383" s="6"/>
      <c r="I383" s="6"/>
      <c r="J383" s="6"/>
      <c r="K383" s="6"/>
      <c r="L383" s="6"/>
      <c r="M383" s="14"/>
      <c r="N383" s="6"/>
      <c r="O383" s="6"/>
      <c r="P383" s="6"/>
    </row>
    <row r="384" spans="1:20">
      <c r="A384" s="6">
        <v>38</v>
      </c>
      <c r="B384" s="7" t="s">
        <v>39</v>
      </c>
      <c r="C384" s="7" t="s">
        <v>448</v>
      </c>
      <c r="D384" s="7" t="s">
        <v>467</v>
      </c>
      <c r="E384" s="7" t="s">
        <v>442</v>
      </c>
      <c r="F384" s="7" t="s">
        <v>378</v>
      </c>
      <c r="G384" s="6"/>
      <c r="H384" s="6"/>
      <c r="I384" s="6"/>
      <c r="J384" s="6"/>
      <c r="K384" s="6"/>
      <c r="L384" s="6"/>
      <c r="M384" s="14"/>
      <c r="N384" s="6"/>
      <c r="O384" s="6"/>
      <c r="P384" s="6"/>
    </row>
    <row r="385" spans="1:20">
      <c r="A385" s="6">
        <v>39</v>
      </c>
      <c r="B385" s="7" t="s">
        <v>40</v>
      </c>
      <c r="C385" s="7" t="s">
        <v>448</v>
      </c>
      <c r="D385" s="7" t="s">
        <v>467</v>
      </c>
      <c r="E385" s="7" t="s">
        <v>442</v>
      </c>
      <c r="F385" s="7" t="s">
        <v>374</v>
      </c>
      <c r="G385" s="6"/>
      <c r="H385" s="6"/>
      <c r="I385" s="6"/>
      <c r="J385" s="6"/>
      <c r="K385" s="6"/>
      <c r="L385" s="6"/>
      <c r="M385" s="14"/>
      <c r="N385" s="6"/>
      <c r="O385" s="6"/>
      <c r="P385" s="6"/>
    </row>
    <row r="386" spans="1:20">
      <c r="A386" s="6">
        <v>40</v>
      </c>
      <c r="B386" s="7" t="s">
        <v>41</v>
      </c>
      <c r="C386" s="7" t="s">
        <v>448</v>
      </c>
      <c r="D386" s="7" t="s">
        <v>467</v>
      </c>
      <c r="E386" s="7" t="s">
        <v>442</v>
      </c>
      <c r="F386" s="7" t="s">
        <v>375</v>
      </c>
      <c r="G386" s="6"/>
      <c r="H386" s="6"/>
      <c r="I386" s="6"/>
      <c r="J386" s="6"/>
      <c r="K386" s="6"/>
      <c r="L386" s="6"/>
      <c r="M386" s="14"/>
      <c r="N386" s="6"/>
      <c r="O386" s="6"/>
      <c r="P386" s="6"/>
    </row>
    <row r="387" spans="1:20">
      <c r="A387" s="6">
        <v>41</v>
      </c>
      <c r="B387" s="7" t="s">
        <v>42</v>
      </c>
      <c r="C387" s="7" t="s">
        <v>452</v>
      </c>
      <c r="D387" s="7" t="s">
        <v>467</v>
      </c>
      <c r="E387" s="7" t="s">
        <v>442</v>
      </c>
      <c r="F387" s="7" t="s">
        <v>375</v>
      </c>
      <c r="G387" s="6"/>
      <c r="H387" s="6"/>
      <c r="I387" s="6"/>
      <c r="J387" s="6"/>
      <c r="K387" s="6"/>
      <c r="L387" s="6"/>
      <c r="M387" s="14"/>
      <c r="N387" s="6"/>
      <c r="O387" s="6"/>
      <c r="P387" s="6"/>
    </row>
    <row r="388" spans="1:20">
      <c r="A388" s="6">
        <v>42</v>
      </c>
      <c r="B388" s="7" t="s">
        <v>43</v>
      </c>
      <c r="C388" s="7" t="s">
        <v>452</v>
      </c>
      <c r="D388" s="7" t="s">
        <v>467</v>
      </c>
      <c r="E388" s="7" t="s">
        <v>442</v>
      </c>
      <c r="F388" s="7" t="s">
        <v>378</v>
      </c>
      <c r="G388" s="6"/>
      <c r="H388" s="6"/>
      <c r="I388" s="6"/>
      <c r="J388" s="6"/>
      <c r="K388" s="6"/>
      <c r="L388" s="6"/>
      <c r="M388" s="14"/>
      <c r="N388" s="6"/>
      <c r="O388" s="6"/>
      <c r="P388" s="6"/>
    </row>
    <row r="389" spans="1:20">
      <c r="A389" s="6">
        <v>43</v>
      </c>
      <c r="B389" s="7" t="s">
        <v>44</v>
      </c>
      <c r="C389" s="7" t="s">
        <v>452</v>
      </c>
      <c r="D389" s="7" t="s">
        <v>467</v>
      </c>
      <c r="E389" s="7" t="s">
        <v>442</v>
      </c>
      <c r="F389" s="7" t="s">
        <v>377</v>
      </c>
      <c r="G389" s="6" t="s">
        <v>353</v>
      </c>
      <c r="H389" s="6" t="s">
        <v>399</v>
      </c>
      <c r="I389" s="6" t="s">
        <v>371</v>
      </c>
      <c r="J389" s="6" t="s">
        <v>401</v>
      </c>
      <c r="K389" s="6" t="s">
        <v>389</v>
      </c>
      <c r="L389" s="6"/>
      <c r="M389" s="14">
        <f>'Final sheet'!Q44</f>
        <v>5.2187142857142854</v>
      </c>
      <c r="N389" s="6">
        <v>0</v>
      </c>
      <c r="O389" s="6">
        <v>9.3000000000000007</v>
      </c>
      <c r="P389" s="6">
        <f>O389-N389</f>
        <v>9.3000000000000007</v>
      </c>
      <c r="Q389">
        <f t="shared" si="32"/>
        <v>1.445999999999998</v>
      </c>
      <c r="R389">
        <f t="shared" ref="R389:R449" si="35">(Q389*0.5*0.1*0.001*12000)</f>
        <v>0.86759999999999893</v>
      </c>
      <c r="S389">
        <v>24</v>
      </c>
      <c r="T389">
        <f t="shared" si="33"/>
        <v>6.9269935123593583E-3</v>
      </c>
    </row>
    <row r="390" spans="1:20">
      <c r="A390" s="6">
        <v>44</v>
      </c>
      <c r="B390" s="7" t="s">
        <v>45</v>
      </c>
      <c r="C390" s="7" t="s">
        <v>452</v>
      </c>
      <c r="D390" s="7" t="s">
        <v>467</v>
      </c>
      <c r="E390" s="7" t="s">
        <v>442</v>
      </c>
      <c r="F390" s="7" t="s">
        <v>374</v>
      </c>
      <c r="G390" s="6"/>
      <c r="H390" s="6"/>
      <c r="I390" s="6"/>
      <c r="J390" s="6"/>
      <c r="K390" s="6"/>
      <c r="L390" s="6"/>
      <c r="M390" s="14"/>
      <c r="N390" s="6"/>
      <c r="O390" s="6"/>
      <c r="P390" s="6"/>
    </row>
    <row r="391" spans="1:20">
      <c r="A391" s="6">
        <v>45</v>
      </c>
      <c r="B391" s="7" t="s">
        <v>46</v>
      </c>
      <c r="C391" s="7" t="s">
        <v>448</v>
      </c>
      <c r="D391" s="7" t="s">
        <v>469</v>
      </c>
      <c r="E391" s="7" t="s">
        <v>442</v>
      </c>
      <c r="F391" s="7" t="s">
        <v>377</v>
      </c>
      <c r="G391" s="6"/>
      <c r="H391" s="6"/>
      <c r="I391" s="6"/>
      <c r="J391" s="6"/>
      <c r="K391" s="6"/>
      <c r="L391" s="6"/>
      <c r="M391" s="14"/>
      <c r="N391" s="6"/>
      <c r="O391" s="6"/>
      <c r="P391" s="6"/>
    </row>
    <row r="392" spans="1:20">
      <c r="A392" s="6">
        <v>46</v>
      </c>
      <c r="B392" s="7" t="s">
        <v>47</v>
      </c>
      <c r="C392" s="7" t="s">
        <v>448</v>
      </c>
      <c r="D392" s="7" t="s">
        <v>469</v>
      </c>
      <c r="E392" s="7" t="s">
        <v>442</v>
      </c>
      <c r="F392" s="7" t="s">
        <v>378</v>
      </c>
      <c r="G392" s="6"/>
      <c r="H392" s="6"/>
      <c r="I392" s="6"/>
      <c r="J392" s="6"/>
      <c r="K392" s="6"/>
      <c r="L392" s="6"/>
      <c r="M392" s="14"/>
      <c r="N392" s="6"/>
      <c r="O392" s="6"/>
      <c r="P392" s="6"/>
    </row>
    <row r="393" spans="1:20">
      <c r="A393" s="6">
        <v>47</v>
      </c>
      <c r="B393" s="7" t="s">
        <v>48</v>
      </c>
      <c r="C393" s="7" t="s">
        <v>448</v>
      </c>
      <c r="D393" s="7" t="s">
        <v>469</v>
      </c>
      <c r="E393" s="7" t="s">
        <v>442</v>
      </c>
      <c r="F393" s="7" t="s">
        <v>374</v>
      </c>
      <c r="G393" s="6"/>
      <c r="H393" s="6"/>
      <c r="I393" s="6"/>
      <c r="J393" s="6"/>
      <c r="K393" s="6"/>
      <c r="L393" s="6"/>
      <c r="M393" s="14"/>
      <c r="N393" s="6"/>
      <c r="O393" s="6"/>
      <c r="P393" s="6"/>
    </row>
    <row r="394" spans="1:20">
      <c r="A394" s="6">
        <v>48</v>
      </c>
      <c r="B394" s="7" t="s">
        <v>49</v>
      </c>
      <c r="C394" s="7" t="s">
        <v>448</v>
      </c>
      <c r="D394" s="7" t="s">
        <v>469</v>
      </c>
      <c r="E394" s="7" t="s">
        <v>442</v>
      </c>
      <c r="F394" s="7" t="s">
        <v>375</v>
      </c>
      <c r="G394" s="6"/>
      <c r="H394" s="6"/>
      <c r="I394" s="6"/>
      <c r="J394" s="6"/>
      <c r="K394" s="6"/>
      <c r="L394" s="6"/>
      <c r="M394" s="14"/>
      <c r="N394" s="6"/>
      <c r="O394" s="6"/>
      <c r="P394" s="6"/>
    </row>
    <row r="395" spans="1:20">
      <c r="A395" s="6">
        <v>49</v>
      </c>
      <c r="B395" s="7" t="s">
        <v>50</v>
      </c>
      <c r="C395" s="7" t="s">
        <v>452</v>
      </c>
      <c r="D395" s="7" t="s">
        <v>469</v>
      </c>
      <c r="E395" s="7" t="s">
        <v>442</v>
      </c>
      <c r="F395" s="7" t="s">
        <v>377</v>
      </c>
      <c r="G395" s="6"/>
      <c r="H395" s="6"/>
      <c r="I395" s="6"/>
      <c r="J395" s="6"/>
      <c r="K395" s="6"/>
      <c r="L395" s="6"/>
      <c r="M395" s="14"/>
      <c r="N395" s="6"/>
      <c r="O395" s="6"/>
      <c r="P395" s="6"/>
    </row>
    <row r="396" spans="1:20">
      <c r="A396" s="6">
        <v>50</v>
      </c>
      <c r="B396" s="7" t="s">
        <v>51</v>
      </c>
      <c r="C396" s="7" t="s">
        <v>452</v>
      </c>
      <c r="D396" s="7" t="s">
        <v>469</v>
      </c>
      <c r="E396" s="7" t="s">
        <v>442</v>
      </c>
      <c r="F396" s="7" t="s">
        <v>375</v>
      </c>
      <c r="G396" s="6"/>
      <c r="H396" s="6"/>
      <c r="I396" s="6"/>
      <c r="J396" s="6"/>
      <c r="K396" s="6"/>
      <c r="L396" s="6"/>
      <c r="M396" s="14"/>
      <c r="N396" s="6"/>
      <c r="O396" s="6"/>
      <c r="P396" s="6"/>
    </row>
    <row r="397" spans="1:20">
      <c r="A397" s="6">
        <v>51</v>
      </c>
      <c r="B397" s="7" t="s">
        <v>52</v>
      </c>
      <c r="C397" s="7" t="s">
        <v>452</v>
      </c>
      <c r="D397" s="7" t="s">
        <v>469</v>
      </c>
      <c r="E397" s="7" t="s">
        <v>442</v>
      </c>
      <c r="F397" s="7" t="s">
        <v>378</v>
      </c>
      <c r="G397" s="6"/>
      <c r="H397" s="6"/>
      <c r="I397" s="6"/>
      <c r="J397" s="6"/>
      <c r="K397" s="6"/>
      <c r="L397" s="6"/>
      <c r="M397" s="14"/>
      <c r="N397" s="6"/>
      <c r="O397" s="6"/>
      <c r="P397" s="6"/>
    </row>
    <row r="398" spans="1:20">
      <c r="A398" s="6">
        <v>52</v>
      </c>
      <c r="B398" s="7" t="s">
        <v>53</v>
      </c>
      <c r="C398" s="7" t="s">
        <v>452</v>
      </c>
      <c r="D398" s="7" t="s">
        <v>469</v>
      </c>
      <c r="E398" s="7" t="s">
        <v>442</v>
      </c>
      <c r="F398" s="7" t="s">
        <v>374</v>
      </c>
      <c r="G398" s="6"/>
      <c r="H398" s="6"/>
      <c r="I398" s="6"/>
      <c r="J398" s="6"/>
      <c r="K398" s="6"/>
      <c r="L398" s="6"/>
      <c r="M398" s="14"/>
      <c r="N398" s="6"/>
      <c r="O398" s="6"/>
      <c r="P398" s="6"/>
    </row>
    <row r="399" spans="1:20">
      <c r="A399" s="6">
        <v>53</v>
      </c>
      <c r="B399" s="7" t="s">
        <v>54</v>
      </c>
      <c r="C399" s="7" t="s">
        <v>438</v>
      </c>
      <c r="D399" s="7" t="s">
        <v>440</v>
      </c>
      <c r="E399" s="7" t="s">
        <v>450</v>
      </c>
      <c r="F399" s="7" t="s">
        <v>356</v>
      </c>
      <c r="G399" s="6" t="s">
        <v>353</v>
      </c>
      <c r="H399" s="6" t="s">
        <v>399</v>
      </c>
      <c r="I399" s="6" t="s">
        <v>371</v>
      </c>
      <c r="J399" s="6" t="s">
        <v>401</v>
      </c>
      <c r="K399" s="6" t="s">
        <v>389</v>
      </c>
      <c r="L399" s="6"/>
      <c r="M399" s="14">
        <f>'Final sheet'!Q54</f>
        <v>7.8551937984496121</v>
      </c>
      <c r="N399" s="6">
        <v>0</v>
      </c>
      <c r="O399" s="6">
        <v>9.6199999999999992</v>
      </c>
      <c r="P399" s="6">
        <f t="shared" ref="P399:P406" si="36">O399-N399</f>
        <v>9.6199999999999992</v>
      </c>
      <c r="Q399">
        <f t="shared" si="32"/>
        <v>1.1259999999999994</v>
      </c>
      <c r="R399">
        <f t="shared" si="35"/>
        <v>0.67559999999999976</v>
      </c>
      <c r="S399">
        <v>24</v>
      </c>
      <c r="T399">
        <f t="shared" si="33"/>
        <v>3.5836162317925222E-3</v>
      </c>
    </row>
    <row r="400" spans="1:20">
      <c r="A400" s="6">
        <v>54</v>
      </c>
      <c r="B400" s="7" t="s">
        <v>55</v>
      </c>
      <c r="C400" s="7" t="s">
        <v>438</v>
      </c>
      <c r="D400" s="7" t="s">
        <v>440</v>
      </c>
      <c r="E400" s="7" t="s">
        <v>450</v>
      </c>
      <c r="F400" s="7" t="s">
        <v>357</v>
      </c>
      <c r="G400" s="6" t="s">
        <v>353</v>
      </c>
      <c r="H400" s="6" t="s">
        <v>399</v>
      </c>
      <c r="I400" s="6" t="s">
        <v>371</v>
      </c>
      <c r="J400" s="6" t="s">
        <v>401</v>
      </c>
      <c r="K400" s="6" t="s">
        <v>389</v>
      </c>
      <c r="L400" s="6"/>
      <c r="M400" s="14">
        <f>'Final sheet'!Q55</f>
        <v>7.8578804347826088</v>
      </c>
      <c r="N400" s="6">
        <v>0</v>
      </c>
      <c r="O400" s="6">
        <v>7.06</v>
      </c>
      <c r="P400" s="6">
        <f t="shared" si="36"/>
        <v>7.06</v>
      </c>
      <c r="Q400">
        <f t="shared" si="32"/>
        <v>3.6859999999999991</v>
      </c>
      <c r="R400">
        <f t="shared" si="35"/>
        <v>2.2115999999999998</v>
      </c>
      <c r="S400">
        <v>24</v>
      </c>
      <c r="T400">
        <f t="shared" si="33"/>
        <v>1.1727080955839124E-2</v>
      </c>
    </row>
    <row r="401" spans="1:20">
      <c r="A401" s="6">
        <v>55</v>
      </c>
      <c r="B401" s="7" t="s">
        <v>56</v>
      </c>
      <c r="C401" s="7" t="s">
        <v>438</v>
      </c>
      <c r="D401" s="7" t="s">
        <v>439</v>
      </c>
      <c r="E401" s="7" t="s">
        <v>450</v>
      </c>
      <c r="F401" s="7" t="s">
        <v>358</v>
      </c>
      <c r="G401" s="6" t="s">
        <v>353</v>
      </c>
      <c r="H401" s="6" t="s">
        <v>399</v>
      </c>
      <c r="I401" s="6" t="s">
        <v>371</v>
      </c>
      <c r="J401" s="6" t="s">
        <v>401</v>
      </c>
      <c r="K401" s="6" t="s">
        <v>389</v>
      </c>
      <c r="L401" s="6"/>
      <c r="M401" s="14">
        <f>'Final sheet'!Q56</f>
        <v>7.8237096774193544</v>
      </c>
      <c r="N401" s="6">
        <v>0</v>
      </c>
      <c r="O401" s="6">
        <v>7.82</v>
      </c>
      <c r="P401" s="6">
        <f t="shared" si="36"/>
        <v>7.82</v>
      </c>
      <c r="Q401">
        <f t="shared" si="32"/>
        <v>2.9259999999999984</v>
      </c>
      <c r="R401">
        <f t="shared" si="35"/>
        <v>1.7555999999999992</v>
      </c>
      <c r="S401">
        <v>24</v>
      </c>
      <c r="T401">
        <f t="shared" si="33"/>
        <v>9.3497845671758669E-3</v>
      </c>
    </row>
    <row r="402" spans="1:20">
      <c r="A402" s="6">
        <v>56</v>
      </c>
      <c r="B402" s="7" t="s">
        <v>57</v>
      </c>
      <c r="C402" s="7" t="s">
        <v>438</v>
      </c>
      <c r="D402" s="7" t="s">
        <v>439</v>
      </c>
      <c r="E402" s="7" t="s">
        <v>450</v>
      </c>
      <c r="F402" s="7" t="s">
        <v>359</v>
      </c>
      <c r="G402" s="6" t="s">
        <v>353</v>
      </c>
      <c r="H402" s="6" t="s">
        <v>399</v>
      </c>
      <c r="I402" s="6" t="s">
        <v>371</v>
      </c>
      <c r="J402" s="6" t="s">
        <v>401</v>
      </c>
      <c r="K402" s="6" t="s">
        <v>389</v>
      </c>
      <c r="L402" s="6"/>
      <c r="M402" s="14">
        <f>'Final sheet'!Q57</f>
        <v>7.8052560646900258</v>
      </c>
      <c r="N402" s="6">
        <v>0</v>
      </c>
      <c r="O402" s="6">
        <v>10</v>
      </c>
      <c r="P402" s="6">
        <f t="shared" si="36"/>
        <v>10</v>
      </c>
      <c r="Q402">
        <f t="shared" si="32"/>
        <v>0.74599999999999866</v>
      </c>
      <c r="R402">
        <f t="shared" si="35"/>
        <v>0.44759999999999928</v>
      </c>
      <c r="S402">
        <v>24</v>
      </c>
      <c r="T402">
        <f t="shared" si="33"/>
        <v>2.3894155227488527E-3</v>
      </c>
    </row>
    <row r="403" spans="1:20">
      <c r="A403" s="6">
        <v>57</v>
      </c>
      <c r="B403" s="7" t="s">
        <v>58</v>
      </c>
      <c r="C403" s="7" t="s">
        <v>438</v>
      </c>
      <c r="D403" s="7" t="s">
        <v>444</v>
      </c>
      <c r="E403" s="7" t="s">
        <v>450</v>
      </c>
      <c r="F403" s="7" t="s">
        <v>359</v>
      </c>
      <c r="G403" s="6" t="s">
        <v>353</v>
      </c>
      <c r="H403" s="6" t="s">
        <v>399</v>
      </c>
      <c r="I403" s="6" t="s">
        <v>371</v>
      </c>
      <c r="J403" s="6" t="s">
        <v>401</v>
      </c>
      <c r="K403" s="6" t="s">
        <v>389</v>
      </c>
      <c r="L403" s="6"/>
      <c r="M403" s="14">
        <f>'Final sheet'!Q58</f>
        <v>7.8961307901907354</v>
      </c>
      <c r="N403" s="6">
        <v>0</v>
      </c>
      <c r="O403" s="6">
        <v>9.0399999999999991</v>
      </c>
      <c r="P403" s="6">
        <f t="shared" si="36"/>
        <v>9.0399999999999991</v>
      </c>
      <c r="Q403">
        <f t="shared" si="32"/>
        <v>1.7059999999999995</v>
      </c>
      <c r="R403">
        <f t="shared" si="35"/>
        <v>1.0235999999999998</v>
      </c>
      <c r="S403">
        <v>24</v>
      </c>
      <c r="T403">
        <f t="shared" si="33"/>
        <v>5.4013796292462076E-3</v>
      </c>
    </row>
    <row r="404" spans="1:20">
      <c r="A404" s="6">
        <v>58</v>
      </c>
      <c r="B404" s="7" t="s">
        <v>59</v>
      </c>
      <c r="C404" s="7" t="s">
        <v>438</v>
      </c>
      <c r="D404" s="7" t="s">
        <v>444</v>
      </c>
      <c r="E404" s="7" t="s">
        <v>450</v>
      </c>
      <c r="F404" s="7" t="s">
        <v>374</v>
      </c>
      <c r="G404" s="6" t="s">
        <v>353</v>
      </c>
      <c r="H404" s="6" t="s">
        <v>399</v>
      </c>
      <c r="I404" s="6" t="s">
        <v>371</v>
      </c>
      <c r="J404" s="6" t="s">
        <v>401</v>
      </c>
      <c r="K404" s="6" t="s">
        <v>389</v>
      </c>
      <c r="L404" s="6"/>
      <c r="M404" s="14">
        <f>'Final sheet'!Q59</f>
        <v>7.8023626373626387</v>
      </c>
      <c r="N404" s="6">
        <v>0</v>
      </c>
      <c r="O404" s="6">
        <v>9.1</v>
      </c>
      <c r="P404" s="6">
        <f t="shared" si="36"/>
        <v>9.1</v>
      </c>
      <c r="Q404">
        <f t="shared" si="32"/>
        <v>1.645999999999999</v>
      </c>
      <c r="R404">
        <f t="shared" si="35"/>
        <v>0.98759999999999948</v>
      </c>
      <c r="S404">
        <v>24</v>
      </c>
      <c r="T404">
        <f t="shared" si="33"/>
        <v>5.2740435061231069E-3</v>
      </c>
    </row>
    <row r="405" spans="1:20">
      <c r="A405" s="6">
        <v>59</v>
      </c>
      <c r="B405" s="7" t="s">
        <v>60</v>
      </c>
      <c r="C405" s="7" t="s">
        <v>438</v>
      </c>
      <c r="D405" s="7" t="s">
        <v>444</v>
      </c>
      <c r="E405" s="7" t="s">
        <v>450</v>
      </c>
      <c r="F405" s="7" t="s">
        <v>356</v>
      </c>
      <c r="G405" s="6" t="s">
        <v>353</v>
      </c>
      <c r="H405" s="6" t="s">
        <v>399</v>
      </c>
      <c r="I405" s="6" t="s">
        <v>371</v>
      </c>
      <c r="J405" s="6" t="s">
        <v>401</v>
      </c>
      <c r="K405" s="6" t="s">
        <v>389</v>
      </c>
      <c r="L405" s="6"/>
      <c r="M405" s="14">
        <f>'Final sheet'!Q60</f>
        <v>7.7994642857142864</v>
      </c>
      <c r="N405" s="6">
        <v>0</v>
      </c>
      <c r="O405" s="6">
        <v>9.9</v>
      </c>
      <c r="P405" s="6">
        <f t="shared" si="36"/>
        <v>9.9</v>
      </c>
      <c r="Q405">
        <f t="shared" si="32"/>
        <v>0.84599999999999831</v>
      </c>
      <c r="R405">
        <f t="shared" si="35"/>
        <v>0.50759999999999905</v>
      </c>
      <c r="S405">
        <v>24</v>
      </c>
      <c r="T405">
        <f t="shared" si="33"/>
        <v>2.7117247063671904E-3</v>
      </c>
    </row>
    <row r="406" spans="1:20">
      <c r="A406" s="6">
        <v>60</v>
      </c>
      <c r="B406" s="7" t="s">
        <v>61</v>
      </c>
      <c r="C406" s="7" t="s">
        <v>438</v>
      </c>
      <c r="D406" s="7" t="s">
        <v>444</v>
      </c>
      <c r="E406" s="7" t="s">
        <v>450</v>
      </c>
      <c r="F406" s="7" t="s">
        <v>357</v>
      </c>
      <c r="G406" s="6" t="s">
        <v>353</v>
      </c>
      <c r="H406" s="6" t="s">
        <v>399</v>
      </c>
      <c r="I406" s="6" t="s">
        <v>371</v>
      </c>
      <c r="J406" s="6" t="s">
        <v>401</v>
      </c>
      <c r="K406" s="6" t="s">
        <v>389</v>
      </c>
      <c r="L406" s="6"/>
      <c r="M406" s="14">
        <f>'Final sheet'!Q61</f>
        <v>7.8126649076517154</v>
      </c>
      <c r="N406" s="6">
        <v>0</v>
      </c>
      <c r="O406" s="6">
        <v>8.24</v>
      </c>
      <c r="P406" s="6">
        <f t="shared" si="36"/>
        <v>8.24</v>
      </c>
      <c r="Q406">
        <f t="shared" si="32"/>
        <v>2.5059999999999985</v>
      </c>
      <c r="R406">
        <f t="shared" si="35"/>
        <v>1.5035999999999992</v>
      </c>
      <c r="S406">
        <v>24</v>
      </c>
      <c r="T406">
        <f t="shared" si="33"/>
        <v>8.0190307328605152E-3</v>
      </c>
    </row>
    <row r="407" spans="1:20">
      <c r="A407" s="6">
        <v>61</v>
      </c>
      <c r="B407" s="7" t="s">
        <v>62</v>
      </c>
      <c r="C407" s="7" t="s">
        <v>438</v>
      </c>
      <c r="D407" s="7" t="s">
        <v>446</v>
      </c>
      <c r="E407" s="7" t="s">
        <v>450</v>
      </c>
      <c r="F407" s="7" t="s">
        <v>359</v>
      </c>
      <c r="G407" s="6"/>
      <c r="H407" s="6"/>
      <c r="I407" s="6"/>
      <c r="J407" s="6"/>
      <c r="K407" s="6"/>
      <c r="L407" s="6"/>
      <c r="M407" s="14"/>
      <c r="N407" s="6"/>
      <c r="O407" s="6"/>
      <c r="P407" s="6"/>
    </row>
    <row r="408" spans="1:20">
      <c r="A408" s="6">
        <v>62</v>
      </c>
      <c r="B408" s="7" t="s">
        <v>63</v>
      </c>
      <c r="C408" s="7" t="s">
        <v>438</v>
      </c>
      <c r="D408" s="7" t="s">
        <v>446</v>
      </c>
      <c r="E408" s="7" t="s">
        <v>450</v>
      </c>
      <c r="F408" s="7" t="s">
        <v>375</v>
      </c>
      <c r="G408" s="6"/>
      <c r="H408" s="6"/>
      <c r="I408" s="6"/>
      <c r="J408" s="6"/>
      <c r="K408" s="6"/>
      <c r="L408" s="6"/>
      <c r="M408" s="14"/>
      <c r="N408" s="6"/>
      <c r="O408" s="6"/>
      <c r="P408" s="6"/>
    </row>
    <row r="409" spans="1:20">
      <c r="A409" s="6">
        <v>63</v>
      </c>
      <c r="B409" s="7" t="s">
        <v>64</v>
      </c>
      <c r="C409" s="7" t="s">
        <v>438</v>
      </c>
      <c r="D409" s="7" t="s">
        <v>446</v>
      </c>
      <c r="E409" s="7" t="s">
        <v>450</v>
      </c>
      <c r="F409" s="7" t="s">
        <v>376</v>
      </c>
      <c r="G409" s="6" t="s">
        <v>353</v>
      </c>
      <c r="H409" s="6" t="s">
        <v>399</v>
      </c>
      <c r="I409" s="6" t="s">
        <v>371</v>
      </c>
      <c r="J409" s="6" t="s">
        <v>401</v>
      </c>
      <c r="K409" s="6" t="s">
        <v>389</v>
      </c>
      <c r="L409" s="6"/>
      <c r="M409" s="14">
        <f>'Final sheet'!Q64</f>
        <v>7.8107594936708846</v>
      </c>
      <c r="N409" s="6">
        <v>0</v>
      </c>
      <c r="O409" s="6">
        <v>8.1999999999999993</v>
      </c>
      <c r="P409" s="6">
        <f t="shared" ref="P409:P416" si="37">O409-N409</f>
        <v>8.1999999999999993</v>
      </c>
      <c r="Q409">
        <f t="shared" si="32"/>
        <v>2.5459999999999994</v>
      </c>
      <c r="R409">
        <f t="shared" si="35"/>
        <v>1.5275999999999996</v>
      </c>
      <c r="S409">
        <v>24</v>
      </c>
      <c r="T409">
        <f t="shared" si="33"/>
        <v>8.1490154768657317E-3</v>
      </c>
    </row>
    <row r="410" spans="1:20">
      <c r="A410" s="6">
        <v>64</v>
      </c>
      <c r="B410" s="7" t="s">
        <v>65</v>
      </c>
      <c r="C410" s="7" t="s">
        <v>438</v>
      </c>
      <c r="D410" s="7" t="s">
        <v>446</v>
      </c>
      <c r="E410" s="7" t="s">
        <v>450</v>
      </c>
      <c r="F410" s="7" t="s">
        <v>374</v>
      </c>
      <c r="G410" s="6" t="s">
        <v>353</v>
      </c>
      <c r="H410" s="6" t="s">
        <v>399</v>
      </c>
      <c r="I410" s="6" t="s">
        <v>371</v>
      </c>
      <c r="J410" s="6" t="s">
        <v>401</v>
      </c>
      <c r="K410" s="6" t="s">
        <v>389</v>
      </c>
      <c r="L410" s="6"/>
      <c r="M410" s="14">
        <f>'Final sheet'!Q65</f>
        <v>7.8304444444444457</v>
      </c>
      <c r="N410" s="6">
        <v>0</v>
      </c>
      <c r="O410" s="6">
        <v>9.24</v>
      </c>
      <c r="P410" s="6">
        <f t="shared" si="37"/>
        <v>9.24</v>
      </c>
      <c r="Q410">
        <f t="shared" si="32"/>
        <v>1.5059999999999985</v>
      </c>
      <c r="R410">
        <f t="shared" si="35"/>
        <v>0.90359999999999907</v>
      </c>
      <c r="S410">
        <v>24</v>
      </c>
      <c r="T410">
        <f t="shared" si="33"/>
        <v>4.8081561994494362E-3</v>
      </c>
    </row>
    <row r="411" spans="1:20">
      <c r="A411" s="6">
        <v>65</v>
      </c>
      <c r="B411" s="7" t="s">
        <v>66</v>
      </c>
      <c r="C411" s="7" t="s">
        <v>448</v>
      </c>
      <c r="D411" s="7" t="s">
        <v>454</v>
      </c>
      <c r="E411" s="7" t="s">
        <v>450</v>
      </c>
      <c r="F411" s="7" t="s">
        <v>359</v>
      </c>
      <c r="G411" s="6" t="s">
        <v>353</v>
      </c>
      <c r="H411" s="6" t="s">
        <v>399</v>
      </c>
      <c r="I411" s="6" t="s">
        <v>371</v>
      </c>
      <c r="J411" s="6" t="s">
        <v>401</v>
      </c>
      <c r="K411" s="6" t="s">
        <v>389</v>
      </c>
      <c r="L411" s="6"/>
      <c r="M411" s="14">
        <f>'Final sheet'!Q66</f>
        <v>7.8603664921465954</v>
      </c>
      <c r="N411" s="6">
        <v>0</v>
      </c>
      <c r="O411" s="6">
        <v>9.5</v>
      </c>
      <c r="P411" s="6">
        <f t="shared" si="37"/>
        <v>9.5</v>
      </c>
      <c r="Q411">
        <f t="shared" si="32"/>
        <v>1.2459999999999987</v>
      </c>
      <c r="R411">
        <f t="shared" si="35"/>
        <v>0.74759999999999927</v>
      </c>
      <c r="S411">
        <v>24</v>
      </c>
      <c r="T411">
        <f t="shared" si="33"/>
        <v>3.9629195446703892E-3</v>
      </c>
    </row>
    <row r="412" spans="1:20">
      <c r="A412" s="6">
        <v>66</v>
      </c>
      <c r="B412" s="7" t="s">
        <v>67</v>
      </c>
      <c r="C412" s="7" t="s">
        <v>448</v>
      </c>
      <c r="D412" s="7" t="s">
        <v>455</v>
      </c>
      <c r="E412" s="7" t="s">
        <v>450</v>
      </c>
      <c r="F412" s="7" t="s">
        <v>376</v>
      </c>
      <c r="G412" s="6" t="s">
        <v>353</v>
      </c>
      <c r="H412" s="6" t="s">
        <v>399</v>
      </c>
      <c r="I412" s="6" t="s">
        <v>371</v>
      </c>
      <c r="J412" s="6" t="s">
        <v>401</v>
      </c>
      <c r="K412" s="6" t="s">
        <v>389</v>
      </c>
      <c r="L412" s="6"/>
      <c r="M412" s="14">
        <f>'Final sheet'!Q67</f>
        <v>7.8003380281690156</v>
      </c>
      <c r="N412" s="6">
        <v>0</v>
      </c>
      <c r="O412" s="6">
        <v>8.16</v>
      </c>
      <c r="P412" s="6">
        <f t="shared" si="37"/>
        <v>8.16</v>
      </c>
      <c r="Q412">
        <f t="shared" si="32"/>
        <v>2.5859999999999985</v>
      </c>
      <c r="R412">
        <f t="shared" si="35"/>
        <v>1.5515999999999994</v>
      </c>
      <c r="S412">
        <v>24</v>
      </c>
      <c r="T412">
        <f t="shared" si="33"/>
        <v>8.288102357427626E-3</v>
      </c>
    </row>
    <row r="413" spans="1:20">
      <c r="A413" s="6">
        <v>67</v>
      </c>
      <c r="B413" s="7" t="s">
        <v>68</v>
      </c>
      <c r="C413" s="7" t="s">
        <v>448</v>
      </c>
      <c r="D413" s="7" t="s">
        <v>453</v>
      </c>
      <c r="E413" s="7" t="s">
        <v>450</v>
      </c>
      <c r="F413" s="7" t="s">
        <v>374</v>
      </c>
      <c r="G413" s="6" t="s">
        <v>353</v>
      </c>
      <c r="H413" s="6" t="s">
        <v>399</v>
      </c>
      <c r="I413" s="6" t="s">
        <v>371</v>
      </c>
      <c r="J413" s="6" t="s">
        <v>401</v>
      </c>
      <c r="K413" s="6" t="s">
        <v>389</v>
      </c>
      <c r="L413" s="6"/>
      <c r="M413" s="14">
        <f>'Final sheet'!Q68</f>
        <v>7.8225130890052341</v>
      </c>
      <c r="N413" s="6">
        <v>0</v>
      </c>
      <c r="O413" s="6">
        <v>8.74</v>
      </c>
      <c r="P413" s="6">
        <f t="shared" si="37"/>
        <v>8.74</v>
      </c>
      <c r="Q413">
        <f t="shared" ref="Q413:Q449" si="38">P$461-P413</f>
        <v>2.0059999999999985</v>
      </c>
      <c r="R413">
        <f t="shared" si="35"/>
        <v>1.2035999999999991</v>
      </c>
      <c r="S413">
        <v>24</v>
      </c>
      <c r="T413">
        <f t="shared" ref="T413:T449" si="39">(R413/M413)/S413</f>
        <v>6.4109832005889806E-3</v>
      </c>
    </row>
    <row r="414" spans="1:20">
      <c r="A414" s="6">
        <v>68</v>
      </c>
      <c r="B414" s="7" t="s">
        <v>69</v>
      </c>
      <c r="C414" s="7" t="s">
        <v>448</v>
      </c>
      <c r="D414" s="7" t="s">
        <v>453</v>
      </c>
      <c r="E414" s="7" t="s">
        <v>450</v>
      </c>
      <c r="F414" s="7" t="s">
        <v>375</v>
      </c>
      <c r="G414" s="6" t="s">
        <v>353</v>
      </c>
      <c r="H414" s="6" t="s">
        <v>399</v>
      </c>
      <c r="I414" s="6" t="s">
        <v>371</v>
      </c>
      <c r="J414" s="6" t="s">
        <v>401</v>
      </c>
      <c r="K414" s="6" t="s">
        <v>389</v>
      </c>
      <c r="L414" s="6"/>
      <c r="M414" s="14">
        <f>'Final sheet'!Q69</f>
        <v>7.799999999999998</v>
      </c>
      <c r="N414" s="6">
        <v>0</v>
      </c>
      <c r="O414" s="6">
        <v>6.6</v>
      </c>
      <c r="P414" s="6">
        <f t="shared" si="37"/>
        <v>6.6</v>
      </c>
      <c r="Q414">
        <f t="shared" si="38"/>
        <v>4.145999999999999</v>
      </c>
      <c r="R414">
        <f t="shared" si="35"/>
        <v>2.4875999999999996</v>
      </c>
      <c r="S414">
        <v>24</v>
      </c>
      <c r="T414">
        <f t="shared" si="39"/>
        <v>1.3288461538461541E-2</v>
      </c>
    </row>
    <row r="415" spans="1:20">
      <c r="A415" s="6">
        <v>69</v>
      </c>
      <c r="B415" s="7" t="s">
        <v>70</v>
      </c>
      <c r="C415" s="7" t="s">
        <v>448</v>
      </c>
      <c r="D415" s="7" t="s">
        <v>457</v>
      </c>
      <c r="E415" s="7" t="s">
        <v>450</v>
      </c>
      <c r="F415" s="7" t="s">
        <v>374</v>
      </c>
      <c r="G415" s="6" t="s">
        <v>353</v>
      </c>
      <c r="H415" s="6" t="s">
        <v>399</v>
      </c>
      <c r="I415" s="6" t="s">
        <v>371</v>
      </c>
      <c r="J415" s="6" t="s">
        <v>401</v>
      </c>
      <c r="K415" s="6" t="s">
        <v>389</v>
      </c>
      <c r="L415" s="6"/>
      <c r="M415" s="14">
        <f>'Final sheet'!Q70</f>
        <v>7.8905107526881739</v>
      </c>
      <c r="N415" s="6">
        <v>0</v>
      </c>
      <c r="O415" s="6">
        <v>8.76</v>
      </c>
      <c r="P415" s="6">
        <f t="shared" si="37"/>
        <v>8.76</v>
      </c>
      <c r="Q415">
        <f t="shared" si="38"/>
        <v>1.9859999999999989</v>
      </c>
      <c r="R415">
        <f t="shared" si="35"/>
        <v>1.1915999999999993</v>
      </c>
      <c r="S415">
        <v>24</v>
      </c>
      <c r="T415">
        <f t="shared" si="39"/>
        <v>6.2923683340885108E-3</v>
      </c>
    </row>
    <row r="416" spans="1:20">
      <c r="A416" s="6">
        <v>70</v>
      </c>
      <c r="B416" s="7" t="s">
        <v>71</v>
      </c>
      <c r="C416" s="7" t="s">
        <v>448</v>
      </c>
      <c r="D416" s="7" t="s">
        <v>457</v>
      </c>
      <c r="E416" s="7" t="s">
        <v>450</v>
      </c>
      <c r="F416" s="7" t="s">
        <v>377</v>
      </c>
      <c r="G416" s="6" t="s">
        <v>353</v>
      </c>
      <c r="H416" s="6" t="s">
        <v>399</v>
      </c>
      <c r="I416" s="6" t="s">
        <v>371</v>
      </c>
      <c r="J416" s="6" t="s">
        <v>401</v>
      </c>
      <c r="K416" s="6" t="s">
        <v>389</v>
      </c>
      <c r="L416" s="6"/>
      <c r="M416" s="14">
        <f>'Final sheet'!Q71</f>
        <v>7.8796812749003999</v>
      </c>
      <c r="N416" s="6">
        <v>0</v>
      </c>
      <c r="O416" s="6">
        <v>8.3800000000000008</v>
      </c>
      <c r="P416" s="6">
        <f t="shared" si="37"/>
        <v>8.3800000000000008</v>
      </c>
      <c r="Q416">
        <f t="shared" si="38"/>
        <v>2.3659999999999979</v>
      </c>
      <c r="R416">
        <f t="shared" si="35"/>
        <v>1.4195999999999989</v>
      </c>
      <c r="S416">
        <v>24</v>
      </c>
      <c r="T416">
        <f t="shared" si="39"/>
        <v>7.50664880169885E-3</v>
      </c>
    </row>
    <row r="417" spans="1:20">
      <c r="A417" s="6">
        <v>71</v>
      </c>
      <c r="B417" s="7" t="s">
        <v>72</v>
      </c>
      <c r="C417" s="7" t="s">
        <v>448</v>
      </c>
      <c r="D417" s="7" t="s">
        <v>457</v>
      </c>
      <c r="E417" s="7" t="s">
        <v>450</v>
      </c>
      <c r="F417" s="7" t="s">
        <v>378</v>
      </c>
      <c r="G417" s="6"/>
      <c r="H417" s="6"/>
      <c r="I417" s="6"/>
      <c r="J417" s="6"/>
      <c r="K417" s="6"/>
      <c r="L417" s="6"/>
      <c r="M417" s="14"/>
      <c r="N417" s="6"/>
      <c r="O417" s="6"/>
      <c r="P417" s="6"/>
    </row>
    <row r="418" spans="1:20">
      <c r="A418" s="6">
        <v>72</v>
      </c>
      <c r="B418" s="7" t="s">
        <v>73</v>
      </c>
      <c r="C418" s="7" t="s">
        <v>448</v>
      </c>
      <c r="D418" s="7" t="s">
        <v>457</v>
      </c>
      <c r="E418" s="7" t="s">
        <v>450</v>
      </c>
      <c r="F418" s="7" t="s">
        <v>375</v>
      </c>
      <c r="G418" s="6"/>
      <c r="H418" s="6"/>
      <c r="I418" s="6"/>
      <c r="J418" s="6"/>
      <c r="K418" s="6"/>
      <c r="L418" s="6"/>
      <c r="M418" s="14"/>
      <c r="N418" s="6"/>
      <c r="O418" s="6"/>
      <c r="P418" s="6"/>
    </row>
    <row r="419" spans="1:20">
      <c r="A419" s="6">
        <v>73</v>
      </c>
      <c r="B419" s="7" t="s">
        <v>74</v>
      </c>
      <c r="C419" s="7" t="s">
        <v>448</v>
      </c>
      <c r="D419" s="7" t="s">
        <v>459</v>
      </c>
      <c r="E419" s="7" t="s">
        <v>450</v>
      </c>
      <c r="F419" s="7" t="s">
        <v>377</v>
      </c>
      <c r="G419" s="6" t="s">
        <v>353</v>
      </c>
      <c r="H419" s="6" t="s">
        <v>399</v>
      </c>
      <c r="I419" s="6" t="s">
        <v>371</v>
      </c>
      <c r="J419" s="6" t="s">
        <v>401</v>
      </c>
      <c r="K419" s="6" t="s">
        <v>389</v>
      </c>
      <c r="L419" s="6"/>
      <c r="M419" s="14">
        <f>'Final sheet'!Q74</f>
        <v>7.8422614840989411</v>
      </c>
      <c r="N419" s="6">
        <v>0</v>
      </c>
      <c r="O419" s="6">
        <v>8.9499999999999993</v>
      </c>
      <c r="P419" s="6">
        <f t="shared" ref="P419:P460" si="40">O419-N419</f>
        <v>8.9499999999999993</v>
      </c>
      <c r="Q419">
        <f t="shared" si="38"/>
        <v>1.7959999999999994</v>
      </c>
      <c r="R419">
        <f t="shared" si="35"/>
        <v>1.0775999999999997</v>
      </c>
      <c r="S419">
        <v>24</v>
      </c>
      <c r="T419">
        <f t="shared" si="39"/>
        <v>5.7253893014202265E-3</v>
      </c>
    </row>
    <row r="420" spans="1:20">
      <c r="A420" s="6">
        <v>74</v>
      </c>
      <c r="B420" s="7" t="s">
        <v>75</v>
      </c>
      <c r="C420" s="7" t="s">
        <v>448</v>
      </c>
      <c r="D420" s="7" t="s">
        <v>459</v>
      </c>
      <c r="E420" s="7" t="s">
        <v>450</v>
      </c>
      <c r="F420" s="7" t="s">
        <v>374</v>
      </c>
      <c r="G420" s="6" t="s">
        <v>353</v>
      </c>
      <c r="H420" s="6" t="s">
        <v>399</v>
      </c>
      <c r="I420" s="6" t="s">
        <v>371</v>
      </c>
      <c r="J420" s="6" t="s">
        <v>401</v>
      </c>
      <c r="K420" s="6" t="s">
        <v>389</v>
      </c>
      <c r="L420" s="6"/>
      <c r="M420" s="14">
        <f>'Final sheet'!Q75</f>
        <v>7.7795332136445259</v>
      </c>
      <c r="N420" s="6">
        <v>0</v>
      </c>
      <c r="O420" s="6">
        <v>9.24</v>
      </c>
      <c r="P420" s="6">
        <f t="shared" si="40"/>
        <v>9.24</v>
      </c>
      <c r="Q420">
        <f t="shared" si="38"/>
        <v>1.5059999999999985</v>
      </c>
      <c r="R420">
        <f t="shared" si="35"/>
        <v>0.90359999999999907</v>
      </c>
      <c r="S420">
        <v>24</v>
      </c>
      <c r="T420">
        <f t="shared" si="39"/>
        <v>4.8396219883688673E-3</v>
      </c>
    </row>
    <row r="421" spans="1:20">
      <c r="A421" s="6">
        <v>75</v>
      </c>
      <c r="B421" s="7" t="s">
        <v>76</v>
      </c>
      <c r="C421" s="7" t="s">
        <v>448</v>
      </c>
      <c r="D421" s="7" t="s">
        <v>459</v>
      </c>
      <c r="E421" s="7" t="s">
        <v>450</v>
      </c>
      <c r="F421" s="7" t="s">
        <v>378</v>
      </c>
      <c r="G421" s="6" t="s">
        <v>353</v>
      </c>
      <c r="H421" s="6" t="s">
        <v>399</v>
      </c>
      <c r="I421" s="6" t="s">
        <v>371</v>
      </c>
      <c r="J421" s="6" t="s">
        <v>401</v>
      </c>
      <c r="K421" s="6" t="s">
        <v>389</v>
      </c>
      <c r="L421" s="6"/>
      <c r="M421" s="14">
        <f>'Final sheet'!Q76</f>
        <v>7.8478688524590154</v>
      </c>
      <c r="N421" s="6">
        <v>0</v>
      </c>
      <c r="O421" s="6">
        <v>9.1999999999999993</v>
      </c>
      <c r="P421" s="6">
        <f t="shared" si="40"/>
        <v>9.1999999999999993</v>
      </c>
      <c r="Q421">
        <f t="shared" si="38"/>
        <v>1.5459999999999994</v>
      </c>
      <c r="R421">
        <f t="shared" si="35"/>
        <v>0.92759999999999976</v>
      </c>
      <c r="S421">
        <v>24</v>
      </c>
      <c r="T421">
        <f t="shared" si="39"/>
        <v>4.9249039104278065E-3</v>
      </c>
    </row>
    <row r="422" spans="1:20">
      <c r="A422" s="6">
        <v>76</v>
      </c>
      <c r="B422" s="7" t="s">
        <v>77</v>
      </c>
      <c r="C422" s="7" t="s">
        <v>448</v>
      </c>
      <c r="D422" s="7" t="s">
        <v>459</v>
      </c>
      <c r="E422" s="7" t="s">
        <v>450</v>
      </c>
      <c r="F422" s="7" t="s">
        <v>375</v>
      </c>
      <c r="G422" s="6" t="s">
        <v>353</v>
      </c>
      <c r="H422" s="6" t="s">
        <v>399</v>
      </c>
      <c r="I422" s="6" t="s">
        <v>371</v>
      </c>
      <c r="J422" s="6" t="s">
        <v>401</v>
      </c>
      <c r="K422" s="6" t="s">
        <v>389</v>
      </c>
      <c r="L422" s="6"/>
      <c r="M422" s="14">
        <f>'Final sheet'!Q77</f>
        <v>7.7987987987987983</v>
      </c>
      <c r="N422" s="6">
        <v>0</v>
      </c>
      <c r="O422" s="6">
        <v>9.48</v>
      </c>
      <c r="P422" s="6">
        <f t="shared" si="40"/>
        <v>9.48</v>
      </c>
      <c r="Q422">
        <f t="shared" si="38"/>
        <v>1.2659999999999982</v>
      </c>
      <c r="R422">
        <f t="shared" si="35"/>
        <v>0.75959999999999894</v>
      </c>
      <c r="S422">
        <v>24</v>
      </c>
      <c r="T422">
        <f t="shared" si="39"/>
        <v>4.0583172891798169E-3</v>
      </c>
    </row>
    <row r="423" spans="1:20">
      <c r="A423" s="6">
        <v>77</v>
      </c>
      <c r="B423" s="7" t="s">
        <v>78</v>
      </c>
      <c r="C423" s="7" t="s">
        <v>452</v>
      </c>
      <c r="D423" s="7" t="s">
        <v>461</v>
      </c>
      <c r="E423" s="7" t="s">
        <v>450</v>
      </c>
      <c r="F423" s="7" t="s">
        <v>378</v>
      </c>
      <c r="G423" s="6" t="s">
        <v>353</v>
      </c>
      <c r="H423" s="6" t="s">
        <v>399</v>
      </c>
      <c r="I423" s="6" t="s">
        <v>371</v>
      </c>
      <c r="J423" s="6" t="s">
        <v>401</v>
      </c>
      <c r="K423" s="6" t="s">
        <v>389</v>
      </c>
      <c r="L423" s="6"/>
      <c r="M423" s="14">
        <f>'Final sheet'!Q78</f>
        <v>7.7908504398826981</v>
      </c>
      <c r="N423" s="6">
        <v>0</v>
      </c>
      <c r="O423" s="6">
        <v>9.2799999999999994</v>
      </c>
      <c r="P423" s="6">
        <f t="shared" si="40"/>
        <v>9.2799999999999994</v>
      </c>
      <c r="Q423">
        <f t="shared" si="38"/>
        <v>1.4659999999999993</v>
      </c>
      <c r="R423">
        <f t="shared" si="35"/>
        <v>0.8795999999999996</v>
      </c>
      <c r="S423">
        <v>24</v>
      </c>
      <c r="T423">
        <f t="shared" si="39"/>
        <v>4.7042361142478556E-3</v>
      </c>
    </row>
    <row r="424" spans="1:20">
      <c r="A424" s="6">
        <v>78</v>
      </c>
      <c r="B424" s="7" t="s">
        <v>79</v>
      </c>
      <c r="C424" s="7" t="s">
        <v>452</v>
      </c>
      <c r="D424" s="7" t="s">
        <v>461</v>
      </c>
      <c r="E424" s="7" t="s">
        <v>450</v>
      </c>
      <c r="F424" s="7" t="s">
        <v>377</v>
      </c>
      <c r="G424" s="6" t="s">
        <v>353</v>
      </c>
      <c r="H424" s="6" t="s">
        <v>399</v>
      </c>
      <c r="I424" s="6" t="s">
        <v>371</v>
      </c>
      <c r="J424" s="6" t="s">
        <v>401</v>
      </c>
      <c r="K424" s="6" t="s">
        <v>389</v>
      </c>
      <c r="L424" s="6"/>
      <c r="M424" s="14">
        <f>'Final sheet'!Q79</f>
        <v>7.6399999999999979</v>
      </c>
      <c r="N424" s="6">
        <v>0</v>
      </c>
      <c r="O424" s="6">
        <v>8.98</v>
      </c>
      <c r="P424" s="6">
        <f t="shared" si="40"/>
        <v>8.98</v>
      </c>
      <c r="Q424">
        <f t="shared" si="38"/>
        <v>1.7659999999999982</v>
      </c>
      <c r="R424">
        <f t="shared" si="35"/>
        <v>1.059599999999999</v>
      </c>
      <c r="S424">
        <v>24</v>
      </c>
      <c r="T424">
        <f t="shared" si="39"/>
        <v>5.7787958115183211E-3</v>
      </c>
    </row>
    <row r="425" spans="1:20">
      <c r="A425" s="6">
        <v>79</v>
      </c>
      <c r="B425" s="7" t="s">
        <v>80</v>
      </c>
      <c r="C425" s="7" t="s">
        <v>452</v>
      </c>
      <c r="D425" s="7" t="s">
        <v>461</v>
      </c>
      <c r="E425" s="7" t="s">
        <v>450</v>
      </c>
      <c r="F425" s="7" t="s">
        <v>375</v>
      </c>
      <c r="G425" s="6" t="s">
        <v>353</v>
      </c>
      <c r="H425" s="6" t="s">
        <v>399</v>
      </c>
      <c r="I425" s="6" t="s">
        <v>371</v>
      </c>
      <c r="J425" s="6" t="s">
        <v>401</v>
      </c>
      <c r="K425" s="6" t="s">
        <v>389</v>
      </c>
      <c r="L425" s="6"/>
      <c r="M425" s="14">
        <f>'Final sheet'!Q80</f>
        <v>7.818243243243244</v>
      </c>
      <c r="N425" s="6">
        <v>0</v>
      </c>
      <c r="O425" s="6">
        <v>9.24</v>
      </c>
      <c r="P425" s="6">
        <f t="shared" si="40"/>
        <v>9.24</v>
      </c>
      <c r="Q425">
        <f t="shared" si="38"/>
        <v>1.5059999999999985</v>
      </c>
      <c r="R425">
        <f t="shared" si="35"/>
        <v>0.90359999999999907</v>
      </c>
      <c r="S425">
        <v>24</v>
      </c>
      <c r="T425">
        <f t="shared" si="39"/>
        <v>4.8156598392533004E-3</v>
      </c>
    </row>
    <row r="426" spans="1:20">
      <c r="A426" s="6">
        <v>80</v>
      </c>
      <c r="B426" s="7" t="s">
        <v>81</v>
      </c>
      <c r="C426" s="7" t="s">
        <v>452</v>
      </c>
      <c r="D426" s="7" t="s">
        <v>461</v>
      </c>
      <c r="E426" s="7" t="s">
        <v>450</v>
      </c>
      <c r="F426" s="7" t="s">
        <v>374</v>
      </c>
      <c r="G426" s="6" t="s">
        <v>353</v>
      </c>
      <c r="H426" s="6" t="s">
        <v>399</v>
      </c>
      <c r="I426" s="6" t="s">
        <v>371</v>
      </c>
      <c r="J426" s="6" t="s">
        <v>401</v>
      </c>
      <c r="K426" s="6" t="s">
        <v>389</v>
      </c>
      <c r="L426" s="6"/>
      <c r="M426" s="14">
        <f>'Final sheet'!Q81</f>
        <v>7.8122891566265071</v>
      </c>
      <c r="N426" s="6">
        <v>0</v>
      </c>
      <c r="O426" s="6">
        <v>8.14</v>
      </c>
      <c r="P426" s="6">
        <f t="shared" si="40"/>
        <v>8.14</v>
      </c>
      <c r="Q426">
        <f t="shared" si="38"/>
        <v>2.6059999999999981</v>
      </c>
      <c r="R426">
        <f t="shared" si="35"/>
        <v>1.563599999999999</v>
      </c>
      <c r="S426">
        <v>24</v>
      </c>
      <c r="T426">
        <f t="shared" si="39"/>
        <v>8.3394250640017199E-3</v>
      </c>
    </row>
    <row r="427" spans="1:20">
      <c r="A427" s="6">
        <v>81</v>
      </c>
      <c r="B427" s="8" t="s">
        <v>82</v>
      </c>
      <c r="C427" s="7" t="s">
        <v>452</v>
      </c>
      <c r="D427" s="7" t="s">
        <v>463</v>
      </c>
      <c r="E427" s="7" t="s">
        <v>450</v>
      </c>
      <c r="F427" s="7" t="s">
        <v>375</v>
      </c>
      <c r="G427" s="6" t="s">
        <v>353</v>
      </c>
      <c r="H427" s="6" t="s">
        <v>399</v>
      </c>
      <c r="I427" s="6" t="s">
        <v>371</v>
      </c>
      <c r="J427" s="6" t="s">
        <v>401</v>
      </c>
      <c r="K427" s="6" t="s">
        <v>389</v>
      </c>
      <c r="L427" s="6"/>
      <c r="M427" s="14">
        <f>'Final sheet'!Q82</f>
        <v>7.797567010309276</v>
      </c>
      <c r="N427" s="6">
        <v>0</v>
      </c>
      <c r="O427" s="6">
        <v>9.1</v>
      </c>
      <c r="P427" s="6">
        <f t="shared" si="40"/>
        <v>9.1</v>
      </c>
      <c r="Q427">
        <f t="shared" si="38"/>
        <v>1.645999999999999</v>
      </c>
      <c r="R427">
        <f t="shared" si="35"/>
        <v>0.98759999999999948</v>
      </c>
      <c r="S427">
        <v>24</v>
      </c>
      <c r="T427">
        <f t="shared" si="39"/>
        <v>5.2772871263042651E-3</v>
      </c>
    </row>
    <row r="428" spans="1:20">
      <c r="A428" s="6">
        <v>82</v>
      </c>
      <c r="B428" s="8" t="s">
        <v>83</v>
      </c>
      <c r="C428" s="7" t="s">
        <v>452</v>
      </c>
      <c r="D428" s="7" t="s">
        <v>463</v>
      </c>
      <c r="E428" s="7" t="s">
        <v>450</v>
      </c>
      <c r="F428" s="7" t="s">
        <v>374</v>
      </c>
      <c r="G428" s="6" t="s">
        <v>353</v>
      </c>
      <c r="H428" s="6" t="s">
        <v>399</v>
      </c>
      <c r="I428" s="6" t="s">
        <v>371</v>
      </c>
      <c r="J428" s="6" t="s">
        <v>401</v>
      </c>
      <c r="K428" s="6" t="s">
        <v>389</v>
      </c>
      <c r="L428" s="6"/>
      <c r="M428" s="14">
        <f>'Final sheet'!Q83</f>
        <v>7.8131262135922332</v>
      </c>
      <c r="N428" s="6">
        <v>0</v>
      </c>
      <c r="O428" s="6">
        <v>9.1999999999999993</v>
      </c>
      <c r="P428" s="6">
        <f t="shared" si="40"/>
        <v>9.1999999999999993</v>
      </c>
      <c r="Q428">
        <f t="shared" si="38"/>
        <v>1.5459999999999994</v>
      </c>
      <c r="R428">
        <f t="shared" si="35"/>
        <v>0.92759999999999976</v>
      </c>
      <c r="S428">
        <v>24</v>
      </c>
      <c r="T428">
        <f t="shared" si="39"/>
        <v>4.9468034872855223E-3</v>
      </c>
    </row>
    <row r="429" spans="1:20">
      <c r="A429" s="6">
        <v>83</v>
      </c>
      <c r="B429" s="8" t="s">
        <v>84</v>
      </c>
      <c r="C429" s="7" t="s">
        <v>452</v>
      </c>
      <c r="D429" s="7" t="s">
        <v>463</v>
      </c>
      <c r="E429" s="7" t="s">
        <v>450</v>
      </c>
      <c r="F429" s="7" t="s">
        <v>378</v>
      </c>
      <c r="G429" s="6" t="s">
        <v>353</v>
      </c>
      <c r="H429" s="6" t="s">
        <v>399</v>
      </c>
      <c r="I429" s="6" t="s">
        <v>371</v>
      </c>
      <c r="J429" s="6" t="s">
        <v>401</v>
      </c>
      <c r="K429" s="6" t="s">
        <v>389</v>
      </c>
      <c r="L429" s="6"/>
      <c r="M429" s="14">
        <f>'Final sheet'!Q84</f>
        <v>7.8045614035087727</v>
      </c>
      <c r="N429" s="6">
        <v>0</v>
      </c>
      <c r="O429" s="6">
        <v>6.88</v>
      </c>
      <c r="P429" s="6">
        <f t="shared" si="40"/>
        <v>6.88</v>
      </c>
      <c r="Q429">
        <f t="shared" si="38"/>
        <v>3.8659999999999988</v>
      </c>
      <c r="R429">
        <f t="shared" si="35"/>
        <v>2.3195999999999994</v>
      </c>
      <c r="S429">
        <v>24</v>
      </c>
      <c r="T429">
        <f t="shared" si="39"/>
        <v>1.238378366227577E-2</v>
      </c>
    </row>
    <row r="430" spans="1:20">
      <c r="A430" s="6">
        <v>84</v>
      </c>
      <c r="B430" s="8" t="s">
        <v>85</v>
      </c>
      <c r="C430" s="7" t="s">
        <v>452</v>
      </c>
      <c r="D430" s="7" t="s">
        <v>463</v>
      </c>
      <c r="E430" s="7" t="s">
        <v>450</v>
      </c>
      <c r="F430" s="7" t="s">
        <v>377</v>
      </c>
      <c r="G430" s="6" t="s">
        <v>353</v>
      </c>
      <c r="H430" s="6" t="s">
        <v>399</v>
      </c>
      <c r="I430" s="6" t="s">
        <v>371</v>
      </c>
      <c r="J430" s="6" t="s">
        <v>401</v>
      </c>
      <c r="K430" s="6" t="s">
        <v>389</v>
      </c>
      <c r="L430" s="6"/>
      <c r="M430" s="14">
        <f>'Final sheet'!Q85</f>
        <v>7.8341525423728813</v>
      </c>
      <c r="N430" s="6">
        <v>0</v>
      </c>
      <c r="O430" s="6">
        <v>8.81</v>
      </c>
      <c r="P430" s="6">
        <f t="shared" si="40"/>
        <v>8.81</v>
      </c>
      <c r="Q430">
        <f t="shared" si="38"/>
        <v>1.9359999999999982</v>
      </c>
      <c r="R430">
        <f t="shared" si="35"/>
        <v>1.1615999999999989</v>
      </c>
      <c r="S430">
        <v>24</v>
      </c>
      <c r="T430">
        <f t="shared" si="39"/>
        <v>6.1780773016886018E-3</v>
      </c>
    </row>
    <row r="431" spans="1:20">
      <c r="A431" s="6">
        <v>85</v>
      </c>
      <c r="B431" s="7" t="s">
        <v>86</v>
      </c>
      <c r="C431" s="7" t="s">
        <v>452</v>
      </c>
      <c r="D431" s="7" t="s">
        <v>465</v>
      </c>
      <c r="E431" s="7" t="s">
        <v>450</v>
      </c>
      <c r="F431" s="7" t="s">
        <v>374</v>
      </c>
      <c r="G431" s="6" t="s">
        <v>353</v>
      </c>
      <c r="H431" s="6" t="s">
        <v>399</v>
      </c>
      <c r="I431" s="6" t="s">
        <v>371</v>
      </c>
      <c r="J431" s="6" t="s">
        <v>401</v>
      </c>
      <c r="K431" s="6" t="s">
        <v>389</v>
      </c>
      <c r="L431" s="6"/>
      <c r="M431" s="14">
        <f>'Final sheet'!Q86</f>
        <v>7.8149068322981359</v>
      </c>
      <c r="N431" s="6">
        <v>0</v>
      </c>
      <c r="O431" s="6">
        <v>8.32</v>
      </c>
      <c r="P431" s="6">
        <f t="shared" si="40"/>
        <v>8.32</v>
      </c>
      <c r="Q431">
        <f t="shared" si="38"/>
        <v>2.4259999999999984</v>
      </c>
      <c r="R431">
        <f t="shared" si="35"/>
        <v>1.4555999999999991</v>
      </c>
      <c r="S431">
        <v>24</v>
      </c>
      <c r="T431">
        <f t="shared" si="39"/>
        <v>7.7608090923541526E-3</v>
      </c>
    </row>
    <row r="432" spans="1:20">
      <c r="A432" s="6">
        <v>86</v>
      </c>
      <c r="B432" s="7" t="s">
        <v>87</v>
      </c>
      <c r="C432" s="7" t="s">
        <v>452</v>
      </c>
      <c r="D432" s="7" t="s">
        <v>465</v>
      </c>
      <c r="E432" s="7" t="s">
        <v>450</v>
      </c>
      <c r="F432" s="7" t="s">
        <v>375</v>
      </c>
      <c r="G432" s="6" t="s">
        <v>353</v>
      </c>
      <c r="H432" s="6" t="s">
        <v>399</v>
      </c>
      <c r="I432" s="6" t="s">
        <v>371</v>
      </c>
      <c r="J432" s="6" t="s">
        <v>401</v>
      </c>
      <c r="K432" s="6" t="s">
        <v>389</v>
      </c>
      <c r="L432" s="6"/>
      <c r="M432" s="14">
        <f>'Final sheet'!Q87</f>
        <v>7.8058506224066377</v>
      </c>
      <c r="N432" s="6">
        <v>0</v>
      </c>
      <c r="O432" s="6">
        <v>8.65</v>
      </c>
      <c r="P432" s="6">
        <f t="shared" si="40"/>
        <v>8.65</v>
      </c>
      <c r="Q432">
        <f t="shared" si="38"/>
        <v>2.0959999999999983</v>
      </c>
      <c r="R432">
        <f t="shared" si="35"/>
        <v>1.2575999999999989</v>
      </c>
      <c r="S432">
        <v>24</v>
      </c>
      <c r="T432">
        <f t="shared" si="39"/>
        <v>6.7129134971640548E-3</v>
      </c>
    </row>
    <row r="433" spans="1:20">
      <c r="A433" s="6">
        <v>87</v>
      </c>
      <c r="B433" s="7" t="s">
        <v>88</v>
      </c>
      <c r="C433" s="7" t="s">
        <v>452</v>
      </c>
      <c r="D433" s="7" t="s">
        <v>465</v>
      </c>
      <c r="E433" s="7" t="s">
        <v>450</v>
      </c>
      <c r="F433" s="7" t="s">
        <v>377</v>
      </c>
      <c r="G433" s="6" t="s">
        <v>379</v>
      </c>
      <c r="H433" s="6" t="s">
        <v>399</v>
      </c>
      <c r="I433" s="6" t="s">
        <v>371</v>
      </c>
      <c r="J433" s="6" t="s">
        <v>402</v>
      </c>
      <c r="K433" s="6" t="s">
        <v>389</v>
      </c>
      <c r="L433" s="6"/>
      <c r="M433" s="14">
        <f>'Final sheet'!Q88</f>
        <v>7.8308128544423443</v>
      </c>
      <c r="N433" s="6">
        <v>0</v>
      </c>
      <c r="O433" s="6">
        <v>8.98</v>
      </c>
      <c r="P433" s="6">
        <f t="shared" si="40"/>
        <v>8.98</v>
      </c>
      <c r="Q433">
        <f t="shared" si="38"/>
        <v>1.7659999999999982</v>
      </c>
      <c r="R433">
        <f t="shared" si="35"/>
        <v>1.059599999999999</v>
      </c>
      <c r="S433">
        <v>24</v>
      </c>
      <c r="T433">
        <f t="shared" si="39"/>
        <v>5.6379843089921491E-3</v>
      </c>
    </row>
    <row r="434" spans="1:20">
      <c r="A434" s="6">
        <v>88</v>
      </c>
      <c r="B434" s="7" t="s">
        <v>89</v>
      </c>
      <c r="C434" s="7" t="s">
        <v>452</v>
      </c>
      <c r="D434" s="7" t="s">
        <v>465</v>
      </c>
      <c r="E434" s="7" t="s">
        <v>450</v>
      </c>
      <c r="F434" s="7" t="s">
        <v>378</v>
      </c>
      <c r="G434" s="6" t="s">
        <v>379</v>
      </c>
      <c r="H434" s="6" t="s">
        <v>399</v>
      </c>
      <c r="I434" s="6" t="s">
        <v>371</v>
      </c>
      <c r="J434" s="6" t="s">
        <v>402</v>
      </c>
      <c r="K434" s="6" t="s">
        <v>389</v>
      </c>
      <c r="L434" s="6"/>
      <c r="M434" s="14">
        <f>'Final sheet'!Q89</f>
        <v>7.8299371069182406</v>
      </c>
      <c r="N434" s="6">
        <v>0</v>
      </c>
      <c r="O434" s="6">
        <v>7.8</v>
      </c>
      <c r="P434" s="6">
        <f t="shared" si="40"/>
        <v>7.8</v>
      </c>
      <c r="Q434">
        <f t="shared" si="38"/>
        <v>2.9459999999999988</v>
      </c>
      <c r="R434">
        <f t="shared" si="35"/>
        <v>1.7675999999999994</v>
      </c>
      <c r="S434">
        <v>24</v>
      </c>
      <c r="T434">
        <f t="shared" si="39"/>
        <v>9.4062058218737903E-3</v>
      </c>
    </row>
    <row r="435" spans="1:20">
      <c r="A435" s="6">
        <v>89</v>
      </c>
      <c r="B435" s="7" t="s">
        <v>90</v>
      </c>
      <c r="C435" s="7" t="s">
        <v>448</v>
      </c>
      <c r="D435" s="7" t="s">
        <v>467</v>
      </c>
      <c r="E435" s="7" t="s">
        <v>450</v>
      </c>
      <c r="F435" s="7" t="s">
        <v>377</v>
      </c>
      <c r="G435" s="6" t="s">
        <v>353</v>
      </c>
      <c r="H435" s="6" t="s">
        <v>399</v>
      </c>
      <c r="I435" s="6" t="s">
        <v>371</v>
      </c>
      <c r="J435" s="6" t="s">
        <v>402</v>
      </c>
      <c r="K435" s="6" t="s">
        <v>389</v>
      </c>
      <c r="L435" s="6"/>
      <c r="M435" s="14">
        <f>'Final sheet'!Q90</f>
        <v>7.8120164609053493</v>
      </c>
      <c r="N435" s="6">
        <v>0</v>
      </c>
      <c r="O435" s="6">
        <v>8.56</v>
      </c>
      <c r="P435" s="6">
        <f t="shared" si="40"/>
        <v>8.56</v>
      </c>
      <c r="Q435">
        <f t="shared" si="38"/>
        <v>2.1859999999999982</v>
      </c>
      <c r="R435">
        <f t="shared" si="35"/>
        <v>1.311599999999999</v>
      </c>
      <c r="S435">
        <v>24</v>
      </c>
      <c r="T435">
        <f t="shared" si="39"/>
        <v>6.9956329807408608E-3</v>
      </c>
    </row>
    <row r="436" spans="1:20">
      <c r="A436" s="6">
        <v>90</v>
      </c>
      <c r="B436" s="7" t="s">
        <v>91</v>
      </c>
      <c r="C436" s="7" t="s">
        <v>448</v>
      </c>
      <c r="D436" s="7" t="s">
        <v>467</v>
      </c>
      <c r="E436" s="7" t="s">
        <v>450</v>
      </c>
      <c r="F436" s="7" t="s">
        <v>378</v>
      </c>
      <c r="G436" s="6" t="s">
        <v>353</v>
      </c>
      <c r="H436" s="6" t="s">
        <v>399</v>
      </c>
      <c r="I436" s="6" t="s">
        <v>371</v>
      </c>
      <c r="J436" s="6" t="s">
        <v>402</v>
      </c>
      <c r="K436" s="6" t="s">
        <v>389</v>
      </c>
      <c r="L436" s="6"/>
      <c r="M436" s="14">
        <f>'Final sheet'!Q91</f>
        <v>7.8878983050847449</v>
      </c>
      <c r="N436" s="6">
        <v>0</v>
      </c>
      <c r="O436" s="6">
        <v>9.11</v>
      </c>
      <c r="P436" s="6">
        <f t="shared" si="40"/>
        <v>9.11</v>
      </c>
      <c r="Q436">
        <f t="shared" si="38"/>
        <v>1.6359999999999992</v>
      </c>
      <c r="R436">
        <f t="shared" si="35"/>
        <v>0.98159999999999958</v>
      </c>
      <c r="S436">
        <v>24</v>
      </c>
      <c r="T436">
        <f t="shared" si="39"/>
        <v>5.1851581268022662E-3</v>
      </c>
    </row>
    <row r="437" spans="1:20">
      <c r="A437" s="6">
        <v>91</v>
      </c>
      <c r="B437" s="7" t="s">
        <v>92</v>
      </c>
      <c r="C437" s="7" t="s">
        <v>448</v>
      </c>
      <c r="D437" s="7" t="s">
        <v>467</v>
      </c>
      <c r="E437" s="7" t="s">
        <v>450</v>
      </c>
      <c r="F437" s="7" t="s">
        <v>374</v>
      </c>
      <c r="G437" s="6" t="s">
        <v>353</v>
      </c>
      <c r="H437" s="6" t="s">
        <v>399</v>
      </c>
      <c r="I437" s="6" t="s">
        <v>371</v>
      </c>
      <c r="J437" s="6" t="s">
        <v>402</v>
      </c>
      <c r="K437" s="6" t="s">
        <v>389</v>
      </c>
      <c r="L437" s="6"/>
      <c r="M437" s="14">
        <f>'Final sheet'!Q92</f>
        <v>7.8471627906976753</v>
      </c>
      <c r="N437" s="6">
        <v>0</v>
      </c>
      <c r="O437" s="6">
        <v>9.34</v>
      </c>
      <c r="P437" s="6">
        <f t="shared" si="40"/>
        <v>9.34</v>
      </c>
      <c r="Q437">
        <f t="shared" si="38"/>
        <v>1.4059999999999988</v>
      </c>
      <c r="R437">
        <f t="shared" si="35"/>
        <v>0.84359999999999935</v>
      </c>
      <c r="S437">
        <v>24</v>
      </c>
      <c r="T437">
        <f t="shared" si="39"/>
        <v>4.4793259599084801E-3</v>
      </c>
    </row>
    <row r="438" spans="1:20">
      <c r="A438" s="6">
        <v>92</v>
      </c>
      <c r="B438" s="7" t="s">
        <v>93</v>
      </c>
      <c r="C438" s="7" t="s">
        <v>448</v>
      </c>
      <c r="D438" s="7" t="s">
        <v>467</v>
      </c>
      <c r="E438" s="7" t="s">
        <v>450</v>
      </c>
      <c r="F438" s="7" t="s">
        <v>375</v>
      </c>
      <c r="G438" s="6" t="s">
        <v>353</v>
      </c>
      <c r="H438" s="6" t="s">
        <v>399</v>
      </c>
      <c r="I438" s="6" t="s">
        <v>371</v>
      </c>
      <c r="J438" s="6" t="s">
        <v>402</v>
      </c>
      <c r="K438" s="6" t="s">
        <v>389</v>
      </c>
      <c r="L438" s="6"/>
      <c r="M438" s="14">
        <f>'Final sheet'!Q93</f>
        <v>7.867782945736435</v>
      </c>
      <c r="N438" s="6">
        <v>0</v>
      </c>
      <c r="O438" s="6">
        <v>8.84</v>
      </c>
      <c r="P438" s="6">
        <f t="shared" si="40"/>
        <v>8.84</v>
      </c>
      <c r="Q438">
        <f t="shared" si="38"/>
        <v>1.9059999999999988</v>
      </c>
      <c r="R438">
        <f t="shared" si="35"/>
        <v>1.1435999999999993</v>
      </c>
      <c r="S438">
        <v>24</v>
      </c>
      <c r="T438">
        <f t="shared" si="39"/>
        <v>6.0563439953337283E-3</v>
      </c>
    </row>
    <row r="439" spans="1:20">
      <c r="A439" s="6">
        <v>93</v>
      </c>
      <c r="B439" s="7" t="s">
        <v>94</v>
      </c>
      <c r="C439" s="7" t="s">
        <v>452</v>
      </c>
      <c r="D439" s="7" t="s">
        <v>467</v>
      </c>
      <c r="E439" s="7" t="s">
        <v>450</v>
      </c>
      <c r="F439" s="7" t="s">
        <v>375</v>
      </c>
      <c r="G439" s="6" t="s">
        <v>353</v>
      </c>
      <c r="H439" s="6" t="s">
        <v>399</v>
      </c>
      <c r="I439" s="6" t="s">
        <v>371</v>
      </c>
      <c r="J439" s="6" t="s">
        <v>402</v>
      </c>
      <c r="K439" s="6" t="s">
        <v>389</v>
      </c>
      <c r="L439" s="6"/>
      <c r="M439" s="14">
        <f>'Final sheet'!Q94</f>
        <v>7.7818925831202046</v>
      </c>
      <c r="N439" s="6">
        <v>0</v>
      </c>
      <c r="O439" s="6">
        <v>9.3800000000000008</v>
      </c>
      <c r="P439" s="6">
        <f t="shared" si="40"/>
        <v>9.3800000000000008</v>
      </c>
      <c r="Q439">
        <f t="shared" si="38"/>
        <v>1.3659999999999979</v>
      </c>
      <c r="R439">
        <f t="shared" si="35"/>
        <v>0.81959999999999877</v>
      </c>
      <c r="S439">
        <v>24</v>
      </c>
      <c r="T439">
        <f t="shared" si="39"/>
        <v>4.388392622390486E-3</v>
      </c>
    </row>
    <row r="440" spans="1:20">
      <c r="A440" s="6">
        <v>94</v>
      </c>
      <c r="B440" s="7" t="s">
        <v>95</v>
      </c>
      <c r="C440" s="7" t="s">
        <v>452</v>
      </c>
      <c r="D440" s="7" t="s">
        <v>467</v>
      </c>
      <c r="E440" s="7" t="s">
        <v>450</v>
      </c>
      <c r="F440" s="7" t="s">
        <v>378</v>
      </c>
      <c r="G440" s="6" t="s">
        <v>353</v>
      </c>
      <c r="H440" s="6" t="s">
        <v>399</v>
      </c>
      <c r="I440" s="6" t="s">
        <v>371</v>
      </c>
      <c r="J440" s="6" t="s">
        <v>402</v>
      </c>
      <c r="K440" s="6" t="s">
        <v>389</v>
      </c>
      <c r="L440" s="6"/>
      <c r="M440" s="14">
        <f>'Final sheet'!Q95</f>
        <v>7.8238095238095235</v>
      </c>
      <c r="N440" s="6">
        <v>0</v>
      </c>
      <c r="O440" s="6">
        <v>9.31</v>
      </c>
      <c r="P440" s="6">
        <f t="shared" si="40"/>
        <v>9.31</v>
      </c>
      <c r="Q440">
        <f t="shared" si="38"/>
        <v>1.4359999999999982</v>
      </c>
      <c r="R440">
        <f t="shared" si="35"/>
        <v>0.86159999999999881</v>
      </c>
      <c r="S440">
        <v>24</v>
      </c>
      <c r="T440">
        <f t="shared" si="39"/>
        <v>4.5885575167376692E-3</v>
      </c>
    </row>
    <row r="441" spans="1:20">
      <c r="A441" s="6">
        <v>95</v>
      </c>
      <c r="B441" s="7" t="s">
        <v>96</v>
      </c>
      <c r="C441" s="7" t="s">
        <v>452</v>
      </c>
      <c r="D441" s="7" t="s">
        <v>467</v>
      </c>
      <c r="E441" s="7" t="s">
        <v>450</v>
      </c>
      <c r="F441" s="7" t="s">
        <v>377</v>
      </c>
      <c r="G441" s="6" t="s">
        <v>353</v>
      </c>
      <c r="H441" s="6" t="s">
        <v>399</v>
      </c>
      <c r="I441" s="6" t="s">
        <v>371</v>
      </c>
      <c r="J441" s="6" t="s">
        <v>402</v>
      </c>
      <c r="K441" s="6" t="s">
        <v>373</v>
      </c>
      <c r="L441" s="6"/>
      <c r="M441" s="14">
        <f>'Final sheet'!Q96</f>
        <v>7.7789046653143989</v>
      </c>
      <c r="N441" s="6">
        <v>0</v>
      </c>
      <c r="O441" s="6">
        <v>9.6300000000000008</v>
      </c>
      <c r="P441" s="6">
        <f t="shared" si="40"/>
        <v>9.6300000000000008</v>
      </c>
      <c r="Q441">
        <f t="shared" si="38"/>
        <v>1.1159999999999979</v>
      </c>
      <c r="R441">
        <f t="shared" si="35"/>
        <v>0.66959999999999875</v>
      </c>
      <c r="S441">
        <v>24</v>
      </c>
      <c r="T441">
        <f t="shared" si="39"/>
        <v>3.5866232073011681E-3</v>
      </c>
    </row>
    <row r="442" spans="1:20">
      <c r="A442" s="6">
        <v>96</v>
      </c>
      <c r="B442" s="7" t="s">
        <v>97</v>
      </c>
      <c r="C442" s="7" t="s">
        <v>452</v>
      </c>
      <c r="D442" s="7" t="s">
        <v>467</v>
      </c>
      <c r="E442" s="7" t="s">
        <v>450</v>
      </c>
      <c r="F442" s="7" t="s">
        <v>374</v>
      </c>
      <c r="G442" s="6" t="s">
        <v>353</v>
      </c>
      <c r="H442" s="6" t="s">
        <v>399</v>
      </c>
      <c r="I442" s="6" t="s">
        <v>371</v>
      </c>
      <c r="J442" s="6" t="s">
        <v>402</v>
      </c>
      <c r="K442" s="6" t="s">
        <v>373</v>
      </c>
      <c r="L442" s="6"/>
      <c r="M442" s="14">
        <f>'Final sheet'!Q97</f>
        <v>7.8952112676056343</v>
      </c>
      <c r="N442" s="6">
        <v>0</v>
      </c>
      <c r="O442" s="6">
        <v>9.32</v>
      </c>
      <c r="P442" s="6">
        <f t="shared" si="40"/>
        <v>9.32</v>
      </c>
      <c r="Q442">
        <f t="shared" si="38"/>
        <v>1.4259999999999984</v>
      </c>
      <c r="R442">
        <f t="shared" si="35"/>
        <v>0.85559999999999903</v>
      </c>
      <c r="S442">
        <v>24</v>
      </c>
      <c r="T442">
        <f t="shared" si="39"/>
        <v>4.5153953189667421E-3</v>
      </c>
    </row>
    <row r="443" spans="1:20">
      <c r="A443" s="6">
        <v>97</v>
      </c>
      <c r="B443" s="7" t="s">
        <v>98</v>
      </c>
      <c r="C443" s="7" t="s">
        <v>448</v>
      </c>
      <c r="D443" s="7" t="s">
        <v>469</v>
      </c>
      <c r="E443" s="7" t="s">
        <v>450</v>
      </c>
      <c r="F443" s="7" t="s">
        <v>377</v>
      </c>
      <c r="G443" s="6" t="s">
        <v>353</v>
      </c>
      <c r="H443" s="6" t="s">
        <v>399</v>
      </c>
      <c r="I443" s="6" t="s">
        <v>371</v>
      </c>
      <c r="J443" s="6" t="s">
        <v>402</v>
      </c>
      <c r="K443" s="6" t="s">
        <v>373</v>
      </c>
      <c r="L443" s="6"/>
      <c r="M443" s="14">
        <f>'Final sheet'!Q98</f>
        <v>7.8355484896661363</v>
      </c>
      <c r="N443" s="6">
        <v>0</v>
      </c>
      <c r="O443" s="6">
        <v>9.48</v>
      </c>
      <c r="P443" s="6">
        <f t="shared" si="40"/>
        <v>9.48</v>
      </c>
      <c r="Q443">
        <f t="shared" si="38"/>
        <v>1.2659999999999982</v>
      </c>
      <c r="R443">
        <f t="shared" si="35"/>
        <v>0.75959999999999894</v>
      </c>
      <c r="S443">
        <v>24</v>
      </c>
      <c r="T443">
        <f t="shared" si="39"/>
        <v>4.0392832794974541E-3</v>
      </c>
    </row>
    <row r="444" spans="1:20">
      <c r="A444" s="6">
        <v>98</v>
      </c>
      <c r="B444" s="7" t="s">
        <v>99</v>
      </c>
      <c r="C444" s="7" t="s">
        <v>448</v>
      </c>
      <c r="D444" s="7" t="s">
        <v>469</v>
      </c>
      <c r="E444" s="7" t="s">
        <v>450</v>
      </c>
      <c r="F444" s="7" t="s">
        <v>378</v>
      </c>
      <c r="G444" s="6" t="s">
        <v>353</v>
      </c>
      <c r="H444" s="6" t="s">
        <v>399</v>
      </c>
      <c r="I444" s="6" t="s">
        <v>371</v>
      </c>
      <c r="J444" s="6" t="s">
        <v>402</v>
      </c>
      <c r="K444" s="6" t="s">
        <v>373</v>
      </c>
      <c r="L444" s="6"/>
      <c r="M444" s="14">
        <f>'Final sheet'!Q99</f>
        <v>7.8811604584527206</v>
      </c>
      <c r="N444" s="6">
        <v>0</v>
      </c>
      <c r="O444" s="6">
        <v>9.6</v>
      </c>
      <c r="P444" s="6">
        <f t="shared" si="40"/>
        <v>9.6</v>
      </c>
      <c r="Q444">
        <f t="shared" si="38"/>
        <v>1.145999999999999</v>
      </c>
      <c r="R444">
        <f t="shared" si="35"/>
        <v>0.68759999999999943</v>
      </c>
      <c r="S444">
        <v>24</v>
      </c>
      <c r="T444">
        <f t="shared" si="39"/>
        <v>3.6352514519955256E-3</v>
      </c>
    </row>
    <row r="445" spans="1:20">
      <c r="A445" s="6">
        <v>99</v>
      </c>
      <c r="B445" s="7" t="s">
        <v>100</v>
      </c>
      <c r="C445" s="7" t="s">
        <v>448</v>
      </c>
      <c r="D445" s="7" t="s">
        <v>469</v>
      </c>
      <c r="E445" s="7" t="s">
        <v>450</v>
      </c>
      <c r="F445" s="7" t="s">
        <v>374</v>
      </c>
      <c r="G445" s="6" t="s">
        <v>353</v>
      </c>
      <c r="H445" s="6" t="s">
        <v>399</v>
      </c>
      <c r="I445" s="6" t="s">
        <v>371</v>
      </c>
      <c r="J445" s="6" t="s">
        <v>402</v>
      </c>
      <c r="K445" s="6" t="s">
        <v>373</v>
      </c>
      <c r="L445" s="6"/>
      <c r="M445" s="14">
        <f>'Final sheet'!Q100</f>
        <v>7.8023738062755799</v>
      </c>
      <c r="N445" s="6">
        <v>0</v>
      </c>
      <c r="O445" s="6">
        <v>9.6999999999999993</v>
      </c>
      <c r="P445" s="6">
        <f t="shared" si="40"/>
        <v>9.6999999999999993</v>
      </c>
      <c r="Q445">
        <f t="shared" si="38"/>
        <v>1.0459999999999994</v>
      </c>
      <c r="R445">
        <f t="shared" si="35"/>
        <v>0.6275999999999996</v>
      </c>
      <c r="S445">
        <v>24</v>
      </c>
      <c r="T445">
        <f t="shared" si="39"/>
        <v>3.35154411327577E-3</v>
      </c>
    </row>
    <row r="446" spans="1:20">
      <c r="A446" s="6">
        <v>100</v>
      </c>
      <c r="B446" s="7" t="s">
        <v>101</v>
      </c>
      <c r="C446" s="7" t="s">
        <v>448</v>
      </c>
      <c r="D446" s="7" t="s">
        <v>469</v>
      </c>
      <c r="E446" s="7" t="s">
        <v>450</v>
      </c>
      <c r="F446" s="7" t="s">
        <v>375</v>
      </c>
      <c r="G446" s="6" t="s">
        <v>353</v>
      </c>
      <c r="H446" s="6" t="s">
        <v>399</v>
      </c>
      <c r="I446" s="6" t="s">
        <v>371</v>
      </c>
      <c r="J446" s="6" t="s">
        <v>402</v>
      </c>
      <c r="K446" s="6" t="s">
        <v>373</v>
      </c>
      <c r="L446" s="6"/>
      <c r="M446" s="14">
        <f>'Final sheet'!Q101</f>
        <v>7.7977272727272737</v>
      </c>
      <c r="N446" s="6">
        <v>0</v>
      </c>
      <c r="O446" s="6">
        <v>9.6999999999999993</v>
      </c>
      <c r="P446" s="6">
        <f t="shared" si="40"/>
        <v>9.6999999999999993</v>
      </c>
      <c r="Q446">
        <f t="shared" si="38"/>
        <v>1.0459999999999994</v>
      </c>
      <c r="R446">
        <f t="shared" si="35"/>
        <v>0.6275999999999996</v>
      </c>
      <c r="S446">
        <v>24</v>
      </c>
      <c r="T446">
        <f t="shared" si="39"/>
        <v>3.3535412416205164E-3</v>
      </c>
    </row>
    <row r="447" spans="1:20">
      <c r="A447" s="6">
        <v>101</v>
      </c>
      <c r="B447" s="7" t="s">
        <v>102</v>
      </c>
      <c r="C447" s="7" t="s">
        <v>452</v>
      </c>
      <c r="D447" s="7" t="s">
        <v>469</v>
      </c>
      <c r="E447" s="7" t="s">
        <v>450</v>
      </c>
      <c r="F447" s="7" t="s">
        <v>377</v>
      </c>
      <c r="G447" s="6" t="s">
        <v>353</v>
      </c>
      <c r="H447" s="6" t="s">
        <v>399</v>
      </c>
      <c r="I447" s="6" t="s">
        <v>371</v>
      </c>
      <c r="J447" s="6" t="s">
        <v>402</v>
      </c>
      <c r="K447" s="6" t="s">
        <v>373</v>
      </c>
      <c r="L447" s="6"/>
      <c r="M447" s="14">
        <f>'Final sheet'!Q102</f>
        <v>7.8057692307692301</v>
      </c>
      <c r="N447" s="6">
        <v>0</v>
      </c>
      <c r="O447" s="6">
        <v>9.42</v>
      </c>
      <c r="P447" s="6">
        <f t="shared" si="40"/>
        <v>9.42</v>
      </c>
      <c r="Q447">
        <f t="shared" si="38"/>
        <v>1.3259999999999987</v>
      </c>
      <c r="R447">
        <f t="shared" si="35"/>
        <v>0.79559999999999931</v>
      </c>
      <c r="S447">
        <v>24</v>
      </c>
      <c r="T447">
        <f t="shared" si="39"/>
        <v>4.2468588322246825E-3</v>
      </c>
    </row>
    <row r="448" spans="1:20">
      <c r="A448" s="6">
        <v>102</v>
      </c>
      <c r="B448" s="7" t="s">
        <v>103</v>
      </c>
      <c r="C448" s="7" t="s">
        <v>452</v>
      </c>
      <c r="D448" s="7" t="s">
        <v>469</v>
      </c>
      <c r="E448" s="7" t="s">
        <v>450</v>
      </c>
      <c r="F448" s="7" t="s">
        <v>375</v>
      </c>
      <c r="G448" s="6" t="s">
        <v>353</v>
      </c>
      <c r="H448" s="6" t="s">
        <v>399</v>
      </c>
      <c r="I448" s="6" t="s">
        <v>371</v>
      </c>
      <c r="J448" s="6" t="s">
        <v>402</v>
      </c>
      <c r="K448" s="6" t="s">
        <v>373</v>
      </c>
      <c r="L448" s="6"/>
      <c r="M448" s="14">
        <f>'Final sheet'!Q103</f>
        <v>7.8172991452991472</v>
      </c>
      <c r="N448" s="6">
        <v>0</v>
      </c>
      <c r="O448" s="6">
        <v>9.6999999999999993</v>
      </c>
      <c r="P448" s="6">
        <f t="shared" si="40"/>
        <v>9.6999999999999993</v>
      </c>
      <c r="Q448">
        <f t="shared" si="38"/>
        <v>1.0459999999999994</v>
      </c>
      <c r="R448">
        <f t="shared" si="35"/>
        <v>0.6275999999999996</v>
      </c>
      <c r="S448">
        <v>24</v>
      </c>
      <c r="T448">
        <f t="shared" si="39"/>
        <v>3.3451451088097376E-3</v>
      </c>
    </row>
    <row r="449" spans="1:20">
      <c r="A449" s="6">
        <v>103</v>
      </c>
      <c r="B449" s="7" t="s">
        <v>104</v>
      </c>
      <c r="C449" s="7" t="s">
        <v>452</v>
      </c>
      <c r="D449" s="7" t="s">
        <v>469</v>
      </c>
      <c r="E449" s="7" t="s">
        <v>450</v>
      </c>
      <c r="F449" s="7" t="s">
        <v>378</v>
      </c>
      <c r="G449" s="6" t="s">
        <v>353</v>
      </c>
      <c r="H449" s="6" t="s">
        <v>399</v>
      </c>
      <c r="I449" s="6" t="s">
        <v>371</v>
      </c>
      <c r="J449" s="6" t="s">
        <v>402</v>
      </c>
      <c r="K449" s="6" t="s">
        <v>373</v>
      </c>
      <c r="L449" s="6"/>
      <c r="M449" s="14">
        <f>'Final sheet'!Q104</f>
        <v>7.8036363636363619</v>
      </c>
      <c r="N449" s="6">
        <v>0</v>
      </c>
      <c r="O449" s="6">
        <v>9.64</v>
      </c>
      <c r="P449" s="6">
        <f t="shared" si="40"/>
        <v>9.64</v>
      </c>
      <c r="Q449">
        <f t="shared" si="38"/>
        <v>1.1059999999999981</v>
      </c>
      <c r="R449">
        <f t="shared" si="35"/>
        <v>0.66359999999999886</v>
      </c>
      <c r="S449">
        <v>24</v>
      </c>
      <c r="T449">
        <f t="shared" si="39"/>
        <v>3.5432199440820077E-3</v>
      </c>
    </row>
    <row r="450" spans="1:20">
      <c r="A450" s="9">
        <v>104</v>
      </c>
      <c r="B450" s="11" t="s">
        <v>105</v>
      </c>
      <c r="C450" s="7" t="s">
        <v>452</v>
      </c>
      <c r="D450" s="7" t="s">
        <v>469</v>
      </c>
      <c r="E450" s="7" t="s">
        <v>450</v>
      </c>
      <c r="F450" s="11" t="s">
        <v>374</v>
      </c>
      <c r="G450" s="9"/>
      <c r="H450" s="9"/>
      <c r="I450" s="9"/>
      <c r="J450" s="9"/>
      <c r="K450" s="9"/>
      <c r="L450" s="9"/>
      <c r="M450" s="14">
        <f>'Final sheet'!Q105</f>
        <v>7.8094332723948821</v>
      </c>
      <c r="N450" s="9"/>
      <c r="O450" s="9"/>
      <c r="P450" s="9"/>
    </row>
    <row r="451" spans="1:20">
      <c r="A451" s="6">
        <v>1</v>
      </c>
      <c r="B451" s="7" t="s">
        <v>427</v>
      </c>
      <c r="C451" s="7"/>
      <c r="D451" s="7"/>
      <c r="E451" s="7"/>
      <c r="F451" s="7"/>
      <c r="G451" s="6" t="s">
        <v>379</v>
      </c>
      <c r="H451" s="6" t="s">
        <v>399</v>
      </c>
      <c r="I451" s="6" t="s">
        <v>381</v>
      </c>
      <c r="J451" s="6" t="s">
        <v>400</v>
      </c>
      <c r="K451" s="6" t="s">
        <v>373</v>
      </c>
      <c r="L451" s="6" t="s">
        <v>403</v>
      </c>
      <c r="M451" s="14"/>
      <c r="N451" s="6">
        <v>0</v>
      </c>
      <c r="O451" s="6">
        <v>11.12</v>
      </c>
      <c r="P451" s="6">
        <f>O451-N451</f>
        <v>11.12</v>
      </c>
    </row>
    <row r="452" spans="1:20">
      <c r="A452" s="6">
        <v>2</v>
      </c>
      <c r="B452" s="7" t="s">
        <v>427</v>
      </c>
      <c r="C452" s="7"/>
      <c r="D452" s="7"/>
      <c r="E452" s="7"/>
      <c r="F452" s="6"/>
      <c r="G452" s="6" t="s">
        <v>379</v>
      </c>
      <c r="H452" s="6" t="s">
        <v>399</v>
      </c>
      <c r="I452" s="6" t="s">
        <v>381</v>
      </c>
      <c r="J452" s="6" t="s">
        <v>400</v>
      </c>
      <c r="K452" s="6" t="s">
        <v>373</v>
      </c>
      <c r="L452" s="6" t="s">
        <v>403</v>
      </c>
      <c r="M452" s="14"/>
      <c r="N452" s="6">
        <v>0</v>
      </c>
      <c r="O452" s="6">
        <v>11.24</v>
      </c>
      <c r="P452" s="6">
        <f t="shared" si="40"/>
        <v>11.24</v>
      </c>
    </row>
    <row r="453" spans="1:20">
      <c r="A453" s="6">
        <v>3</v>
      </c>
      <c r="B453" s="7" t="s">
        <v>427</v>
      </c>
      <c r="C453" s="7"/>
      <c r="D453" s="7"/>
      <c r="E453" s="7"/>
      <c r="F453" s="6"/>
      <c r="G453" s="6" t="s">
        <v>379</v>
      </c>
      <c r="H453" s="6" t="s">
        <v>399</v>
      </c>
      <c r="I453" s="6" t="s">
        <v>381</v>
      </c>
      <c r="J453" s="6" t="s">
        <v>400</v>
      </c>
      <c r="K453" s="6" t="s">
        <v>373</v>
      </c>
      <c r="L453" s="6" t="s">
        <v>403</v>
      </c>
      <c r="M453" s="14"/>
      <c r="N453" s="6">
        <v>0</v>
      </c>
      <c r="O453" s="6">
        <v>11.08</v>
      </c>
      <c r="P453" s="6">
        <f t="shared" si="40"/>
        <v>11.08</v>
      </c>
    </row>
    <row r="454" spans="1:20">
      <c r="A454" s="6">
        <v>4</v>
      </c>
      <c r="B454" s="7" t="s">
        <v>427</v>
      </c>
      <c r="C454" s="7"/>
      <c r="D454" s="7"/>
      <c r="E454" s="7"/>
      <c r="F454" s="6"/>
      <c r="G454" s="6" t="s">
        <v>379</v>
      </c>
      <c r="H454" s="6" t="s">
        <v>399</v>
      </c>
      <c r="I454" s="6" t="s">
        <v>381</v>
      </c>
      <c r="J454" s="6" t="s">
        <v>400</v>
      </c>
      <c r="K454" s="6" t="s">
        <v>373</v>
      </c>
      <c r="L454" s="6" t="s">
        <v>403</v>
      </c>
      <c r="M454" s="14"/>
      <c r="N454" s="6">
        <v>0</v>
      </c>
      <c r="O454" s="6">
        <v>10.96</v>
      </c>
      <c r="P454" s="6">
        <f t="shared" si="40"/>
        <v>10.96</v>
      </c>
    </row>
    <row r="455" spans="1:20">
      <c r="A455" s="6">
        <v>5</v>
      </c>
      <c r="B455" s="7" t="s">
        <v>427</v>
      </c>
      <c r="C455" s="7"/>
      <c r="D455" s="7"/>
      <c r="E455" s="7"/>
      <c r="F455" s="6"/>
      <c r="G455" s="6" t="s">
        <v>379</v>
      </c>
      <c r="H455" s="6" t="s">
        <v>399</v>
      </c>
      <c r="I455" s="6" t="s">
        <v>381</v>
      </c>
      <c r="J455" s="6" t="s">
        <v>400</v>
      </c>
      <c r="K455" s="6" t="s">
        <v>373</v>
      </c>
      <c r="L455" s="6" t="s">
        <v>403</v>
      </c>
      <c r="M455" s="14"/>
      <c r="N455" s="6">
        <v>0</v>
      </c>
      <c r="O455" s="6">
        <v>11</v>
      </c>
      <c r="P455" s="6">
        <f t="shared" si="40"/>
        <v>11</v>
      </c>
    </row>
    <row r="456" spans="1:20">
      <c r="A456" s="6">
        <v>6</v>
      </c>
      <c r="B456" s="7" t="s">
        <v>427</v>
      </c>
      <c r="C456" s="7"/>
      <c r="D456" s="7"/>
      <c r="E456" s="7"/>
      <c r="F456" s="6"/>
      <c r="G456" s="6" t="s">
        <v>379</v>
      </c>
      <c r="H456" s="6" t="s">
        <v>399</v>
      </c>
      <c r="I456" s="6" t="s">
        <v>381</v>
      </c>
      <c r="J456" s="6" t="s">
        <v>400</v>
      </c>
      <c r="K456" s="6" t="s">
        <v>373</v>
      </c>
      <c r="L456" s="6" t="s">
        <v>403</v>
      </c>
      <c r="M456" s="14"/>
      <c r="N456" s="6">
        <v>0</v>
      </c>
      <c r="O456" s="6">
        <v>11.14</v>
      </c>
      <c r="P456" s="6">
        <f t="shared" si="40"/>
        <v>11.14</v>
      </c>
    </row>
    <row r="457" spans="1:20">
      <c r="A457" s="6">
        <v>7</v>
      </c>
      <c r="B457" s="7" t="s">
        <v>427</v>
      </c>
      <c r="C457" s="7"/>
      <c r="D457" s="7"/>
      <c r="E457" s="7"/>
      <c r="F457" s="6"/>
      <c r="G457" s="6" t="s">
        <v>379</v>
      </c>
      <c r="H457" s="6" t="s">
        <v>399</v>
      </c>
      <c r="I457" s="6" t="s">
        <v>381</v>
      </c>
      <c r="J457" s="6" t="s">
        <v>400</v>
      </c>
      <c r="K457" s="6" t="s">
        <v>373</v>
      </c>
      <c r="L457" s="6" t="s">
        <v>403</v>
      </c>
      <c r="M457" s="14"/>
      <c r="N457" s="6">
        <v>0</v>
      </c>
      <c r="O457" s="6">
        <v>11.14</v>
      </c>
      <c r="P457" s="6">
        <f t="shared" si="40"/>
        <v>11.14</v>
      </c>
    </row>
    <row r="458" spans="1:20">
      <c r="A458" s="6">
        <v>8</v>
      </c>
      <c r="B458" s="7" t="s">
        <v>427</v>
      </c>
      <c r="C458" s="7"/>
      <c r="D458" s="7"/>
      <c r="E458" s="7"/>
      <c r="F458" s="6"/>
      <c r="G458" s="6" t="s">
        <v>379</v>
      </c>
      <c r="H458" s="6" t="s">
        <v>399</v>
      </c>
      <c r="I458" s="6" t="s">
        <v>381</v>
      </c>
      <c r="J458" s="6" t="s">
        <v>400</v>
      </c>
      <c r="K458" s="6" t="s">
        <v>373</v>
      </c>
      <c r="L458" s="6" t="s">
        <v>403</v>
      </c>
      <c r="M458" s="14"/>
      <c r="N458" s="6">
        <v>0</v>
      </c>
      <c r="O458" s="6">
        <v>11.1</v>
      </c>
      <c r="P458" s="6">
        <f t="shared" si="40"/>
        <v>11.1</v>
      </c>
    </row>
    <row r="459" spans="1:20">
      <c r="A459" s="6">
        <v>9</v>
      </c>
      <c r="B459" s="7" t="s">
        <v>427</v>
      </c>
      <c r="C459" s="7"/>
      <c r="D459" s="7"/>
      <c r="E459" s="7"/>
      <c r="F459" s="6"/>
      <c r="G459" s="6" t="s">
        <v>379</v>
      </c>
      <c r="H459" s="6" t="s">
        <v>399</v>
      </c>
      <c r="I459" s="6" t="s">
        <v>381</v>
      </c>
      <c r="J459" s="6" t="s">
        <v>400</v>
      </c>
      <c r="K459" s="6" t="s">
        <v>373</v>
      </c>
      <c r="L459" s="6" t="s">
        <v>403</v>
      </c>
      <c r="M459" s="14"/>
      <c r="N459" s="6">
        <v>0</v>
      </c>
      <c r="O459" s="6">
        <v>11.18</v>
      </c>
      <c r="P459" s="6">
        <f t="shared" si="40"/>
        <v>11.18</v>
      </c>
    </row>
    <row r="460" spans="1:20">
      <c r="A460" s="6">
        <v>10</v>
      </c>
      <c r="B460" s="7" t="s">
        <v>427</v>
      </c>
      <c r="C460" s="7"/>
      <c r="D460" s="7"/>
      <c r="E460" s="7"/>
      <c r="F460" s="6"/>
      <c r="G460" s="6" t="s">
        <v>379</v>
      </c>
      <c r="H460" s="6" t="s">
        <v>399</v>
      </c>
      <c r="I460" s="6" t="s">
        <v>381</v>
      </c>
      <c r="J460" s="6" t="s">
        <v>400</v>
      </c>
      <c r="K460" s="6" t="s">
        <v>373</v>
      </c>
      <c r="L460" s="6" t="s">
        <v>403</v>
      </c>
      <c r="M460" s="14"/>
      <c r="N460" s="6">
        <v>0</v>
      </c>
      <c r="O460" s="6">
        <v>7.5</v>
      </c>
      <c r="P460" s="6">
        <f t="shared" si="40"/>
        <v>7.5</v>
      </c>
    </row>
    <row r="461" spans="1:20">
      <c r="A461" s="6"/>
      <c r="B461" s="7"/>
      <c r="C461" s="7"/>
      <c r="D461" s="7"/>
      <c r="E461" s="7"/>
      <c r="F461" s="6"/>
      <c r="G461" s="6"/>
      <c r="H461" s="6"/>
      <c r="I461" s="6"/>
      <c r="J461" s="6"/>
      <c r="K461" s="6"/>
      <c r="L461" s="6"/>
      <c r="M461" s="14"/>
      <c r="N461" s="6"/>
      <c r="O461" s="6"/>
      <c r="P461" s="16">
        <f>AVERAGE(P451:P460)</f>
        <v>10.745999999999999</v>
      </c>
    </row>
    <row r="462" spans="1:20">
      <c r="A462" s="6">
        <v>1</v>
      </c>
      <c r="B462" s="7" t="s">
        <v>2</v>
      </c>
      <c r="C462" s="7" t="s">
        <v>438</v>
      </c>
      <c r="D462" s="7" t="s">
        <v>440</v>
      </c>
      <c r="E462" s="7" t="s">
        <v>442</v>
      </c>
      <c r="F462" s="7" t="s">
        <v>356</v>
      </c>
      <c r="G462" s="6"/>
      <c r="H462" s="6"/>
      <c r="I462" s="6"/>
      <c r="J462" s="6"/>
      <c r="K462" s="6"/>
      <c r="L462" s="6"/>
      <c r="M462" s="14"/>
      <c r="N462" s="6"/>
      <c r="O462" s="6"/>
      <c r="P462" s="6"/>
    </row>
    <row r="463" spans="1:20">
      <c r="A463" s="6">
        <v>2</v>
      </c>
      <c r="B463" s="7" t="s">
        <v>3</v>
      </c>
      <c r="C463" s="7" t="s">
        <v>438</v>
      </c>
      <c r="D463" s="7" t="s">
        <v>440</v>
      </c>
      <c r="E463" s="7" t="s">
        <v>442</v>
      </c>
      <c r="F463" s="7" t="s">
        <v>357</v>
      </c>
      <c r="G463" s="6"/>
      <c r="H463" s="6"/>
      <c r="I463" s="6"/>
      <c r="J463" s="6"/>
      <c r="K463" s="6"/>
      <c r="L463" s="6"/>
      <c r="M463" s="14"/>
      <c r="N463" s="6"/>
      <c r="O463" s="6"/>
      <c r="P463" s="6"/>
    </row>
    <row r="464" spans="1:20">
      <c r="A464" s="6">
        <v>3</v>
      </c>
      <c r="B464" s="7" t="s">
        <v>4</v>
      </c>
      <c r="C464" s="7" t="s">
        <v>438</v>
      </c>
      <c r="D464" s="7" t="s">
        <v>439</v>
      </c>
      <c r="E464" s="7" t="s">
        <v>442</v>
      </c>
      <c r="F464" s="7" t="s">
        <v>358</v>
      </c>
      <c r="G464" s="6" t="s">
        <v>382</v>
      </c>
      <c r="H464" s="6" t="s">
        <v>399</v>
      </c>
      <c r="I464" s="6" t="s">
        <v>371</v>
      </c>
      <c r="J464" s="6" t="s">
        <v>400</v>
      </c>
      <c r="K464" s="6" t="s">
        <v>373</v>
      </c>
      <c r="L464" s="6" t="s">
        <v>404</v>
      </c>
      <c r="M464" s="14">
        <f t="shared" ref="M464:M493" si="41">M349</f>
        <v>5.7009677419354832</v>
      </c>
      <c r="N464" s="6">
        <v>0</v>
      </c>
      <c r="O464" s="6">
        <v>0</v>
      </c>
      <c r="P464" s="6">
        <f t="shared" ref="P464:P470" si="42">O464-N464</f>
        <v>0</v>
      </c>
      <c r="Q464">
        <f t="shared" ref="Q464:Q527" si="43">P$576-P464</f>
        <v>10.986666666666668</v>
      </c>
      <c r="R464">
        <f t="shared" ref="R464:R514" si="44">(Q464*0.5*0.1*0.001*12000)</f>
        <v>6.5920000000000014</v>
      </c>
      <c r="S464">
        <v>48</v>
      </c>
      <c r="T464">
        <f t="shared" ref="T464:T527" si="45">(R464/M464)/S464</f>
        <v>2.4089477357173854E-2</v>
      </c>
    </row>
    <row r="465" spans="1:20">
      <c r="A465" s="6">
        <v>4</v>
      </c>
      <c r="B465" s="7" t="s">
        <v>5</v>
      </c>
      <c r="C465" s="7" t="s">
        <v>438</v>
      </c>
      <c r="D465" s="7" t="s">
        <v>439</v>
      </c>
      <c r="E465" s="7" t="s">
        <v>442</v>
      </c>
      <c r="F465" s="7" t="s">
        <v>359</v>
      </c>
      <c r="G465" s="6" t="s">
        <v>382</v>
      </c>
      <c r="H465" s="6" t="s">
        <v>399</v>
      </c>
      <c r="I465" s="6" t="s">
        <v>371</v>
      </c>
      <c r="J465" s="6" t="s">
        <v>400</v>
      </c>
      <c r="K465" s="6" t="s">
        <v>373</v>
      </c>
      <c r="L465" s="6" t="s">
        <v>390</v>
      </c>
      <c r="M465" s="14">
        <f t="shared" si="41"/>
        <v>5.652477064220184</v>
      </c>
      <c r="N465" s="6">
        <v>0</v>
      </c>
      <c r="O465" s="6">
        <v>0</v>
      </c>
      <c r="P465" s="6">
        <f t="shared" si="42"/>
        <v>0</v>
      </c>
      <c r="Q465">
        <f t="shared" si="43"/>
        <v>10.986666666666668</v>
      </c>
      <c r="R465">
        <f t="shared" si="44"/>
        <v>6.5920000000000014</v>
      </c>
      <c r="S465">
        <v>48</v>
      </c>
      <c r="T465">
        <f t="shared" si="45"/>
        <v>2.4296132787985026E-2</v>
      </c>
    </row>
    <row r="466" spans="1:20">
      <c r="A466" s="6">
        <v>5</v>
      </c>
      <c r="B466" s="7" t="s">
        <v>6</v>
      </c>
      <c r="C466" s="7" t="s">
        <v>438</v>
      </c>
      <c r="D466" s="7" t="s">
        <v>444</v>
      </c>
      <c r="E466" s="7" t="s">
        <v>442</v>
      </c>
      <c r="F466" s="7" t="s">
        <v>359</v>
      </c>
      <c r="G466" s="6" t="s">
        <v>382</v>
      </c>
      <c r="H466" s="6" t="s">
        <v>399</v>
      </c>
      <c r="I466" s="6" t="s">
        <v>371</v>
      </c>
      <c r="J466" s="6" t="s">
        <v>400</v>
      </c>
      <c r="K466" s="6" t="s">
        <v>373</v>
      </c>
      <c r="L466" s="6" t="s">
        <v>390</v>
      </c>
      <c r="M466" s="14">
        <f t="shared" si="41"/>
        <v>5.740904977375564</v>
      </c>
      <c r="N466" s="6">
        <v>0</v>
      </c>
      <c r="O466" s="6">
        <v>1.54</v>
      </c>
      <c r="P466" s="6">
        <f t="shared" si="42"/>
        <v>1.54</v>
      </c>
      <c r="Q466">
        <f t="shared" si="43"/>
        <v>9.446666666666669</v>
      </c>
      <c r="R466">
        <f t="shared" si="44"/>
        <v>5.6680000000000019</v>
      </c>
      <c r="S466">
        <v>48</v>
      </c>
      <c r="T466">
        <f t="shared" si="45"/>
        <v>2.0568766387649703E-2</v>
      </c>
    </row>
    <row r="467" spans="1:20">
      <c r="A467" s="6">
        <v>6</v>
      </c>
      <c r="B467" s="7" t="s">
        <v>7</v>
      </c>
      <c r="C467" s="7" t="s">
        <v>438</v>
      </c>
      <c r="D467" s="7" t="s">
        <v>444</v>
      </c>
      <c r="E467" s="7" t="s">
        <v>442</v>
      </c>
      <c r="F467" s="7" t="s">
        <v>374</v>
      </c>
      <c r="G467" s="6" t="s">
        <v>382</v>
      </c>
      <c r="H467" s="6" t="s">
        <v>399</v>
      </c>
      <c r="I467" s="6" t="s">
        <v>371</v>
      </c>
      <c r="J467" s="6" t="s">
        <v>400</v>
      </c>
      <c r="K467" s="6" t="s">
        <v>373</v>
      </c>
      <c r="L467" s="6" t="s">
        <v>390</v>
      </c>
      <c r="M467" s="14">
        <f t="shared" si="41"/>
        <v>5.6324170616113749</v>
      </c>
      <c r="N467" s="6">
        <v>0</v>
      </c>
      <c r="O467" s="6">
        <v>0</v>
      </c>
      <c r="P467" s="6">
        <f t="shared" si="42"/>
        <v>0</v>
      </c>
      <c r="Q467">
        <f t="shared" si="43"/>
        <v>10.986666666666668</v>
      </c>
      <c r="R467">
        <f t="shared" si="44"/>
        <v>6.5920000000000014</v>
      </c>
      <c r="S467">
        <v>48</v>
      </c>
      <c r="T467">
        <f t="shared" si="45"/>
        <v>2.4382664108691509E-2</v>
      </c>
    </row>
    <row r="468" spans="1:20">
      <c r="A468" s="6">
        <v>7</v>
      </c>
      <c r="B468" s="7" t="s">
        <v>8</v>
      </c>
      <c r="C468" s="7" t="s">
        <v>438</v>
      </c>
      <c r="D468" s="7" t="s">
        <v>444</v>
      </c>
      <c r="E468" s="7" t="s">
        <v>442</v>
      </c>
      <c r="F468" s="7" t="s">
        <v>356</v>
      </c>
      <c r="G468" s="6" t="s">
        <v>382</v>
      </c>
      <c r="H468" s="6" t="s">
        <v>399</v>
      </c>
      <c r="I468" s="6" t="s">
        <v>371</v>
      </c>
      <c r="J468" s="6" t="s">
        <v>400</v>
      </c>
      <c r="K468" s="6" t="s">
        <v>373</v>
      </c>
      <c r="L468" s="6" t="s">
        <v>390</v>
      </c>
      <c r="M468" s="14">
        <f t="shared" si="41"/>
        <v>5.6893269230769219</v>
      </c>
      <c r="N468" s="6">
        <v>0</v>
      </c>
      <c r="O468" s="6">
        <v>0</v>
      </c>
      <c r="P468" s="6">
        <f t="shared" si="42"/>
        <v>0</v>
      </c>
      <c r="Q468">
        <f t="shared" si="43"/>
        <v>10.986666666666668</v>
      </c>
      <c r="R468">
        <f t="shared" si="44"/>
        <v>6.5920000000000014</v>
      </c>
      <c r="S468">
        <v>48</v>
      </c>
      <c r="T468">
        <f t="shared" si="45"/>
        <v>2.4138766358509815E-2</v>
      </c>
    </row>
    <row r="469" spans="1:20">
      <c r="A469" s="6">
        <v>8</v>
      </c>
      <c r="B469" s="7" t="s">
        <v>9</v>
      </c>
      <c r="C469" s="7" t="s">
        <v>438</v>
      </c>
      <c r="D469" s="7" t="s">
        <v>444</v>
      </c>
      <c r="E469" s="7" t="s">
        <v>442</v>
      </c>
      <c r="F469" s="7" t="s">
        <v>357</v>
      </c>
      <c r="G469" s="6" t="s">
        <v>382</v>
      </c>
      <c r="H469" s="6" t="s">
        <v>399</v>
      </c>
      <c r="I469" s="6" t="s">
        <v>371</v>
      </c>
      <c r="J469" s="6" t="s">
        <v>400</v>
      </c>
      <c r="K469" s="6" t="s">
        <v>373</v>
      </c>
      <c r="L469" s="6" t="s">
        <v>390</v>
      </c>
      <c r="M469" s="14">
        <f t="shared" si="41"/>
        <v>5.6570422535211273</v>
      </c>
      <c r="N469" s="6">
        <v>0</v>
      </c>
      <c r="O469" s="6">
        <v>2.54</v>
      </c>
      <c r="P469" s="6">
        <f t="shared" si="42"/>
        <v>2.54</v>
      </c>
      <c r="Q469">
        <f t="shared" si="43"/>
        <v>8.446666666666669</v>
      </c>
      <c r="R469">
        <f t="shared" si="44"/>
        <v>5.0680000000000014</v>
      </c>
      <c r="S469">
        <v>48</v>
      </c>
      <c r="T469">
        <f t="shared" si="45"/>
        <v>1.8664052450309145E-2</v>
      </c>
    </row>
    <row r="470" spans="1:20">
      <c r="A470" s="6">
        <v>9</v>
      </c>
      <c r="B470" s="7" t="s">
        <v>10</v>
      </c>
      <c r="C470" s="7" t="s">
        <v>438</v>
      </c>
      <c r="D470" s="7" t="s">
        <v>446</v>
      </c>
      <c r="E470" s="7" t="s">
        <v>442</v>
      </c>
      <c r="F470" s="7" t="s">
        <v>359</v>
      </c>
      <c r="G470" s="6" t="s">
        <v>382</v>
      </c>
      <c r="H470" s="6" t="s">
        <v>399</v>
      </c>
      <c r="I470" s="6" t="s">
        <v>371</v>
      </c>
      <c r="J470" s="6" t="s">
        <v>400</v>
      </c>
      <c r="K470" s="6" t="s">
        <v>373</v>
      </c>
      <c r="L470" s="6" t="s">
        <v>390</v>
      </c>
      <c r="M470" s="14">
        <f t="shared" si="41"/>
        <v>5.5940186915887855</v>
      </c>
      <c r="N470" s="6">
        <v>0</v>
      </c>
      <c r="O470" s="6">
        <v>0.9</v>
      </c>
      <c r="P470" s="6">
        <f t="shared" si="42"/>
        <v>0.9</v>
      </c>
      <c r="Q470">
        <f t="shared" si="43"/>
        <v>10.086666666666668</v>
      </c>
      <c r="R470">
        <f t="shared" si="44"/>
        <v>6.0520000000000014</v>
      </c>
      <c r="S470">
        <v>48</v>
      </c>
      <c r="T470">
        <f t="shared" si="45"/>
        <v>2.2538954602156287E-2</v>
      </c>
    </row>
    <row r="471" spans="1:20">
      <c r="A471" s="6">
        <v>10</v>
      </c>
      <c r="B471" s="7" t="s">
        <v>11</v>
      </c>
      <c r="C471" s="7" t="s">
        <v>438</v>
      </c>
      <c r="D471" s="7" t="s">
        <v>446</v>
      </c>
      <c r="E471" s="7" t="s">
        <v>442</v>
      </c>
      <c r="F471" s="7" t="s">
        <v>375</v>
      </c>
      <c r="G471" s="6"/>
      <c r="H471" s="6"/>
      <c r="I471" s="6"/>
      <c r="J471" s="6"/>
      <c r="K471" s="6"/>
      <c r="L471" s="6"/>
      <c r="M471" s="14"/>
      <c r="N471" s="6"/>
      <c r="O471" s="6"/>
      <c r="P471" s="6"/>
    </row>
    <row r="472" spans="1:20">
      <c r="A472" s="6">
        <v>11</v>
      </c>
      <c r="B472" s="7" t="s">
        <v>12</v>
      </c>
      <c r="C472" s="7" t="s">
        <v>438</v>
      </c>
      <c r="D472" s="7" t="s">
        <v>446</v>
      </c>
      <c r="E472" s="7" t="s">
        <v>442</v>
      </c>
      <c r="F472" s="7" t="s">
        <v>376</v>
      </c>
      <c r="G472" s="6" t="s">
        <v>382</v>
      </c>
      <c r="H472" s="6" t="s">
        <v>399</v>
      </c>
      <c r="I472" s="6" t="s">
        <v>371</v>
      </c>
      <c r="J472" s="6" t="s">
        <v>400</v>
      </c>
      <c r="K472" s="6" t="s">
        <v>373</v>
      </c>
      <c r="L472" s="6" t="s">
        <v>390</v>
      </c>
      <c r="M472" s="14">
        <f t="shared" si="41"/>
        <v>5.7546874999999993</v>
      </c>
      <c r="N472" s="6">
        <v>0</v>
      </c>
      <c r="O472" s="6">
        <v>1</v>
      </c>
      <c r="P472" s="6">
        <f>O472-N472</f>
        <v>1</v>
      </c>
      <c r="Q472">
        <f t="shared" si="43"/>
        <v>9.9866666666666681</v>
      </c>
      <c r="R472">
        <f t="shared" si="44"/>
        <v>5.9920000000000009</v>
      </c>
      <c r="S472">
        <v>48</v>
      </c>
      <c r="T472">
        <f t="shared" si="45"/>
        <v>2.1692460856186088E-2</v>
      </c>
    </row>
    <row r="473" spans="1:20">
      <c r="A473" s="6">
        <v>12</v>
      </c>
      <c r="B473" s="7" t="s">
        <v>13</v>
      </c>
      <c r="C473" s="7" t="s">
        <v>438</v>
      </c>
      <c r="D473" s="7" t="s">
        <v>446</v>
      </c>
      <c r="E473" s="7" t="s">
        <v>442</v>
      </c>
      <c r="F473" s="7" t="s">
        <v>374</v>
      </c>
      <c r="G473" s="6" t="s">
        <v>382</v>
      </c>
      <c r="H473" s="6" t="s">
        <v>399</v>
      </c>
      <c r="I473" s="6" t="s">
        <v>371</v>
      </c>
      <c r="J473" s="6" t="s">
        <v>400</v>
      </c>
      <c r="K473" s="6" t="s">
        <v>373</v>
      </c>
      <c r="L473" s="6" t="s">
        <v>390</v>
      </c>
      <c r="M473" s="14">
        <f t="shared" si="41"/>
        <v>5.6580092592592584</v>
      </c>
      <c r="N473" s="6">
        <v>0</v>
      </c>
      <c r="O473" s="6">
        <v>2.8</v>
      </c>
      <c r="P473" s="6">
        <f>O473-N473</f>
        <v>2.8</v>
      </c>
      <c r="Q473">
        <f t="shared" si="43"/>
        <v>8.1866666666666674</v>
      </c>
      <c r="R473">
        <f t="shared" si="44"/>
        <v>4.9120000000000008</v>
      </c>
      <c r="S473">
        <v>48</v>
      </c>
      <c r="T473">
        <f t="shared" si="45"/>
        <v>1.8086455614378182E-2</v>
      </c>
    </row>
    <row r="474" spans="1:20">
      <c r="A474" s="6">
        <v>13</v>
      </c>
      <c r="B474" s="7" t="s">
        <v>14</v>
      </c>
      <c r="C474" s="7" t="s">
        <v>448</v>
      </c>
      <c r="D474" s="7" t="s">
        <v>454</v>
      </c>
      <c r="E474" s="7" t="s">
        <v>442</v>
      </c>
      <c r="F474" s="7" t="s">
        <v>359</v>
      </c>
      <c r="G474" s="6" t="s">
        <v>382</v>
      </c>
      <c r="H474" s="6" t="s">
        <v>399</v>
      </c>
      <c r="I474" s="6" t="s">
        <v>371</v>
      </c>
      <c r="J474" s="6" t="s">
        <v>400</v>
      </c>
      <c r="K474" s="6" t="s">
        <v>373</v>
      </c>
      <c r="L474" s="6" t="s">
        <v>390</v>
      </c>
      <c r="M474" s="14">
        <f t="shared" si="41"/>
        <v>5.6170093457943908</v>
      </c>
      <c r="N474" s="6">
        <v>0</v>
      </c>
      <c r="O474" s="6">
        <v>4.8</v>
      </c>
      <c r="P474" s="6">
        <f>O474-N474</f>
        <v>4.8</v>
      </c>
      <c r="Q474">
        <f t="shared" si="43"/>
        <v>6.1866666666666683</v>
      </c>
      <c r="R474">
        <f t="shared" si="44"/>
        <v>3.7120000000000015</v>
      </c>
      <c r="S474">
        <v>48</v>
      </c>
      <c r="T474">
        <f t="shared" si="45"/>
        <v>1.3767706010892604E-2</v>
      </c>
    </row>
    <row r="475" spans="1:20">
      <c r="A475" s="6">
        <v>14</v>
      </c>
      <c r="B475" s="7" t="s">
        <v>15</v>
      </c>
      <c r="C475" s="7" t="s">
        <v>448</v>
      </c>
      <c r="D475" s="7" t="s">
        <v>455</v>
      </c>
      <c r="E475" s="7" t="s">
        <v>442</v>
      </c>
      <c r="F475" s="7" t="s">
        <v>376</v>
      </c>
      <c r="G475" s="6" t="s">
        <v>382</v>
      </c>
      <c r="H475" s="6" t="s">
        <v>399</v>
      </c>
      <c r="I475" s="6" t="s">
        <v>371</v>
      </c>
      <c r="J475" s="6" t="s">
        <v>400</v>
      </c>
      <c r="K475" s="6" t="s">
        <v>373</v>
      </c>
      <c r="L475" s="6" t="s">
        <v>402</v>
      </c>
      <c r="M475" s="14">
        <f t="shared" si="41"/>
        <v>5.6627622377622364</v>
      </c>
      <c r="N475" s="6">
        <v>0</v>
      </c>
      <c r="O475" s="6">
        <v>0</v>
      </c>
      <c r="P475" s="6">
        <f>O475-N475</f>
        <v>0</v>
      </c>
      <c r="Q475">
        <f t="shared" si="43"/>
        <v>10.986666666666668</v>
      </c>
      <c r="R475">
        <f t="shared" si="44"/>
        <v>6.5920000000000014</v>
      </c>
      <c r="S475">
        <v>48</v>
      </c>
      <c r="T475">
        <f t="shared" si="45"/>
        <v>2.425200415753348E-2</v>
      </c>
    </row>
    <row r="476" spans="1:20">
      <c r="A476" s="6">
        <v>15</v>
      </c>
      <c r="B476" s="7" t="s">
        <v>16</v>
      </c>
      <c r="C476" s="7" t="s">
        <v>448</v>
      </c>
      <c r="D476" s="7" t="s">
        <v>453</v>
      </c>
      <c r="E476" s="7" t="s">
        <v>442</v>
      </c>
      <c r="F476" s="7" t="s">
        <v>374</v>
      </c>
      <c r="G476" s="6"/>
      <c r="H476" s="6"/>
      <c r="I476" s="6"/>
      <c r="J476" s="6"/>
      <c r="K476" s="6"/>
      <c r="L476" s="6"/>
      <c r="M476" s="14"/>
      <c r="N476" s="6"/>
      <c r="O476" s="6"/>
      <c r="P476" s="6"/>
    </row>
    <row r="477" spans="1:20">
      <c r="A477" s="6">
        <v>16</v>
      </c>
      <c r="B477" s="7" t="s">
        <v>17</v>
      </c>
      <c r="C477" s="7" t="s">
        <v>448</v>
      </c>
      <c r="D477" s="7" t="s">
        <v>453</v>
      </c>
      <c r="E477" s="7" t="s">
        <v>442</v>
      </c>
      <c r="F477" s="7" t="s">
        <v>375</v>
      </c>
      <c r="G477" s="6" t="s">
        <v>382</v>
      </c>
      <c r="H477" s="6" t="s">
        <v>399</v>
      </c>
      <c r="I477" s="6" t="s">
        <v>371</v>
      </c>
      <c r="J477" s="6" t="s">
        <v>400</v>
      </c>
      <c r="K477" s="6" t="s">
        <v>373</v>
      </c>
      <c r="L477" s="6" t="s">
        <v>402</v>
      </c>
      <c r="M477" s="14">
        <f t="shared" si="41"/>
        <v>5.6638683127572023</v>
      </c>
      <c r="N477" s="6">
        <v>0</v>
      </c>
      <c r="O477" s="6">
        <v>0</v>
      </c>
      <c r="P477" s="6">
        <f>O477-N477</f>
        <v>0</v>
      </c>
      <c r="Q477">
        <f t="shared" si="43"/>
        <v>10.986666666666668</v>
      </c>
      <c r="R477">
        <f t="shared" si="44"/>
        <v>6.5920000000000014</v>
      </c>
      <c r="S477">
        <v>48</v>
      </c>
      <c r="T477">
        <f t="shared" si="45"/>
        <v>2.4247268077191353E-2</v>
      </c>
    </row>
    <row r="478" spans="1:20">
      <c r="A478" s="6">
        <v>17</v>
      </c>
      <c r="B478" s="7" t="s">
        <v>18</v>
      </c>
      <c r="C478" s="7" t="s">
        <v>448</v>
      </c>
      <c r="D478" s="7" t="s">
        <v>457</v>
      </c>
      <c r="E478" s="7" t="s">
        <v>442</v>
      </c>
      <c r="F478" s="7" t="s">
        <v>374</v>
      </c>
      <c r="G478" s="6" t="s">
        <v>382</v>
      </c>
      <c r="H478" s="6" t="s">
        <v>399</v>
      </c>
      <c r="I478" s="6" t="s">
        <v>371</v>
      </c>
      <c r="J478" s="6" t="s">
        <v>400</v>
      </c>
      <c r="K478" s="6" t="s">
        <v>373</v>
      </c>
      <c r="L478" s="6" t="s">
        <v>402</v>
      </c>
      <c r="M478" s="14">
        <f t="shared" si="41"/>
        <v>5.6770886075949392</v>
      </c>
      <c r="N478" s="6">
        <v>0</v>
      </c>
      <c r="O478" s="6">
        <v>5.7</v>
      </c>
      <c r="P478" s="6">
        <f>O478-N478</f>
        <v>5.7</v>
      </c>
      <c r="Q478">
        <f t="shared" si="43"/>
        <v>5.286666666666668</v>
      </c>
      <c r="R478">
        <f t="shared" si="44"/>
        <v>3.172000000000001</v>
      </c>
      <c r="S478">
        <v>48</v>
      </c>
      <c r="T478">
        <f t="shared" si="45"/>
        <v>1.1640356158071156E-2</v>
      </c>
    </row>
    <row r="479" spans="1:20">
      <c r="A479" s="6">
        <v>18</v>
      </c>
      <c r="B479" s="7" t="s">
        <v>19</v>
      </c>
      <c r="C479" s="7" t="s">
        <v>448</v>
      </c>
      <c r="D479" s="7" t="s">
        <v>457</v>
      </c>
      <c r="E479" s="7" t="s">
        <v>442</v>
      </c>
      <c r="F479" s="7" t="s">
        <v>377</v>
      </c>
      <c r="G479" s="6" t="s">
        <v>382</v>
      </c>
      <c r="H479" s="6" t="s">
        <v>399</v>
      </c>
      <c r="I479" s="6" t="s">
        <v>371</v>
      </c>
      <c r="J479" s="6" t="s">
        <v>400</v>
      </c>
      <c r="K479" s="6" t="s">
        <v>373</v>
      </c>
      <c r="L479" s="6" t="s">
        <v>402</v>
      </c>
      <c r="M479" s="14">
        <f t="shared" si="41"/>
        <v>5.7523255813953478</v>
      </c>
      <c r="N479" s="6">
        <v>0</v>
      </c>
      <c r="O479" s="6">
        <v>1.5</v>
      </c>
      <c r="P479" s="6">
        <f>O479-N479</f>
        <v>1.5</v>
      </c>
      <c r="Q479">
        <f t="shared" si="43"/>
        <v>9.4866666666666681</v>
      </c>
      <c r="R479">
        <f t="shared" si="44"/>
        <v>5.6920000000000011</v>
      </c>
      <c r="S479">
        <v>48</v>
      </c>
      <c r="T479">
        <f t="shared" si="45"/>
        <v>2.0614850751297091E-2</v>
      </c>
    </row>
    <row r="480" spans="1:20">
      <c r="A480" s="6">
        <v>19</v>
      </c>
      <c r="B480" s="7" t="s">
        <v>20</v>
      </c>
      <c r="C480" s="7" t="s">
        <v>448</v>
      </c>
      <c r="D480" s="7" t="s">
        <v>457</v>
      </c>
      <c r="E480" s="7" t="s">
        <v>442</v>
      </c>
      <c r="F480" s="7" t="s">
        <v>378</v>
      </c>
      <c r="G480" s="6"/>
      <c r="H480" s="6"/>
      <c r="I480" s="6"/>
      <c r="J480" s="6"/>
      <c r="K480" s="6"/>
      <c r="L480" s="6"/>
      <c r="M480" s="14"/>
      <c r="N480" s="6"/>
      <c r="O480" s="6"/>
      <c r="P480" s="6"/>
    </row>
    <row r="481" spans="1:20">
      <c r="A481" s="6">
        <v>20</v>
      </c>
      <c r="B481" s="7" t="s">
        <v>21</v>
      </c>
      <c r="C481" s="7" t="s">
        <v>448</v>
      </c>
      <c r="D481" s="7" t="s">
        <v>457</v>
      </c>
      <c r="E481" s="7" t="s">
        <v>442</v>
      </c>
      <c r="F481" s="7" t="s">
        <v>375</v>
      </c>
      <c r="G481" s="6" t="s">
        <v>382</v>
      </c>
      <c r="H481" s="6" t="s">
        <v>399</v>
      </c>
      <c r="I481" s="6" t="s">
        <v>371</v>
      </c>
      <c r="J481" s="6" t="s">
        <v>400</v>
      </c>
      <c r="K481" s="6" t="s">
        <v>373</v>
      </c>
      <c r="L481" s="6" t="s">
        <v>390</v>
      </c>
      <c r="M481" s="14">
        <f t="shared" si="41"/>
        <v>5.6015073529411765</v>
      </c>
      <c r="N481" s="6">
        <v>0</v>
      </c>
      <c r="O481" s="6">
        <v>0</v>
      </c>
      <c r="P481" s="6">
        <f t="shared" ref="P481:P497" si="46">O481-N481</f>
        <v>0</v>
      </c>
      <c r="Q481">
        <f t="shared" si="43"/>
        <v>10.986666666666668</v>
      </c>
      <c r="R481">
        <f t="shared" si="44"/>
        <v>6.5920000000000014</v>
      </c>
      <c r="S481">
        <v>48</v>
      </c>
      <c r="T481">
        <f t="shared" si="45"/>
        <v>2.4517210222213478E-2</v>
      </c>
    </row>
    <row r="482" spans="1:20">
      <c r="A482" s="6">
        <v>21</v>
      </c>
      <c r="B482" s="7" t="s">
        <v>22</v>
      </c>
      <c r="C482" s="7" t="s">
        <v>448</v>
      </c>
      <c r="D482" s="7" t="s">
        <v>459</v>
      </c>
      <c r="E482" s="7" t="s">
        <v>442</v>
      </c>
      <c r="F482" s="7" t="s">
        <v>377</v>
      </c>
      <c r="G482" s="6" t="s">
        <v>382</v>
      </c>
      <c r="H482" s="6" t="s">
        <v>399</v>
      </c>
      <c r="I482" s="6" t="s">
        <v>371</v>
      </c>
      <c r="J482" s="6" t="s">
        <v>400</v>
      </c>
      <c r="K482" s="6" t="s">
        <v>373</v>
      </c>
      <c r="L482" s="6" t="s">
        <v>390</v>
      </c>
      <c r="M482" s="14">
        <f t="shared" si="41"/>
        <v>5.7313456464379939</v>
      </c>
      <c r="N482" s="6">
        <v>0</v>
      </c>
      <c r="O482" s="6">
        <v>0</v>
      </c>
      <c r="P482" s="6">
        <f t="shared" si="46"/>
        <v>0</v>
      </c>
      <c r="Q482">
        <f t="shared" si="43"/>
        <v>10.986666666666668</v>
      </c>
      <c r="R482">
        <f t="shared" si="44"/>
        <v>6.5920000000000014</v>
      </c>
      <c r="S482">
        <v>48</v>
      </c>
      <c r="T482">
        <f t="shared" si="45"/>
        <v>2.3961795676846923E-2</v>
      </c>
    </row>
    <row r="483" spans="1:20">
      <c r="A483" s="6">
        <v>22</v>
      </c>
      <c r="B483" s="7" t="s">
        <v>23</v>
      </c>
      <c r="C483" s="7" t="s">
        <v>448</v>
      </c>
      <c r="D483" s="7" t="s">
        <v>459</v>
      </c>
      <c r="E483" s="7" t="s">
        <v>442</v>
      </c>
      <c r="F483" s="7" t="s">
        <v>374</v>
      </c>
      <c r="G483" s="6" t="s">
        <v>382</v>
      </c>
      <c r="H483" s="6" t="s">
        <v>399</v>
      </c>
      <c r="I483" s="6" t="s">
        <v>371</v>
      </c>
      <c r="J483" s="6" t="s">
        <v>400</v>
      </c>
      <c r="K483" s="6" t="s">
        <v>373</v>
      </c>
      <c r="L483" s="6" t="s">
        <v>390</v>
      </c>
      <c r="M483" s="14">
        <f t="shared" si="41"/>
        <v>5.6622928176795577</v>
      </c>
      <c r="N483" s="6">
        <v>0</v>
      </c>
      <c r="O483" s="6">
        <v>0.4</v>
      </c>
      <c r="P483" s="6">
        <f t="shared" si="46"/>
        <v>0.4</v>
      </c>
      <c r="Q483">
        <f t="shared" si="43"/>
        <v>10.586666666666668</v>
      </c>
      <c r="R483">
        <f t="shared" si="44"/>
        <v>6.3520000000000021</v>
      </c>
      <c r="S483">
        <v>48</v>
      </c>
      <c r="T483">
        <f t="shared" si="45"/>
        <v>2.3370980200837509E-2</v>
      </c>
    </row>
    <row r="484" spans="1:20">
      <c r="A484" s="6">
        <v>23</v>
      </c>
      <c r="B484" s="7" t="s">
        <v>24</v>
      </c>
      <c r="C484" s="7" t="s">
        <v>448</v>
      </c>
      <c r="D484" s="7" t="s">
        <v>459</v>
      </c>
      <c r="E484" s="7" t="s">
        <v>442</v>
      </c>
      <c r="F484" s="7" t="s">
        <v>378</v>
      </c>
      <c r="G484" s="6" t="s">
        <v>382</v>
      </c>
      <c r="H484" s="6" t="s">
        <v>399</v>
      </c>
      <c r="I484" s="6" t="s">
        <v>371</v>
      </c>
      <c r="J484" s="6" t="s">
        <v>400</v>
      </c>
      <c r="K484" s="6" t="s">
        <v>373</v>
      </c>
      <c r="L484" s="6" t="s">
        <v>390</v>
      </c>
      <c r="M484" s="14">
        <f t="shared" si="41"/>
        <v>5.6142618384401111</v>
      </c>
      <c r="N484" s="6">
        <v>0</v>
      </c>
      <c r="O484" s="6">
        <v>1.4</v>
      </c>
      <c r="P484" s="6">
        <f t="shared" si="46"/>
        <v>1.4</v>
      </c>
      <c r="Q484">
        <f t="shared" si="43"/>
        <v>9.5866666666666678</v>
      </c>
      <c r="R484">
        <f t="shared" si="44"/>
        <v>5.7520000000000007</v>
      </c>
      <c r="S484">
        <v>48</v>
      </c>
      <c r="T484">
        <f t="shared" si="45"/>
        <v>2.1344450398242971E-2</v>
      </c>
    </row>
    <row r="485" spans="1:20">
      <c r="A485" s="6">
        <v>24</v>
      </c>
      <c r="B485" s="7" t="s">
        <v>25</v>
      </c>
      <c r="C485" s="7" t="s">
        <v>448</v>
      </c>
      <c r="D485" s="7" t="s">
        <v>459</v>
      </c>
      <c r="E485" s="7" t="s">
        <v>442</v>
      </c>
      <c r="F485" s="7" t="s">
        <v>375</v>
      </c>
      <c r="G485" s="6" t="s">
        <v>382</v>
      </c>
      <c r="H485" s="6" t="s">
        <v>399</v>
      </c>
      <c r="I485" s="6" t="s">
        <v>371</v>
      </c>
      <c r="J485" s="6" t="s">
        <v>400</v>
      </c>
      <c r="K485" s="6" t="s">
        <v>373</v>
      </c>
      <c r="L485" s="6" t="s">
        <v>390</v>
      </c>
      <c r="M485" s="14">
        <f t="shared" si="41"/>
        <v>5.6519008264462807</v>
      </c>
      <c r="N485" s="6">
        <v>0</v>
      </c>
      <c r="O485" s="6">
        <v>0</v>
      </c>
      <c r="P485" s="6">
        <f t="shared" si="46"/>
        <v>0</v>
      </c>
      <c r="Q485">
        <f t="shared" si="43"/>
        <v>10.986666666666668</v>
      </c>
      <c r="R485">
        <f t="shared" si="44"/>
        <v>6.5920000000000014</v>
      </c>
      <c r="S485">
        <v>48</v>
      </c>
      <c r="T485">
        <f t="shared" si="45"/>
        <v>2.4298609892573753E-2</v>
      </c>
    </row>
    <row r="486" spans="1:20">
      <c r="A486" s="6">
        <v>25</v>
      </c>
      <c r="B486" s="7" t="s">
        <v>26</v>
      </c>
      <c r="C486" s="7" t="s">
        <v>452</v>
      </c>
      <c r="D486" s="7" t="s">
        <v>461</v>
      </c>
      <c r="E486" s="7" t="s">
        <v>442</v>
      </c>
      <c r="F486" s="7" t="s">
        <v>378</v>
      </c>
      <c r="G486" s="6" t="s">
        <v>382</v>
      </c>
      <c r="H486" s="6" t="s">
        <v>399</v>
      </c>
      <c r="I486" s="6" t="s">
        <v>371</v>
      </c>
      <c r="J486" s="6" t="s">
        <v>400</v>
      </c>
      <c r="K486" s="6" t="s">
        <v>373</v>
      </c>
      <c r="L486" s="6" t="s">
        <v>390</v>
      </c>
      <c r="M486" s="14">
        <f t="shared" si="41"/>
        <v>5.6514678899082567</v>
      </c>
      <c r="N486" s="6">
        <v>0</v>
      </c>
      <c r="O486" s="6">
        <v>4.3</v>
      </c>
      <c r="P486" s="6">
        <f t="shared" si="46"/>
        <v>4.3</v>
      </c>
      <c r="Q486">
        <f t="shared" si="43"/>
        <v>6.6866666666666683</v>
      </c>
      <c r="R486">
        <f t="shared" si="44"/>
        <v>4.0120000000000013</v>
      </c>
      <c r="S486">
        <v>48</v>
      </c>
      <c r="T486">
        <f t="shared" si="45"/>
        <v>1.4789667916646381E-2</v>
      </c>
    </row>
    <row r="487" spans="1:20">
      <c r="A487" s="6">
        <v>26</v>
      </c>
      <c r="B487" s="7" t="s">
        <v>27</v>
      </c>
      <c r="C487" s="7" t="s">
        <v>452</v>
      </c>
      <c r="D487" s="7" t="s">
        <v>461</v>
      </c>
      <c r="E487" s="7" t="s">
        <v>442</v>
      </c>
      <c r="F487" s="7" t="s">
        <v>377</v>
      </c>
      <c r="G487" s="6" t="s">
        <v>382</v>
      </c>
      <c r="H487" s="6" t="s">
        <v>399</v>
      </c>
      <c r="I487" s="6" t="s">
        <v>371</v>
      </c>
      <c r="J487" s="6" t="s">
        <v>400</v>
      </c>
      <c r="K487" s="6" t="s">
        <v>373</v>
      </c>
      <c r="L487" s="6" t="s">
        <v>405</v>
      </c>
      <c r="M487" s="14">
        <f t="shared" si="41"/>
        <v>5.6709333333333323</v>
      </c>
      <c r="N487" s="6">
        <v>0</v>
      </c>
      <c r="O487" s="6">
        <v>5.42</v>
      </c>
      <c r="P487" s="6">
        <f t="shared" si="46"/>
        <v>5.42</v>
      </c>
      <c r="Q487">
        <f t="shared" si="43"/>
        <v>5.5666666666666682</v>
      </c>
      <c r="R487">
        <f t="shared" si="44"/>
        <v>3.3400000000000012</v>
      </c>
      <c r="S487">
        <v>48</v>
      </c>
      <c r="T487">
        <f t="shared" si="45"/>
        <v>1.2270173046177002E-2</v>
      </c>
    </row>
    <row r="488" spans="1:20">
      <c r="A488" s="6">
        <v>27</v>
      </c>
      <c r="B488" s="7" t="s">
        <v>28</v>
      </c>
      <c r="C488" s="7" t="s">
        <v>452</v>
      </c>
      <c r="D488" s="7" t="s">
        <v>461</v>
      </c>
      <c r="E488" s="7" t="s">
        <v>442</v>
      </c>
      <c r="F488" s="7" t="s">
        <v>375</v>
      </c>
      <c r="G488" s="6" t="s">
        <v>382</v>
      </c>
      <c r="H488" s="6" t="s">
        <v>399</v>
      </c>
      <c r="I488" s="6" t="s">
        <v>371</v>
      </c>
      <c r="J488" s="6" t="s">
        <v>400</v>
      </c>
      <c r="K488" s="6" t="s">
        <v>373</v>
      </c>
      <c r="L488" s="6" t="s">
        <v>405</v>
      </c>
      <c r="M488" s="14">
        <f t="shared" si="41"/>
        <v>3.9053201970443356</v>
      </c>
      <c r="N488" s="6">
        <v>0</v>
      </c>
      <c r="O488" s="6">
        <v>3.78</v>
      </c>
      <c r="P488" s="6">
        <f t="shared" si="46"/>
        <v>3.78</v>
      </c>
      <c r="Q488">
        <f t="shared" si="43"/>
        <v>7.2066666666666688</v>
      </c>
      <c r="R488">
        <f t="shared" si="44"/>
        <v>4.3240000000000016</v>
      </c>
      <c r="S488">
        <v>48</v>
      </c>
      <c r="T488">
        <f t="shared" si="45"/>
        <v>2.3066823919204157E-2</v>
      </c>
    </row>
    <row r="489" spans="1:20">
      <c r="A489" s="6">
        <v>28</v>
      </c>
      <c r="B489" s="7" t="s">
        <v>29</v>
      </c>
      <c r="C489" s="7" t="s">
        <v>452</v>
      </c>
      <c r="D489" s="7" t="s">
        <v>461</v>
      </c>
      <c r="E489" s="7" t="s">
        <v>442</v>
      </c>
      <c r="F489" s="7" t="s">
        <v>374</v>
      </c>
      <c r="G489" s="6" t="s">
        <v>382</v>
      </c>
      <c r="H489" s="6" t="s">
        <v>399</v>
      </c>
      <c r="I489" s="6" t="s">
        <v>371</v>
      </c>
      <c r="J489" s="6" t="s">
        <v>400</v>
      </c>
      <c r="K489" s="6" t="s">
        <v>373</v>
      </c>
      <c r="L489" s="6" t="s">
        <v>405</v>
      </c>
      <c r="M489" s="14">
        <f t="shared" si="41"/>
        <v>5.6718925233644857</v>
      </c>
      <c r="N489" s="6">
        <v>0</v>
      </c>
      <c r="O489" s="6">
        <v>1.52</v>
      </c>
      <c r="P489" s="6">
        <f t="shared" si="46"/>
        <v>1.52</v>
      </c>
      <c r="Q489">
        <f t="shared" si="43"/>
        <v>9.4666666666666686</v>
      </c>
      <c r="R489">
        <f t="shared" si="44"/>
        <v>5.6800000000000015</v>
      </c>
      <c r="S489">
        <v>48</v>
      </c>
      <c r="T489">
        <f t="shared" si="45"/>
        <v>2.0863112769834311E-2</v>
      </c>
    </row>
    <row r="490" spans="1:20">
      <c r="A490" s="6">
        <v>29</v>
      </c>
      <c r="B490" s="7" t="s">
        <v>30</v>
      </c>
      <c r="C490" s="7" t="s">
        <v>452</v>
      </c>
      <c r="D490" s="7" t="s">
        <v>463</v>
      </c>
      <c r="E490" s="7" t="s">
        <v>442</v>
      </c>
      <c r="F490" s="7" t="s">
        <v>375</v>
      </c>
      <c r="G490" s="6" t="s">
        <v>382</v>
      </c>
      <c r="H490" s="6" t="s">
        <v>399</v>
      </c>
      <c r="I490" s="6" t="s">
        <v>371</v>
      </c>
      <c r="J490" s="6" t="s">
        <v>400</v>
      </c>
      <c r="K490" s="6" t="s">
        <v>373</v>
      </c>
      <c r="L490" s="6" t="s">
        <v>405</v>
      </c>
      <c r="M490" s="14">
        <f t="shared" si="41"/>
        <v>5.5882075471698096</v>
      </c>
      <c r="N490" s="6">
        <v>0</v>
      </c>
      <c r="O490" s="6">
        <v>6.3</v>
      </c>
      <c r="P490" s="6">
        <f t="shared" si="46"/>
        <v>6.3</v>
      </c>
      <c r="Q490">
        <f t="shared" si="43"/>
        <v>4.6866666666666683</v>
      </c>
      <c r="R490">
        <f t="shared" si="44"/>
        <v>2.8120000000000012</v>
      </c>
      <c r="S490">
        <v>48</v>
      </c>
      <c r="T490">
        <f t="shared" si="45"/>
        <v>1.0483385385892358E-2</v>
      </c>
    </row>
    <row r="491" spans="1:20">
      <c r="A491" s="6">
        <v>30</v>
      </c>
      <c r="B491" s="7" t="s">
        <v>31</v>
      </c>
      <c r="C491" s="7" t="s">
        <v>452</v>
      </c>
      <c r="D491" s="7" t="s">
        <v>463</v>
      </c>
      <c r="E491" s="7" t="s">
        <v>442</v>
      </c>
      <c r="F491" s="7" t="s">
        <v>374</v>
      </c>
      <c r="G491" s="6" t="s">
        <v>382</v>
      </c>
      <c r="H491" s="6" t="s">
        <v>399</v>
      </c>
      <c r="I491" s="6" t="s">
        <v>371</v>
      </c>
      <c r="J491" s="6" t="s">
        <v>400</v>
      </c>
      <c r="K491" s="6" t="s">
        <v>373</v>
      </c>
      <c r="L491" s="6" t="s">
        <v>405</v>
      </c>
      <c r="M491" s="14">
        <f t="shared" si="41"/>
        <v>5.6851546391752565</v>
      </c>
      <c r="N491" s="6">
        <v>0</v>
      </c>
      <c r="O491" s="6">
        <v>5.5</v>
      </c>
      <c r="P491" s="6">
        <f t="shared" si="46"/>
        <v>5.5</v>
      </c>
      <c r="Q491">
        <f t="shared" si="43"/>
        <v>5.4866666666666681</v>
      </c>
      <c r="R491">
        <f t="shared" si="44"/>
        <v>3.2920000000000016</v>
      </c>
      <c r="S491">
        <v>48</v>
      </c>
      <c r="T491">
        <f t="shared" si="45"/>
        <v>1.2063582731899572E-2</v>
      </c>
    </row>
    <row r="492" spans="1:20">
      <c r="A492" s="6">
        <v>31</v>
      </c>
      <c r="B492" s="7" t="s">
        <v>32</v>
      </c>
      <c r="C492" s="7" t="s">
        <v>452</v>
      </c>
      <c r="D492" s="7" t="s">
        <v>463</v>
      </c>
      <c r="E492" s="7" t="s">
        <v>442</v>
      </c>
      <c r="F492" s="7" t="s">
        <v>378</v>
      </c>
      <c r="G492" s="6" t="s">
        <v>382</v>
      </c>
      <c r="H492" s="6" t="s">
        <v>399</v>
      </c>
      <c r="I492" s="6" t="s">
        <v>371</v>
      </c>
      <c r="J492" s="6" t="s">
        <v>400</v>
      </c>
      <c r="K492" s="6" t="s">
        <v>373</v>
      </c>
      <c r="L492" s="6" t="s">
        <v>405</v>
      </c>
      <c r="M492" s="14">
        <f t="shared" si="41"/>
        <v>5.5825454545454543</v>
      </c>
      <c r="N492" s="6">
        <v>0</v>
      </c>
      <c r="O492" s="6">
        <v>0</v>
      </c>
      <c r="P492" s="6">
        <f t="shared" si="46"/>
        <v>0</v>
      </c>
      <c r="Q492">
        <f t="shared" si="43"/>
        <v>10.986666666666668</v>
      </c>
      <c r="R492">
        <f t="shared" si="44"/>
        <v>6.5920000000000014</v>
      </c>
      <c r="S492">
        <v>48</v>
      </c>
      <c r="T492">
        <f t="shared" si="45"/>
        <v>2.4600486364425925E-2</v>
      </c>
    </row>
    <row r="493" spans="1:20">
      <c r="A493" s="6">
        <v>32</v>
      </c>
      <c r="B493" s="7" t="s">
        <v>33</v>
      </c>
      <c r="C493" s="7" t="s">
        <v>452</v>
      </c>
      <c r="D493" s="7" t="s">
        <v>463</v>
      </c>
      <c r="E493" s="7" t="s">
        <v>442</v>
      </c>
      <c r="F493" s="7" t="s">
        <v>377</v>
      </c>
      <c r="G493" s="6" t="s">
        <v>382</v>
      </c>
      <c r="H493" s="6" t="s">
        <v>399</v>
      </c>
      <c r="I493" s="6" t="s">
        <v>371</v>
      </c>
      <c r="J493" s="6" t="s">
        <v>400</v>
      </c>
      <c r="K493" s="6" t="s">
        <v>373</v>
      </c>
      <c r="L493" s="6" t="s">
        <v>405</v>
      </c>
      <c r="M493" s="14">
        <f t="shared" si="41"/>
        <v>5.6685810810810811</v>
      </c>
      <c r="N493" s="6">
        <v>0</v>
      </c>
      <c r="O493" s="6">
        <v>7.48</v>
      </c>
      <c r="P493" s="6">
        <f t="shared" si="46"/>
        <v>7.48</v>
      </c>
      <c r="Q493">
        <f t="shared" si="43"/>
        <v>3.5066666666666677</v>
      </c>
      <c r="R493">
        <f t="shared" si="44"/>
        <v>2.104000000000001</v>
      </c>
      <c r="S493">
        <v>48</v>
      </c>
      <c r="T493">
        <f t="shared" si="45"/>
        <v>7.7326817251723414E-3</v>
      </c>
    </row>
    <row r="494" spans="1:20">
      <c r="A494" s="6">
        <v>33</v>
      </c>
      <c r="B494" s="7" t="s">
        <v>34</v>
      </c>
      <c r="C494" s="7" t="s">
        <v>452</v>
      </c>
      <c r="D494" s="7" t="s">
        <v>465</v>
      </c>
      <c r="E494" s="7" t="s">
        <v>442</v>
      </c>
      <c r="F494" s="7" t="s">
        <v>374</v>
      </c>
      <c r="G494" s="6" t="s">
        <v>382</v>
      </c>
      <c r="H494" s="6" t="s">
        <v>399</v>
      </c>
      <c r="I494" s="6" t="s">
        <v>371</v>
      </c>
      <c r="J494" s="6" t="s">
        <v>400</v>
      </c>
      <c r="K494" s="6" t="s">
        <v>373</v>
      </c>
      <c r="L494" s="6" t="s">
        <v>405</v>
      </c>
      <c r="M494" s="14">
        <f>M379</f>
        <v>5.585546218487397</v>
      </c>
      <c r="N494" s="6">
        <v>0</v>
      </c>
      <c r="O494" s="6">
        <v>5.76</v>
      </c>
      <c r="P494" s="6">
        <f t="shared" si="46"/>
        <v>5.76</v>
      </c>
      <c r="Q494">
        <f t="shared" si="43"/>
        <v>5.2266666666666683</v>
      </c>
      <c r="R494">
        <f t="shared" si="44"/>
        <v>3.136000000000001</v>
      </c>
      <c r="S494">
        <v>48</v>
      </c>
      <c r="T494">
        <f t="shared" si="45"/>
        <v>1.1696856632765642E-2</v>
      </c>
    </row>
    <row r="495" spans="1:20">
      <c r="A495" s="6">
        <v>34</v>
      </c>
      <c r="B495" s="7" t="s">
        <v>35</v>
      </c>
      <c r="C495" s="7" t="s">
        <v>452</v>
      </c>
      <c r="D495" s="7" t="s">
        <v>465</v>
      </c>
      <c r="E495" s="7" t="s">
        <v>442</v>
      </c>
      <c r="F495" s="7" t="s">
        <v>375</v>
      </c>
      <c r="G495" s="6" t="s">
        <v>382</v>
      </c>
      <c r="H495" s="6" t="s">
        <v>399</v>
      </c>
      <c r="I495" s="6" t="s">
        <v>371</v>
      </c>
      <c r="J495" s="6" t="s">
        <v>400</v>
      </c>
      <c r="K495" s="6" t="s">
        <v>373</v>
      </c>
      <c r="L495" s="6" t="s">
        <v>405</v>
      </c>
      <c r="M495" s="14">
        <f>M380</f>
        <v>5.6360156250000006</v>
      </c>
      <c r="N495" s="6">
        <v>0</v>
      </c>
      <c r="O495" s="6">
        <v>2.46</v>
      </c>
      <c r="P495" s="6">
        <f t="shared" si="46"/>
        <v>2.46</v>
      </c>
      <c r="Q495">
        <f t="shared" si="43"/>
        <v>8.5266666666666673</v>
      </c>
      <c r="R495">
        <f t="shared" si="44"/>
        <v>5.1160000000000005</v>
      </c>
      <c r="S495">
        <v>48</v>
      </c>
      <c r="T495">
        <f t="shared" si="45"/>
        <v>1.8911113883459705E-2</v>
      </c>
    </row>
    <row r="496" spans="1:20">
      <c r="A496" s="6">
        <v>35</v>
      </c>
      <c r="B496" s="7" t="s">
        <v>36</v>
      </c>
      <c r="C496" s="7" t="s">
        <v>452</v>
      </c>
      <c r="D496" s="7" t="s">
        <v>465</v>
      </c>
      <c r="E496" s="7" t="s">
        <v>442</v>
      </c>
      <c r="F496" s="7" t="s">
        <v>377</v>
      </c>
      <c r="G496" s="6" t="s">
        <v>382</v>
      </c>
      <c r="H496" s="6" t="s">
        <v>399</v>
      </c>
      <c r="I496" s="6" t="s">
        <v>371</v>
      </c>
      <c r="J496" s="6" t="s">
        <v>400</v>
      </c>
      <c r="K496" s="6" t="s">
        <v>373</v>
      </c>
      <c r="L496" s="6" t="s">
        <v>405</v>
      </c>
      <c r="M496" s="14">
        <f>M381</f>
        <v>5.6374074074074079</v>
      </c>
      <c r="N496" s="6">
        <v>0</v>
      </c>
      <c r="O496" s="6">
        <v>0.84</v>
      </c>
      <c r="P496" s="6">
        <f t="shared" si="46"/>
        <v>0.84</v>
      </c>
      <c r="Q496">
        <f t="shared" si="43"/>
        <v>10.146666666666668</v>
      </c>
      <c r="R496">
        <f t="shared" si="44"/>
        <v>6.088000000000001</v>
      </c>
      <c r="S496">
        <v>48</v>
      </c>
      <c r="T496">
        <f t="shared" si="45"/>
        <v>2.2498521779120952E-2</v>
      </c>
    </row>
    <row r="497" spans="1:20">
      <c r="A497" s="6">
        <v>36</v>
      </c>
      <c r="B497" s="7" t="s">
        <v>37</v>
      </c>
      <c r="C497" s="7" t="s">
        <v>452</v>
      </c>
      <c r="D497" s="7" t="s">
        <v>465</v>
      </c>
      <c r="E497" s="7" t="s">
        <v>442</v>
      </c>
      <c r="F497" s="7" t="s">
        <v>378</v>
      </c>
      <c r="G497" s="6" t="s">
        <v>382</v>
      </c>
      <c r="H497" s="6" t="s">
        <v>399</v>
      </c>
      <c r="I497" s="6" t="s">
        <v>371</v>
      </c>
      <c r="J497" s="6" t="s">
        <v>400</v>
      </c>
      <c r="K497" s="6" t="s">
        <v>373</v>
      </c>
      <c r="L497" s="6" t="s">
        <v>405</v>
      </c>
      <c r="M497" s="14">
        <f>M382</f>
        <v>5.6038726790450939</v>
      </c>
      <c r="N497" s="6">
        <v>0</v>
      </c>
      <c r="O497" s="6">
        <v>1.8</v>
      </c>
      <c r="P497" s="6">
        <f t="shared" si="46"/>
        <v>1.8</v>
      </c>
      <c r="Q497">
        <f t="shared" si="43"/>
        <v>9.1866666666666674</v>
      </c>
      <c r="R497">
        <f t="shared" si="44"/>
        <v>5.5120000000000005</v>
      </c>
      <c r="S497">
        <v>48</v>
      </c>
      <c r="T497">
        <f t="shared" si="45"/>
        <v>2.049178129309338E-2</v>
      </c>
    </row>
    <row r="498" spans="1:20">
      <c r="A498" s="6">
        <v>37</v>
      </c>
      <c r="B498" s="7" t="s">
        <v>38</v>
      </c>
      <c r="C498" s="7" t="s">
        <v>448</v>
      </c>
      <c r="D498" s="7" t="s">
        <v>467</v>
      </c>
      <c r="E498" s="7" t="s">
        <v>442</v>
      </c>
      <c r="F498" s="7" t="s">
        <v>377</v>
      </c>
      <c r="G498" s="6"/>
      <c r="H498" s="6"/>
      <c r="I498" s="6"/>
      <c r="J498" s="6"/>
      <c r="K498" s="6"/>
      <c r="L498" s="6"/>
      <c r="M498" s="14"/>
      <c r="N498" s="6"/>
      <c r="O498" s="6"/>
      <c r="P498" s="6"/>
    </row>
    <row r="499" spans="1:20">
      <c r="A499" s="6">
        <v>38</v>
      </c>
      <c r="B499" s="7" t="s">
        <v>39</v>
      </c>
      <c r="C499" s="7" t="s">
        <v>448</v>
      </c>
      <c r="D499" s="7" t="s">
        <v>467</v>
      </c>
      <c r="E499" s="7" t="s">
        <v>442</v>
      </c>
      <c r="F499" s="7" t="s">
        <v>378</v>
      </c>
      <c r="G499" s="6"/>
      <c r="H499" s="6"/>
      <c r="I499" s="6"/>
      <c r="J499" s="6"/>
      <c r="K499" s="6"/>
      <c r="L499" s="6"/>
      <c r="M499" s="14"/>
      <c r="N499" s="6"/>
      <c r="O499" s="6"/>
      <c r="P499" s="6"/>
    </row>
    <row r="500" spans="1:20">
      <c r="A500" s="6">
        <v>39</v>
      </c>
      <c r="B500" s="7" t="s">
        <v>40</v>
      </c>
      <c r="C500" s="7" t="s">
        <v>448</v>
      </c>
      <c r="D500" s="7" t="s">
        <v>467</v>
      </c>
      <c r="E500" s="7" t="s">
        <v>442</v>
      </c>
      <c r="F500" s="7" t="s">
        <v>374</v>
      </c>
      <c r="G500" s="6" t="s">
        <v>382</v>
      </c>
      <c r="H500" s="6" t="s">
        <v>399</v>
      </c>
      <c r="I500" s="6" t="s">
        <v>371</v>
      </c>
      <c r="J500" s="6" t="s">
        <v>400</v>
      </c>
      <c r="K500" s="6" t="s">
        <v>373</v>
      </c>
      <c r="L500" s="6" t="s">
        <v>406</v>
      </c>
      <c r="M500" s="14"/>
      <c r="N500" s="6">
        <v>0</v>
      </c>
      <c r="O500" s="6">
        <v>10.92</v>
      </c>
      <c r="P500" s="6">
        <f>O500-N500</f>
        <v>10.92</v>
      </c>
      <c r="Q500">
        <f t="shared" si="43"/>
        <v>6.6666666666668206E-2</v>
      </c>
      <c r="R500">
        <f t="shared" si="44"/>
        <v>4.0000000000000924E-2</v>
      </c>
      <c r="S500">
        <v>48</v>
      </c>
      <c r="T500" t="e">
        <f t="shared" si="45"/>
        <v>#DIV/0!</v>
      </c>
    </row>
    <row r="501" spans="1:20">
      <c r="A501" s="6">
        <v>40</v>
      </c>
      <c r="B501" s="7" t="s">
        <v>41</v>
      </c>
      <c r="C501" s="7" t="s">
        <v>448</v>
      </c>
      <c r="D501" s="7" t="s">
        <v>467</v>
      </c>
      <c r="E501" s="7" t="s">
        <v>442</v>
      </c>
      <c r="F501" s="7" t="s">
        <v>375</v>
      </c>
      <c r="G501" s="6"/>
      <c r="H501" s="6"/>
      <c r="I501" s="6"/>
      <c r="J501" s="6"/>
      <c r="K501" s="6"/>
      <c r="L501" s="6"/>
      <c r="M501" s="14"/>
      <c r="N501" s="6"/>
      <c r="O501" s="6"/>
      <c r="P501" s="6"/>
    </row>
    <row r="502" spans="1:20">
      <c r="A502" s="6">
        <v>41</v>
      </c>
      <c r="B502" s="7" t="s">
        <v>42</v>
      </c>
      <c r="C502" s="7" t="s">
        <v>452</v>
      </c>
      <c r="D502" s="7" t="s">
        <v>467</v>
      </c>
      <c r="E502" s="7" t="s">
        <v>442</v>
      </c>
      <c r="F502" s="7" t="s">
        <v>375</v>
      </c>
      <c r="G502" s="6"/>
      <c r="H502" s="6"/>
      <c r="I502" s="6"/>
      <c r="J502" s="6"/>
      <c r="K502" s="6"/>
      <c r="L502" s="6"/>
      <c r="M502" s="14"/>
      <c r="N502" s="6"/>
      <c r="O502" s="6"/>
      <c r="P502" s="6"/>
    </row>
    <row r="503" spans="1:20">
      <c r="A503" s="6">
        <v>42</v>
      </c>
      <c r="B503" s="7" t="s">
        <v>43</v>
      </c>
      <c r="C503" s="7" t="s">
        <v>452</v>
      </c>
      <c r="D503" s="7" t="s">
        <v>467</v>
      </c>
      <c r="E503" s="7" t="s">
        <v>442</v>
      </c>
      <c r="F503" s="7" t="s">
        <v>378</v>
      </c>
      <c r="G503" s="6"/>
      <c r="H503" s="6"/>
      <c r="I503" s="6"/>
      <c r="J503" s="6"/>
      <c r="K503" s="6"/>
      <c r="L503" s="6"/>
      <c r="M503" s="14"/>
      <c r="N503" s="6"/>
      <c r="O503" s="6"/>
      <c r="P503" s="6"/>
    </row>
    <row r="504" spans="1:20">
      <c r="A504" s="6">
        <v>43</v>
      </c>
      <c r="B504" s="7" t="s">
        <v>44</v>
      </c>
      <c r="C504" s="7" t="s">
        <v>452</v>
      </c>
      <c r="D504" s="7" t="s">
        <v>467</v>
      </c>
      <c r="E504" s="7" t="s">
        <v>442</v>
      </c>
      <c r="F504" s="7" t="s">
        <v>377</v>
      </c>
      <c r="G504" s="6" t="s">
        <v>382</v>
      </c>
      <c r="H504" s="6" t="s">
        <v>399</v>
      </c>
      <c r="I504" s="6" t="s">
        <v>371</v>
      </c>
      <c r="J504" s="6" t="s">
        <v>400</v>
      </c>
      <c r="K504" s="6" t="s">
        <v>373</v>
      </c>
      <c r="L504" s="6" t="s">
        <v>405</v>
      </c>
      <c r="M504" s="14">
        <f>M389</f>
        <v>5.2187142857142854</v>
      </c>
      <c r="N504" s="6">
        <v>0</v>
      </c>
      <c r="O504" s="6">
        <v>6.82</v>
      </c>
      <c r="P504" s="6">
        <f>O504-N504</f>
        <v>6.82</v>
      </c>
      <c r="Q504">
        <f t="shared" si="43"/>
        <v>4.1666666666666679</v>
      </c>
      <c r="R504">
        <f t="shared" si="44"/>
        <v>2.5000000000000009</v>
      </c>
      <c r="S504">
        <v>48</v>
      </c>
      <c r="T504">
        <f t="shared" si="45"/>
        <v>9.9801082185906071E-3</v>
      </c>
    </row>
    <row r="505" spans="1:20">
      <c r="A505" s="6">
        <v>44</v>
      </c>
      <c r="B505" s="7" t="s">
        <v>45</v>
      </c>
      <c r="C505" s="7" t="s">
        <v>452</v>
      </c>
      <c r="D505" s="7" t="s">
        <v>467</v>
      </c>
      <c r="E505" s="7" t="s">
        <v>442</v>
      </c>
      <c r="F505" s="7" t="s">
        <v>374</v>
      </c>
      <c r="G505" s="6"/>
      <c r="H505" s="6"/>
      <c r="I505" s="6"/>
      <c r="J505" s="6"/>
      <c r="K505" s="6"/>
      <c r="L505" s="6"/>
      <c r="M505" s="14"/>
      <c r="N505" s="6"/>
      <c r="O505" s="6"/>
      <c r="P505" s="6"/>
    </row>
    <row r="506" spans="1:20">
      <c r="A506" s="6">
        <v>45</v>
      </c>
      <c r="B506" s="7" t="s">
        <v>46</v>
      </c>
      <c r="C506" s="7" t="s">
        <v>448</v>
      </c>
      <c r="D506" s="7" t="s">
        <v>469</v>
      </c>
      <c r="E506" s="7" t="s">
        <v>442</v>
      </c>
      <c r="F506" s="7" t="s">
        <v>377</v>
      </c>
      <c r="G506" s="6"/>
      <c r="H506" s="6"/>
      <c r="I506" s="6"/>
      <c r="J506" s="6"/>
      <c r="K506" s="6"/>
      <c r="L506" s="6"/>
      <c r="M506" s="14"/>
      <c r="N506" s="6"/>
      <c r="O506" s="6"/>
      <c r="P506" s="6"/>
    </row>
    <row r="507" spans="1:20">
      <c r="A507" s="6">
        <v>46</v>
      </c>
      <c r="B507" s="7" t="s">
        <v>47</v>
      </c>
      <c r="C507" s="7" t="s">
        <v>448</v>
      </c>
      <c r="D507" s="7" t="s">
        <v>469</v>
      </c>
      <c r="E507" s="7" t="s">
        <v>442</v>
      </c>
      <c r="F507" s="7" t="s">
        <v>378</v>
      </c>
      <c r="G507" s="6"/>
      <c r="H507" s="6"/>
      <c r="I507" s="6"/>
      <c r="J507" s="6"/>
      <c r="K507" s="6"/>
      <c r="L507" s="6"/>
      <c r="M507" s="14"/>
      <c r="N507" s="6"/>
      <c r="O507" s="6"/>
      <c r="P507" s="6"/>
    </row>
    <row r="508" spans="1:20">
      <c r="A508" s="6">
        <v>47</v>
      </c>
      <c r="B508" s="7" t="s">
        <v>48</v>
      </c>
      <c r="C508" s="7" t="s">
        <v>448</v>
      </c>
      <c r="D508" s="7" t="s">
        <v>469</v>
      </c>
      <c r="E508" s="7" t="s">
        <v>442</v>
      </c>
      <c r="F508" s="7" t="s">
        <v>374</v>
      </c>
      <c r="G508" s="6"/>
      <c r="H508" s="6"/>
      <c r="I508" s="6"/>
      <c r="J508" s="6"/>
      <c r="K508" s="6"/>
      <c r="L508" s="6"/>
      <c r="M508" s="14"/>
      <c r="N508" s="6"/>
      <c r="O508" s="6"/>
      <c r="P508" s="6"/>
    </row>
    <row r="509" spans="1:20">
      <c r="A509" s="6">
        <v>48</v>
      </c>
      <c r="B509" s="7" t="s">
        <v>49</v>
      </c>
      <c r="C509" s="7" t="s">
        <v>448</v>
      </c>
      <c r="D509" s="7" t="s">
        <v>469</v>
      </c>
      <c r="E509" s="7" t="s">
        <v>442</v>
      </c>
      <c r="F509" s="7" t="s">
        <v>375</v>
      </c>
      <c r="G509" s="6"/>
      <c r="H509" s="6"/>
      <c r="I509" s="6"/>
      <c r="J509" s="6"/>
      <c r="K509" s="6"/>
      <c r="L509" s="6"/>
      <c r="M509" s="14"/>
      <c r="N509" s="6"/>
      <c r="O509" s="6"/>
      <c r="P509" s="6"/>
    </row>
    <row r="510" spans="1:20">
      <c r="A510" s="6">
        <v>49</v>
      </c>
      <c r="B510" s="7" t="s">
        <v>50</v>
      </c>
      <c r="C510" s="7" t="s">
        <v>452</v>
      </c>
      <c r="D510" s="7" t="s">
        <v>469</v>
      </c>
      <c r="E510" s="7" t="s">
        <v>442</v>
      </c>
      <c r="F510" s="7" t="s">
        <v>377</v>
      </c>
      <c r="G510" s="6"/>
      <c r="H510" s="6"/>
      <c r="I510" s="6"/>
      <c r="J510" s="6"/>
      <c r="K510" s="6"/>
      <c r="L510" s="6"/>
      <c r="M510" s="14"/>
      <c r="N510" s="6"/>
      <c r="O510" s="6"/>
      <c r="P510" s="6"/>
    </row>
    <row r="511" spans="1:20">
      <c r="A511" s="6">
        <v>50</v>
      </c>
      <c r="B511" s="7" t="s">
        <v>51</v>
      </c>
      <c r="C511" s="7" t="s">
        <v>452</v>
      </c>
      <c r="D511" s="7" t="s">
        <v>469</v>
      </c>
      <c r="E511" s="7" t="s">
        <v>442</v>
      </c>
      <c r="F511" s="7" t="s">
        <v>375</v>
      </c>
      <c r="G511" s="6"/>
      <c r="H511" s="6"/>
      <c r="I511" s="6"/>
      <c r="J511" s="6"/>
      <c r="K511" s="6"/>
      <c r="L511" s="6"/>
      <c r="M511" s="14"/>
      <c r="N511" s="6"/>
      <c r="O511" s="6"/>
      <c r="P511" s="6"/>
    </row>
    <row r="512" spans="1:20">
      <c r="A512" s="6">
        <v>51</v>
      </c>
      <c r="B512" s="7" t="s">
        <v>52</v>
      </c>
      <c r="C512" s="7" t="s">
        <v>452</v>
      </c>
      <c r="D512" s="7" t="s">
        <v>469</v>
      </c>
      <c r="E512" s="7" t="s">
        <v>442</v>
      </c>
      <c r="F512" s="7" t="s">
        <v>378</v>
      </c>
      <c r="G512" s="6"/>
      <c r="H512" s="6"/>
      <c r="I512" s="6"/>
      <c r="J512" s="6"/>
      <c r="K512" s="6"/>
      <c r="L512" s="6"/>
      <c r="M512" s="14"/>
      <c r="N512" s="6"/>
      <c r="O512" s="6"/>
      <c r="P512" s="6"/>
    </row>
    <row r="513" spans="1:20">
      <c r="A513" s="6">
        <v>52</v>
      </c>
      <c r="B513" s="7" t="s">
        <v>53</v>
      </c>
      <c r="C513" s="7" t="s">
        <v>452</v>
      </c>
      <c r="D513" s="7" t="s">
        <v>469</v>
      </c>
      <c r="E513" s="7" t="s">
        <v>442</v>
      </c>
      <c r="F513" s="7" t="s">
        <v>374</v>
      </c>
      <c r="G513" s="6"/>
      <c r="H513" s="6"/>
      <c r="I513" s="6"/>
      <c r="J513" s="6"/>
      <c r="K513" s="6"/>
      <c r="L513" s="6"/>
      <c r="M513" s="14"/>
      <c r="N513" s="6"/>
      <c r="O513" s="6"/>
      <c r="P513" s="6"/>
    </row>
    <row r="514" spans="1:20">
      <c r="A514" s="6">
        <v>53</v>
      </c>
      <c r="B514" s="7" t="s">
        <v>54</v>
      </c>
      <c r="C514" s="7" t="s">
        <v>438</v>
      </c>
      <c r="D514" s="7" t="s">
        <v>440</v>
      </c>
      <c r="E514" s="7" t="s">
        <v>450</v>
      </c>
      <c r="F514" s="7" t="s">
        <v>356</v>
      </c>
      <c r="G514" s="6" t="s">
        <v>382</v>
      </c>
      <c r="H514" s="6" t="s">
        <v>399</v>
      </c>
      <c r="I514" s="6" t="s">
        <v>371</v>
      </c>
      <c r="J514" s="6" t="s">
        <v>400</v>
      </c>
      <c r="K514" s="6" t="s">
        <v>373</v>
      </c>
      <c r="L514" s="6" t="s">
        <v>405</v>
      </c>
      <c r="M514" s="14">
        <f t="shared" ref="M514:M521" si="47">M399</f>
        <v>7.8551937984496121</v>
      </c>
      <c r="N514" s="6">
        <v>3.02</v>
      </c>
      <c r="O514" s="6">
        <v>11.1</v>
      </c>
      <c r="P514" s="6">
        <f t="shared" ref="P514:P521" si="48">O514-N514</f>
        <v>8.08</v>
      </c>
      <c r="Q514">
        <f t="shared" si="43"/>
        <v>2.9066666666666681</v>
      </c>
      <c r="R514">
        <f t="shared" si="44"/>
        <v>1.7440000000000007</v>
      </c>
      <c r="S514">
        <v>48</v>
      </c>
      <c r="T514">
        <f t="shared" si="45"/>
        <v>4.6253898077606307E-3</v>
      </c>
    </row>
    <row r="515" spans="1:20">
      <c r="A515" s="6">
        <v>54</v>
      </c>
      <c r="B515" s="7" t="s">
        <v>55</v>
      </c>
      <c r="C515" s="7" t="s">
        <v>438</v>
      </c>
      <c r="D515" s="7" t="s">
        <v>440</v>
      </c>
      <c r="E515" s="7" t="s">
        <v>450</v>
      </c>
      <c r="F515" s="7" t="s">
        <v>357</v>
      </c>
      <c r="G515" s="6" t="s">
        <v>382</v>
      </c>
      <c r="H515" s="6" t="s">
        <v>399</v>
      </c>
      <c r="I515" s="6" t="s">
        <v>371</v>
      </c>
      <c r="J515" s="6" t="s">
        <v>400</v>
      </c>
      <c r="K515" s="6" t="s">
        <v>373</v>
      </c>
      <c r="L515" s="6" t="s">
        <v>405</v>
      </c>
      <c r="M515" s="14">
        <f t="shared" si="47"/>
        <v>7.8578804347826088</v>
      </c>
      <c r="N515" s="6">
        <v>0</v>
      </c>
      <c r="O515" s="6">
        <v>3.02</v>
      </c>
      <c r="P515" s="6">
        <f t="shared" si="48"/>
        <v>3.02</v>
      </c>
      <c r="Q515">
        <f t="shared" si="43"/>
        <v>7.9666666666666686</v>
      </c>
      <c r="R515">
        <f t="shared" ref="R515:R579" si="49">(Q515*0.5*0.1*0.001*12000)</f>
        <v>4.7800000000000011</v>
      </c>
      <c r="S515">
        <v>48</v>
      </c>
      <c r="T515">
        <f t="shared" si="45"/>
        <v>1.2673052760198733E-2</v>
      </c>
    </row>
    <row r="516" spans="1:20">
      <c r="A516" s="6">
        <v>55</v>
      </c>
      <c r="B516" s="7" t="s">
        <v>56</v>
      </c>
      <c r="C516" s="7" t="s">
        <v>438</v>
      </c>
      <c r="D516" s="7" t="s">
        <v>439</v>
      </c>
      <c r="E516" s="7" t="s">
        <v>450</v>
      </c>
      <c r="F516" s="7" t="s">
        <v>358</v>
      </c>
      <c r="G516" s="6" t="s">
        <v>382</v>
      </c>
      <c r="H516" s="6" t="s">
        <v>399</v>
      </c>
      <c r="I516" s="6" t="s">
        <v>371</v>
      </c>
      <c r="J516" s="6" t="s">
        <v>400</v>
      </c>
      <c r="K516" s="6" t="s">
        <v>373</v>
      </c>
      <c r="L516" s="6" t="s">
        <v>405</v>
      </c>
      <c r="M516" s="14">
        <f t="shared" si="47"/>
        <v>7.8237096774193544</v>
      </c>
      <c r="N516" s="6">
        <v>6.25</v>
      </c>
      <c r="O516" s="6">
        <v>10.82</v>
      </c>
      <c r="P516" s="6">
        <f t="shared" si="48"/>
        <v>4.57</v>
      </c>
      <c r="Q516">
        <f t="shared" si="43"/>
        <v>6.4166666666666679</v>
      </c>
      <c r="R516">
        <f t="shared" si="49"/>
        <v>3.850000000000001</v>
      </c>
      <c r="S516">
        <v>48</v>
      </c>
      <c r="T516">
        <f t="shared" si="45"/>
        <v>1.0251956762254247E-2</v>
      </c>
    </row>
    <row r="517" spans="1:20">
      <c r="A517" s="6">
        <v>56</v>
      </c>
      <c r="B517" s="7" t="s">
        <v>57</v>
      </c>
      <c r="C517" s="7" t="s">
        <v>438</v>
      </c>
      <c r="D517" s="7" t="s">
        <v>439</v>
      </c>
      <c r="E517" s="7" t="s">
        <v>450</v>
      </c>
      <c r="F517" s="7" t="s">
        <v>359</v>
      </c>
      <c r="G517" s="6" t="s">
        <v>382</v>
      </c>
      <c r="H517" s="6" t="s">
        <v>399</v>
      </c>
      <c r="I517" s="6" t="s">
        <v>371</v>
      </c>
      <c r="J517" s="6" t="s">
        <v>400</v>
      </c>
      <c r="K517" s="6" t="s">
        <v>373</v>
      </c>
      <c r="L517" s="6" t="s">
        <v>405</v>
      </c>
      <c r="M517" s="14">
        <f t="shared" si="47"/>
        <v>7.8052560646900258</v>
      </c>
      <c r="N517" s="6">
        <v>0</v>
      </c>
      <c r="O517" s="6">
        <v>6.25</v>
      </c>
      <c r="P517" s="6">
        <f t="shared" si="48"/>
        <v>6.25</v>
      </c>
      <c r="Q517">
        <f t="shared" si="43"/>
        <v>4.7366666666666681</v>
      </c>
      <c r="R517">
        <f t="shared" si="49"/>
        <v>2.842000000000001</v>
      </c>
      <c r="S517">
        <v>48</v>
      </c>
      <c r="T517">
        <f t="shared" si="45"/>
        <v>7.5857003079225346E-3</v>
      </c>
    </row>
    <row r="518" spans="1:20">
      <c r="A518" s="6">
        <v>57</v>
      </c>
      <c r="B518" s="7" t="s">
        <v>58</v>
      </c>
      <c r="C518" s="7" t="s">
        <v>438</v>
      </c>
      <c r="D518" s="7" t="s">
        <v>444</v>
      </c>
      <c r="E518" s="7" t="s">
        <v>450</v>
      </c>
      <c r="F518" s="7" t="s">
        <v>359</v>
      </c>
      <c r="G518" s="6" t="s">
        <v>382</v>
      </c>
      <c r="H518" s="6" t="s">
        <v>399</v>
      </c>
      <c r="I518" s="6" t="s">
        <v>371</v>
      </c>
      <c r="J518" s="6" t="s">
        <v>400</v>
      </c>
      <c r="K518" s="6" t="s">
        <v>373</v>
      </c>
      <c r="L518" s="6" t="s">
        <v>405</v>
      </c>
      <c r="M518" s="14">
        <f t="shared" si="47"/>
        <v>7.8961307901907354</v>
      </c>
      <c r="N518" s="6">
        <v>0</v>
      </c>
      <c r="O518" s="6">
        <v>7.32</v>
      </c>
      <c r="P518" s="6">
        <f t="shared" si="48"/>
        <v>7.32</v>
      </c>
      <c r="Q518">
        <f t="shared" si="43"/>
        <v>3.6666666666666679</v>
      </c>
      <c r="R518">
        <f t="shared" si="49"/>
        <v>2.2000000000000011</v>
      </c>
      <c r="S518">
        <v>48</v>
      </c>
      <c r="T518">
        <f t="shared" si="45"/>
        <v>5.8045306683966701E-3</v>
      </c>
    </row>
    <row r="519" spans="1:20">
      <c r="A519" s="6">
        <v>58</v>
      </c>
      <c r="B519" s="7" t="s">
        <v>59</v>
      </c>
      <c r="C519" s="7" t="s">
        <v>438</v>
      </c>
      <c r="D519" s="7" t="s">
        <v>444</v>
      </c>
      <c r="E519" s="7" t="s">
        <v>450</v>
      </c>
      <c r="F519" s="7" t="s">
        <v>374</v>
      </c>
      <c r="G519" s="6" t="s">
        <v>382</v>
      </c>
      <c r="H519" s="6" t="s">
        <v>399</v>
      </c>
      <c r="I519" s="6" t="s">
        <v>371</v>
      </c>
      <c r="J519" s="6" t="s">
        <v>400</v>
      </c>
      <c r="K519" s="6" t="s">
        <v>373</v>
      </c>
      <c r="L519" s="6" t="s">
        <v>405</v>
      </c>
      <c r="M519" s="14">
        <f t="shared" si="47"/>
        <v>7.8023626373626387</v>
      </c>
      <c r="N519" s="6">
        <v>0</v>
      </c>
      <c r="O519" s="6">
        <v>6.6</v>
      </c>
      <c r="P519" s="6">
        <f t="shared" si="48"/>
        <v>6.6</v>
      </c>
      <c r="Q519">
        <f t="shared" si="43"/>
        <v>4.3866666666666685</v>
      </c>
      <c r="R519">
        <f t="shared" si="49"/>
        <v>2.6320000000000014</v>
      </c>
      <c r="S519">
        <v>48</v>
      </c>
      <c r="T519">
        <f t="shared" si="45"/>
        <v>7.0277857979526284E-3</v>
      </c>
    </row>
    <row r="520" spans="1:20">
      <c r="A520" s="6">
        <v>59</v>
      </c>
      <c r="B520" s="7" t="s">
        <v>60</v>
      </c>
      <c r="C520" s="7" t="s">
        <v>438</v>
      </c>
      <c r="D520" s="7" t="s">
        <v>444</v>
      </c>
      <c r="E520" s="7" t="s">
        <v>450</v>
      </c>
      <c r="F520" s="7" t="s">
        <v>356</v>
      </c>
      <c r="G520" s="6" t="s">
        <v>382</v>
      </c>
      <c r="H520" s="6" t="s">
        <v>399</v>
      </c>
      <c r="I520" s="6" t="s">
        <v>371</v>
      </c>
      <c r="J520" s="6" t="s">
        <v>400</v>
      </c>
      <c r="K520" s="6" t="s">
        <v>373</v>
      </c>
      <c r="L520" s="6" t="s">
        <v>405</v>
      </c>
      <c r="M520" s="14">
        <f t="shared" si="47"/>
        <v>7.7994642857142864</v>
      </c>
      <c r="N520" s="6">
        <v>4.8899999999999997</v>
      </c>
      <c r="O520" s="6">
        <v>12.14</v>
      </c>
      <c r="P520" s="6">
        <f t="shared" si="48"/>
        <v>7.2500000000000009</v>
      </c>
      <c r="Q520">
        <f t="shared" si="43"/>
        <v>3.7366666666666672</v>
      </c>
      <c r="R520">
        <f t="shared" si="49"/>
        <v>2.2420000000000009</v>
      </c>
      <c r="S520">
        <v>48</v>
      </c>
      <c r="T520">
        <f t="shared" si="45"/>
        <v>5.9886591722569486E-3</v>
      </c>
    </row>
    <row r="521" spans="1:20">
      <c r="A521" s="6">
        <v>60</v>
      </c>
      <c r="B521" s="7" t="s">
        <v>61</v>
      </c>
      <c r="C521" s="7" t="s">
        <v>438</v>
      </c>
      <c r="D521" s="7" t="s">
        <v>444</v>
      </c>
      <c r="E521" s="7" t="s">
        <v>450</v>
      </c>
      <c r="F521" s="7" t="s">
        <v>357</v>
      </c>
      <c r="G521" s="6" t="s">
        <v>382</v>
      </c>
      <c r="H521" s="6" t="s">
        <v>399</v>
      </c>
      <c r="I521" s="6" t="s">
        <v>371</v>
      </c>
      <c r="J521" s="6" t="s">
        <v>400</v>
      </c>
      <c r="K521" s="6" t="s">
        <v>373</v>
      </c>
      <c r="L521" s="6" t="s">
        <v>405</v>
      </c>
      <c r="M521" s="14">
        <f t="shared" si="47"/>
        <v>7.8126649076517154</v>
      </c>
      <c r="N521" s="6">
        <v>0</v>
      </c>
      <c r="O521" s="6">
        <v>4.8899999999999997</v>
      </c>
      <c r="P521" s="6">
        <f t="shared" si="48"/>
        <v>4.8899999999999997</v>
      </c>
      <c r="Q521">
        <f t="shared" si="43"/>
        <v>6.0966666666666685</v>
      </c>
      <c r="R521">
        <f t="shared" si="49"/>
        <v>3.6580000000000013</v>
      </c>
      <c r="S521">
        <v>48</v>
      </c>
      <c r="T521">
        <f t="shared" si="45"/>
        <v>9.7544607677586426E-3</v>
      </c>
    </row>
    <row r="522" spans="1:20">
      <c r="A522" s="6">
        <v>61</v>
      </c>
      <c r="B522" s="7" t="s">
        <v>62</v>
      </c>
      <c r="C522" s="7" t="s">
        <v>438</v>
      </c>
      <c r="D522" s="7" t="s">
        <v>446</v>
      </c>
      <c r="E522" s="7" t="s">
        <v>450</v>
      </c>
      <c r="F522" s="7" t="s">
        <v>359</v>
      </c>
      <c r="G522" s="6"/>
      <c r="H522" s="6"/>
      <c r="I522" s="6"/>
      <c r="J522" s="6"/>
      <c r="K522" s="6"/>
      <c r="L522" s="6"/>
      <c r="M522" s="14"/>
      <c r="N522" s="6"/>
      <c r="O522" s="6"/>
      <c r="P522" s="6"/>
    </row>
    <row r="523" spans="1:20">
      <c r="A523" s="6">
        <v>62</v>
      </c>
      <c r="B523" s="7" t="s">
        <v>63</v>
      </c>
      <c r="C523" s="7" t="s">
        <v>438</v>
      </c>
      <c r="D523" s="7" t="s">
        <v>446</v>
      </c>
      <c r="E523" s="7" t="s">
        <v>450</v>
      </c>
      <c r="F523" s="7" t="s">
        <v>375</v>
      </c>
      <c r="G523" s="6"/>
      <c r="H523" s="6"/>
      <c r="I523" s="6"/>
      <c r="J523" s="6"/>
      <c r="K523" s="6"/>
      <c r="L523" s="6"/>
      <c r="M523" s="14"/>
      <c r="N523" s="6"/>
      <c r="O523" s="6"/>
      <c r="P523" s="6"/>
    </row>
    <row r="524" spans="1:20">
      <c r="A524" s="6">
        <v>63</v>
      </c>
      <c r="B524" s="7" t="s">
        <v>64</v>
      </c>
      <c r="C524" s="7" t="s">
        <v>438</v>
      </c>
      <c r="D524" s="7" t="s">
        <v>446</v>
      </c>
      <c r="E524" s="7" t="s">
        <v>450</v>
      </c>
      <c r="F524" s="7" t="s">
        <v>376</v>
      </c>
      <c r="G524" s="6" t="s">
        <v>382</v>
      </c>
      <c r="H524" s="6" t="s">
        <v>399</v>
      </c>
      <c r="I524" s="6" t="s">
        <v>371</v>
      </c>
      <c r="J524" s="6" t="s">
        <v>400</v>
      </c>
      <c r="K524" s="6" t="s">
        <v>373</v>
      </c>
      <c r="L524" s="6" t="s">
        <v>396</v>
      </c>
      <c r="M524" s="14">
        <f>M409</f>
        <v>7.8107594936708846</v>
      </c>
      <c r="N524" s="6">
        <v>0</v>
      </c>
      <c r="O524" s="6">
        <v>5.93</v>
      </c>
      <c r="P524" s="6">
        <f t="shared" ref="P524:P531" si="50">O524-N524</f>
        <v>5.93</v>
      </c>
      <c r="Q524">
        <f t="shared" si="43"/>
        <v>5.0566666666666684</v>
      </c>
      <c r="R524">
        <f t="shared" si="49"/>
        <v>3.0340000000000011</v>
      </c>
      <c r="S524">
        <v>48</v>
      </c>
      <c r="T524">
        <f t="shared" si="45"/>
        <v>8.0924695459579227E-3</v>
      </c>
    </row>
    <row r="525" spans="1:20">
      <c r="A525" s="6">
        <v>64</v>
      </c>
      <c r="B525" s="7" t="s">
        <v>65</v>
      </c>
      <c r="C525" s="7" t="s">
        <v>438</v>
      </c>
      <c r="D525" s="7" t="s">
        <v>446</v>
      </c>
      <c r="E525" s="7" t="s">
        <v>450</v>
      </c>
      <c r="F525" s="7" t="s">
        <v>374</v>
      </c>
      <c r="G525" s="6" t="s">
        <v>382</v>
      </c>
      <c r="H525" s="6" t="s">
        <v>399</v>
      </c>
      <c r="I525" s="6" t="s">
        <v>371</v>
      </c>
      <c r="J525" s="6" t="s">
        <v>400</v>
      </c>
      <c r="K525" s="6" t="s">
        <v>373</v>
      </c>
      <c r="L525" s="6" t="s">
        <v>396</v>
      </c>
      <c r="M525" s="14">
        <f>M410</f>
        <v>7.8304444444444457</v>
      </c>
      <c r="N525" s="6">
        <v>0</v>
      </c>
      <c r="O525" s="6">
        <v>8.91</v>
      </c>
      <c r="P525" s="6">
        <f t="shared" si="50"/>
        <v>8.91</v>
      </c>
      <c r="Q525">
        <f t="shared" si="43"/>
        <v>2.076666666666668</v>
      </c>
      <c r="R525">
        <f t="shared" si="49"/>
        <v>1.2460000000000009</v>
      </c>
      <c r="S525">
        <v>48</v>
      </c>
      <c r="T525">
        <f t="shared" si="45"/>
        <v>3.3150523597355072E-3</v>
      </c>
    </row>
    <row r="526" spans="1:20">
      <c r="A526" s="6">
        <v>65</v>
      </c>
      <c r="B526" s="7" t="s">
        <v>66</v>
      </c>
      <c r="C526" s="7" t="s">
        <v>448</v>
      </c>
      <c r="D526" s="7" t="s">
        <v>454</v>
      </c>
      <c r="E526" s="7" t="s">
        <v>450</v>
      </c>
      <c r="F526" s="7" t="s">
        <v>359</v>
      </c>
      <c r="G526" s="6" t="s">
        <v>382</v>
      </c>
      <c r="H526" s="6" t="s">
        <v>399</v>
      </c>
      <c r="I526" s="6" t="s">
        <v>371</v>
      </c>
      <c r="J526" s="6" t="s">
        <v>400</v>
      </c>
      <c r="K526" s="6" t="s">
        <v>373</v>
      </c>
      <c r="L526" s="6" t="s">
        <v>396</v>
      </c>
      <c r="M526" s="14">
        <f t="shared" ref="M526:M557" si="51">M411</f>
        <v>7.8603664921465954</v>
      </c>
      <c r="N526" s="6">
        <v>0</v>
      </c>
      <c r="O526" s="6">
        <v>5.6</v>
      </c>
      <c r="P526" s="6">
        <f t="shared" si="50"/>
        <v>5.6</v>
      </c>
      <c r="Q526">
        <f t="shared" si="43"/>
        <v>5.3866666666666685</v>
      </c>
      <c r="R526">
        <f t="shared" si="49"/>
        <v>3.2320000000000015</v>
      </c>
      <c r="S526">
        <v>48</v>
      </c>
      <c r="T526">
        <f t="shared" si="45"/>
        <v>8.5661824293570867E-3</v>
      </c>
    </row>
    <row r="527" spans="1:20">
      <c r="A527" s="6">
        <v>66</v>
      </c>
      <c r="B527" s="7" t="s">
        <v>67</v>
      </c>
      <c r="C527" s="7" t="s">
        <v>448</v>
      </c>
      <c r="D527" s="7" t="s">
        <v>455</v>
      </c>
      <c r="E527" s="7" t="s">
        <v>450</v>
      </c>
      <c r="F527" s="7" t="s">
        <v>376</v>
      </c>
      <c r="G527" s="6" t="s">
        <v>382</v>
      </c>
      <c r="H527" s="6" t="s">
        <v>399</v>
      </c>
      <c r="I527" s="6" t="s">
        <v>371</v>
      </c>
      <c r="J527" s="6" t="s">
        <v>400</v>
      </c>
      <c r="K527" s="6" t="s">
        <v>373</v>
      </c>
      <c r="L527" s="6" t="s">
        <v>396</v>
      </c>
      <c r="M527" s="14">
        <f t="shared" si="51"/>
        <v>7.8003380281690156</v>
      </c>
      <c r="N527" s="6">
        <v>0</v>
      </c>
      <c r="O527" s="6">
        <v>5.24</v>
      </c>
      <c r="P527" s="6">
        <f t="shared" si="50"/>
        <v>5.24</v>
      </c>
      <c r="Q527">
        <f t="shared" si="43"/>
        <v>5.7466666666666679</v>
      </c>
      <c r="R527">
        <f t="shared" si="49"/>
        <v>3.4480000000000008</v>
      </c>
      <c r="S527">
        <v>48</v>
      </c>
      <c r="T527">
        <f t="shared" si="45"/>
        <v>9.2090026193640349E-3</v>
      </c>
    </row>
    <row r="528" spans="1:20">
      <c r="A528" s="6">
        <v>67</v>
      </c>
      <c r="B528" s="7" t="s">
        <v>68</v>
      </c>
      <c r="C528" s="7" t="s">
        <v>448</v>
      </c>
      <c r="D528" s="7" t="s">
        <v>453</v>
      </c>
      <c r="E528" s="7" t="s">
        <v>450</v>
      </c>
      <c r="F528" s="7" t="s">
        <v>374</v>
      </c>
      <c r="G528" s="6" t="s">
        <v>382</v>
      </c>
      <c r="H528" s="6" t="s">
        <v>399</v>
      </c>
      <c r="I528" s="6" t="s">
        <v>371</v>
      </c>
      <c r="J528" s="6" t="s">
        <v>400</v>
      </c>
      <c r="K528" s="6" t="s">
        <v>373</v>
      </c>
      <c r="L528" s="6" t="s">
        <v>396</v>
      </c>
      <c r="M528" s="14">
        <f t="shared" si="51"/>
        <v>7.8225130890052341</v>
      </c>
      <c r="N528" s="6">
        <v>4.72</v>
      </c>
      <c r="O528" s="6">
        <v>12.31</v>
      </c>
      <c r="P528" s="6">
        <f t="shared" si="50"/>
        <v>7.5900000000000007</v>
      </c>
      <c r="Q528">
        <f t="shared" ref="Q528:Q565" si="52">P$576-P528</f>
        <v>3.3966666666666674</v>
      </c>
      <c r="R528">
        <f t="shared" si="49"/>
        <v>2.0380000000000007</v>
      </c>
      <c r="S528">
        <v>48</v>
      </c>
      <c r="T528">
        <f t="shared" ref="T528:T565" si="53">(R528/M528)/S528</f>
        <v>5.4277101041875853E-3</v>
      </c>
    </row>
    <row r="529" spans="1:20">
      <c r="A529" s="6">
        <v>68</v>
      </c>
      <c r="B529" s="7" t="s">
        <v>69</v>
      </c>
      <c r="C529" s="7" t="s">
        <v>448</v>
      </c>
      <c r="D529" s="7" t="s">
        <v>453</v>
      </c>
      <c r="E529" s="7" t="s">
        <v>450</v>
      </c>
      <c r="F529" s="7" t="s">
        <v>375</v>
      </c>
      <c r="G529" s="6" t="s">
        <v>382</v>
      </c>
      <c r="H529" s="6" t="s">
        <v>399</v>
      </c>
      <c r="I529" s="6" t="s">
        <v>371</v>
      </c>
      <c r="J529" s="6" t="s">
        <v>400</v>
      </c>
      <c r="K529" s="6" t="s">
        <v>373</v>
      </c>
      <c r="L529" s="6" t="s">
        <v>396</v>
      </c>
      <c r="M529" s="14">
        <f t="shared" si="51"/>
        <v>7.799999999999998</v>
      </c>
      <c r="N529" s="6">
        <v>0</v>
      </c>
      <c r="O529" s="6">
        <v>4.72</v>
      </c>
      <c r="P529" s="6">
        <f t="shared" si="50"/>
        <v>4.72</v>
      </c>
      <c r="Q529">
        <f t="shared" si="52"/>
        <v>6.2666666666666684</v>
      </c>
      <c r="R529">
        <f t="shared" si="49"/>
        <v>3.760000000000002</v>
      </c>
      <c r="S529">
        <v>48</v>
      </c>
      <c r="T529">
        <f t="shared" si="53"/>
        <v>1.004273504273505E-2</v>
      </c>
    </row>
    <row r="530" spans="1:20">
      <c r="A530" s="6">
        <v>69</v>
      </c>
      <c r="B530" s="7" t="s">
        <v>70</v>
      </c>
      <c r="C530" s="7" t="s">
        <v>448</v>
      </c>
      <c r="D530" s="7" t="s">
        <v>457</v>
      </c>
      <c r="E530" s="7" t="s">
        <v>450</v>
      </c>
      <c r="F530" s="7" t="s">
        <v>374</v>
      </c>
      <c r="G530" s="6" t="s">
        <v>382</v>
      </c>
      <c r="H530" s="6" t="s">
        <v>399</v>
      </c>
      <c r="I530" s="6" t="s">
        <v>371</v>
      </c>
      <c r="J530" s="6" t="s">
        <v>400</v>
      </c>
      <c r="K530" s="6" t="s">
        <v>373</v>
      </c>
      <c r="L530" s="6" t="s">
        <v>396</v>
      </c>
      <c r="M530" s="14">
        <f t="shared" si="51"/>
        <v>7.8905107526881739</v>
      </c>
      <c r="N530" s="6">
        <v>0</v>
      </c>
      <c r="O530" s="6">
        <v>8.1199999999999992</v>
      </c>
      <c r="P530" s="6">
        <f t="shared" si="50"/>
        <v>8.1199999999999992</v>
      </c>
      <c r="Q530">
        <f t="shared" si="52"/>
        <v>2.8666666666666689</v>
      </c>
      <c r="R530">
        <f t="shared" si="49"/>
        <v>1.7200000000000013</v>
      </c>
      <c r="S530">
        <v>48</v>
      </c>
      <c r="T530">
        <f t="shared" si="53"/>
        <v>4.5413198785801672E-3</v>
      </c>
    </row>
    <row r="531" spans="1:20">
      <c r="A531" s="6">
        <v>70</v>
      </c>
      <c r="B531" s="7" t="s">
        <v>71</v>
      </c>
      <c r="C531" s="7" t="s">
        <v>448</v>
      </c>
      <c r="D531" s="7" t="s">
        <v>457</v>
      </c>
      <c r="E531" s="7" t="s">
        <v>450</v>
      </c>
      <c r="F531" s="7" t="s">
        <v>377</v>
      </c>
      <c r="G531" s="6" t="s">
        <v>382</v>
      </c>
      <c r="H531" s="6" t="s">
        <v>399</v>
      </c>
      <c r="I531" s="6" t="s">
        <v>371</v>
      </c>
      <c r="J531" s="6" t="s">
        <v>400</v>
      </c>
      <c r="K531" s="6" t="s">
        <v>373</v>
      </c>
      <c r="L531" s="6" t="s">
        <v>405</v>
      </c>
      <c r="M531" s="14">
        <f t="shared" si="51"/>
        <v>7.8796812749003999</v>
      </c>
      <c r="N531" s="6">
        <v>0</v>
      </c>
      <c r="O531" s="6">
        <v>5.66</v>
      </c>
      <c r="P531" s="6">
        <f t="shared" si="50"/>
        <v>5.66</v>
      </c>
      <c r="Q531">
        <f t="shared" si="52"/>
        <v>5.326666666666668</v>
      </c>
      <c r="R531">
        <f t="shared" si="49"/>
        <v>3.1960000000000011</v>
      </c>
      <c r="S531">
        <v>48</v>
      </c>
      <c r="T531">
        <f t="shared" si="53"/>
        <v>8.4500033707486447E-3</v>
      </c>
    </row>
    <row r="532" spans="1:20">
      <c r="A532" s="6">
        <v>71</v>
      </c>
      <c r="B532" s="7" t="s">
        <v>72</v>
      </c>
      <c r="C532" s="7" t="s">
        <v>448</v>
      </c>
      <c r="D532" s="7" t="s">
        <v>457</v>
      </c>
      <c r="E532" s="7" t="s">
        <v>450</v>
      </c>
      <c r="F532" s="7" t="s">
        <v>378</v>
      </c>
      <c r="G532" s="6"/>
      <c r="H532" s="6"/>
      <c r="I532" s="6"/>
      <c r="J532" s="6"/>
      <c r="K532" s="6"/>
      <c r="L532" s="6"/>
      <c r="M532" s="14"/>
      <c r="N532" s="6"/>
      <c r="O532" s="6"/>
      <c r="P532" s="6"/>
    </row>
    <row r="533" spans="1:20">
      <c r="A533" s="6">
        <v>72</v>
      </c>
      <c r="B533" s="7" t="s">
        <v>73</v>
      </c>
      <c r="C533" s="7" t="s">
        <v>448</v>
      </c>
      <c r="D533" s="7" t="s">
        <v>457</v>
      </c>
      <c r="E533" s="7" t="s">
        <v>450</v>
      </c>
      <c r="F533" s="7" t="s">
        <v>375</v>
      </c>
      <c r="G533" s="6"/>
      <c r="H533" s="6"/>
      <c r="I533" s="6"/>
      <c r="J533" s="6"/>
      <c r="K533" s="6"/>
      <c r="L533" s="6"/>
      <c r="M533" s="14"/>
      <c r="N533" s="6"/>
      <c r="O533" s="6"/>
      <c r="P533" s="6"/>
    </row>
    <row r="534" spans="1:20">
      <c r="A534" s="6">
        <v>73</v>
      </c>
      <c r="B534" s="7" t="s">
        <v>74</v>
      </c>
      <c r="C534" s="7" t="s">
        <v>448</v>
      </c>
      <c r="D534" s="7" t="s">
        <v>459</v>
      </c>
      <c r="E534" s="7" t="s">
        <v>450</v>
      </c>
      <c r="F534" s="7" t="s">
        <v>377</v>
      </c>
      <c r="G534" s="6" t="s">
        <v>382</v>
      </c>
      <c r="H534" s="6" t="s">
        <v>399</v>
      </c>
      <c r="I534" s="6" t="s">
        <v>371</v>
      </c>
      <c r="J534" s="6" t="s">
        <v>400</v>
      </c>
      <c r="K534" s="6" t="s">
        <v>373</v>
      </c>
      <c r="L534" s="6" t="s">
        <v>405</v>
      </c>
      <c r="M534" s="14">
        <f t="shared" si="51"/>
        <v>7.8422614840989411</v>
      </c>
      <c r="N534" s="6">
        <v>0</v>
      </c>
      <c r="O534" s="6">
        <v>8.7799999999999994</v>
      </c>
      <c r="P534" s="6">
        <f t="shared" ref="P534:P575" si="54">O534-N534</f>
        <v>8.7799999999999994</v>
      </c>
      <c r="Q534">
        <f t="shared" si="52"/>
        <v>2.2066666666666688</v>
      </c>
      <c r="R534">
        <f t="shared" si="49"/>
        <v>1.3240000000000014</v>
      </c>
      <c r="S534">
        <v>48</v>
      </c>
      <c r="T534">
        <f t="shared" si="53"/>
        <v>3.5172677408502185E-3</v>
      </c>
    </row>
    <row r="535" spans="1:20">
      <c r="A535" s="6">
        <v>74</v>
      </c>
      <c r="B535" s="7" t="s">
        <v>75</v>
      </c>
      <c r="C535" s="7" t="s">
        <v>448</v>
      </c>
      <c r="D535" s="7" t="s">
        <v>459</v>
      </c>
      <c r="E535" s="7" t="s">
        <v>450</v>
      </c>
      <c r="F535" s="7" t="s">
        <v>374</v>
      </c>
      <c r="G535" s="6" t="s">
        <v>382</v>
      </c>
      <c r="H535" s="6" t="s">
        <v>399</v>
      </c>
      <c r="I535" s="6" t="s">
        <v>371</v>
      </c>
      <c r="J535" s="6" t="s">
        <v>400</v>
      </c>
      <c r="K535" s="6" t="s">
        <v>373</v>
      </c>
      <c r="L535" s="6" t="s">
        <v>405</v>
      </c>
      <c r="M535" s="14">
        <f t="shared" si="51"/>
        <v>7.7795332136445259</v>
      </c>
      <c r="N535" s="6">
        <v>0</v>
      </c>
      <c r="O535" s="6">
        <v>9.06</v>
      </c>
      <c r="P535" s="6">
        <f t="shared" si="54"/>
        <v>9.06</v>
      </c>
      <c r="Q535">
        <f t="shared" si="52"/>
        <v>1.9266666666666676</v>
      </c>
      <c r="R535">
        <f t="shared" si="49"/>
        <v>1.1560000000000006</v>
      </c>
      <c r="S535">
        <v>48</v>
      </c>
      <c r="T535">
        <f t="shared" si="53"/>
        <v>3.0957298686113428E-3</v>
      </c>
    </row>
    <row r="536" spans="1:20">
      <c r="A536" s="6">
        <v>75</v>
      </c>
      <c r="B536" s="7" t="s">
        <v>76</v>
      </c>
      <c r="C536" s="7" t="s">
        <v>448</v>
      </c>
      <c r="D536" s="7" t="s">
        <v>459</v>
      </c>
      <c r="E536" s="7" t="s">
        <v>450</v>
      </c>
      <c r="F536" s="7" t="s">
        <v>378</v>
      </c>
      <c r="G536" s="6" t="s">
        <v>382</v>
      </c>
      <c r="H536" s="6" t="s">
        <v>399</v>
      </c>
      <c r="I536" s="6" t="s">
        <v>371</v>
      </c>
      <c r="J536" s="6" t="s">
        <v>400</v>
      </c>
      <c r="K536" s="6" t="s">
        <v>373</v>
      </c>
      <c r="L536" s="6" t="s">
        <v>403</v>
      </c>
      <c r="M536" s="14">
        <f t="shared" si="51"/>
        <v>7.8478688524590154</v>
      </c>
      <c r="N536" s="6">
        <v>0</v>
      </c>
      <c r="O536" s="6">
        <v>7.72</v>
      </c>
      <c r="P536" s="6">
        <f t="shared" si="54"/>
        <v>7.72</v>
      </c>
      <c r="Q536">
        <f t="shared" si="52"/>
        <v>3.2666666666666684</v>
      </c>
      <c r="R536">
        <f t="shared" si="49"/>
        <v>1.9600000000000013</v>
      </c>
      <c r="S536">
        <v>48</v>
      </c>
      <c r="T536">
        <f t="shared" si="53"/>
        <v>5.203111073975049E-3</v>
      </c>
    </row>
    <row r="537" spans="1:20">
      <c r="A537" s="6">
        <v>76</v>
      </c>
      <c r="B537" s="7" t="s">
        <v>77</v>
      </c>
      <c r="C537" s="7" t="s">
        <v>448</v>
      </c>
      <c r="D537" s="7" t="s">
        <v>459</v>
      </c>
      <c r="E537" s="7" t="s">
        <v>450</v>
      </c>
      <c r="F537" s="7" t="s">
        <v>375</v>
      </c>
      <c r="G537" s="6" t="s">
        <v>382</v>
      </c>
      <c r="H537" s="6" t="s">
        <v>399</v>
      </c>
      <c r="I537" s="6" t="s">
        <v>371</v>
      </c>
      <c r="J537" s="6" t="s">
        <v>400</v>
      </c>
      <c r="K537" s="6" t="s">
        <v>373</v>
      </c>
      <c r="L537" s="6" t="s">
        <v>396</v>
      </c>
      <c r="M537" s="14">
        <f t="shared" si="51"/>
        <v>7.7987987987987983</v>
      </c>
      <c r="N537" s="6">
        <v>0</v>
      </c>
      <c r="O537" s="6">
        <v>8.66</v>
      </c>
      <c r="P537" s="6">
        <f t="shared" si="54"/>
        <v>8.66</v>
      </c>
      <c r="Q537">
        <f t="shared" si="52"/>
        <v>2.326666666666668</v>
      </c>
      <c r="R537">
        <f t="shared" si="49"/>
        <v>1.3960000000000008</v>
      </c>
      <c r="S537">
        <v>48</v>
      </c>
      <c r="T537">
        <f t="shared" si="53"/>
        <v>3.7292067770504454E-3</v>
      </c>
    </row>
    <row r="538" spans="1:20">
      <c r="A538" s="6">
        <v>77</v>
      </c>
      <c r="B538" s="7" t="s">
        <v>78</v>
      </c>
      <c r="C538" s="7" t="s">
        <v>452</v>
      </c>
      <c r="D538" s="7" t="s">
        <v>461</v>
      </c>
      <c r="E538" s="7" t="s">
        <v>450</v>
      </c>
      <c r="F538" s="7" t="s">
        <v>378</v>
      </c>
      <c r="G538" s="6" t="s">
        <v>382</v>
      </c>
      <c r="H538" s="6" t="s">
        <v>399</v>
      </c>
      <c r="I538" s="6" t="s">
        <v>371</v>
      </c>
      <c r="J538" s="6" t="s">
        <v>400</v>
      </c>
      <c r="K538" s="6" t="s">
        <v>373</v>
      </c>
      <c r="L538" s="6" t="s">
        <v>396</v>
      </c>
      <c r="M538" s="14">
        <f t="shared" si="51"/>
        <v>7.7908504398826981</v>
      </c>
      <c r="N538" s="6">
        <v>0</v>
      </c>
      <c r="O538" s="6">
        <v>8.26</v>
      </c>
      <c r="P538" s="6">
        <f t="shared" si="54"/>
        <v>8.26</v>
      </c>
      <c r="Q538">
        <f t="shared" si="52"/>
        <v>2.7266666666666683</v>
      </c>
      <c r="R538">
        <f t="shared" si="49"/>
        <v>1.636000000000001</v>
      </c>
      <c r="S538">
        <v>48</v>
      </c>
      <c r="T538">
        <f t="shared" si="53"/>
        <v>4.3747898379430999E-3</v>
      </c>
    </row>
    <row r="539" spans="1:20">
      <c r="A539" s="6">
        <v>78</v>
      </c>
      <c r="B539" s="7" t="s">
        <v>79</v>
      </c>
      <c r="C539" s="7" t="s">
        <v>452</v>
      </c>
      <c r="D539" s="7" t="s">
        <v>461</v>
      </c>
      <c r="E539" s="7" t="s">
        <v>450</v>
      </c>
      <c r="F539" s="7" t="s">
        <v>377</v>
      </c>
      <c r="G539" s="6" t="s">
        <v>382</v>
      </c>
      <c r="H539" s="6" t="s">
        <v>399</v>
      </c>
      <c r="I539" s="6" t="s">
        <v>371</v>
      </c>
      <c r="J539" s="6" t="s">
        <v>400</v>
      </c>
      <c r="K539" s="6" t="s">
        <v>373</v>
      </c>
      <c r="L539" s="6" t="s">
        <v>396</v>
      </c>
      <c r="M539" s="14">
        <f t="shared" si="51"/>
        <v>7.6399999999999979</v>
      </c>
      <c r="N539" s="6">
        <v>0</v>
      </c>
      <c r="O539" s="6">
        <v>8.98</v>
      </c>
      <c r="P539" s="6">
        <f t="shared" si="54"/>
        <v>8.98</v>
      </c>
      <c r="Q539">
        <f t="shared" si="52"/>
        <v>2.0066666666666677</v>
      </c>
      <c r="R539">
        <f t="shared" si="49"/>
        <v>1.2040000000000006</v>
      </c>
      <c r="S539">
        <v>48</v>
      </c>
      <c r="T539">
        <f t="shared" si="53"/>
        <v>3.2831588132635277E-3</v>
      </c>
    </row>
    <row r="540" spans="1:20">
      <c r="A540" s="6">
        <v>79</v>
      </c>
      <c r="B540" s="7" t="s">
        <v>80</v>
      </c>
      <c r="C540" s="7" t="s">
        <v>452</v>
      </c>
      <c r="D540" s="7" t="s">
        <v>461</v>
      </c>
      <c r="E540" s="7" t="s">
        <v>450</v>
      </c>
      <c r="F540" s="7" t="s">
        <v>375</v>
      </c>
      <c r="G540" s="6" t="s">
        <v>382</v>
      </c>
      <c r="H540" s="6" t="s">
        <v>399</v>
      </c>
      <c r="I540" s="6" t="s">
        <v>371</v>
      </c>
      <c r="J540" s="6" t="s">
        <v>400</v>
      </c>
      <c r="K540" s="6" t="s">
        <v>373</v>
      </c>
      <c r="L540" s="6" t="s">
        <v>403</v>
      </c>
      <c r="M540" s="14">
        <f t="shared" si="51"/>
        <v>7.818243243243244</v>
      </c>
      <c r="N540" s="6">
        <v>0</v>
      </c>
      <c r="O540" s="6">
        <v>8.56</v>
      </c>
      <c r="P540" s="6">
        <f t="shared" si="54"/>
        <v>8.56</v>
      </c>
      <c r="Q540">
        <f t="shared" si="52"/>
        <v>2.4266666666666676</v>
      </c>
      <c r="R540">
        <f t="shared" si="49"/>
        <v>1.4560000000000006</v>
      </c>
      <c r="S540">
        <v>48</v>
      </c>
      <c r="T540">
        <f t="shared" si="53"/>
        <v>3.879814478725551E-3</v>
      </c>
    </row>
    <row r="541" spans="1:20">
      <c r="A541" s="6">
        <v>80</v>
      </c>
      <c r="B541" s="7" t="s">
        <v>81</v>
      </c>
      <c r="C541" s="7" t="s">
        <v>452</v>
      </c>
      <c r="D541" s="7" t="s">
        <v>461</v>
      </c>
      <c r="E541" s="7" t="s">
        <v>450</v>
      </c>
      <c r="F541" s="7" t="s">
        <v>374</v>
      </c>
      <c r="G541" s="6" t="s">
        <v>382</v>
      </c>
      <c r="H541" s="6" t="s">
        <v>399</v>
      </c>
      <c r="I541" s="6" t="s">
        <v>371</v>
      </c>
      <c r="J541" s="6" t="s">
        <v>400</v>
      </c>
      <c r="K541" s="6" t="s">
        <v>373</v>
      </c>
      <c r="L541" s="6" t="s">
        <v>396</v>
      </c>
      <c r="M541" s="14">
        <f t="shared" si="51"/>
        <v>7.8122891566265071</v>
      </c>
      <c r="N541" s="6">
        <v>0</v>
      </c>
      <c r="O541" s="6">
        <v>6.52</v>
      </c>
      <c r="P541" s="6">
        <f t="shared" si="54"/>
        <v>6.52</v>
      </c>
      <c r="Q541">
        <f t="shared" si="52"/>
        <v>4.4666666666666686</v>
      </c>
      <c r="R541">
        <f t="shared" si="49"/>
        <v>2.6800000000000015</v>
      </c>
      <c r="S541">
        <v>48</v>
      </c>
      <c r="T541">
        <f t="shared" si="53"/>
        <v>7.146859545767663E-3</v>
      </c>
    </row>
    <row r="542" spans="1:20">
      <c r="A542" s="6">
        <v>81</v>
      </c>
      <c r="B542" s="8" t="s">
        <v>82</v>
      </c>
      <c r="C542" s="7" t="s">
        <v>452</v>
      </c>
      <c r="D542" s="7" t="s">
        <v>463</v>
      </c>
      <c r="E542" s="7" t="s">
        <v>450</v>
      </c>
      <c r="F542" s="7" t="s">
        <v>375</v>
      </c>
      <c r="G542" s="6" t="s">
        <v>382</v>
      </c>
      <c r="H542" s="6" t="s">
        <v>399</v>
      </c>
      <c r="I542" s="6" t="s">
        <v>371</v>
      </c>
      <c r="J542" s="6" t="s">
        <v>400</v>
      </c>
      <c r="K542" s="6" t="s">
        <v>373</v>
      </c>
      <c r="L542" s="6" t="s">
        <v>396</v>
      </c>
      <c r="M542" s="14">
        <f t="shared" si="51"/>
        <v>7.797567010309276</v>
      </c>
      <c r="N542" s="6">
        <v>0</v>
      </c>
      <c r="O542" s="6">
        <v>7.92</v>
      </c>
      <c r="P542" s="6">
        <f t="shared" si="54"/>
        <v>7.92</v>
      </c>
      <c r="Q542">
        <f t="shared" si="52"/>
        <v>3.0666666666666682</v>
      </c>
      <c r="R542">
        <f t="shared" si="49"/>
        <v>1.8400000000000014</v>
      </c>
      <c r="S542">
        <v>48</v>
      </c>
      <c r="T542">
        <f t="shared" si="53"/>
        <v>4.9160633416362193E-3</v>
      </c>
    </row>
    <row r="543" spans="1:20">
      <c r="A543" s="6">
        <v>82</v>
      </c>
      <c r="B543" s="8" t="s">
        <v>83</v>
      </c>
      <c r="C543" s="7" t="s">
        <v>452</v>
      </c>
      <c r="D543" s="7" t="s">
        <v>463</v>
      </c>
      <c r="E543" s="7" t="s">
        <v>450</v>
      </c>
      <c r="F543" s="7" t="s">
        <v>374</v>
      </c>
      <c r="G543" s="6" t="s">
        <v>382</v>
      </c>
      <c r="H543" s="6" t="s">
        <v>399</v>
      </c>
      <c r="I543" s="6" t="s">
        <v>371</v>
      </c>
      <c r="J543" s="6" t="s">
        <v>400</v>
      </c>
      <c r="K543" s="6" t="s">
        <v>373</v>
      </c>
      <c r="L543" s="6" t="s">
        <v>396</v>
      </c>
      <c r="M543" s="14">
        <f t="shared" si="51"/>
        <v>7.8131262135922332</v>
      </c>
      <c r="N543" s="6">
        <v>0</v>
      </c>
      <c r="O543" s="6">
        <v>7.14</v>
      </c>
      <c r="P543" s="6">
        <f t="shared" si="54"/>
        <v>7.14</v>
      </c>
      <c r="Q543">
        <f t="shared" si="52"/>
        <v>3.8466666666666685</v>
      </c>
      <c r="R543">
        <f t="shared" si="49"/>
        <v>2.3080000000000012</v>
      </c>
      <c r="S543">
        <v>48</v>
      </c>
      <c r="T543">
        <f t="shared" si="53"/>
        <v>6.1541733768084271E-3</v>
      </c>
    </row>
    <row r="544" spans="1:20">
      <c r="A544" s="6">
        <v>83</v>
      </c>
      <c r="B544" s="8" t="s">
        <v>84</v>
      </c>
      <c r="C544" s="7" t="s">
        <v>452</v>
      </c>
      <c r="D544" s="7" t="s">
        <v>463</v>
      </c>
      <c r="E544" s="7" t="s">
        <v>450</v>
      </c>
      <c r="F544" s="7" t="s">
        <v>378</v>
      </c>
      <c r="G544" s="6" t="s">
        <v>382</v>
      </c>
      <c r="H544" s="6" t="s">
        <v>399</v>
      </c>
      <c r="I544" s="6" t="s">
        <v>371</v>
      </c>
      <c r="J544" s="6" t="s">
        <v>400</v>
      </c>
      <c r="K544" s="6" t="s">
        <v>373</v>
      </c>
      <c r="L544" s="6" t="s">
        <v>396</v>
      </c>
      <c r="M544" s="14">
        <f t="shared" si="51"/>
        <v>7.8045614035087727</v>
      </c>
      <c r="N544" s="6">
        <v>0</v>
      </c>
      <c r="O544" s="6">
        <v>1.76</v>
      </c>
      <c r="P544" s="6">
        <f t="shared" si="54"/>
        <v>1.76</v>
      </c>
      <c r="Q544">
        <f t="shared" si="52"/>
        <v>9.2266666666666683</v>
      </c>
      <c r="R544">
        <f t="shared" si="49"/>
        <v>5.5360000000000014</v>
      </c>
      <c r="S544">
        <v>48</v>
      </c>
      <c r="T544">
        <f t="shared" si="53"/>
        <v>1.4777682866519806E-2</v>
      </c>
    </row>
    <row r="545" spans="1:20">
      <c r="A545" s="6">
        <v>84</v>
      </c>
      <c r="B545" s="8" t="s">
        <v>85</v>
      </c>
      <c r="C545" s="7" t="s">
        <v>452</v>
      </c>
      <c r="D545" s="7" t="s">
        <v>463</v>
      </c>
      <c r="E545" s="7" t="s">
        <v>450</v>
      </c>
      <c r="F545" s="7" t="s">
        <v>377</v>
      </c>
      <c r="G545" s="6" t="s">
        <v>382</v>
      </c>
      <c r="H545" s="6" t="s">
        <v>399</v>
      </c>
      <c r="I545" s="6" t="s">
        <v>371</v>
      </c>
      <c r="J545" s="6" t="s">
        <v>400</v>
      </c>
      <c r="K545" s="6" t="s">
        <v>373</v>
      </c>
      <c r="L545" s="6" t="s">
        <v>396</v>
      </c>
      <c r="M545" s="14">
        <f t="shared" si="51"/>
        <v>7.8341525423728813</v>
      </c>
      <c r="N545" s="6">
        <v>0</v>
      </c>
      <c r="O545" s="6">
        <v>7.04</v>
      </c>
      <c r="P545" s="6">
        <f t="shared" si="54"/>
        <v>7.04</v>
      </c>
      <c r="Q545">
        <f t="shared" si="52"/>
        <v>3.9466666666666681</v>
      </c>
      <c r="R545">
        <f t="shared" si="49"/>
        <v>2.3680000000000012</v>
      </c>
      <c r="S545">
        <v>48</v>
      </c>
      <c r="T545">
        <f t="shared" si="53"/>
        <v>6.2972137785806785E-3</v>
      </c>
    </row>
    <row r="546" spans="1:20">
      <c r="A546" s="6">
        <v>85</v>
      </c>
      <c r="B546" s="7" t="s">
        <v>86</v>
      </c>
      <c r="C546" s="7" t="s">
        <v>452</v>
      </c>
      <c r="D546" s="7" t="s">
        <v>465</v>
      </c>
      <c r="E546" s="7" t="s">
        <v>450</v>
      </c>
      <c r="F546" s="7" t="s">
        <v>374</v>
      </c>
      <c r="G546" s="6" t="s">
        <v>382</v>
      </c>
      <c r="H546" s="6" t="s">
        <v>399</v>
      </c>
      <c r="I546" s="6" t="s">
        <v>371</v>
      </c>
      <c r="J546" s="6" t="s">
        <v>400</v>
      </c>
      <c r="K546" s="6" t="s">
        <v>373</v>
      </c>
      <c r="L546" s="6" t="s">
        <v>406</v>
      </c>
      <c r="M546" s="14">
        <f t="shared" si="51"/>
        <v>7.8149068322981359</v>
      </c>
      <c r="N546" s="6">
        <v>0</v>
      </c>
      <c r="O546" s="6">
        <v>7.1</v>
      </c>
      <c r="P546" s="6">
        <f t="shared" si="54"/>
        <v>7.1</v>
      </c>
      <c r="Q546">
        <f t="shared" si="52"/>
        <v>3.8866666666666685</v>
      </c>
      <c r="R546">
        <f t="shared" si="49"/>
        <v>2.3320000000000012</v>
      </c>
      <c r="S546">
        <v>48</v>
      </c>
      <c r="T546">
        <f t="shared" si="53"/>
        <v>6.2167514438616059E-3</v>
      </c>
    </row>
    <row r="547" spans="1:20">
      <c r="A547" s="6">
        <v>86</v>
      </c>
      <c r="B547" s="7" t="s">
        <v>87</v>
      </c>
      <c r="C547" s="7" t="s">
        <v>452</v>
      </c>
      <c r="D547" s="7" t="s">
        <v>465</v>
      </c>
      <c r="E547" s="7" t="s">
        <v>450</v>
      </c>
      <c r="F547" s="7" t="s">
        <v>375</v>
      </c>
      <c r="G547" s="6" t="s">
        <v>382</v>
      </c>
      <c r="H547" s="6" t="s">
        <v>399</v>
      </c>
      <c r="I547" s="6" t="s">
        <v>371</v>
      </c>
      <c r="J547" s="6" t="s">
        <v>400</v>
      </c>
      <c r="K547" s="6" t="s">
        <v>373</v>
      </c>
      <c r="L547" s="6" t="s">
        <v>403</v>
      </c>
      <c r="M547" s="14">
        <f t="shared" si="51"/>
        <v>7.8058506224066377</v>
      </c>
      <c r="N547" s="6">
        <v>0</v>
      </c>
      <c r="O547" s="6">
        <v>6.86</v>
      </c>
      <c r="P547" s="6">
        <f t="shared" si="54"/>
        <v>6.86</v>
      </c>
      <c r="Q547">
        <f t="shared" si="52"/>
        <v>4.1266666666666678</v>
      </c>
      <c r="R547">
        <f t="shared" si="49"/>
        <v>2.4760000000000009</v>
      </c>
      <c r="S547">
        <v>48</v>
      </c>
      <c r="T547">
        <f t="shared" si="53"/>
        <v>6.6082911175963021E-3</v>
      </c>
    </row>
    <row r="548" spans="1:20">
      <c r="A548" s="6">
        <v>87</v>
      </c>
      <c r="B548" s="7" t="s">
        <v>88</v>
      </c>
      <c r="C548" s="7" t="s">
        <v>452</v>
      </c>
      <c r="D548" s="7" t="s">
        <v>465</v>
      </c>
      <c r="E548" s="7" t="s">
        <v>450</v>
      </c>
      <c r="F548" s="7" t="s">
        <v>377</v>
      </c>
      <c r="G548" s="6" t="s">
        <v>382</v>
      </c>
      <c r="H548" s="6" t="s">
        <v>399</v>
      </c>
      <c r="I548" s="6" t="s">
        <v>371</v>
      </c>
      <c r="J548" s="6" t="s">
        <v>400</v>
      </c>
      <c r="K548" s="6" t="s">
        <v>373</v>
      </c>
      <c r="L548" s="6" t="s">
        <v>403</v>
      </c>
      <c r="M548" s="14">
        <f t="shared" si="51"/>
        <v>7.8308128544423443</v>
      </c>
      <c r="N548" s="6">
        <v>0</v>
      </c>
      <c r="O548" s="6">
        <v>7.68</v>
      </c>
      <c r="P548" s="6">
        <f t="shared" si="54"/>
        <v>7.68</v>
      </c>
      <c r="Q548">
        <f t="shared" si="52"/>
        <v>3.3066666666666684</v>
      </c>
      <c r="R548">
        <f t="shared" si="49"/>
        <v>1.9840000000000013</v>
      </c>
      <c r="S548">
        <v>48</v>
      </c>
      <c r="T548">
        <f t="shared" si="53"/>
        <v>5.2782941058137226E-3</v>
      </c>
    </row>
    <row r="549" spans="1:20">
      <c r="A549" s="6">
        <v>88</v>
      </c>
      <c r="B549" s="7" t="s">
        <v>89</v>
      </c>
      <c r="C549" s="7" t="s">
        <v>452</v>
      </c>
      <c r="D549" s="7" t="s">
        <v>465</v>
      </c>
      <c r="E549" s="7" t="s">
        <v>450</v>
      </c>
      <c r="F549" s="7" t="s">
        <v>378</v>
      </c>
      <c r="G549" s="6" t="s">
        <v>382</v>
      </c>
      <c r="H549" s="6" t="s">
        <v>399</v>
      </c>
      <c r="I549" s="6" t="s">
        <v>371</v>
      </c>
      <c r="J549" s="6" t="s">
        <v>400</v>
      </c>
      <c r="K549" s="6" t="s">
        <v>373</v>
      </c>
      <c r="L549" s="6" t="s">
        <v>403</v>
      </c>
      <c r="M549" s="14">
        <f t="shared" si="51"/>
        <v>7.8299371069182406</v>
      </c>
      <c r="N549" s="6">
        <v>0</v>
      </c>
      <c r="O549" s="6">
        <v>5.0199999999999996</v>
      </c>
      <c r="P549" s="6">
        <f t="shared" si="54"/>
        <v>5.0199999999999996</v>
      </c>
      <c r="Q549">
        <f t="shared" si="52"/>
        <v>5.9666666666666686</v>
      </c>
      <c r="R549">
        <f t="shared" si="49"/>
        <v>3.5800000000000014</v>
      </c>
      <c r="S549">
        <v>48</v>
      </c>
      <c r="T549">
        <f t="shared" si="53"/>
        <v>9.5254064387610866E-3</v>
      </c>
    </row>
    <row r="550" spans="1:20">
      <c r="A550" s="6">
        <v>89</v>
      </c>
      <c r="B550" s="7" t="s">
        <v>90</v>
      </c>
      <c r="C550" s="7" t="s">
        <v>448</v>
      </c>
      <c r="D550" s="7" t="s">
        <v>467</v>
      </c>
      <c r="E550" s="7" t="s">
        <v>450</v>
      </c>
      <c r="F550" s="7" t="s">
        <v>377</v>
      </c>
      <c r="G550" s="6" t="s">
        <v>382</v>
      </c>
      <c r="H550" s="6" t="s">
        <v>399</v>
      </c>
      <c r="I550" s="6" t="s">
        <v>371</v>
      </c>
      <c r="J550" s="6" t="s">
        <v>400</v>
      </c>
      <c r="K550" s="6" t="s">
        <v>373</v>
      </c>
      <c r="L550" s="6" t="s">
        <v>403</v>
      </c>
      <c r="M550" s="14">
        <f t="shared" si="51"/>
        <v>7.8120164609053493</v>
      </c>
      <c r="N550" s="6">
        <v>0</v>
      </c>
      <c r="O550" s="6">
        <v>7.74</v>
      </c>
      <c r="P550" s="6">
        <f t="shared" si="54"/>
        <v>7.74</v>
      </c>
      <c r="Q550">
        <f t="shared" si="52"/>
        <v>3.2466666666666679</v>
      </c>
      <c r="R550">
        <f t="shared" si="49"/>
        <v>1.9480000000000011</v>
      </c>
      <c r="S550">
        <v>48</v>
      </c>
      <c r="T550">
        <f t="shared" si="53"/>
        <v>5.1949882000927169E-3</v>
      </c>
    </row>
    <row r="551" spans="1:20">
      <c r="A551" s="6">
        <v>90</v>
      </c>
      <c r="B551" s="7" t="s">
        <v>91</v>
      </c>
      <c r="C551" s="7" t="s">
        <v>448</v>
      </c>
      <c r="D551" s="7" t="s">
        <v>467</v>
      </c>
      <c r="E551" s="7" t="s">
        <v>450</v>
      </c>
      <c r="F551" s="7" t="s">
        <v>378</v>
      </c>
      <c r="G551" s="6" t="s">
        <v>382</v>
      </c>
      <c r="H551" s="6" t="s">
        <v>399</v>
      </c>
      <c r="I551" s="6" t="s">
        <v>371</v>
      </c>
      <c r="J551" s="6" t="s">
        <v>400</v>
      </c>
      <c r="K551" s="6" t="s">
        <v>373</v>
      </c>
      <c r="L551" s="6" t="s">
        <v>403</v>
      </c>
      <c r="M551" s="14">
        <f t="shared" si="51"/>
        <v>7.8878983050847449</v>
      </c>
      <c r="N551" s="6">
        <v>0</v>
      </c>
      <c r="O551" s="6">
        <v>8.44</v>
      </c>
      <c r="P551" s="6">
        <f t="shared" si="54"/>
        <v>8.44</v>
      </c>
      <c r="Q551">
        <f t="shared" si="52"/>
        <v>2.5466666666666686</v>
      </c>
      <c r="R551">
        <f t="shared" si="49"/>
        <v>1.5280000000000014</v>
      </c>
      <c r="S551">
        <v>48</v>
      </c>
      <c r="T551">
        <f t="shared" si="53"/>
        <v>4.035718020453276E-3</v>
      </c>
    </row>
    <row r="552" spans="1:20">
      <c r="A552" s="6">
        <v>91</v>
      </c>
      <c r="B552" s="7" t="s">
        <v>92</v>
      </c>
      <c r="C552" s="7" t="s">
        <v>448</v>
      </c>
      <c r="D552" s="7" t="s">
        <v>467</v>
      </c>
      <c r="E552" s="7" t="s">
        <v>450</v>
      </c>
      <c r="F552" s="7" t="s">
        <v>374</v>
      </c>
      <c r="G552" s="6" t="s">
        <v>382</v>
      </c>
      <c r="H552" s="6" t="s">
        <v>399</v>
      </c>
      <c r="I552" s="6" t="s">
        <v>371</v>
      </c>
      <c r="J552" s="6" t="s">
        <v>400</v>
      </c>
      <c r="K552" s="6" t="s">
        <v>373</v>
      </c>
      <c r="L552" s="6" t="s">
        <v>403</v>
      </c>
      <c r="M552" s="14">
        <f t="shared" si="51"/>
        <v>7.8471627906976753</v>
      </c>
      <c r="N552" s="6">
        <v>0</v>
      </c>
      <c r="O552" s="6">
        <v>9.26</v>
      </c>
      <c r="P552" s="6">
        <f t="shared" si="54"/>
        <v>9.26</v>
      </c>
      <c r="Q552">
        <f t="shared" si="52"/>
        <v>1.7266666666666683</v>
      </c>
      <c r="R552">
        <f t="shared" si="49"/>
        <v>1.0360000000000011</v>
      </c>
      <c r="S552">
        <v>48</v>
      </c>
      <c r="T552">
        <f t="shared" si="53"/>
        <v>2.7504633087157386E-3</v>
      </c>
    </row>
    <row r="553" spans="1:20">
      <c r="A553" s="6">
        <v>92</v>
      </c>
      <c r="B553" s="7" t="s">
        <v>93</v>
      </c>
      <c r="C553" s="7" t="s">
        <v>448</v>
      </c>
      <c r="D553" s="7" t="s">
        <v>467</v>
      </c>
      <c r="E553" s="7" t="s">
        <v>450</v>
      </c>
      <c r="F553" s="7" t="s">
        <v>375</v>
      </c>
      <c r="G553" s="6" t="s">
        <v>382</v>
      </c>
      <c r="H553" s="6" t="s">
        <v>399</v>
      </c>
      <c r="I553" s="6" t="s">
        <v>371</v>
      </c>
      <c r="J553" s="6" t="s">
        <v>400</v>
      </c>
      <c r="K553" s="6" t="s">
        <v>373</v>
      </c>
      <c r="L553" s="6" t="s">
        <v>403</v>
      </c>
      <c r="M553" s="14">
        <f t="shared" si="51"/>
        <v>7.867782945736435</v>
      </c>
      <c r="N553" s="6">
        <v>0</v>
      </c>
      <c r="O553" s="6">
        <v>8.02</v>
      </c>
      <c r="P553" s="6">
        <f t="shared" si="54"/>
        <v>8.02</v>
      </c>
      <c r="Q553">
        <f t="shared" si="52"/>
        <v>2.9666666666666686</v>
      </c>
      <c r="R553">
        <f t="shared" si="49"/>
        <v>1.7800000000000011</v>
      </c>
      <c r="S553">
        <v>48</v>
      </c>
      <c r="T553">
        <f t="shared" si="53"/>
        <v>4.713314232115272E-3</v>
      </c>
    </row>
    <row r="554" spans="1:20">
      <c r="A554" s="6">
        <v>93</v>
      </c>
      <c r="B554" s="7" t="s">
        <v>94</v>
      </c>
      <c r="C554" s="7" t="s">
        <v>452</v>
      </c>
      <c r="D554" s="7" t="s">
        <v>467</v>
      </c>
      <c r="E554" s="7" t="s">
        <v>450</v>
      </c>
      <c r="F554" s="7" t="s">
        <v>375</v>
      </c>
      <c r="G554" s="6" t="s">
        <v>382</v>
      </c>
      <c r="H554" s="6" t="s">
        <v>399</v>
      </c>
      <c r="I554" s="6" t="s">
        <v>371</v>
      </c>
      <c r="J554" s="6" t="s">
        <v>400</v>
      </c>
      <c r="K554" s="6" t="s">
        <v>373</v>
      </c>
      <c r="L554" s="6" t="s">
        <v>396</v>
      </c>
      <c r="M554" s="14">
        <f t="shared" si="51"/>
        <v>7.7818925831202046</v>
      </c>
      <c r="N554" s="6">
        <v>0</v>
      </c>
      <c r="O554" s="6">
        <v>8.6999999999999993</v>
      </c>
      <c r="P554" s="6">
        <f t="shared" si="54"/>
        <v>8.6999999999999993</v>
      </c>
      <c r="Q554">
        <f t="shared" si="52"/>
        <v>2.2866666666666688</v>
      </c>
      <c r="R554">
        <f t="shared" si="49"/>
        <v>1.3720000000000014</v>
      </c>
      <c r="S554">
        <v>48</v>
      </c>
      <c r="T554">
        <f t="shared" si="53"/>
        <v>3.6730567825279171E-3</v>
      </c>
    </row>
    <row r="555" spans="1:20">
      <c r="A555" s="6">
        <v>94</v>
      </c>
      <c r="B555" s="7" t="s">
        <v>95</v>
      </c>
      <c r="C555" s="7" t="s">
        <v>452</v>
      </c>
      <c r="D555" s="7" t="s">
        <v>467</v>
      </c>
      <c r="E555" s="7" t="s">
        <v>450</v>
      </c>
      <c r="F555" s="7" t="s">
        <v>378</v>
      </c>
      <c r="G555" s="6" t="s">
        <v>382</v>
      </c>
      <c r="H555" s="6" t="s">
        <v>399</v>
      </c>
      <c r="I555" s="6" t="s">
        <v>371</v>
      </c>
      <c r="J555" s="6" t="s">
        <v>400</v>
      </c>
      <c r="K555" s="6" t="s">
        <v>373</v>
      </c>
      <c r="L555" s="6" t="s">
        <v>406</v>
      </c>
      <c r="M555" s="14">
        <f t="shared" si="51"/>
        <v>7.8238095238095235</v>
      </c>
      <c r="N555" s="6">
        <v>0</v>
      </c>
      <c r="O555" s="6">
        <v>7.84</v>
      </c>
      <c r="P555" s="6">
        <f t="shared" si="54"/>
        <v>7.84</v>
      </c>
      <c r="Q555">
        <f t="shared" si="52"/>
        <v>3.1466666666666683</v>
      </c>
      <c r="R555">
        <f t="shared" si="49"/>
        <v>1.8880000000000012</v>
      </c>
      <c r="S555">
        <v>48</v>
      </c>
      <c r="T555">
        <f t="shared" si="53"/>
        <v>5.027388922702377E-3</v>
      </c>
    </row>
    <row r="556" spans="1:20">
      <c r="A556" s="6">
        <v>95</v>
      </c>
      <c r="B556" s="7" t="s">
        <v>96</v>
      </c>
      <c r="C556" s="7" t="s">
        <v>452</v>
      </c>
      <c r="D556" s="7" t="s">
        <v>467</v>
      </c>
      <c r="E556" s="7" t="s">
        <v>450</v>
      </c>
      <c r="F556" s="7" t="s">
        <v>377</v>
      </c>
      <c r="G556" s="6" t="s">
        <v>382</v>
      </c>
      <c r="H556" s="6" t="s">
        <v>399</v>
      </c>
      <c r="I556" s="6" t="s">
        <v>371</v>
      </c>
      <c r="J556" s="6" t="s">
        <v>400</v>
      </c>
      <c r="K556" s="6" t="s">
        <v>373</v>
      </c>
      <c r="L556" s="6" t="s">
        <v>403</v>
      </c>
      <c r="M556" s="14">
        <f t="shared" si="51"/>
        <v>7.7789046653143989</v>
      </c>
      <c r="N556" s="6">
        <v>0</v>
      </c>
      <c r="O556" s="6">
        <v>6.58</v>
      </c>
      <c r="P556" s="6">
        <f t="shared" si="54"/>
        <v>6.58</v>
      </c>
      <c r="Q556">
        <f t="shared" si="52"/>
        <v>4.4066666666666681</v>
      </c>
      <c r="R556">
        <f t="shared" si="49"/>
        <v>2.644000000000001</v>
      </c>
      <c r="S556">
        <v>48</v>
      </c>
      <c r="T556">
        <f t="shared" si="53"/>
        <v>7.0811169056931821E-3</v>
      </c>
    </row>
    <row r="557" spans="1:20">
      <c r="A557" s="6">
        <v>96</v>
      </c>
      <c r="B557" s="7" t="s">
        <v>97</v>
      </c>
      <c r="C557" s="7" t="s">
        <v>452</v>
      </c>
      <c r="D557" s="7" t="s">
        <v>467</v>
      </c>
      <c r="E557" s="7" t="s">
        <v>450</v>
      </c>
      <c r="F557" s="7" t="s">
        <v>374</v>
      </c>
      <c r="G557" s="6" t="s">
        <v>382</v>
      </c>
      <c r="H557" s="6" t="s">
        <v>399</v>
      </c>
      <c r="I557" s="6" t="s">
        <v>371</v>
      </c>
      <c r="J557" s="6" t="s">
        <v>400</v>
      </c>
      <c r="K557" s="6" t="s">
        <v>373</v>
      </c>
      <c r="L557" s="6" t="s">
        <v>406</v>
      </c>
      <c r="M557" s="14">
        <f t="shared" si="51"/>
        <v>7.8952112676056343</v>
      </c>
      <c r="N557" s="6">
        <v>0</v>
      </c>
      <c r="O557" s="6">
        <v>8.42</v>
      </c>
      <c r="P557" s="6">
        <f t="shared" si="54"/>
        <v>8.42</v>
      </c>
      <c r="Q557">
        <f t="shared" si="52"/>
        <v>2.5666666666666682</v>
      </c>
      <c r="R557">
        <f t="shared" si="49"/>
        <v>1.5400000000000009</v>
      </c>
      <c r="S557">
        <v>48</v>
      </c>
      <c r="T557">
        <f t="shared" si="53"/>
        <v>4.0636446886446907E-3</v>
      </c>
    </row>
    <row r="558" spans="1:20">
      <c r="A558" s="6">
        <v>97</v>
      </c>
      <c r="B558" s="7" t="s">
        <v>98</v>
      </c>
      <c r="C558" s="7" t="s">
        <v>448</v>
      </c>
      <c r="D558" s="7" t="s">
        <v>469</v>
      </c>
      <c r="E558" s="7" t="s">
        <v>450</v>
      </c>
      <c r="F558" s="7" t="s">
        <v>377</v>
      </c>
      <c r="G558" s="6" t="s">
        <v>382</v>
      </c>
      <c r="H558" s="6" t="s">
        <v>399</v>
      </c>
      <c r="I558" s="6" t="s">
        <v>371</v>
      </c>
      <c r="J558" s="6" t="s">
        <v>400</v>
      </c>
      <c r="K558" s="6" t="s">
        <v>373</v>
      </c>
      <c r="L558" s="6" t="s">
        <v>406</v>
      </c>
      <c r="M558" s="14">
        <f t="shared" ref="M558:M565" si="55">M443</f>
        <v>7.8355484896661363</v>
      </c>
      <c r="N558" s="6">
        <v>0</v>
      </c>
      <c r="O558" s="6">
        <v>9.73</v>
      </c>
      <c r="P558" s="6">
        <f t="shared" si="54"/>
        <v>9.73</v>
      </c>
      <c r="Q558">
        <f t="shared" si="52"/>
        <v>1.2566666666666677</v>
      </c>
      <c r="R558">
        <f t="shared" si="49"/>
        <v>0.75400000000000078</v>
      </c>
      <c r="S558">
        <v>48</v>
      </c>
      <c r="T558">
        <f t="shared" si="53"/>
        <v>2.0047522332418957E-3</v>
      </c>
    </row>
    <row r="559" spans="1:20">
      <c r="A559" s="6">
        <v>98</v>
      </c>
      <c r="B559" s="7" t="s">
        <v>99</v>
      </c>
      <c r="C559" s="7" t="s">
        <v>448</v>
      </c>
      <c r="D559" s="7" t="s">
        <v>469</v>
      </c>
      <c r="E559" s="7" t="s">
        <v>450</v>
      </c>
      <c r="F559" s="7" t="s">
        <v>378</v>
      </c>
      <c r="G559" s="6" t="s">
        <v>382</v>
      </c>
      <c r="H559" s="6" t="s">
        <v>399</v>
      </c>
      <c r="I559" s="6" t="s">
        <v>371</v>
      </c>
      <c r="J559" s="6" t="s">
        <v>400</v>
      </c>
      <c r="K559" s="6" t="s">
        <v>373</v>
      </c>
      <c r="L559" s="6" t="s">
        <v>396</v>
      </c>
      <c r="M559" s="14">
        <f t="shared" si="55"/>
        <v>7.8811604584527206</v>
      </c>
      <c r="N559" s="6">
        <v>0</v>
      </c>
      <c r="O559" s="6">
        <v>8.9</v>
      </c>
      <c r="P559" s="6">
        <f t="shared" si="54"/>
        <v>8.9</v>
      </c>
      <c r="Q559">
        <f t="shared" si="52"/>
        <v>2.0866666666666678</v>
      </c>
      <c r="R559">
        <f t="shared" si="49"/>
        <v>1.2520000000000007</v>
      </c>
      <c r="S559">
        <v>48</v>
      </c>
      <c r="T559">
        <f t="shared" si="53"/>
        <v>3.3095802922472398E-3</v>
      </c>
    </row>
    <row r="560" spans="1:20">
      <c r="A560" s="6">
        <v>99</v>
      </c>
      <c r="B560" s="7" t="s">
        <v>100</v>
      </c>
      <c r="C560" s="7" t="s">
        <v>448</v>
      </c>
      <c r="D560" s="7" t="s">
        <v>469</v>
      </c>
      <c r="E560" s="7" t="s">
        <v>450</v>
      </c>
      <c r="F560" s="7" t="s">
        <v>374</v>
      </c>
      <c r="G560" s="6" t="s">
        <v>382</v>
      </c>
      <c r="H560" s="6" t="s">
        <v>399</v>
      </c>
      <c r="I560" s="6" t="s">
        <v>371</v>
      </c>
      <c r="J560" s="6" t="s">
        <v>400</v>
      </c>
      <c r="K560" s="6" t="s">
        <v>373</v>
      </c>
      <c r="L560" s="6" t="s">
        <v>406</v>
      </c>
      <c r="M560" s="14">
        <f t="shared" si="55"/>
        <v>7.8023738062755799</v>
      </c>
      <c r="N560" s="6">
        <v>0</v>
      </c>
      <c r="O560" s="6">
        <v>9.6999999999999993</v>
      </c>
      <c r="P560" s="6">
        <f t="shared" si="54"/>
        <v>9.6999999999999993</v>
      </c>
      <c r="Q560">
        <f t="shared" si="52"/>
        <v>1.2866666666666688</v>
      </c>
      <c r="R560">
        <f t="shared" si="49"/>
        <v>0.77200000000000146</v>
      </c>
      <c r="S560">
        <v>48</v>
      </c>
      <c r="T560">
        <f t="shared" si="53"/>
        <v>2.0613384762977224E-3</v>
      </c>
    </row>
    <row r="561" spans="1:20">
      <c r="A561" s="6">
        <v>100</v>
      </c>
      <c r="B561" s="7" t="s">
        <v>101</v>
      </c>
      <c r="C561" s="7" t="s">
        <v>448</v>
      </c>
      <c r="D561" s="7" t="s">
        <v>469</v>
      </c>
      <c r="E561" s="7" t="s">
        <v>450</v>
      </c>
      <c r="F561" s="7" t="s">
        <v>375</v>
      </c>
      <c r="G561" s="6" t="s">
        <v>382</v>
      </c>
      <c r="H561" s="6" t="s">
        <v>399</v>
      </c>
      <c r="I561" s="6" t="s">
        <v>371</v>
      </c>
      <c r="J561" s="6" t="s">
        <v>400</v>
      </c>
      <c r="K561" s="6" t="s">
        <v>373</v>
      </c>
      <c r="L561" s="6" t="s">
        <v>406</v>
      </c>
      <c r="M561" s="14">
        <f t="shared" si="55"/>
        <v>7.7977272727272737</v>
      </c>
      <c r="N561" s="6">
        <v>0</v>
      </c>
      <c r="O561" s="6">
        <v>8.06</v>
      </c>
      <c r="P561" s="6">
        <f t="shared" si="54"/>
        <v>8.06</v>
      </c>
      <c r="Q561">
        <f t="shared" si="52"/>
        <v>2.9266666666666676</v>
      </c>
      <c r="R561">
        <f t="shared" si="49"/>
        <v>1.7560000000000009</v>
      </c>
      <c r="S561">
        <v>48</v>
      </c>
      <c r="T561">
        <f t="shared" si="53"/>
        <v>4.6915379384047428E-3</v>
      </c>
    </row>
    <row r="562" spans="1:20">
      <c r="A562" s="6">
        <v>101</v>
      </c>
      <c r="B562" s="7" t="s">
        <v>102</v>
      </c>
      <c r="C562" s="7" t="s">
        <v>452</v>
      </c>
      <c r="D562" s="7" t="s">
        <v>469</v>
      </c>
      <c r="E562" s="7" t="s">
        <v>450</v>
      </c>
      <c r="F562" s="7" t="s">
        <v>377</v>
      </c>
      <c r="G562" s="6" t="s">
        <v>382</v>
      </c>
      <c r="H562" s="6" t="s">
        <v>399</v>
      </c>
      <c r="I562" s="6" t="s">
        <v>371</v>
      </c>
      <c r="J562" s="6" t="s">
        <v>400</v>
      </c>
      <c r="K562" s="6" t="s">
        <v>373</v>
      </c>
      <c r="L562" s="6" t="s">
        <v>406</v>
      </c>
      <c r="M562" s="14">
        <f t="shared" si="55"/>
        <v>7.8057692307692301</v>
      </c>
      <c r="N562" s="6">
        <v>0</v>
      </c>
      <c r="O562" s="6">
        <v>7.42</v>
      </c>
      <c r="P562" s="6">
        <f t="shared" si="54"/>
        <v>7.42</v>
      </c>
      <c r="Q562">
        <f t="shared" si="52"/>
        <v>3.5666666666666682</v>
      </c>
      <c r="R562">
        <f t="shared" si="49"/>
        <v>2.140000000000001</v>
      </c>
      <c r="S562">
        <v>48</v>
      </c>
      <c r="T562">
        <f t="shared" si="53"/>
        <v>5.711587418904495E-3</v>
      </c>
    </row>
    <row r="563" spans="1:20">
      <c r="A563" s="6">
        <v>102</v>
      </c>
      <c r="B563" s="7" t="s">
        <v>103</v>
      </c>
      <c r="C563" s="7" t="s">
        <v>452</v>
      </c>
      <c r="D563" s="7" t="s">
        <v>469</v>
      </c>
      <c r="E563" s="7" t="s">
        <v>450</v>
      </c>
      <c r="F563" s="7" t="s">
        <v>375</v>
      </c>
      <c r="G563" s="6" t="s">
        <v>382</v>
      </c>
      <c r="H563" s="6" t="s">
        <v>399</v>
      </c>
      <c r="I563" s="6" t="s">
        <v>371</v>
      </c>
      <c r="J563" s="6" t="s">
        <v>400</v>
      </c>
      <c r="K563" s="6" t="s">
        <v>373</v>
      </c>
      <c r="L563" s="6" t="s">
        <v>406</v>
      </c>
      <c r="M563" s="14">
        <f t="shared" si="55"/>
        <v>7.8172991452991472</v>
      </c>
      <c r="N563" s="6">
        <v>0</v>
      </c>
      <c r="O563" s="6">
        <v>8.84</v>
      </c>
      <c r="P563" s="6">
        <f t="shared" si="54"/>
        <v>8.84</v>
      </c>
      <c r="Q563">
        <f t="shared" si="52"/>
        <v>2.1466666666666683</v>
      </c>
      <c r="R563">
        <f t="shared" si="49"/>
        <v>1.2880000000000011</v>
      </c>
      <c r="S563">
        <v>48</v>
      </c>
      <c r="T563">
        <f t="shared" si="53"/>
        <v>3.4325580785109534E-3</v>
      </c>
    </row>
    <row r="564" spans="1:20">
      <c r="A564" s="6">
        <v>103</v>
      </c>
      <c r="B564" s="7" t="s">
        <v>104</v>
      </c>
      <c r="C564" s="7" t="s">
        <v>452</v>
      </c>
      <c r="D564" s="7" t="s">
        <v>469</v>
      </c>
      <c r="E564" s="7" t="s">
        <v>450</v>
      </c>
      <c r="F564" s="7" t="s">
        <v>378</v>
      </c>
      <c r="G564" s="6" t="s">
        <v>382</v>
      </c>
      <c r="H564" s="6" t="s">
        <v>399</v>
      </c>
      <c r="I564" s="6" t="s">
        <v>371</v>
      </c>
      <c r="J564" s="6" t="s">
        <v>400</v>
      </c>
      <c r="K564" s="6" t="s">
        <v>373</v>
      </c>
      <c r="L564" s="6" t="s">
        <v>406</v>
      </c>
      <c r="M564" s="14">
        <f t="shared" si="55"/>
        <v>7.8036363636363619</v>
      </c>
      <c r="N564" s="6">
        <v>0</v>
      </c>
      <c r="O564" s="6">
        <v>7</v>
      </c>
      <c r="P564" s="6">
        <f t="shared" si="54"/>
        <v>7</v>
      </c>
      <c r="Q564">
        <f t="shared" si="52"/>
        <v>3.9866666666666681</v>
      </c>
      <c r="R564">
        <f t="shared" si="49"/>
        <v>2.3920000000000012</v>
      </c>
      <c r="S564">
        <v>48</v>
      </c>
      <c r="T564">
        <f t="shared" si="53"/>
        <v>6.3859117738428129E-3</v>
      </c>
    </row>
    <row r="565" spans="1:20">
      <c r="A565" s="6">
        <v>104</v>
      </c>
      <c r="B565" s="7" t="s">
        <v>105</v>
      </c>
      <c r="C565" s="7" t="s">
        <v>452</v>
      </c>
      <c r="D565" s="7" t="s">
        <v>469</v>
      </c>
      <c r="E565" s="7" t="s">
        <v>450</v>
      </c>
      <c r="F565" s="7" t="s">
        <v>374</v>
      </c>
      <c r="G565" s="6" t="s">
        <v>382</v>
      </c>
      <c r="H565" s="6" t="s">
        <v>399</v>
      </c>
      <c r="I565" s="6" t="s">
        <v>371</v>
      </c>
      <c r="J565" s="6" t="s">
        <v>400</v>
      </c>
      <c r="K565" s="6" t="s">
        <v>373</v>
      </c>
      <c r="L565" s="6" t="s">
        <v>406</v>
      </c>
      <c r="M565" s="14">
        <f t="shared" si="55"/>
        <v>7.8094332723948821</v>
      </c>
      <c r="N565" s="6">
        <v>0</v>
      </c>
      <c r="O565" s="6">
        <v>6.7</v>
      </c>
      <c r="P565" s="6">
        <f t="shared" si="54"/>
        <v>6.7</v>
      </c>
      <c r="Q565">
        <f t="shared" si="52"/>
        <v>4.286666666666668</v>
      </c>
      <c r="R565">
        <f t="shared" si="49"/>
        <v>2.572000000000001</v>
      </c>
      <c r="S565">
        <v>48</v>
      </c>
      <c r="T565">
        <f t="shared" si="53"/>
        <v>6.8613600327109532E-3</v>
      </c>
    </row>
    <row r="566" spans="1:20">
      <c r="A566" s="6">
        <v>1</v>
      </c>
      <c r="B566" s="7" t="s">
        <v>427</v>
      </c>
      <c r="C566" s="7"/>
      <c r="D566" s="7"/>
      <c r="E566" s="7"/>
      <c r="F566" s="6"/>
      <c r="G566" s="6" t="s">
        <v>382</v>
      </c>
      <c r="H566" s="6" t="s">
        <v>399</v>
      </c>
      <c r="I566" s="6" t="s">
        <v>381</v>
      </c>
      <c r="J566" s="6" t="s">
        <v>400</v>
      </c>
      <c r="K566" s="6" t="s">
        <v>373</v>
      </c>
      <c r="L566" s="6" t="s">
        <v>406</v>
      </c>
      <c r="M566" s="14"/>
      <c r="N566" s="6">
        <v>0</v>
      </c>
      <c r="O566" s="6">
        <v>10.92</v>
      </c>
      <c r="P566" s="6">
        <f t="shared" si="54"/>
        <v>10.92</v>
      </c>
    </row>
    <row r="567" spans="1:20">
      <c r="A567" s="6">
        <v>2</v>
      </c>
      <c r="B567" s="7" t="s">
        <v>427</v>
      </c>
      <c r="C567" s="7"/>
      <c r="D567" s="7"/>
      <c r="E567" s="7"/>
      <c r="F567" s="6"/>
      <c r="G567" s="6" t="s">
        <v>382</v>
      </c>
      <c r="H567" s="6" t="s">
        <v>399</v>
      </c>
      <c r="I567" s="6" t="s">
        <v>381</v>
      </c>
      <c r="J567" s="6" t="s">
        <v>400</v>
      </c>
      <c r="K567" s="6" t="s">
        <v>373</v>
      </c>
      <c r="L567" s="6" t="s">
        <v>406</v>
      </c>
      <c r="M567" s="14"/>
      <c r="N567" s="6">
        <v>0</v>
      </c>
      <c r="O567" s="6">
        <v>11</v>
      </c>
      <c r="P567" s="6">
        <f t="shared" si="54"/>
        <v>11</v>
      </c>
    </row>
    <row r="568" spans="1:20">
      <c r="A568" s="6">
        <v>3</v>
      </c>
      <c r="B568" s="7" t="s">
        <v>427</v>
      </c>
      <c r="C568" s="7"/>
      <c r="D568" s="7"/>
      <c r="E568" s="7"/>
      <c r="F568" s="6"/>
      <c r="G568" s="6" t="s">
        <v>382</v>
      </c>
      <c r="H568" s="6" t="s">
        <v>399</v>
      </c>
      <c r="I568" s="6" t="s">
        <v>381</v>
      </c>
      <c r="J568" s="6" t="s">
        <v>400</v>
      </c>
      <c r="K568" s="6" t="s">
        <v>373</v>
      </c>
      <c r="L568" s="6" t="s">
        <v>406</v>
      </c>
      <c r="M568" s="14"/>
      <c r="N568" s="6">
        <v>0</v>
      </c>
      <c r="O568" s="6">
        <v>10.74</v>
      </c>
      <c r="P568" s="6">
        <f t="shared" si="54"/>
        <v>10.74</v>
      </c>
    </row>
    <row r="569" spans="1:20">
      <c r="A569" s="6">
        <v>4</v>
      </c>
      <c r="B569" s="7" t="s">
        <v>427</v>
      </c>
      <c r="C569" s="7"/>
      <c r="D569" s="7"/>
      <c r="E569" s="7"/>
      <c r="F569" s="6"/>
      <c r="G569" s="6" t="s">
        <v>382</v>
      </c>
      <c r="H569" s="6" t="s">
        <v>399</v>
      </c>
      <c r="I569" s="6" t="s">
        <v>381</v>
      </c>
      <c r="J569" s="6" t="s">
        <v>400</v>
      </c>
      <c r="K569" s="6" t="s">
        <v>373</v>
      </c>
      <c r="L569" s="6" t="s">
        <v>406</v>
      </c>
      <c r="M569" s="14"/>
      <c r="N569" s="6">
        <v>0</v>
      </c>
      <c r="O569" s="6">
        <v>10.9</v>
      </c>
      <c r="P569" s="6">
        <f t="shared" si="54"/>
        <v>10.9</v>
      </c>
    </row>
    <row r="570" spans="1:20">
      <c r="A570" s="6">
        <v>5</v>
      </c>
      <c r="B570" s="7" t="s">
        <v>427</v>
      </c>
      <c r="C570" s="7"/>
      <c r="D570" s="7"/>
      <c r="E570" s="7"/>
      <c r="F570" s="6"/>
      <c r="G570" s="6" t="s">
        <v>382</v>
      </c>
      <c r="H570" s="6" t="s">
        <v>399</v>
      </c>
      <c r="I570" s="6" t="s">
        <v>381</v>
      </c>
      <c r="J570" s="6" t="s">
        <v>400</v>
      </c>
      <c r="K570" s="6" t="s">
        <v>373</v>
      </c>
      <c r="L570" s="6" t="s">
        <v>406</v>
      </c>
      <c r="M570" s="14"/>
      <c r="N570" s="6">
        <v>0</v>
      </c>
      <c r="O570" s="6">
        <v>11.2</v>
      </c>
      <c r="P570" s="6">
        <f t="shared" si="54"/>
        <v>11.2</v>
      </c>
    </row>
    <row r="571" spans="1:20">
      <c r="A571" s="6">
        <v>6</v>
      </c>
      <c r="B571" s="7" t="s">
        <v>427</v>
      </c>
      <c r="C571" s="7"/>
      <c r="D571" s="7"/>
      <c r="E571" s="7"/>
      <c r="F571" s="6"/>
      <c r="G571" s="6" t="s">
        <v>382</v>
      </c>
      <c r="H571" s="6" t="s">
        <v>399</v>
      </c>
      <c r="I571" s="6" t="s">
        <v>381</v>
      </c>
      <c r="J571" s="6" t="s">
        <v>400</v>
      </c>
      <c r="K571" s="6" t="s">
        <v>373</v>
      </c>
      <c r="L571" s="6" t="s">
        <v>406</v>
      </c>
      <c r="M571" s="14"/>
      <c r="N571" s="6">
        <v>0</v>
      </c>
      <c r="O571" s="6">
        <v>11</v>
      </c>
      <c r="P571" s="6">
        <f t="shared" si="54"/>
        <v>11</v>
      </c>
    </row>
    <row r="572" spans="1:20">
      <c r="A572" s="6">
        <v>7</v>
      </c>
      <c r="B572" s="7" t="s">
        <v>427</v>
      </c>
      <c r="C572" s="7"/>
      <c r="D572" s="7"/>
      <c r="E572" s="7"/>
      <c r="F572" s="6"/>
      <c r="G572" s="6" t="s">
        <v>382</v>
      </c>
      <c r="H572" s="6" t="s">
        <v>399</v>
      </c>
      <c r="I572" s="6" t="s">
        <v>381</v>
      </c>
      <c r="J572" s="6" t="s">
        <v>400</v>
      </c>
      <c r="K572" s="6" t="s">
        <v>373</v>
      </c>
      <c r="L572" s="6" t="s">
        <v>406</v>
      </c>
      <c r="M572" s="14"/>
      <c r="N572" s="6">
        <v>0</v>
      </c>
      <c r="O572" s="6">
        <v>11.2</v>
      </c>
      <c r="P572" s="6">
        <f t="shared" si="54"/>
        <v>11.2</v>
      </c>
    </row>
    <row r="573" spans="1:20">
      <c r="A573" s="6">
        <v>8</v>
      </c>
      <c r="B573" s="7" t="s">
        <v>427</v>
      </c>
      <c r="C573" s="7"/>
      <c r="D573" s="7"/>
      <c r="E573" s="7"/>
      <c r="F573" s="6"/>
      <c r="G573" s="6" t="s">
        <v>382</v>
      </c>
      <c r="H573" s="6" t="s">
        <v>399</v>
      </c>
      <c r="I573" s="6" t="s">
        <v>381</v>
      </c>
      <c r="J573" s="6" t="s">
        <v>400</v>
      </c>
      <c r="K573" s="6" t="s">
        <v>373</v>
      </c>
      <c r="L573" s="6" t="s">
        <v>406</v>
      </c>
      <c r="M573" s="14"/>
      <c r="N573" s="6">
        <v>0</v>
      </c>
      <c r="O573" s="6">
        <v>11.2</v>
      </c>
      <c r="P573" s="6">
        <f t="shared" si="54"/>
        <v>11.2</v>
      </c>
    </row>
    <row r="574" spans="1:20">
      <c r="A574" s="6">
        <v>9</v>
      </c>
      <c r="B574" s="7" t="s">
        <v>427</v>
      </c>
      <c r="C574" s="7"/>
      <c r="D574" s="7"/>
      <c r="E574" s="7"/>
      <c r="F574" s="6"/>
      <c r="G574" s="6"/>
      <c r="H574" s="6"/>
      <c r="I574" s="6"/>
      <c r="J574" s="6"/>
      <c r="K574" s="6"/>
      <c r="L574" s="6"/>
      <c r="M574" s="14"/>
      <c r="N574" s="6"/>
      <c r="O574" s="6"/>
      <c r="P574" s="6"/>
    </row>
    <row r="575" spans="1:20">
      <c r="A575" s="6">
        <v>10</v>
      </c>
      <c r="B575" s="7" t="s">
        <v>427</v>
      </c>
      <c r="C575" s="7"/>
      <c r="D575" s="7"/>
      <c r="E575" s="7"/>
      <c r="F575" s="6"/>
      <c r="G575" s="6" t="s">
        <v>382</v>
      </c>
      <c r="H575" s="6" t="s">
        <v>399</v>
      </c>
      <c r="I575" s="6" t="s">
        <v>381</v>
      </c>
      <c r="J575" s="6" t="s">
        <v>400</v>
      </c>
      <c r="K575" s="6" t="s">
        <v>373</v>
      </c>
      <c r="L575" s="6" t="s">
        <v>406</v>
      </c>
      <c r="M575" s="14"/>
      <c r="N575" s="6">
        <v>0</v>
      </c>
      <c r="O575" s="6">
        <v>10.72</v>
      </c>
      <c r="P575" s="6">
        <f t="shared" si="54"/>
        <v>10.72</v>
      </c>
    </row>
    <row r="576" spans="1:20">
      <c r="A576" s="6"/>
      <c r="B576" s="7"/>
      <c r="C576" s="7"/>
      <c r="D576" s="7"/>
      <c r="E576" s="7"/>
      <c r="F576" s="6"/>
      <c r="G576" s="6"/>
      <c r="H576" s="6"/>
      <c r="I576" s="6"/>
      <c r="J576" s="6"/>
      <c r="K576" s="6"/>
      <c r="L576" s="6"/>
      <c r="M576" s="14"/>
      <c r="N576" s="6"/>
      <c r="O576" s="6"/>
      <c r="P576" s="16">
        <f>AVERAGE(P566:P575)</f>
        <v>10.986666666666668</v>
      </c>
    </row>
    <row r="577" spans="1:20">
      <c r="A577" s="6">
        <v>1</v>
      </c>
      <c r="B577" s="7" t="s">
        <v>2</v>
      </c>
      <c r="C577" s="7" t="s">
        <v>438</v>
      </c>
      <c r="D577" s="7" t="s">
        <v>440</v>
      </c>
      <c r="E577" s="7" t="s">
        <v>442</v>
      </c>
      <c r="F577" s="7" t="s">
        <v>356</v>
      </c>
      <c r="G577" s="6"/>
      <c r="H577" s="6"/>
      <c r="I577" s="6"/>
      <c r="J577" s="6"/>
      <c r="K577" s="6"/>
      <c r="L577" s="6"/>
      <c r="M577" s="14"/>
      <c r="N577" s="6"/>
      <c r="O577" s="6"/>
      <c r="P577" s="6"/>
    </row>
    <row r="578" spans="1:20">
      <c r="A578" s="6">
        <v>2</v>
      </c>
      <c r="B578" s="7" t="s">
        <v>3</v>
      </c>
      <c r="C578" s="7" t="s">
        <v>438</v>
      </c>
      <c r="D578" s="7" t="s">
        <v>440</v>
      </c>
      <c r="E578" s="7" t="s">
        <v>442</v>
      </c>
      <c r="F578" s="7" t="s">
        <v>357</v>
      </c>
      <c r="G578" s="6"/>
      <c r="H578" s="6"/>
      <c r="I578" s="6"/>
      <c r="J578" s="6"/>
      <c r="K578" s="6"/>
      <c r="L578" s="6"/>
      <c r="M578" s="14"/>
      <c r="N578" s="6"/>
      <c r="O578" s="6"/>
      <c r="P578" s="6"/>
    </row>
    <row r="579" spans="1:20">
      <c r="A579" s="6">
        <v>3</v>
      </c>
      <c r="B579" s="7" t="s">
        <v>4</v>
      </c>
      <c r="C579" s="7" t="s">
        <v>438</v>
      </c>
      <c r="D579" s="7" t="s">
        <v>439</v>
      </c>
      <c r="E579" s="7" t="s">
        <v>442</v>
      </c>
      <c r="F579" s="7" t="s">
        <v>358</v>
      </c>
      <c r="G579" s="6" t="s">
        <v>388</v>
      </c>
      <c r="H579" s="6" t="s">
        <v>399</v>
      </c>
      <c r="I579" s="6" t="s">
        <v>371</v>
      </c>
      <c r="J579" s="6" t="s">
        <v>407</v>
      </c>
      <c r="K579" s="6" t="s">
        <v>373</v>
      </c>
      <c r="L579" s="6" t="s">
        <v>408</v>
      </c>
      <c r="M579" s="14">
        <f t="shared" ref="M579:M608" si="56">M349</f>
        <v>5.7009677419354832</v>
      </c>
      <c r="N579" s="6">
        <v>0</v>
      </c>
      <c r="O579" s="6">
        <v>0</v>
      </c>
      <c r="P579" s="6">
        <f t="shared" ref="P579:P585" si="57">O579-N579</f>
        <v>0</v>
      </c>
      <c r="Q579">
        <f t="shared" ref="Q579:Q642" si="58">P$691-P579</f>
        <v>9.8760000000000012</v>
      </c>
      <c r="R579">
        <f t="shared" si="49"/>
        <v>5.9256000000000011</v>
      </c>
      <c r="S579">
        <v>72</v>
      </c>
      <c r="T579">
        <f t="shared" ref="T579:T642" si="59">(R579/M579)/S579</f>
        <v>1.4436145532733554E-2</v>
      </c>
    </row>
    <row r="580" spans="1:20">
      <c r="A580" s="6">
        <v>4</v>
      </c>
      <c r="B580" s="7" t="s">
        <v>5</v>
      </c>
      <c r="C580" s="7" t="s">
        <v>438</v>
      </c>
      <c r="D580" s="7" t="s">
        <v>439</v>
      </c>
      <c r="E580" s="7" t="s">
        <v>442</v>
      </c>
      <c r="F580" s="7" t="s">
        <v>359</v>
      </c>
      <c r="G580" s="6" t="s">
        <v>388</v>
      </c>
      <c r="H580" s="6" t="s">
        <v>399</v>
      </c>
      <c r="I580" s="6" t="s">
        <v>371</v>
      </c>
      <c r="J580" s="6" t="s">
        <v>407</v>
      </c>
      <c r="K580" s="6" t="s">
        <v>389</v>
      </c>
      <c r="L580" s="6" t="s">
        <v>409</v>
      </c>
      <c r="M580" s="14">
        <f t="shared" si="56"/>
        <v>5.652477064220184</v>
      </c>
      <c r="N580" s="6">
        <v>0</v>
      </c>
      <c r="O580" s="6">
        <v>2.1</v>
      </c>
      <c r="P580" s="6">
        <f t="shared" si="57"/>
        <v>2.1</v>
      </c>
      <c r="Q580">
        <f t="shared" si="58"/>
        <v>7.7760000000000016</v>
      </c>
      <c r="R580">
        <f t="shared" ref="R580:R643" si="60">(Q580*0.5*0.1*0.001*12000)</f>
        <v>4.6656000000000013</v>
      </c>
      <c r="S580">
        <v>72</v>
      </c>
      <c r="T580">
        <f t="shared" si="59"/>
        <v>1.1464000519379344E-2</v>
      </c>
    </row>
    <row r="581" spans="1:20">
      <c r="A581" s="6">
        <v>5</v>
      </c>
      <c r="B581" s="7" t="s">
        <v>6</v>
      </c>
      <c r="C581" s="7" t="s">
        <v>438</v>
      </c>
      <c r="D581" s="7" t="s">
        <v>444</v>
      </c>
      <c r="E581" s="7" t="s">
        <v>442</v>
      </c>
      <c r="F581" s="7" t="s">
        <v>359</v>
      </c>
      <c r="G581" s="6" t="s">
        <v>388</v>
      </c>
      <c r="H581" s="6" t="s">
        <v>399</v>
      </c>
      <c r="I581" s="6" t="s">
        <v>371</v>
      </c>
      <c r="J581" s="6" t="s">
        <v>407</v>
      </c>
      <c r="K581" s="6" t="s">
        <v>373</v>
      </c>
      <c r="L581" s="6" t="s">
        <v>410</v>
      </c>
      <c r="M581" s="14">
        <f t="shared" si="56"/>
        <v>5.740904977375564</v>
      </c>
      <c r="N581" s="6">
        <v>0</v>
      </c>
      <c r="O581" s="6">
        <v>0</v>
      </c>
      <c r="P581" s="6">
        <f t="shared" si="57"/>
        <v>0</v>
      </c>
      <c r="Q581">
        <f t="shared" si="58"/>
        <v>9.8760000000000012</v>
      </c>
      <c r="R581">
        <f t="shared" si="60"/>
        <v>5.9256000000000011</v>
      </c>
      <c r="S581">
        <v>72</v>
      </c>
      <c r="T581">
        <f t="shared" si="59"/>
        <v>1.4335718902217956E-2</v>
      </c>
    </row>
    <row r="582" spans="1:20">
      <c r="A582" s="6">
        <v>6</v>
      </c>
      <c r="B582" s="7" t="s">
        <v>7</v>
      </c>
      <c r="C582" s="7" t="s">
        <v>438</v>
      </c>
      <c r="D582" s="7" t="s">
        <v>444</v>
      </c>
      <c r="E582" s="7" t="s">
        <v>442</v>
      </c>
      <c r="F582" s="7" t="s">
        <v>374</v>
      </c>
      <c r="G582" s="6" t="s">
        <v>388</v>
      </c>
      <c r="H582" s="6" t="s">
        <v>399</v>
      </c>
      <c r="I582" s="6" t="s">
        <v>371</v>
      </c>
      <c r="J582" s="6" t="s">
        <v>407</v>
      </c>
      <c r="K582" s="6" t="s">
        <v>373</v>
      </c>
      <c r="L582" s="6" t="s">
        <v>411</v>
      </c>
      <c r="M582" s="14">
        <f t="shared" si="56"/>
        <v>5.6324170616113749</v>
      </c>
      <c r="N582" s="6">
        <v>0</v>
      </c>
      <c r="O582" s="6">
        <v>0</v>
      </c>
      <c r="P582" s="6">
        <f t="shared" si="57"/>
        <v>0</v>
      </c>
      <c r="Q582">
        <f t="shared" si="58"/>
        <v>9.8760000000000012</v>
      </c>
      <c r="R582">
        <f t="shared" si="60"/>
        <v>5.9256000000000011</v>
      </c>
      <c r="S582">
        <v>72</v>
      </c>
      <c r="T582">
        <f t="shared" si="59"/>
        <v>1.461184409814547E-2</v>
      </c>
    </row>
    <row r="583" spans="1:20">
      <c r="A583" s="6">
        <v>7</v>
      </c>
      <c r="B583" s="7" t="s">
        <v>8</v>
      </c>
      <c r="C583" s="7" t="s">
        <v>438</v>
      </c>
      <c r="D583" s="7" t="s">
        <v>444</v>
      </c>
      <c r="E583" s="7" t="s">
        <v>442</v>
      </c>
      <c r="F583" s="7" t="s">
        <v>356</v>
      </c>
      <c r="G583" s="6" t="s">
        <v>388</v>
      </c>
      <c r="H583" s="6" t="s">
        <v>399</v>
      </c>
      <c r="I583" s="6" t="s">
        <v>371</v>
      </c>
      <c r="J583" s="6" t="s">
        <v>401</v>
      </c>
      <c r="K583" s="6" t="s">
        <v>373</v>
      </c>
      <c r="L583" s="6" t="s">
        <v>412</v>
      </c>
      <c r="M583" s="14">
        <f t="shared" si="56"/>
        <v>5.6893269230769219</v>
      </c>
      <c r="N583" s="6">
        <v>0</v>
      </c>
      <c r="O583" s="6">
        <v>0</v>
      </c>
      <c r="P583" s="6">
        <f t="shared" si="57"/>
        <v>0</v>
      </c>
      <c r="Q583">
        <f t="shared" si="58"/>
        <v>9.8760000000000012</v>
      </c>
      <c r="R583">
        <f t="shared" si="60"/>
        <v>5.9256000000000011</v>
      </c>
      <c r="S583">
        <v>72</v>
      </c>
      <c r="T583">
        <f t="shared" si="59"/>
        <v>1.4465683043485614E-2</v>
      </c>
    </row>
    <row r="584" spans="1:20">
      <c r="A584" s="6">
        <v>8</v>
      </c>
      <c r="B584" s="7" t="s">
        <v>9</v>
      </c>
      <c r="C584" s="7" t="s">
        <v>438</v>
      </c>
      <c r="D584" s="7" t="s">
        <v>444</v>
      </c>
      <c r="E584" s="7" t="s">
        <v>442</v>
      </c>
      <c r="F584" s="7" t="s">
        <v>357</v>
      </c>
      <c r="G584" s="6" t="s">
        <v>388</v>
      </c>
      <c r="H584" s="6" t="s">
        <v>399</v>
      </c>
      <c r="I584" s="6" t="s">
        <v>371</v>
      </c>
      <c r="J584" s="6" t="s">
        <v>401</v>
      </c>
      <c r="K584" s="6" t="s">
        <v>383</v>
      </c>
      <c r="L584" s="6" t="s">
        <v>413</v>
      </c>
      <c r="M584" s="14">
        <f t="shared" si="56"/>
        <v>5.6570422535211273</v>
      </c>
      <c r="N584" s="6">
        <v>0</v>
      </c>
      <c r="O584" s="6">
        <v>0</v>
      </c>
      <c r="P584" s="6">
        <f t="shared" si="57"/>
        <v>0</v>
      </c>
      <c r="Q584">
        <f t="shared" si="58"/>
        <v>9.8760000000000012</v>
      </c>
      <c r="R584">
        <f t="shared" si="60"/>
        <v>5.9256000000000011</v>
      </c>
      <c r="S584">
        <v>72</v>
      </c>
      <c r="T584">
        <f t="shared" si="59"/>
        <v>1.4548238516121002E-2</v>
      </c>
    </row>
    <row r="585" spans="1:20">
      <c r="A585" s="6">
        <v>9</v>
      </c>
      <c r="B585" s="7" t="s">
        <v>10</v>
      </c>
      <c r="C585" s="7" t="s">
        <v>438</v>
      </c>
      <c r="D585" s="7" t="s">
        <v>446</v>
      </c>
      <c r="E585" s="7" t="s">
        <v>442</v>
      </c>
      <c r="F585" s="7" t="s">
        <v>359</v>
      </c>
      <c r="G585" s="6" t="s">
        <v>388</v>
      </c>
      <c r="H585" s="6" t="s">
        <v>399</v>
      </c>
      <c r="I585" s="6" t="s">
        <v>371</v>
      </c>
      <c r="J585" s="6" t="s">
        <v>402</v>
      </c>
      <c r="K585" s="6" t="s">
        <v>373</v>
      </c>
      <c r="L585" s="6" t="s">
        <v>414</v>
      </c>
      <c r="M585" s="14">
        <f t="shared" si="56"/>
        <v>5.5940186915887855</v>
      </c>
      <c r="N585" s="6">
        <v>0</v>
      </c>
      <c r="O585" s="6">
        <v>0</v>
      </c>
      <c r="P585" s="6">
        <f t="shared" si="57"/>
        <v>0</v>
      </c>
      <c r="Q585">
        <f t="shared" si="58"/>
        <v>9.8760000000000012</v>
      </c>
      <c r="R585">
        <f t="shared" si="60"/>
        <v>5.9256000000000011</v>
      </c>
      <c r="S585">
        <v>72</v>
      </c>
      <c r="T585">
        <f t="shared" si="59"/>
        <v>1.4712142475273991E-2</v>
      </c>
    </row>
    <row r="586" spans="1:20">
      <c r="A586" s="6">
        <v>10</v>
      </c>
      <c r="B586" s="7" t="s">
        <v>11</v>
      </c>
      <c r="C586" s="7" t="s">
        <v>438</v>
      </c>
      <c r="D586" s="7" t="s">
        <v>446</v>
      </c>
      <c r="E586" s="7" t="s">
        <v>442</v>
      </c>
      <c r="F586" s="7" t="s">
        <v>375</v>
      </c>
      <c r="G586" s="6"/>
      <c r="H586" s="6"/>
      <c r="I586" s="6"/>
      <c r="J586" s="6"/>
      <c r="K586" s="6"/>
      <c r="L586" s="6"/>
      <c r="M586" s="14"/>
      <c r="N586" s="6"/>
      <c r="O586" s="6"/>
      <c r="P586" s="6"/>
    </row>
    <row r="587" spans="1:20">
      <c r="A587" s="6">
        <v>11</v>
      </c>
      <c r="B587" s="7" t="s">
        <v>12</v>
      </c>
      <c r="C587" s="7" t="s">
        <v>438</v>
      </c>
      <c r="D587" s="7" t="s">
        <v>446</v>
      </c>
      <c r="E587" s="7" t="s">
        <v>442</v>
      </c>
      <c r="F587" s="7" t="s">
        <v>376</v>
      </c>
      <c r="G587" s="6" t="s">
        <v>388</v>
      </c>
      <c r="H587" s="6" t="s">
        <v>399</v>
      </c>
      <c r="I587" s="6" t="s">
        <v>371</v>
      </c>
      <c r="J587" s="6" t="s">
        <v>402</v>
      </c>
      <c r="K587" s="6" t="s">
        <v>383</v>
      </c>
      <c r="L587" s="6" t="s">
        <v>415</v>
      </c>
      <c r="M587" s="14">
        <f t="shared" si="56"/>
        <v>5.7546874999999993</v>
      </c>
      <c r="N587" s="6">
        <v>0</v>
      </c>
      <c r="O587" s="6">
        <v>0</v>
      </c>
      <c r="P587" s="6">
        <f>O587-N587</f>
        <v>0</v>
      </c>
      <c r="Q587">
        <f t="shared" si="58"/>
        <v>9.8760000000000012</v>
      </c>
      <c r="R587">
        <f t="shared" si="60"/>
        <v>5.9256000000000011</v>
      </c>
      <c r="S587">
        <v>72</v>
      </c>
      <c r="T587">
        <f t="shared" si="59"/>
        <v>1.430138474070052E-2</v>
      </c>
    </row>
    <row r="588" spans="1:20">
      <c r="A588" s="6">
        <v>12</v>
      </c>
      <c r="B588" s="7" t="s">
        <v>13</v>
      </c>
      <c r="C588" s="7" t="s">
        <v>438</v>
      </c>
      <c r="D588" s="7" t="s">
        <v>446</v>
      </c>
      <c r="E588" s="7" t="s">
        <v>442</v>
      </c>
      <c r="F588" s="7" t="s">
        <v>374</v>
      </c>
      <c r="G588" s="6" t="s">
        <v>388</v>
      </c>
      <c r="H588" s="6" t="s">
        <v>399</v>
      </c>
      <c r="I588" s="6" t="s">
        <v>371</v>
      </c>
      <c r="J588" s="6" t="s">
        <v>402</v>
      </c>
      <c r="K588" s="6" t="s">
        <v>383</v>
      </c>
      <c r="L588" s="6" t="s">
        <v>415</v>
      </c>
      <c r="M588" s="14">
        <f t="shared" si="56"/>
        <v>5.6580092592592584</v>
      </c>
      <c r="N588" s="6">
        <v>0</v>
      </c>
      <c r="O588" s="6">
        <v>0</v>
      </c>
      <c r="P588" s="6">
        <f>O588-N588</f>
        <v>0</v>
      </c>
      <c r="Q588">
        <f t="shared" si="58"/>
        <v>9.8760000000000012</v>
      </c>
      <c r="R588">
        <f t="shared" si="60"/>
        <v>5.9256000000000011</v>
      </c>
      <c r="S588">
        <v>72</v>
      </c>
      <c r="T588">
        <f t="shared" si="59"/>
        <v>1.4545752088566689E-2</v>
      </c>
    </row>
    <row r="589" spans="1:20">
      <c r="A589" s="6">
        <v>13</v>
      </c>
      <c r="B589" s="7" t="s">
        <v>14</v>
      </c>
      <c r="C589" s="7" t="s">
        <v>448</v>
      </c>
      <c r="D589" s="7" t="s">
        <v>454</v>
      </c>
      <c r="E589" s="7" t="s">
        <v>442</v>
      </c>
      <c r="F589" s="7" t="s">
        <v>359</v>
      </c>
      <c r="G589" s="6" t="s">
        <v>388</v>
      </c>
      <c r="H589" s="6" t="s">
        <v>399</v>
      </c>
      <c r="I589" s="6" t="s">
        <v>371</v>
      </c>
      <c r="J589" s="6" t="s">
        <v>402</v>
      </c>
      <c r="K589" s="6" t="s">
        <v>383</v>
      </c>
      <c r="L589" s="6" t="s">
        <v>386</v>
      </c>
      <c r="M589" s="14">
        <f t="shared" si="56"/>
        <v>5.6170093457943908</v>
      </c>
      <c r="N589" s="6">
        <v>0</v>
      </c>
      <c r="O589" s="6">
        <v>2.62</v>
      </c>
      <c r="P589" s="6">
        <f>O589-N589</f>
        <v>2.62</v>
      </c>
      <c r="Q589">
        <f t="shared" si="58"/>
        <v>7.2560000000000011</v>
      </c>
      <c r="R589">
        <f t="shared" si="60"/>
        <v>4.353600000000001</v>
      </c>
      <c r="S589">
        <v>72</v>
      </c>
      <c r="T589">
        <f t="shared" si="59"/>
        <v>1.0764921855068612E-2</v>
      </c>
    </row>
    <row r="590" spans="1:20">
      <c r="A590" s="6">
        <v>14</v>
      </c>
      <c r="B590" s="7" t="s">
        <v>15</v>
      </c>
      <c r="C590" s="7" t="s">
        <v>448</v>
      </c>
      <c r="D590" s="7" t="s">
        <v>455</v>
      </c>
      <c r="E590" s="7" t="s">
        <v>442</v>
      </c>
      <c r="F590" s="7" t="s">
        <v>376</v>
      </c>
      <c r="G590" s="6" t="s">
        <v>388</v>
      </c>
      <c r="H590" s="6" t="s">
        <v>399</v>
      </c>
      <c r="I590" s="6" t="s">
        <v>371</v>
      </c>
      <c r="J590" s="6" t="s">
        <v>407</v>
      </c>
      <c r="K590" s="6" t="s">
        <v>373</v>
      </c>
      <c r="L590" s="6" t="s">
        <v>416</v>
      </c>
      <c r="M590" s="14">
        <f t="shared" si="56"/>
        <v>5.6627622377622364</v>
      </c>
      <c r="N590" s="6">
        <v>0</v>
      </c>
      <c r="O590" s="6">
        <v>0</v>
      </c>
      <c r="P590" s="6">
        <f>O590-N590</f>
        <v>0</v>
      </c>
      <c r="Q590">
        <f t="shared" si="58"/>
        <v>9.8760000000000012</v>
      </c>
      <c r="R590">
        <f t="shared" si="60"/>
        <v>5.9256000000000011</v>
      </c>
      <c r="S590">
        <v>72</v>
      </c>
      <c r="T590">
        <f t="shared" si="59"/>
        <v>1.4533543268191788E-2</v>
      </c>
    </row>
    <row r="591" spans="1:20">
      <c r="A591" s="6">
        <v>15</v>
      </c>
      <c r="B591" s="7" t="s">
        <v>16</v>
      </c>
      <c r="C591" s="7" t="s">
        <v>448</v>
      </c>
      <c r="D591" s="7" t="s">
        <v>453</v>
      </c>
      <c r="E591" s="7" t="s">
        <v>442</v>
      </c>
      <c r="F591" s="7" t="s">
        <v>374</v>
      </c>
      <c r="G591" s="6"/>
      <c r="H591" s="6"/>
      <c r="I591" s="6"/>
      <c r="J591" s="6"/>
      <c r="K591" s="6"/>
      <c r="L591" s="6"/>
      <c r="M591" s="14"/>
      <c r="N591" s="6"/>
      <c r="O591" s="6"/>
      <c r="P591" s="6"/>
    </row>
    <row r="592" spans="1:20">
      <c r="A592" s="6">
        <v>16</v>
      </c>
      <c r="B592" s="7" t="s">
        <v>17</v>
      </c>
      <c r="C592" s="7" t="s">
        <v>448</v>
      </c>
      <c r="D592" s="7" t="s">
        <v>453</v>
      </c>
      <c r="E592" s="7" t="s">
        <v>442</v>
      </c>
      <c r="F592" s="7" t="s">
        <v>375</v>
      </c>
      <c r="G592" s="6" t="s">
        <v>388</v>
      </c>
      <c r="H592" s="6" t="s">
        <v>399</v>
      </c>
      <c r="I592" s="6" t="s">
        <v>371</v>
      </c>
      <c r="J592" s="6" t="s">
        <v>407</v>
      </c>
      <c r="K592" s="6" t="s">
        <v>373</v>
      </c>
      <c r="L592" s="6" t="s">
        <v>417</v>
      </c>
      <c r="M592" s="14">
        <f t="shared" si="56"/>
        <v>5.6638683127572023</v>
      </c>
      <c r="N592" s="6"/>
      <c r="O592" s="6"/>
      <c r="P592" s="6"/>
    </row>
    <row r="593" spans="1:20">
      <c r="A593" s="6">
        <v>17</v>
      </c>
      <c r="B593" s="7" t="s">
        <v>18</v>
      </c>
      <c r="C593" s="7" t="s">
        <v>448</v>
      </c>
      <c r="D593" s="7" t="s">
        <v>457</v>
      </c>
      <c r="E593" s="7" t="s">
        <v>442</v>
      </c>
      <c r="F593" s="7" t="s">
        <v>374</v>
      </c>
      <c r="G593" s="6" t="s">
        <v>388</v>
      </c>
      <c r="H593" s="6" t="s">
        <v>399</v>
      </c>
      <c r="I593" s="6" t="s">
        <v>371</v>
      </c>
      <c r="J593" s="6" t="s">
        <v>407</v>
      </c>
      <c r="K593" s="6" t="s">
        <v>373</v>
      </c>
      <c r="L593" s="6" t="s">
        <v>380</v>
      </c>
      <c r="M593" s="14">
        <f t="shared" si="56"/>
        <v>5.6770886075949392</v>
      </c>
      <c r="N593" s="6">
        <v>0</v>
      </c>
      <c r="O593" s="6">
        <v>3.5</v>
      </c>
      <c r="P593" s="6">
        <f>O593-N593</f>
        <v>3.5</v>
      </c>
      <c r="Q593">
        <f t="shared" si="58"/>
        <v>6.3760000000000012</v>
      </c>
      <c r="R593">
        <f t="shared" si="60"/>
        <v>3.8256000000000014</v>
      </c>
      <c r="S593">
        <v>72</v>
      </c>
      <c r="T593">
        <f t="shared" si="59"/>
        <v>9.3592573598816758E-3</v>
      </c>
    </row>
    <row r="594" spans="1:20">
      <c r="A594" s="6">
        <v>18</v>
      </c>
      <c r="B594" s="7" t="s">
        <v>19</v>
      </c>
      <c r="C594" s="7" t="s">
        <v>448</v>
      </c>
      <c r="D594" s="7" t="s">
        <v>457</v>
      </c>
      <c r="E594" s="7" t="s">
        <v>442</v>
      </c>
      <c r="F594" s="7" t="s">
        <v>377</v>
      </c>
      <c r="G594" s="6" t="s">
        <v>388</v>
      </c>
      <c r="H594" s="6" t="s">
        <v>399</v>
      </c>
      <c r="I594" s="6" t="s">
        <v>371</v>
      </c>
      <c r="J594" s="6" t="s">
        <v>407</v>
      </c>
      <c r="K594" s="6" t="s">
        <v>373</v>
      </c>
      <c r="L594" s="6" t="s">
        <v>363</v>
      </c>
      <c r="M594" s="14">
        <f t="shared" si="56"/>
        <v>5.7523255813953478</v>
      </c>
      <c r="N594" s="6">
        <v>0</v>
      </c>
      <c r="O594" s="6">
        <v>0</v>
      </c>
      <c r="P594" s="6">
        <f>O594-N594</f>
        <v>0</v>
      </c>
      <c r="Q594">
        <f t="shared" si="58"/>
        <v>9.8760000000000012</v>
      </c>
      <c r="R594">
        <f t="shared" si="60"/>
        <v>5.9256000000000011</v>
      </c>
      <c r="S594">
        <v>72</v>
      </c>
      <c r="T594">
        <f t="shared" si="59"/>
        <v>1.4307256923387919E-2</v>
      </c>
    </row>
    <row r="595" spans="1:20">
      <c r="A595" s="6">
        <v>19</v>
      </c>
      <c r="B595" s="7" t="s">
        <v>20</v>
      </c>
      <c r="C595" s="7" t="s">
        <v>448</v>
      </c>
      <c r="D595" s="7" t="s">
        <v>457</v>
      </c>
      <c r="E595" s="7" t="s">
        <v>442</v>
      </c>
      <c r="F595" s="7" t="s">
        <v>378</v>
      </c>
      <c r="G595" s="6"/>
      <c r="H595" s="6"/>
      <c r="I595" s="6"/>
      <c r="J595" s="6"/>
      <c r="K595" s="6"/>
      <c r="L595" s="6"/>
      <c r="M595" s="14"/>
      <c r="N595" s="6"/>
      <c r="O595" s="6"/>
      <c r="P595" s="6"/>
    </row>
    <row r="596" spans="1:20">
      <c r="A596" s="6">
        <v>20</v>
      </c>
      <c r="B596" s="7" t="s">
        <v>21</v>
      </c>
      <c r="C596" s="7" t="s">
        <v>448</v>
      </c>
      <c r="D596" s="7" t="s">
        <v>457</v>
      </c>
      <c r="E596" s="7" t="s">
        <v>442</v>
      </c>
      <c r="F596" s="7" t="s">
        <v>375</v>
      </c>
      <c r="G596" s="6" t="s">
        <v>388</v>
      </c>
      <c r="H596" s="6" t="s">
        <v>399</v>
      </c>
      <c r="I596" s="6" t="s">
        <v>371</v>
      </c>
      <c r="J596" s="6" t="s">
        <v>401</v>
      </c>
      <c r="K596" s="6" t="s">
        <v>373</v>
      </c>
      <c r="L596" s="6" t="s">
        <v>412</v>
      </c>
      <c r="M596" s="14">
        <f t="shared" si="56"/>
        <v>5.6015073529411765</v>
      </c>
      <c r="N596" s="6">
        <v>0</v>
      </c>
      <c r="O596" s="6">
        <v>0</v>
      </c>
      <c r="P596" s="6">
        <f t="shared" ref="P596:P612" si="61">O596-N596</f>
        <v>0</v>
      </c>
      <c r="Q596">
        <f t="shared" si="58"/>
        <v>9.8760000000000012</v>
      </c>
      <c r="R596">
        <f t="shared" si="60"/>
        <v>5.9256000000000011</v>
      </c>
      <c r="S596">
        <v>72</v>
      </c>
      <c r="T596">
        <f t="shared" si="59"/>
        <v>1.4692473795787638E-2</v>
      </c>
    </row>
    <row r="597" spans="1:20">
      <c r="A597" s="6">
        <v>21</v>
      </c>
      <c r="B597" s="7" t="s">
        <v>22</v>
      </c>
      <c r="C597" s="7" t="s">
        <v>448</v>
      </c>
      <c r="D597" s="7" t="s">
        <v>459</v>
      </c>
      <c r="E597" s="7" t="s">
        <v>442</v>
      </c>
      <c r="F597" s="7" t="s">
        <v>377</v>
      </c>
      <c r="G597" s="6" t="s">
        <v>388</v>
      </c>
      <c r="H597" s="6" t="s">
        <v>399</v>
      </c>
      <c r="I597" s="6" t="s">
        <v>371</v>
      </c>
      <c r="J597" s="6" t="s">
        <v>401</v>
      </c>
      <c r="K597" s="6" t="s">
        <v>383</v>
      </c>
      <c r="L597" s="6" t="s">
        <v>413</v>
      </c>
      <c r="M597" s="14">
        <f t="shared" si="56"/>
        <v>5.7313456464379939</v>
      </c>
      <c r="N597" s="6">
        <v>0</v>
      </c>
      <c r="O597" s="6">
        <v>0</v>
      </c>
      <c r="P597" s="6">
        <f t="shared" si="61"/>
        <v>0</v>
      </c>
      <c r="Q597">
        <f t="shared" si="58"/>
        <v>9.8760000000000012</v>
      </c>
      <c r="R597">
        <f t="shared" si="60"/>
        <v>5.9256000000000011</v>
      </c>
      <c r="S597">
        <v>72</v>
      </c>
      <c r="T597">
        <f t="shared" si="59"/>
        <v>1.4359629496634722E-2</v>
      </c>
    </row>
    <row r="598" spans="1:20">
      <c r="A598" s="6">
        <v>22</v>
      </c>
      <c r="B598" s="7" t="s">
        <v>23</v>
      </c>
      <c r="C598" s="7" t="s">
        <v>448</v>
      </c>
      <c r="D598" s="7" t="s">
        <v>459</v>
      </c>
      <c r="E598" s="7" t="s">
        <v>442</v>
      </c>
      <c r="F598" s="7" t="s">
        <v>374</v>
      </c>
      <c r="G598" s="6" t="s">
        <v>388</v>
      </c>
      <c r="H598" s="6" t="s">
        <v>399</v>
      </c>
      <c r="I598" s="6" t="s">
        <v>371</v>
      </c>
      <c r="J598" s="6" t="s">
        <v>402</v>
      </c>
      <c r="K598" s="6" t="s">
        <v>373</v>
      </c>
      <c r="L598" s="6" t="s">
        <v>414</v>
      </c>
      <c r="M598" s="14">
        <f t="shared" si="56"/>
        <v>5.6622928176795577</v>
      </c>
      <c r="N598" s="6">
        <v>0</v>
      </c>
      <c r="O598" s="6">
        <v>0</v>
      </c>
      <c r="P598" s="6">
        <f t="shared" si="61"/>
        <v>0</v>
      </c>
      <c r="Q598">
        <f t="shared" si="58"/>
        <v>9.8760000000000012</v>
      </c>
      <c r="R598">
        <f t="shared" si="60"/>
        <v>5.9256000000000011</v>
      </c>
      <c r="S598">
        <v>72</v>
      </c>
      <c r="T598">
        <f t="shared" si="59"/>
        <v>1.453474814001708E-2</v>
      </c>
    </row>
    <row r="599" spans="1:20">
      <c r="A599" s="6">
        <v>23</v>
      </c>
      <c r="B599" s="7" t="s">
        <v>24</v>
      </c>
      <c r="C599" s="7" t="s">
        <v>448</v>
      </c>
      <c r="D599" s="7" t="s">
        <v>459</v>
      </c>
      <c r="E599" s="7" t="s">
        <v>442</v>
      </c>
      <c r="F599" s="7" t="s">
        <v>378</v>
      </c>
      <c r="G599" s="6" t="s">
        <v>388</v>
      </c>
      <c r="H599" s="6" t="s">
        <v>399</v>
      </c>
      <c r="I599" s="6" t="s">
        <v>371</v>
      </c>
      <c r="J599" s="6" t="s">
        <v>402</v>
      </c>
      <c r="K599" s="6" t="s">
        <v>383</v>
      </c>
      <c r="L599" s="6" t="s">
        <v>415</v>
      </c>
      <c r="M599" s="14">
        <f t="shared" si="56"/>
        <v>5.6142618384401111</v>
      </c>
      <c r="N599" s="6">
        <v>0</v>
      </c>
      <c r="O599" s="6">
        <v>0</v>
      </c>
      <c r="P599" s="6">
        <f t="shared" si="61"/>
        <v>0</v>
      </c>
      <c r="Q599">
        <f t="shared" si="58"/>
        <v>9.8760000000000012</v>
      </c>
      <c r="R599">
        <f t="shared" si="60"/>
        <v>5.9256000000000011</v>
      </c>
      <c r="S599">
        <v>72</v>
      </c>
      <c r="T599">
        <f t="shared" si="59"/>
        <v>1.4659095419544339E-2</v>
      </c>
    </row>
    <row r="600" spans="1:20">
      <c r="A600" s="6">
        <v>24</v>
      </c>
      <c r="B600" s="7" t="s">
        <v>25</v>
      </c>
      <c r="C600" s="7" t="s">
        <v>448</v>
      </c>
      <c r="D600" s="7" t="s">
        <v>459</v>
      </c>
      <c r="E600" s="7" t="s">
        <v>442</v>
      </c>
      <c r="F600" s="7" t="s">
        <v>375</v>
      </c>
      <c r="G600" s="6" t="s">
        <v>388</v>
      </c>
      <c r="H600" s="6" t="s">
        <v>399</v>
      </c>
      <c r="I600" s="6" t="s">
        <v>371</v>
      </c>
      <c r="J600" s="6" t="s">
        <v>402</v>
      </c>
      <c r="K600" s="6" t="s">
        <v>383</v>
      </c>
      <c r="L600" s="6" t="s">
        <v>415</v>
      </c>
      <c r="M600" s="14">
        <f t="shared" si="56"/>
        <v>5.6519008264462807</v>
      </c>
      <c r="N600" s="6">
        <v>0</v>
      </c>
      <c r="O600" s="6">
        <v>0</v>
      </c>
      <c r="P600" s="6">
        <f t="shared" si="61"/>
        <v>0</v>
      </c>
      <c r="Q600">
        <f t="shared" si="58"/>
        <v>9.8760000000000012</v>
      </c>
      <c r="R600">
        <f t="shared" si="60"/>
        <v>5.9256000000000011</v>
      </c>
      <c r="S600">
        <v>72</v>
      </c>
      <c r="T600">
        <f t="shared" si="59"/>
        <v>1.4561472773001115E-2</v>
      </c>
    </row>
    <row r="601" spans="1:20">
      <c r="A601" s="6">
        <v>25</v>
      </c>
      <c r="B601" s="7" t="s">
        <v>26</v>
      </c>
      <c r="C601" s="7" t="s">
        <v>452</v>
      </c>
      <c r="D601" s="7" t="s">
        <v>461</v>
      </c>
      <c r="E601" s="7" t="s">
        <v>442</v>
      </c>
      <c r="F601" s="7" t="s">
        <v>378</v>
      </c>
      <c r="G601" s="6" t="s">
        <v>388</v>
      </c>
      <c r="H601" s="6" t="s">
        <v>399</v>
      </c>
      <c r="I601" s="6" t="s">
        <v>371</v>
      </c>
      <c r="J601" s="6" t="s">
        <v>402</v>
      </c>
      <c r="K601" s="6" t="s">
        <v>383</v>
      </c>
      <c r="L601" s="6" t="s">
        <v>384</v>
      </c>
      <c r="M601" s="14">
        <f t="shared" si="56"/>
        <v>5.6514678899082567</v>
      </c>
      <c r="N601" s="6">
        <v>0</v>
      </c>
      <c r="O601" s="6">
        <v>3.22</v>
      </c>
      <c r="P601" s="6">
        <f t="shared" si="61"/>
        <v>3.22</v>
      </c>
      <c r="Q601">
        <f t="shared" si="58"/>
        <v>6.6560000000000006</v>
      </c>
      <c r="R601">
        <f t="shared" si="60"/>
        <v>3.9936000000000007</v>
      </c>
      <c r="S601">
        <v>72</v>
      </c>
      <c r="T601">
        <f t="shared" si="59"/>
        <v>9.8145592874574559E-3</v>
      </c>
    </row>
    <row r="602" spans="1:20">
      <c r="A602" s="6">
        <v>26</v>
      </c>
      <c r="B602" s="7" t="s">
        <v>27</v>
      </c>
      <c r="C602" s="7" t="s">
        <v>452</v>
      </c>
      <c r="D602" s="7" t="s">
        <v>461</v>
      </c>
      <c r="E602" s="7" t="s">
        <v>442</v>
      </c>
      <c r="F602" s="7" t="s">
        <v>377</v>
      </c>
      <c r="G602" s="6" t="s">
        <v>388</v>
      </c>
      <c r="H602" s="6" t="s">
        <v>399</v>
      </c>
      <c r="I602" s="6" t="s">
        <v>371</v>
      </c>
      <c r="J602" s="6" t="s">
        <v>407</v>
      </c>
      <c r="K602" s="6" t="s">
        <v>373</v>
      </c>
      <c r="L602" s="6" t="s">
        <v>380</v>
      </c>
      <c r="M602" s="14">
        <f t="shared" si="56"/>
        <v>5.6709333333333323</v>
      </c>
      <c r="N602" s="6">
        <v>0</v>
      </c>
      <c r="O602" s="6">
        <v>2.08</v>
      </c>
      <c r="P602" s="6">
        <f t="shared" si="61"/>
        <v>2.08</v>
      </c>
      <c r="Q602">
        <f t="shared" si="58"/>
        <v>7.7960000000000012</v>
      </c>
      <c r="R602">
        <f t="shared" si="60"/>
        <v>4.6776000000000009</v>
      </c>
      <c r="S602">
        <v>72</v>
      </c>
      <c r="T602">
        <f t="shared" si="59"/>
        <v>1.14560801279037E-2</v>
      </c>
    </row>
    <row r="603" spans="1:20">
      <c r="A603" s="6">
        <v>27</v>
      </c>
      <c r="B603" s="7" t="s">
        <v>28</v>
      </c>
      <c r="C603" s="7" t="s">
        <v>452</v>
      </c>
      <c r="D603" s="7" t="s">
        <v>461</v>
      </c>
      <c r="E603" s="7" t="s">
        <v>442</v>
      </c>
      <c r="F603" s="7" t="s">
        <v>375</v>
      </c>
      <c r="G603" s="6" t="s">
        <v>388</v>
      </c>
      <c r="H603" s="6" t="s">
        <v>399</v>
      </c>
      <c r="I603" s="6" t="s">
        <v>371</v>
      </c>
      <c r="J603" s="6" t="s">
        <v>407</v>
      </c>
      <c r="K603" s="6" t="s">
        <v>373</v>
      </c>
      <c r="L603" s="6" t="s">
        <v>416</v>
      </c>
      <c r="M603" s="14">
        <f t="shared" si="56"/>
        <v>3.9053201970443356</v>
      </c>
      <c r="N603" s="6">
        <v>0</v>
      </c>
      <c r="O603" s="6">
        <v>0</v>
      </c>
      <c r="P603" s="6">
        <f t="shared" si="61"/>
        <v>0</v>
      </c>
      <c r="Q603">
        <f t="shared" si="58"/>
        <v>9.8760000000000012</v>
      </c>
      <c r="R603">
        <f t="shared" si="60"/>
        <v>5.9256000000000011</v>
      </c>
      <c r="S603">
        <v>72</v>
      </c>
      <c r="T603">
        <f t="shared" si="59"/>
        <v>2.1073816191124903E-2</v>
      </c>
    </row>
    <row r="604" spans="1:20">
      <c r="A604" s="6">
        <v>28</v>
      </c>
      <c r="B604" s="7" t="s">
        <v>29</v>
      </c>
      <c r="C604" s="7" t="s">
        <v>452</v>
      </c>
      <c r="D604" s="7" t="s">
        <v>461</v>
      </c>
      <c r="E604" s="7" t="s">
        <v>442</v>
      </c>
      <c r="F604" s="7" t="s">
        <v>374</v>
      </c>
      <c r="G604" s="6" t="s">
        <v>388</v>
      </c>
      <c r="H604" s="6" t="s">
        <v>399</v>
      </c>
      <c r="I604" s="6" t="s">
        <v>371</v>
      </c>
      <c r="J604" s="6" t="s">
        <v>407</v>
      </c>
      <c r="K604" s="6" t="s">
        <v>373</v>
      </c>
      <c r="L604" s="6" t="s">
        <v>418</v>
      </c>
      <c r="M604" s="14">
        <f t="shared" si="56"/>
        <v>5.6718925233644857</v>
      </c>
      <c r="N604" s="6">
        <v>0</v>
      </c>
      <c r="O604" s="6">
        <v>0</v>
      </c>
      <c r="P604" s="6">
        <f t="shared" si="61"/>
        <v>0</v>
      </c>
      <c r="Q604">
        <f t="shared" si="58"/>
        <v>9.8760000000000012</v>
      </c>
      <c r="R604">
        <f t="shared" si="60"/>
        <v>5.9256000000000011</v>
      </c>
      <c r="S604">
        <v>72</v>
      </c>
      <c r="T604">
        <f t="shared" si="59"/>
        <v>1.4510148008090399E-2</v>
      </c>
    </row>
    <row r="605" spans="1:20">
      <c r="A605" s="6">
        <v>29</v>
      </c>
      <c r="B605" s="7" t="s">
        <v>30</v>
      </c>
      <c r="C605" s="7" t="s">
        <v>452</v>
      </c>
      <c r="D605" s="7" t="s">
        <v>463</v>
      </c>
      <c r="E605" s="7" t="s">
        <v>442</v>
      </c>
      <c r="F605" s="7" t="s">
        <v>375</v>
      </c>
      <c r="G605" s="6" t="s">
        <v>388</v>
      </c>
      <c r="H605" s="6" t="s">
        <v>399</v>
      </c>
      <c r="I605" s="6" t="s">
        <v>371</v>
      </c>
      <c r="J605" s="6" t="s">
        <v>401</v>
      </c>
      <c r="K605" s="6" t="s">
        <v>373</v>
      </c>
      <c r="L605" s="6" t="s">
        <v>419</v>
      </c>
      <c r="M605" s="14">
        <f t="shared" si="56"/>
        <v>5.5882075471698096</v>
      </c>
      <c r="N605" s="6">
        <v>0</v>
      </c>
      <c r="O605" s="6">
        <v>3.5</v>
      </c>
      <c r="P605" s="6">
        <f t="shared" si="61"/>
        <v>3.5</v>
      </c>
      <c r="Q605">
        <f t="shared" si="58"/>
        <v>6.3760000000000012</v>
      </c>
      <c r="R605">
        <f t="shared" si="60"/>
        <v>3.8256000000000014</v>
      </c>
      <c r="S605">
        <v>72</v>
      </c>
      <c r="T605">
        <f t="shared" si="59"/>
        <v>9.5081173855547166E-3</v>
      </c>
    </row>
    <row r="606" spans="1:20">
      <c r="A606" s="6">
        <v>30</v>
      </c>
      <c r="B606" s="7" t="s">
        <v>31</v>
      </c>
      <c r="C606" s="7" t="s">
        <v>452</v>
      </c>
      <c r="D606" s="7" t="s">
        <v>463</v>
      </c>
      <c r="E606" s="7" t="s">
        <v>442</v>
      </c>
      <c r="F606" s="7" t="s">
        <v>374</v>
      </c>
      <c r="G606" s="6" t="s">
        <v>388</v>
      </c>
      <c r="H606" s="6" t="s">
        <v>399</v>
      </c>
      <c r="I606" s="6" t="s">
        <v>371</v>
      </c>
      <c r="J606" s="6" t="s">
        <v>401</v>
      </c>
      <c r="K606" s="6" t="s">
        <v>373</v>
      </c>
      <c r="L606" s="6" t="s">
        <v>420</v>
      </c>
      <c r="M606" s="14">
        <f t="shared" si="56"/>
        <v>5.6851546391752565</v>
      </c>
      <c r="N606" s="6">
        <v>0</v>
      </c>
      <c r="O606" s="6">
        <v>0</v>
      </c>
      <c r="P606" s="6">
        <f t="shared" si="61"/>
        <v>0</v>
      </c>
      <c r="Q606">
        <f t="shared" si="58"/>
        <v>9.8760000000000012</v>
      </c>
      <c r="R606">
        <f t="shared" si="60"/>
        <v>5.9256000000000011</v>
      </c>
      <c r="S606">
        <v>72</v>
      </c>
      <c r="T606">
        <f t="shared" si="59"/>
        <v>1.4476299278279481E-2</v>
      </c>
    </row>
    <row r="607" spans="1:20">
      <c r="A607" s="6">
        <v>31</v>
      </c>
      <c r="B607" s="7" t="s">
        <v>32</v>
      </c>
      <c r="C607" s="7" t="s">
        <v>452</v>
      </c>
      <c r="D607" s="7" t="s">
        <v>463</v>
      </c>
      <c r="E607" s="7" t="s">
        <v>442</v>
      </c>
      <c r="F607" s="7" t="s">
        <v>378</v>
      </c>
      <c r="G607" s="6" t="s">
        <v>388</v>
      </c>
      <c r="H607" s="6" t="s">
        <v>399</v>
      </c>
      <c r="I607" s="6" t="s">
        <v>371</v>
      </c>
      <c r="J607" s="6" t="s">
        <v>401</v>
      </c>
      <c r="K607" s="6" t="s">
        <v>383</v>
      </c>
      <c r="L607" s="6" t="s">
        <v>413</v>
      </c>
      <c r="M607" s="14">
        <f t="shared" si="56"/>
        <v>5.5825454545454543</v>
      </c>
      <c r="N607" s="6">
        <v>0</v>
      </c>
      <c r="O607" s="6">
        <v>0</v>
      </c>
      <c r="P607" s="6">
        <f t="shared" si="61"/>
        <v>0</v>
      </c>
      <c r="Q607">
        <f t="shared" si="58"/>
        <v>9.8760000000000012</v>
      </c>
      <c r="R607">
        <f t="shared" si="60"/>
        <v>5.9256000000000011</v>
      </c>
      <c r="S607">
        <v>72</v>
      </c>
      <c r="T607">
        <f t="shared" si="59"/>
        <v>1.4742378843147476E-2</v>
      </c>
    </row>
    <row r="608" spans="1:20">
      <c r="A608" s="6">
        <v>32</v>
      </c>
      <c r="B608" s="7" t="s">
        <v>33</v>
      </c>
      <c r="C608" s="7" t="s">
        <v>452</v>
      </c>
      <c r="D608" s="7" t="s">
        <v>463</v>
      </c>
      <c r="E608" s="7" t="s">
        <v>442</v>
      </c>
      <c r="F608" s="7" t="s">
        <v>377</v>
      </c>
      <c r="G608" s="6" t="s">
        <v>388</v>
      </c>
      <c r="H608" s="6" t="s">
        <v>399</v>
      </c>
      <c r="I608" s="6" t="s">
        <v>371</v>
      </c>
      <c r="J608" s="6" t="s">
        <v>402</v>
      </c>
      <c r="K608" s="6" t="s">
        <v>373</v>
      </c>
      <c r="L608" s="6" t="s">
        <v>402</v>
      </c>
      <c r="M608" s="14">
        <f t="shared" si="56"/>
        <v>5.6685810810810811</v>
      </c>
      <c r="N608" s="6">
        <v>0</v>
      </c>
      <c r="O608" s="6">
        <v>4.6399999999999997</v>
      </c>
      <c r="P608" s="6">
        <f t="shared" si="61"/>
        <v>4.6399999999999997</v>
      </c>
      <c r="Q608">
        <f t="shared" si="58"/>
        <v>5.2360000000000015</v>
      </c>
      <c r="R608">
        <f t="shared" si="60"/>
        <v>3.1416000000000008</v>
      </c>
      <c r="S608">
        <v>72</v>
      </c>
      <c r="T608">
        <f t="shared" si="59"/>
        <v>7.6973995271867636E-3</v>
      </c>
    </row>
    <row r="609" spans="1:20">
      <c r="A609" s="6">
        <v>33</v>
      </c>
      <c r="B609" s="7" t="s">
        <v>34</v>
      </c>
      <c r="C609" s="7" t="s">
        <v>452</v>
      </c>
      <c r="D609" s="7" t="s">
        <v>465</v>
      </c>
      <c r="E609" s="7" t="s">
        <v>442</v>
      </c>
      <c r="F609" s="7" t="s">
        <v>374</v>
      </c>
      <c r="G609" s="6" t="s">
        <v>388</v>
      </c>
      <c r="H609" s="6" t="s">
        <v>399</v>
      </c>
      <c r="I609" s="6" t="s">
        <v>371</v>
      </c>
      <c r="J609" s="6" t="s">
        <v>402</v>
      </c>
      <c r="K609" s="6" t="s">
        <v>373</v>
      </c>
      <c r="L609" s="6" t="s">
        <v>421</v>
      </c>
      <c r="M609" s="14">
        <f>M379</f>
        <v>5.585546218487397</v>
      </c>
      <c r="N609" s="6">
        <v>0</v>
      </c>
      <c r="O609" s="6">
        <v>1.9</v>
      </c>
      <c r="P609" s="6">
        <f t="shared" si="61"/>
        <v>1.9</v>
      </c>
      <c r="Q609">
        <f t="shared" si="58"/>
        <v>7.9760000000000009</v>
      </c>
      <c r="R609">
        <f t="shared" si="60"/>
        <v>4.7856000000000005</v>
      </c>
      <c r="S609">
        <v>72</v>
      </c>
      <c r="T609">
        <f t="shared" si="59"/>
        <v>1.1899761288640145E-2</v>
      </c>
    </row>
    <row r="610" spans="1:20">
      <c r="A610" s="6">
        <v>34</v>
      </c>
      <c r="B610" s="7" t="s">
        <v>35</v>
      </c>
      <c r="C610" s="7" t="s">
        <v>452</v>
      </c>
      <c r="D610" s="7" t="s">
        <v>465</v>
      </c>
      <c r="E610" s="7" t="s">
        <v>442</v>
      </c>
      <c r="F610" s="7" t="s">
        <v>375</v>
      </c>
      <c r="G610" s="6" t="s">
        <v>388</v>
      </c>
      <c r="H610" s="6" t="s">
        <v>399</v>
      </c>
      <c r="I610" s="6" t="s">
        <v>371</v>
      </c>
      <c r="J610" s="6" t="s">
        <v>402</v>
      </c>
      <c r="K610" s="6" t="s">
        <v>383</v>
      </c>
      <c r="L610" s="6" t="s">
        <v>384</v>
      </c>
      <c r="M610" s="14">
        <f>M380</f>
        <v>5.6360156250000006</v>
      </c>
      <c r="N610" s="6">
        <v>0</v>
      </c>
      <c r="O610" s="6">
        <v>0.5</v>
      </c>
      <c r="P610" s="6">
        <f t="shared" si="61"/>
        <v>0.5</v>
      </c>
      <c r="Q610">
        <f t="shared" si="58"/>
        <v>9.3760000000000012</v>
      </c>
      <c r="R610">
        <f t="shared" si="60"/>
        <v>5.6256000000000013</v>
      </c>
      <c r="S610">
        <v>72</v>
      </c>
      <c r="T610">
        <f t="shared" si="59"/>
        <v>1.3863221561479143E-2</v>
      </c>
    </row>
    <row r="611" spans="1:20">
      <c r="A611" s="6">
        <v>35</v>
      </c>
      <c r="B611" s="7" t="s">
        <v>36</v>
      </c>
      <c r="C611" s="7" t="s">
        <v>452</v>
      </c>
      <c r="D611" s="7" t="s">
        <v>465</v>
      </c>
      <c r="E611" s="7" t="s">
        <v>442</v>
      </c>
      <c r="F611" s="7" t="s">
        <v>377</v>
      </c>
      <c r="G611" s="6" t="s">
        <v>388</v>
      </c>
      <c r="H611" s="6" t="s">
        <v>399</v>
      </c>
      <c r="I611" s="6" t="s">
        <v>371</v>
      </c>
      <c r="J611" s="6" t="s">
        <v>402</v>
      </c>
      <c r="K611" s="6" t="s">
        <v>383</v>
      </c>
      <c r="L611" s="6" t="s">
        <v>422</v>
      </c>
      <c r="M611" s="14">
        <f>M381</f>
        <v>5.6374074074074079</v>
      </c>
      <c r="N611" s="6">
        <v>0</v>
      </c>
      <c r="O611" s="6">
        <v>0</v>
      </c>
      <c r="P611" s="6">
        <f t="shared" si="61"/>
        <v>0</v>
      </c>
      <c r="Q611">
        <f t="shared" si="58"/>
        <v>9.8760000000000012</v>
      </c>
      <c r="R611">
        <f t="shared" si="60"/>
        <v>5.9256000000000011</v>
      </c>
      <c r="S611">
        <v>72</v>
      </c>
      <c r="T611">
        <f t="shared" si="59"/>
        <v>1.4598909401484792E-2</v>
      </c>
    </row>
    <row r="612" spans="1:20">
      <c r="A612" s="6">
        <v>36</v>
      </c>
      <c r="B612" s="7" t="s">
        <v>37</v>
      </c>
      <c r="C612" s="7" t="s">
        <v>452</v>
      </c>
      <c r="D612" s="7" t="s">
        <v>465</v>
      </c>
      <c r="E612" s="7" t="s">
        <v>442</v>
      </c>
      <c r="F612" s="7" t="s">
        <v>378</v>
      </c>
      <c r="G612" s="6" t="s">
        <v>388</v>
      </c>
      <c r="H612" s="6" t="s">
        <v>399</v>
      </c>
      <c r="I612" s="6" t="s">
        <v>371</v>
      </c>
      <c r="J612" s="6" t="s">
        <v>407</v>
      </c>
      <c r="K612" s="6" t="s">
        <v>373</v>
      </c>
      <c r="L612" s="6" t="s">
        <v>380</v>
      </c>
      <c r="M612" s="14">
        <f>M382</f>
        <v>5.6038726790450939</v>
      </c>
      <c r="N612" s="6">
        <v>0</v>
      </c>
      <c r="O612" s="6">
        <v>0.04</v>
      </c>
      <c r="P612" s="6">
        <f t="shared" si="61"/>
        <v>0.04</v>
      </c>
      <c r="Q612">
        <f t="shared" si="58"/>
        <v>9.8360000000000021</v>
      </c>
      <c r="R612">
        <f t="shared" si="60"/>
        <v>5.901600000000002</v>
      </c>
      <c r="S612">
        <v>72</v>
      </c>
      <c r="T612">
        <f t="shared" si="59"/>
        <v>1.4626789608045468E-2</v>
      </c>
    </row>
    <row r="613" spans="1:20">
      <c r="A613" s="6">
        <v>37</v>
      </c>
      <c r="B613" s="7" t="s">
        <v>38</v>
      </c>
      <c r="C613" s="7" t="s">
        <v>448</v>
      </c>
      <c r="D613" s="7" t="s">
        <v>467</v>
      </c>
      <c r="E613" s="7" t="s">
        <v>442</v>
      </c>
      <c r="F613" s="7" t="s">
        <v>377</v>
      </c>
      <c r="G613" s="6"/>
      <c r="H613" s="6"/>
      <c r="I613" s="6"/>
      <c r="J613" s="6"/>
      <c r="K613" s="6"/>
      <c r="L613" s="6"/>
      <c r="M613" s="14"/>
      <c r="N613" s="6"/>
      <c r="O613" s="6"/>
      <c r="P613" s="6"/>
    </row>
    <row r="614" spans="1:20">
      <c r="A614" s="6">
        <v>38</v>
      </c>
      <c r="B614" s="7" t="s">
        <v>39</v>
      </c>
      <c r="C614" s="7" t="s">
        <v>448</v>
      </c>
      <c r="D614" s="7" t="s">
        <v>467</v>
      </c>
      <c r="E614" s="7" t="s">
        <v>442</v>
      </c>
      <c r="F614" s="7" t="s">
        <v>378</v>
      </c>
      <c r="G614" s="6"/>
      <c r="H614" s="6"/>
      <c r="I614" s="6"/>
      <c r="J614" s="6"/>
      <c r="K614" s="6"/>
      <c r="L614" s="6"/>
      <c r="M614" s="14"/>
      <c r="N614" s="6"/>
      <c r="O614" s="6"/>
      <c r="P614" s="6"/>
    </row>
    <row r="615" spans="1:20">
      <c r="A615" s="6">
        <v>39</v>
      </c>
      <c r="B615" s="7" t="s">
        <v>40</v>
      </c>
      <c r="C615" s="7" t="s">
        <v>448</v>
      </c>
      <c r="D615" s="7" t="s">
        <v>467</v>
      </c>
      <c r="E615" s="7" t="s">
        <v>442</v>
      </c>
      <c r="F615" s="7" t="s">
        <v>374</v>
      </c>
      <c r="G615" s="6"/>
      <c r="H615" s="6"/>
      <c r="I615" s="6"/>
      <c r="J615" s="6"/>
      <c r="K615" s="6"/>
      <c r="L615" s="6"/>
      <c r="M615" s="14"/>
      <c r="N615" s="6"/>
      <c r="O615" s="6"/>
      <c r="P615" s="6"/>
    </row>
    <row r="616" spans="1:20">
      <c r="A616" s="6">
        <v>40</v>
      </c>
      <c r="B616" s="7" t="s">
        <v>41</v>
      </c>
      <c r="C616" s="7" t="s">
        <v>448</v>
      </c>
      <c r="D616" s="7" t="s">
        <v>467</v>
      </c>
      <c r="E616" s="7" t="s">
        <v>442</v>
      </c>
      <c r="F616" s="7" t="s">
        <v>375</v>
      </c>
      <c r="G616" s="6"/>
      <c r="H616" s="6"/>
      <c r="I616" s="6"/>
      <c r="J616" s="6"/>
      <c r="K616" s="6"/>
      <c r="L616" s="6"/>
      <c r="M616" s="14"/>
      <c r="N616" s="6"/>
      <c r="O616" s="6"/>
      <c r="P616" s="6"/>
    </row>
    <row r="617" spans="1:20">
      <c r="A617" s="6">
        <v>41</v>
      </c>
      <c r="B617" s="7" t="s">
        <v>42</v>
      </c>
      <c r="C617" s="7" t="s">
        <v>452</v>
      </c>
      <c r="D617" s="7" t="s">
        <v>467</v>
      </c>
      <c r="E617" s="7" t="s">
        <v>442</v>
      </c>
      <c r="F617" s="7" t="s">
        <v>375</v>
      </c>
      <c r="G617" s="6"/>
      <c r="H617" s="6"/>
      <c r="I617" s="6"/>
      <c r="J617" s="6"/>
      <c r="K617" s="6"/>
      <c r="L617" s="6"/>
      <c r="M617" s="14"/>
      <c r="N617" s="6"/>
      <c r="O617" s="6"/>
      <c r="P617" s="6"/>
    </row>
    <row r="618" spans="1:20">
      <c r="A618" s="6">
        <v>42</v>
      </c>
      <c r="B618" s="7" t="s">
        <v>43</v>
      </c>
      <c r="C618" s="7" t="s">
        <v>452</v>
      </c>
      <c r="D618" s="7" t="s">
        <v>467</v>
      </c>
      <c r="E618" s="7" t="s">
        <v>442</v>
      </c>
      <c r="F618" s="7" t="s">
        <v>378</v>
      </c>
      <c r="G618" s="6"/>
      <c r="H618" s="6"/>
      <c r="I618" s="6"/>
      <c r="J618" s="6"/>
      <c r="K618" s="6"/>
      <c r="L618" s="6"/>
      <c r="M618" s="14"/>
      <c r="N618" s="6"/>
      <c r="O618" s="6"/>
      <c r="P618" s="6"/>
    </row>
    <row r="619" spans="1:20">
      <c r="A619" s="6">
        <v>43</v>
      </c>
      <c r="B619" s="7" t="s">
        <v>44</v>
      </c>
      <c r="C619" s="7" t="s">
        <v>452</v>
      </c>
      <c r="D619" s="7" t="s">
        <v>467</v>
      </c>
      <c r="E619" s="7" t="s">
        <v>442</v>
      </c>
      <c r="F619" s="7" t="s">
        <v>377</v>
      </c>
      <c r="G619" s="6" t="s">
        <v>388</v>
      </c>
      <c r="H619" s="6" t="s">
        <v>399</v>
      </c>
      <c r="I619" s="6" t="s">
        <v>371</v>
      </c>
      <c r="J619" s="6" t="s">
        <v>407</v>
      </c>
      <c r="K619" s="6" t="s">
        <v>373</v>
      </c>
      <c r="L619" s="6" t="s">
        <v>380</v>
      </c>
      <c r="M619" s="14">
        <f>M389</f>
        <v>5.2187142857142854</v>
      </c>
      <c r="N619" s="6">
        <v>0</v>
      </c>
      <c r="O619" s="6">
        <v>6.06</v>
      </c>
      <c r="P619" s="6">
        <f>O619-N619</f>
        <v>6.06</v>
      </c>
      <c r="Q619">
        <f t="shared" si="58"/>
        <v>3.8160000000000016</v>
      </c>
      <c r="R619">
        <f t="shared" si="60"/>
        <v>2.289600000000001</v>
      </c>
      <c r="S619">
        <v>72</v>
      </c>
      <c r="T619">
        <f t="shared" si="59"/>
        <v>6.093454873942682E-3</v>
      </c>
    </row>
    <row r="620" spans="1:20">
      <c r="A620" s="6">
        <v>44</v>
      </c>
      <c r="B620" s="7" t="s">
        <v>45</v>
      </c>
      <c r="C620" s="7" t="s">
        <v>452</v>
      </c>
      <c r="D620" s="7" t="s">
        <v>467</v>
      </c>
      <c r="E620" s="7" t="s">
        <v>442</v>
      </c>
      <c r="F620" s="7" t="s">
        <v>374</v>
      </c>
      <c r="G620" s="6"/>
      <c r="H620" s="6"/>
      <c r="I620" s="6"/>
      <c r="J620" s="6"/>
      <c r="K620" s="6"/>
      <c r="L620" s="6"/>
      <c r="M620" s="14"/>
      <c r="N620" s="6"/>
      <c r="O620" s="6"/>
      <c r="P620" s="6"/>
    </row>
    <row r="621" spans="1:20">
      <c r="A621" s="6">
        <v>45</v>
      </c>
      <c r="B621" s="7" t="s">
        <v>46</v>
      </c>
      <c r="C621" s="7" t="s">
        <v>448</v>
      </c>
      <c r="D621" s="7" t="s">
        <v>469</v>
      </c>
      <c r="E621" s="7" t="s">
        <v>442</v>
      </c>
      <c r="F621" s="7" t="s">
        <v>377</v>
      </c>
      <c r="G621" s="6"/>
      <c r="H621" s="6"/>
      <c r="I621" s="6"/>
      <c r="J621" s="6"/>
      <c r="K621" s="6"/>
      <c r="L621" s="6"/>
      <c r="M621" s="14"/>
      <c r="N621" s="6"/>
      <c r="O621" s="6"/>
      <c r="P621" s="6"/>
    </row>
    <row r="622" spans="1:20">
      <c r="A622" s="6">
        <v>46</v>
      </c>
      <c r="B622" s="7" t="s">
        <v>47</v>
      </c>
      <c r="C622" s="7" t="s">
        <v>448</v>
      </c>
      <c r="D622" s="7" t="s">
        <v>469</v>
      </c>
      <c r="E622" s="7" t="s">
        <v>442</v>
      </c>
      <c r="F622" s="7" t="s">
        <v>378</v>
      </c>
      <c r="G622" s="6"/>
      <c r="H622" s="6"/>
      <c r="I622" s="6"/>
      <c r="J622" s="6"/>
      <c r="K622" s="6"/>
      <c r="L622" s="6"/>
      <c r="M622" s="14"/>
      <c r="N622" s="6"/>
      <c r="O622" s="6"/>
      <c r="P622" s="6"/>
    </row>
    <row r="623" spans="1:20">
      <c r="A623" s="6">
        <v>47</v>
      </c>
      <c r="B623" s="7" t="s">
        <v>48</v>
      </c>
      <c r="C623" s="7" t="s">
        <v>448</v>
      </c>
      <c r="D623" s="7" t="s">
        <v>469</v>
      </c>
      <c r="E623" s="7" t="s">
        <v>442</v>
      </c>
      <c r="F623" s="7" t="s">
        <v>374</v>
      </c>
      <c r="G623" s="6"/>
      <c r="H623" s="6"/>
      <c r="I623" s="6"/>
      <c r="J623" s="6"/>
      <c r="K623" s="6"/>
      <c r="L623" s="6"/>
      <c r="M623" s="14"/>
      <c r="N623" s="6"/>
      <c r="O623" s="6"/>
      <c r="P623" s="6"/>
    </row>
    <row r="624" spans="1:20">
      <c r="A624" s="6">
        <v>48</v>
      </c>
      <c r="B624" s="7" t="s">
        <v>49</v>
      </c>
      <c r="C624" s="7" t="s">
        <v>448</v>
      </c>
      <c r="D624" s="7" t="s">
        <v>469</v>
      </c>
      <c r="E624" s="7" t="s">
        <v>442</v>
      </c>
      <c r="F624" s="7" t="s">
        <v>375</v>
      </c>
      <c r="G624" s="6"/>
      <c r="H624" s="6"/>
      <c r="I624" s="6"/>
      <c r="J624" s="6"/>
      <c r="K624" s="6"/>
      <c r="L624" s="6"/>
      <c r="M624" s="14"/>
      <c r="N624" s="6"/>
      <c r="O624" s="6"/>
      <c r="P624" s="6"/>
    </row>
    <row r="625" spans="1:20">
      <c r="A625" s="6">
        <v>49</v>
      </c>
      <c r="B625" s="7" t="s">
        <v>50</v>
      </c>
      <c r="C625" s="7" t="s">
        <v>452</v>
      </c>
      <c r="D625" s="7" t="s">
        <v>469</v>
      </c>
      <c r="E625" s="7" t="s">
        <v>442</v>
      </c>
      <c r="F625" s="7" t="s">
        <v>377</v>
      </c>
      <c r="G625" s="6"/>
      <c r="H625" s="6"/>
      <c r="I625" s="6"/>
      <c r="J625" s="6"/>
      <c r="K625" s="6"/>
      <c r="L625" s="6"/>
      <c r="M625" s="14"/>
      <c r="N625" s="6"/>
      <c r="O625" s="6"/>
      <c r="P625" s="6"/>
    </row>
    <row r="626" spans="1:20">
      <c r="A626" s="6">
        <v>50</v>
      </c>
      <c r="B626" s="7" t="s">
        <v>51</v>
      </c>
      <c r="C626" s="7" t="s">
        <v>452</v>
      </c>
      <c r="D626" s="7" t="s">
        <v>469</v>
      </c>
      <c r="E626" s="7" t="s">
        <v>442</v>
      </c>
      <c r="F626" s="7" t="s">
        <v>375</v>
      </c>
      <c r="G626" s="6"/>
      <c r="H626" s="6"/>
      <c r="I626" s="6"/>
      <c r="J626" s="6"/>
      <c r="K626" s="6"/>
      <c r="L626" s="6"/>
      <c r="M626" s="14"/>
      <c r="N626" s="6"/>
      <c r="O626" s="6"/>
      <c r="P626" s="6"/>
    </row>
    <row r="627" spans="1:20">
      <c r="A627" s="6">
        <v>51</v>
      </c>
      <c r="B627" s="7" t="s">
        <v>52</v>
      </c>
      <c r="C627" s="7" t="s">
        <v>452</v>
      </c>
      <c r="D627" s="7" t="s">
        <v>469</v>
      </c>
      <c r="E627" s="7" t="s">
        <v>442</v>
      </c>
      <c r="F627" s="7" t="s">
        <v>378</v>
      </c>
      <c r="G627" s="6"/>
      <c r="H627" s="6"/>
      <c r="I627" s="6"/>
      <c r="J627" s="6"/>
      <c r="K627" s="6"/>
      <c r="L627" s="6"/>
      <c r="M627" s="14"/>
      <c r="N627" s="6"/>
      <c r="O627" s="6"/>
      <c r="P627" s="6"/>
    </row>
    <row r="628" spans="1:20">
      <c r="A628" s="6">
        <v>52</v>
      </c>
      <c r="B628" s="7" t="s">
        <v>53</v>
      </c>
      <c r="C628" s="7" t="s">
        <v>452</v>
      </c>
      <c r="D628" s="7" t="s">
        <v>469</v>
      </c>
      <c r="E628" s="7" t="s">
        <v>442</v>
      </c>
      <c r="F628" s="7" t="s">
        <v>374</v>
      </c>
      <c r="G628" s="6"/>
      <c r="H628" s="6"/>
      <c r="I628" s="6"/>
      <c r="J628" s="6"/>
      <c r="K628" s="6"/>
      <c r="L628" s="6"/>
      <c r="M628" s="14"/>
      <c r="N628" s="6"/>
      <c r="O628" s="6"/>
      <c r="P628" s="6"/>
    </row>
    <row r="629" spans="1:20">
      <c r="A629" s="6">
        <v>53</v>
      </c>
      <c r="B629" s="7" t="s">
        <v>54</v>
      </c>
      <c r="C629" s="7" t="s">
        <v>438</v>
      </c>
      <c r="D629" s="7" t="s">
        <v>440</v>
      </c>
      <c r="E629" s="7" t="s">
        <v>450</v>
      </c>
      <c r="F629" s="7" t="s">
        <v>356</v>
      </c>
      <c r="G629" s="6" t="s">
        <v>388</v>
      </c>
      <c r="H629" s="6" t="s">
        <v>399</v>
      </c>
      <c r="I629" s="6" t="s">
        <v>371</v>
      </c>
      <c r="J629" s="6" t="s">
        <v>407</v>
      </c>
      <c r="K629" s="6" t="s">
        <v>373</v>
      </c>
      <c r="L629" s="6" t="s">
        <v>380</v>
      </c>
      <c r="M629" s="14">
        <f t="shared" ref="M629:M636" si="62">M399</f>
        <v>7.8551937984496121</v>
      </c>
      <c r="N629" s="6">
        <v>0</v>
      </c>
      <c r="O629" s="6">
        <v>7.2</v>
      </c>
      <c r="P629" s="6">
        <f t="shared" ref="P629:P636" si="63">O629-N629</f>
        <v>7.2</v>
      </c>
      <c r="Q629">
        <f t="shared" si="58"/>
        <v>2.676000000000001</v>
      </c>
      <c r="R629">
        <f t="shared" si="60"/>
        <v>1.6056000000000006</v>
      </c>
      <c r="S629">
        <v>72</v>
      </c>
      <c r="T629">
        <f t="shared" si="59"/>
        <v>2.8388860379741851E-3</v>
      </c>
    </row>
    <row r="630" spans="1:20">
      <c r="A630" s="6">
        <v>54</v>
      </c>
      <c r="B630" s="7" t="s">
        <v>55</v>
      </c>
      <c r="C630" s="7" t="s">
        <v>438</v>
      </c>
      <c r="D630" s="7" t="s">
        <v>440</v>
      </c>
      <c r="E630" s="7" t="s">
        <v>450</v>
      </c>
      <c r="F630" s="7" t="s">
        <v>357</v>
      </c>
      <c r="G630" s="6" t="s">
        <v>388</v>
      </c>
      <c r="H630" s="6" t="s">
        <v>399</v>
      </c>
      <c r="I630" s="6" t="s">
        <v>371</v>
      </c>
      <c r="J630" s="6" t="s">
        <v>401</v>
      </c>
      <c r="K630" s="6" t="s">
        <v>373</v>
      </c>
      <c r="L630" s="6" t="s">
        <v>419</v>
      </c>
      <c r="M630" s="14">
        <f t="shared" si="62"/>
        <v>7.8578804347826088</v>
      </c>
      <c r="N630" s="6">
        <v>0</v>
      </c>
      <c r="O630" s="6">
        <v>0.3</v>
      </c>
      <c r="P630" s="6">
        <f t="shared" si="63"/>
        <v>0.3</v>
      </c>
      <c r="Q630">
        <f t="shared" si="58"/>
        <v>9.5760000000000005</v>
      </c>
      <c r="R630">
        <f t="shared" si="60"/>
        <v>5.7456000000000014</v>
      </c>
      <c r="S630">
        <v>72</v>
      </c>
      <c r="T630">
        <f t="shared" si="59"/>
        <v>1.015541031227306E-2</v>
      </c>
    </row>
    <row r="631" spans="1:20">
      <c r="A631" s="6">
        <v>55</v>
      </c>
      <c r="B631" s="7" t="s">
        <v>56</v>
      </c>
      <c r="C631" s="7" t="s">
        <v>438</v>
      </c>
      <c r="D631" s="7" t="s">
        <v>439</v>
      </c>
      <c r="E631" s="7" t="s">
        <v>450</v>
      </c>
      <c r="F631" s="7" t="s">
        <v>358</v>
      </c>
      <c r="G631" s="6" t="s">
        <v>388</v>
      </c>
      <c r="H631" s="6" t="s">
        <v>399</v>
      </c>
      <c r="I631" s="6" t="s">
        <v>371</v>
      </c>
      <c r="J631" s="6" t="s">
        <v>401</v>
      </c>
      <c r="K631" s="6" t="s">
        <v>383</v>
      </c>
      <c r="L631" s="6" t="s">
        <v>419</v>
      </c>
      <c r="M631" s="14">
        <f t="shared" si="62"/>
        <v>7.8237096774193544</v>
      </c>
      <c r="N631" s="6">
        <v>0</v>
      </c>
      <c r="O631" s="6">
        <v>1.74</v>
      </c>
      <c r="P631" s="6">
        <f t="shared" si="63"/>
        <v>1.74</v>
      </c>
      <c r="Q631">
        <f t="shared" si="58"/>
        <v>8.136000000000001</v>
      </c>
      <c r="R631">
        <f t="shared" si="60"/>
        <v>4.8816000000000006</v>
      </c>
      <c r="S631">
        <v>72</v>
      </c>
      <c r="T631">
        <f t="shared" si="59"/>
        <v>8.665965736903954E-3</v>
      </c>
    </row>
    <row r="632" spans="1:20">
      <c r="A632" s="6">
        <v>56</v>
      </c>
      <c r="B632" s="7" t="s">
        <v>57</v>
      </c>
      <c r="C632" s="7" t="s">
        <v>438</v>
      </c>
      <c r="D632" s="7" t="s">
        <v>439</v>
      </c>
      <c r="E632" s="7" t="s">
        <v>450</v>
      </c>
      <c r="F632" s="7" t="s">
        <v>359</v>
      </c>
      <c r="G632" s="6" t="s">
        <v>388</v>
      </c>
      <c r="H632" s="6" t="s">
        <v>399</v>
      </c>
      <c r="I632" s="6" t="s">
        <v>371</v>
      </c>
      <c r="J632" s="6" t="s">
        <v>401</v>
      </c>
      <c r="K632" s="6" t="s">
        <v>383</v>
      </c>
      <c r="L632" s="6" t="s">
        <v>419</v>
      </c>
      <c r="M632" s="14">
        <f t="shared" si="62"/>
        <v>7.8052560646900258</v>
      </c>
      <c r="N632" s="6">
        <v>0</v>
      </c>
      <c r="O632" s="6">
        <v>7.82</v>
      </c>
      <c r="P632" s="6">
        <f t="shared" si="63"/>
        <v>7.82</v>
      </c>
      <c r="Q632">
        <f t="shared" si="58"/>
        <v>2.0560000000000009</v>
      </c>
      <c r="R632">
        <f t="shared" si="60"/>
        <v>1.2336000000000007</v>
      </c>
      <c r="S632">
        <v>72</v>
      </c>
      <c r="T632">
        <f t="shared" si="59"/>
        <v>2.1951020173242414E-3</v>
      </c>
    </row>
    <row r="633" spans="1:20">
      <c r="A633" s="6">
        <v>57</v>
      </c>
      <c r="B633" s="7" t="s">
        <v>58</v>
      </c>
      <c r="C633" s="7" t="s">
        <v>438</v>
      </c>
      <c r="D633" s="7" t="s">
        <v>444</v>
      </c>
      <c r="E633" s="7" t="s">
        <v>450</v>
      </c>
      <c r="F633" s="7" t="s">
        <v>359</v>
      </c>
      <c r="G633" s="6" t="s">
        <v>388</v>
      </c>
      <c r="H633" s="6" t="s">
        <v>399</v>
      </c>
      <c r="I633" s="6" t="s">
        <v>371</v>
      </c>
      <c r="J633" s="6" t="s">
        <v>402</v>
      </c>
      <c r="K633" s="6" t="s">
        <v>373</v>
      </c>
      <c r="L633" s="6"/>
      <c r="M633" s="14">
        <f t="shared" si="62"/>
        <v>7.8961307901907354</v>
      </c>
      <c r="N633" s="6">
        <v>0</v>
      </c>
      <c r="O633" s="6">
        <v>6.1</v>
      </c>
      <c r="P633" s="6">
        <f t="shared" si="63"/>
        <v>6.1</v>
      </c>
      <c r="Q633">
        <f t="shared" si="58"/>
        <v>3.7760000000000016</v>
      </c>
      <c r="R633">
        <f t="shared" si="60"/>
        <v>2.2656000000000009</v>
      </c>
      <c r="S633">
        <v>72</v>
      </c>
      <c r="T633">
        <f t="shared" si="59"/>
        <v>3.985074146157422E-3</v>
      </c>
    </row>
    <row r="634" spans="1:20">
      <c r="A634" s="6">
        <v>58</v>
      </c>
      <c r="B634" s="7" t="s">
        <v>59</v>
      </c>
      <c r="C634" s="7" t="s">
        <v>438</v>
      </c>
      <c r="D634" s="7" t="s">
        <v>444</v>
      </c>
      <c r="E634" s="7" t="s">
        <v>450</v>
      </c>
      <c r="F634" s="7" t="s">
        <v>374</v>
      </c>
      <c r="G634" s="6" t="s">
        <v>388</v>
      </c>
      <c r="H634" s="6" t="s">
        <v>399</v>
      </c>
      <c r="I634" s="6" t="s">
        <v>371</v>
      </c>
      <c r="J634" s="6" t="s">
        <v>402</v>
      </c>
      <c r="K634" s="6" t="s">
        <v>373</v>
      </c>
      <c r="L634" s="6" t="s">
        <v>421</v>
      </c>
      <c r="M634" s="14">
        <f t="shared" si="62"/>
        <v>7.8023626373626387</v>
      </c>
      <c r="N634" s="6">
        <v>0</v>
      </c>
      <c r="O634" s="6">
        <v>3.9</v>
      </c>
      <c r="P634" s="6">
        <f t="shared" si="63"/>
        <v>3.9</v>
      </c>
      <c r="Q634">
        <f t="shared" si="58"/>
        <v>5.9760000000000009</v>
      </c>
      <c r="R634">
        <f t="shared" si="60"/>
        <v>3.5856000000000008</v>
      </c>
      <c r="S634">
        <v>72</v>
      </c>
      <c r="T634">
        <f t="shared" si="59"/>
        <v>6.3826820560129015E-3</v>
      </c>
    </row>
    <row r="635" spans="1:20">
      <c r="A635" s="6">
        <v>59</v>
      </c>
      <c r="B635" s="7" t="s">
        <v>60</v>
      </c>
      <c r="C635" s="7" t="s">
        <v>438</v>
      </c>
      <c r="D635" s="7" t="s">
        <v>444</v>
      </c>
      <c r="E635" s="7" t="s">
        <v>450</v>
      </c>
      <c r="F635" s="7" t="s">
        <v>356</v>
      </c>
      <c r="G635" s="6" t="s">
        <v>388</v>
      </c>
      <c r="H635" s="6" t="s">
        <v>399</v>
      </c>
      <c r="I635" s="6" t="s">
        <v>371</v>
      </c>
      <c r="J635" s="6" t="s">
        <v>402</v>
      </c>
      <c r="K635" s="6" t="s">
        <v>383</v>
      </c>
      <c r="L635" s="6" t="s">
        <v>384</v>
      </c>
      <c r="M635" s="14">
        <f t="shared" si="62"/>
        <v>7.7994642857142864</v>
      </c>
      <c r="N635" s="6">
        <v>0</v>
      </c>
      <c r="O635" s="6">
        <v>5.48</v>
      </c>
      <c r="P635" s="6">
        <f t="shared" si="63"/>
        <v>5.48</v>
      </c>
      <c r="Q635">
        <f t="shared" si="58"/>
        <v>4.3960000000000008</v>
      </c>
      <c r="R635">
        <f t="shared" si="60"/>
        <v>2.6376000000000008</v>
      </c>
      <c r="S635">
        <v>72</v>
      </c>
      <c r="T635">
        <f t="shared" si="59"/>
        <v>4.6969037861269479E-3</v>
      </c>
    </row>
    <row r="636" spans="1:20">
      <c r="A636" s="6">
        <v>60</v>
      </c>
      <c r="B636" s="7" t="s">
        <v>61</v>
      </c>
      <c r="C636" s="7" t="s">
        <v>438</v>
      </c>
      <c r="D636" s="7" t="s">
        <v>444</v>
      </c>
      <c r="E636" s="7" t="s">
        <v>450</v>
      </c>
      <c r="F636" s="7" t="s">
        <v>357</v>
      </c>
      <c r="G636" s="6" t="s">
        <v>388</v>
      </c>
      <c r="H636" s="6" t="s">
        <v>399</v>
      </c>
      <c r="I636" s="6" t="s">
        <v>371</v>
      </c>
      <c r="J636" s="6" t="s">
        <v>402</v>
      </c>
      <c r="K636" s="6" t="s">
        <v>383</v>
      </c>
      <c r="L636" s="6" t="s">
        <v>423</v>
      </c>
      <c r="M636" s="14">
        <f t="shared" si="62"/>
        <v>7.8126649076517154</v>
      </c>
      <c r="N636" s="6">
        <v>0</v>
      </c>
      <c r="O636" s="6">
        <v>4.4000000000000004</v>
      </c>
      <c r="P636" s="6">
        <f t="shared" si="63"/>
        <v>4.4000000000000004</v>
      </c>
      <c r="Q636">
        <f t="shared" si="58"/>
        <v>5.4760000000000009</v>
      </c>
      <c r="R636">
        <f t="shared" si="60"/>
        <v>3.2856000000000005</v>
      </c>
      <c r="S636">
        <v>72</v>
      </c>
      <c r="T636">
        <f t="shared" si="59"/>
        <v>5.8409433749859289E-3</v>
      </c>
    </row>
    <row r="637" spans="1:20">
      <c r="A637" s="6">
        <v>61</v>
      </c>
      <c r="B637" s="7" t="s">
        <v>62</v>
      </c>
      <c r="C637" s="7" t="s">
        <v>438</v>
      </c>
      <c r="D637" s="7" t="s">
        <v>446</v>
      </c>
      <c r="E637" s="7" t="s">
        <v>450</v>
      </c>
      <c r="F637" s="7" t="s">
        <v>359</v>
      </c>
      <c r="G637" s="6"/>
      <c r="H637" s="6"/>
      <c r="I637" s="6"/>
      <c r="J637" s="6"/>
      <c r="K637" s="6"/>
      <c r="L637" s="6"/>
      <c r="M637" s="14"/>
      <c r="N637" s="6"/>
      <c r="O637" s="6"/>
      <c r="P637" s="6"/>
    </row>
    <row r="638" spans="1:20">
      <c r="A638" s="6">
        <v>62</v>
      </c>
      <c r="B638" s="7" t="s">
        <v>63</v>
      </c>
      <c r="C638" s="7" t="s">
        <v>438</v>
      </c>
      <c r="D638" s="7" t="s">
        <v>446</v>
      </c>
      <c r="E638" s="7" t="s">
        <v>450</v>
      </c>
      <c r="F638" s="7" t="s">
        <v>375</v>
      </c>
      <c r="G638" s="6"/>
      <c r="H638" s="6"/>
      <c r="I638" s="6"/>
      <c r="J638" s="6"/>
      <c r="K638" s="6"/>
      <c r="L638" s="6"/>
      <c r="M638" s="14"/>
      <c r="N638" s="6"/>
      <c r="O638" s="6"/>
      <c r="P638" s="6"/>
    </row>
    <row r="639" spans="1:20">
      <c r="A639" s="6">
        <v>63</v>
      </c>
      <c r="B639" s="7" t="s">
        <v>64</v>
      </c>
      <c r="C639" s="7" t="s">
        <v>438</v>
      </c>
      <c r="D639" s="7" t="s">
        <v>446</v>
      </c>
      <c r="E639" s="7" t="s">
        <v>450</v>
      </c>
      <c r="F639" s="7" t="s">
        <v>376</v>
      </c>
      <c r="G639" s="6" t="s">
        <v>388</v>
      </c>
      <c r="H639" s="6" t="s">
        <v>399</v>
      </c>
      <c r="I639" s="6" t="s">
        <v>371</v>
      </c>
      <c r="J639" s="6" t="s">
        <v>407</v>
      </c>
      <c r="K639" s="6" t="s">
        <v>373</v>
      </c>
      <c r="L639" s="6" t="s">
        <v>380</v>
      </c>
      <c r="M639" s="14">
        <f>M409</f>
        <v>7.8107594936708846</v>
      </c>
      <c r="N639" s="6">
        <v>0</v>
      </c>
      <c r="O639" s="6">
        <v>5.7</v>
      </c>
      <c r="P639" s="6">
        <f t="shared" ref="P639:P646" si="64">O639-N639</f>
        <v>5.7</v>
      </c>
      <c r="Q639">
        <f t="shared" si="58"/>
        <v>4.176000000000001</v>
      </c>
      <c r="R639">
        <f t="shared" si="60"/>
        <v>2.5056000000000007</v>
      </c>
      <c r="S639">
        <v>72</v>
      </c>
      <c r="T639">
        <f t="shared" si="59"/>
        <v>4.4553925937930493E-3</v>
      </c>
    </row>
    <row r="640" spans="1:20">
      <c r="A640" s="6">
        <v>64</v>
      </c>
      <c r="B640" s="7" t="s">
        <v>65</v>
      </c>
      <c r="C640" s="7" t="s">
        <v>438</v>
      </c>
      <c r="D640" s="7" t="s">
        <v>446</v>
      </c>
      <c r="E640" s="7" t="s">
        <v>450</v>
      </c>
      <c r="F640" s="7" t="s">
        <v>374</v>
      </c>
      <c r="G640" s="6" t="s">
        <v>388</v>
      </c>
      <c r="H640" s="6" t="s">
        <v>399</v>
      </c>
      <c r="I640" s="6" t="s">
        <v>371</v>
      </c>
      <c r="J640" s="6" t="s">
        <v>407</v>
      </c>
      <c r="K640" s="6" t="s">
        <v>373</v>
      </c>
      <c r="L640" s="6" t="s">
        <v>380</v>
      </c>
      <c r="M640" s="14">
        <f>M410</f>
        <v>7.8304444444444457</v>
      </c>
      <c r="N640" s="6">
        <v>0</v>
      </c>
      <c r="O640" s="6">
        <v>8.6</v>
      </c>
      <c r="P640" s="6">
        <f t="shared" si="64"/>
        <v>8.6</v>
      </c>
      <c r="Q640">
        <f t="shared" si="58"/>
        <v>1.2760000000000016</v>
      </c>
      <c r="R640">
        <f t="shared" si="60"/>
        <v>0.76560000000000084</v>
      </c>
      <c r="S640">
        <v>72</v>
      </c>
      <c r="T640">
        <f t="shared" si="59"/>
        <v>1.3579476118852356E-3</v>
      </c>
    </row>
    <row r="641" spans="1:20">
      <c r="A641" s="6">
        <v>65</v>
      </c>
      <c r="B641" s="7" t="s">
        <v>66</v>
      </c>
      <c r="C641" s="7" t="s">
        <v>448</v>
      </c>
      <c r="D641" s="7" t="s">
        <v>454</v>
      </c>
      <c r="E641" s="7" t="s">
        <v>450</v>
      </c>
      <c r="F641" s="7" t="s">
        <v>359</v>
      </c>
      <c r="G641" s="6" t="s">
        <v>388</v>
      </c>
      <c r="H641" s="6" t="s">
        <v>399</v>
      </c>
      <c r="I641" s="6" t="s">
        <v>371</v>
      </c>
      <c r="J641" s="6" t="s">
        <v>407</v>
      </c>
      <c r="K641" s="6" t="s">
        <v>373</v>
      </c>
      <c r="L641" s="6" t="s">
        <v>380</v>
      </c>
      <c r="M641" s="14">
        <f t="shared" ref="M641:M672" si="65">M411</f>
        <v>7.8603664921465954</v>
      </c>
      <c r="N641" s="6">
        <v>0</v>
      </c>
      <c r="O641" s="6">
        <v>8.6</v>
      </c>
      <c r="P641" s="6">
        <f t="shared" si="64"/>
        <v>8.6</v>
      </c>
      <c r="Q641">
        <f t="shared" si="58"/>
        <v>1.2760000000000016</v>
      </c>
      <c r="R641">
        <f t="shared" si="60"/>
        <v>0.76560000000000084</v>
      </c>
      <c r="S641">
        <v>72</v>
      </c>
      <c r="T641">
        <f t="shared" si="59"/>
        <v>1.3527783143390654E-3</v>
      </c>
    </row>
    <row r="642" spans="1:20">
      <c r="A642" s="6">
        <v>66</v>
      </c>
      <c r="B642" s="7" t="s">
        <v>67</v>
      </c>
      <c r="C642" s="7" t="s">
        <v>448</v>
      </c>
      <c r="D642" s="7" t="s">
        <v>455</v>
      </c>
      <c r="E642" s="7" t="s">
        <v>450</v>
      </c>
      <c r="F642" s="7" t="s">
        <v>376</v>
      </c>
      <c r="G642" s="6" t="s">
        <v>388</v>
      </c>
      <c r="H642" s="6" t="s">
        <v>399</v>
      </c>
      <c r="I642" s="6" t="s">
        <v>371</v>
      </c>
      <c r="J642" s="6" t="s">
        <v>401</v>
      </c>
      <c r="K642" s="6" t="s">
        <v>373</v>
      </c>
      <c r="L642" s="6" t="s">
        <v>419</v>
      </c>
      <c r="M642" s="14">
        <f t="shared" si="65"/>
        <v>7.8003380281690156</v>
      </c>
      <c r="N642" s="6">
        <v>0</v>
      </c>
      <c r="O642" s="6">
        <v>4.8</v>
      </c>
      <c r="P642" s="6">
        <f t="shared" si="64"/>
        <v>4.8</v>
      </c>
      <c r="Q642">
        <f t="shared" si="58"/>
        <v>5.0760000000000014</v>
      </c>
      <c r="R642">
        <f t="shared" si="60"/>
        <v>3.0456000000000012</v>
      </c>
      <c r="S642">
        <v>72</v>
      </c>
      <c r="T642">
        <f t="shared" si="59"/>
        <v>5.4228419136765479E-3</v>
      </c>
    </row>
    <row r="643" spans="1:20">
      <c r="A643" s="6">
        <v>67</v>
      </c>
      <c r="B643" s="7" t="s">
        <v>68</v>
      </c>
      <c r="C643" s="7" t="s">
        <v>448</v>
      </c>
      <c r="D643" s="7" t="s">
        <v>453</v>
      </c>
      <c r="E643" s="7" t="s">
        <v>450</v>
      </c>
      <c r="F643" s="7" t="s">
        <v>374</v>
      </c>
      <c r="G643" s="6" t="s">
        <v>388</v>
      </c>
      <c r="H643" s="6" t="s">
        <v>399</v>
      </c>
      <c r="I643" s="6" t="s">
        <v>371</v>
      </c>
      <c r="J643" s="6" t="s">
        <v>401</v>
      </c>
      <c r="K643" s="6" t="s">
        <v>383</v>
      </c>
      <c r="L643" s="6" t="s">
        <v>419</v>
      </c>
      <c r="M643" s="14">
        <f t="shared" si="65"/>
        <v>7.8225130890052341</v>
      </c>
      <c r="N643" s="6">
        <v>0</v>
      </c>
      <c r="O643" s="6">
        <v>7.62</v>
      </c>
      <c r="P643" s="6">
        <f t="shared" si="64"/>
        <v>7.62</v>
      </c>
      <c r="Q643">
        <f t="shared" ref="Q643:Q680" si="66">P$691-P643</f>
        <v>2.2560000000000011</v>
      </c>
      <c r="R643">
        <f t="shared" si="60"/>
        <v>1.3536000000000008</v>
      </c>
      <c r="S643">
        <v>72</v>
      </c>
      <c r="T643">
        <f t="shared" ref="T643:T680" si="67">(R643/M643)/S643</f>
        <v>2.4033197242487132E-3</v>
      </c>
    </row>
    <row r="644" spans="1:20">
      <c r="A644" s="6">
        <v>68</v>
      </c>
      <c r="B644" s="7" t="s">
        <v>69</v>
      </c>
      <c r="C644" s="7" t="s">
        <v>448</v>
      </c>
      <c r="D644" s="7" t="s">
        <v>453</v>
      </c>
      <c r="E644" s="7" t="s">
        <v>450</v>
      </c>
      <c r="F644" s="7" t="s">
        <v>375</v>
      </c>
      <c r="G644" s="6" t="s">
        <v>388</v>
      </c>
      <c r="H644" s="6" t="s">
        <v>399</v>
      </c>
      <c r="I644" s="6" t="s">
        <v>371</v>
      </c>
      <c r="J644" s="6" t="s">
        <v>401</v>
      </c>
      <c r="K644" s="6" t="s">
        <v>389</v>
      </c>
      <c r="L644" s="6" t="s">
        <v>419</v>
      </c>
      <c r="M644" s="14">
        <f t="shared" si="65"/>
        <v>7.799999999999998</v>
      </c>
      <c r="N644" s="6">
        <v>0</v>
      </c>
      <c r="O644" s="6">
        <v>3.28</v>
      </c>
      <c r="P644" s="6">
        <f t="shared" si="64"/>
        <v>3.28</v>
      </c>
      <c r="Q644">
        <f t="shared" si="66"/>
        <v>6.5960000000000019</v>
      </c>
      <c r="R644">
        <f t="shared" ref="R644:R680" si="68">(Q644*0.5*0.1*0.001*12000)</f>
        <v>3.9576000000000011</v>
      </c>
      <c r="S644">
        <v>72</v>
      </c>
      <c r="T644">
        <f t="shared" si="67"/>
        <v>7.0470085470085509E-3</v>
      </c>
    </row>
    <row r="645" spans="1:20">
      <c r="A645" s="6">
        <v>69</v>
      </c>
      <c r="B645" s="7" t="s">
        <v>70</v>
      </c>
      <c r="C645" s="7" t="s">
        <v>448</v>
      </c>
      <c r="D645" s="7" t="s">
        <v>457</v>
      </c>
      <c r="E645" s="7" t="s">
        <v>450</v>
      </c>
      <c r="F645" s="7" t="s">
        <v>374</v>
      </c>
      <c r="G645" s="6" t="s">
        <v>388</v>
      </c>
      <c r="H645" s="6" t="s">
        <v>399</v>
      </c>
      <c r="I645" s="6" t="s">
        <v>371</v>
      </c>
      <c r="J645" s="6" t="s">
        <v>402</v>
      </c>
      <c r="K645" s="6" t="s">
        <v>373</v>
      </c>
      <c r="L645" s="6"/>
      <c r="M645" s="14">
        <f t="shared" si="65"/>
        <v>7.8905107526881739</v>
      </c>
      <c r="N645" s="6">
        <v>0</v>
      </c>
      <c r="O645" s="6">
        <v>7.3</v>
      </c>
      <c r="P645" s="6">
        <f t="shared" si="64"/>
        <v>7.3</v>
      </c>
      <c r="Q645">
        <f t="shared" si="66"/>
        <v>2.5760000000000014</v>
      </c>
      <c r="R645">
        <f t="shared" si="68"/>
        <v>1.5456000000000012</v>
      </c>
      <c r="S645">
        <v>72</v>
      </c>
      <c r="T645">
        <f t="shared" si="67"/>
        <v>2.7205674435401188E-3</v>
      </c>
    </row>
    <row r="646" spans="1:20">
      <c r="A646" s="6">
        <v>70</v>
      </c>
      <c r="B646" s="7" t="s">
        <v>71</v>
      </c>
      <c r="C646" s="7" t="s">
        <v>448</v>
      </c>
      <c r="D646" s="7" t="s">
        <v>457</v>
      </c>
      <c r="E646" s="7" t="s">
        <v>450</v>
      </c>
      <c r="F646" s="7" t="s">
        <v>377</v>
      </c>
      <c r="G646" s="6" t="s">
        <v>388</v>
      </c>
      <c r="H646" s="6" t="s">
        <v>399</v>
      </c>
      <c r="I646" s="6" t="s">
        <v>371</v>
      </c>
      <c r="J646" s="6" t="s">
        <v>402</v>
      </c>
      <c r="K646" s="6" t="s">
        <v>389</v>
      </c>
      <c r="L646" s="6" t="s">
        <v>424</v>
      </c>
      <c r="M646" s="14">
        <f t="shared" si="65"/>
        <v>7.8796812749003999</v>
      </c>
      <c r="N646" s="6">
        <v>0</v>
      </c>
      <c r="O646" s="6">
        <v>5.9</v>
      </c>
      <c r="P646" s="6">
        <f t="shared" si="64"/>
        <v>5.9</v>
      </c>
      <c r="Q646">
        <f t="shared" si="66"/>
        <v>3.9760000000000009</v>
      </c>
      <c r="R646">
        <f t="shared" si="68"/>
        <v>2.3856000000000006</v>
      </c>
      <c r="S646">
        <v>72</v>
      </c>
      <c r="T646">
        <f t="shared" si="67"/>
        <v>4.2049078100246072E-3</v>
      </c>
    </row>
    <row r="647" spans="1:20">
      <c r="A647" s="6">
        <v>71</v>
      </c>
      <c r="B647" s="7" t="s">
        <v>72</v>
      </c>
      <c r="C647" s="7" t="s">
        <v>448</v>
      </c>
      <c r="D647" s="7" t="s">
        <v>457</v>
      </c>
      <c r="E647" s="7" t="s">
        <v>450</v>
      </c>
      <c r="F647" s="7" t="s">
        <v>378</v>
      </c>
      <c r="G647" s="6"/>
      <c r="H647" s="6"/>
      <c r="I647" s="6"/>
      <c r="J647" s="6"/>
      <c r="K647" s="6"/>
      <c r="L647" s="6"/>
      <c r="M647" s="14"/>
      <c r="N647" s="6"/>
      <c r="O647" s="6"/>
      <c r="P647" s="6"/>
    </row>
    <row r="648" spans="1:20">
      <c r="A648" s="6">
        <v>72</v>
      </c>
      <c r="B648" s="7" t="s">
        <v>73</v>
      </c>
      <c r="C648" s="7" t="s">
        <v>448</v>
      </c>
      <c r="D648" s="7" t="s">
        <v>457</v>
      </c>
      <c r="E648" s="7" t="s">
        <v>450</v>
      </c>
      <c r="F648" s="7" t="s">
        <v>375</v>
      </c>
      <c r="G648" s="6"/>
      <c r="H648" s="6"/>
      <c r="I648" s="6"/>
      <c r="J648" s="6"/>
      <c r="K648" s="6"/>
      <c r="L648" s="6"/>
      <c r="M648" s="14"/>
      <c r="N648" s="6"/>
      <c r="O648" s="6"/>
      <c r="P648" s="6"/>
    </row>
    <row r="649" spans="1:20">
      <c r="A649" s="6">
        <v>73</v>
      </c>
      <c r="B649" s="7" t="s">
        <v>74</v>
      </c>
      <c r="C649" s="7" t="s">
        <v>448</v>
      </c>
      <c r="D649" s="7" t="s">
        <v>459</v>
      </c>
      <c r="E649" s="7" t="s">
        <v>450</v>
      </c>
      <c r="F649" s="7" t="s">
        <v>377</v>
      </c>
      <c r="G649" s="6" t="s">
        <v>388</v>
      </c>
      <c r="H649" s="6" t="s">
        <v>399</v>
      </c>
      <c r="I649" s="6" t="s">
        <v>371</v>
      </c>
      <c r="J649" s="6" t="s">
        <v>402</v>
      </c>
      <c r="K649" s="6" t="s">
        <v>389</v>
      </c>
      <c r="L649" s="6" t="s">
        <v>425</v>
      </c>
      <c r="M649" s="14">
        <f t="shared" si="65"/>
        <v>7.8422614840989411</v>
      </c>
      <c r="N649" s="6">
        <v>0</v>
      </c>
      <c r="O649" s="6">
        <v>8.48</v>
      </c>
      <c r="P649" s="6">
        <f t="shared" ref="P649:P690" si="69">O649-N649</f>
        <v>8.48</v>
      </c>
      <c r="Q649">
        <f t="shared" si="66"/>
        <v>1.3960000000000008</v>
      </c>
      <c r="R649">
        <f t="shared" si="68"/>
        <v>0.83760000000000057</v>
      </c>
      <c r="S649">
        <v>72</v>
      </c>
      <c r="T649">
        <f t="shared" si="67"/>
        <v>1.4834156393434752E-3</v>
      </c>
    </row>
    <row r="650" spans="1:20">
      <c r="A650" s="6">
        <v>74</v>
      </c>
      <c r="B650" s="7" t="s">
        <v>75</v>
      </c>
      <c r="C650" s="7" t="s">
        <v>448</v>
      </c>
      <c r="D650" s="7" t="s">
        <v>459</v>
      </c>
      <c r="E650" s="7" t="s">
        <v>450</v>
      </c>
      <c r="F650" s="7" t="s">
        <v>374</v>
      </c>
      <c r="G650" s="6" t="s">
        <v>388</v>
      </c>
      <c r="H650" s="6" t="s">
        <v>399</v>
      </c>
      <c r="I650" s="6" t="s">
        <v>371</v>
      </c>
      <c r="J650" s="6" t="s">
        <v>402</v>
      </c>
      <c r="K650" s="6" t="s">
        <v>383</v>
      </c>
      <c r="L650" s="6" t="s">
        <v>384</v>
      </c>
      <c r="M650" s="14">
        <f t="shared" si="65"/>
        <v>7.7795332136445259</v>
      </c>
      <c r="N650" s="6">
        <v>0</v>
      </c>
      <c r="O650" s="6">
        <v>8</v>
      </c>
      <c r="P650" s="6">
        <f t="shared" si="69"/>
        <v>8</v>
      </c>
      <c r="Q650">
        <f t="shared" si="66"/>
        <v>1.8760000000000012</v>
      </c>
      <c r="R650">
        <f t="shared" si="68"/>
        <v>1.1256000000000008</v>
      </c>
      <c r="S650">
        <v>72</v>
      </c>
      <c r="T650">
        <f t="shared" si="67"/>
        <v>2.0095464475830037E-3</v>
      </c>
    </row>
    <row r="651" spans="1:20">
      <c r="A651" s="6">
        <v>75</v>
      </c>
      <c r="B651" s="7" t="s">
        <v>76</v>
      </c>
      <c r="C651" s="7" t="s">
        <v>448</v>
      </c>
      <c r="D651" s="7" t="s">
        <v>459</v>
      </c>
      <c r="E651" s="7" t="s">
        <v>450</v>
      </c>
      <c r="F651" s="7" t="s">
        <v>378</v>
      </c>
      <c r="G651" s="6" t="s">
        <v>388</v>
      </c>
      <c r="H651" s="6" t="s">
        <v>399</v>
      </c>
      <c r="I651" s="6" t="s">
        <v>371</v>
      </c>
      <c r="J651" s="6" t="s">
        <v>407</v>
      </c>
      <c r="K651" s="6" t="s">
        <v>389</v>
      </c>
      <c r="L651" s="6" t="s">
        <v>380</v>
      </c>
      <c r="M651" s="14">
        <f t="shared" si="65"/>
        <v>7.8478688524590154</v>
      </c>
      <c r="N651" s="6">
        <v>0</v>
      </c>
      <c r="O651" s="6">
        <v>6.4</v>
      </c>
      <c r="P651" s="6">
        <f t="shared" si="69"/>
        <v>6.4</v>
      </c>
      <c r="Q651">
        <f t="shared" si="66"/>
        <v>3.4760000000000009</v>
      </c>
      <c r="R651">
        <f t="shared" si="68"/>
        <v>2.0856000000000008</v>
      </c>
      <c r="S651">
        <v>72</v>
      </c>
      <c r="T651">
        <f t="shared" si="67"/>
        <v>3.6910232843137269E-3</v>
      </c>
    </row>
    <row r="652" spans="1:20">
      <c r="A652" s="6">
        <v>76</v>
      </c>
      <c r="B652" s="7" t="s">
        <v>77</v>
      </c>
      <c r="C652" s="7" t="s">
        <v>448</v>
      </c>
      <c r="D652" s="7" t="s">
        <v>459</v>
      </c>
      <c r="E652" s="7" t="s">
        <v>450</v>
      </c>
      <c r="F652" s="7" t="s">
        <v>375</v>
      </c>
      <c r="G652" s="6" t="s">
        <v>388</v>
      </c>
      <c r="H652" s="6" t="s">
        <v>399</v>
      </c>
      <c r="I652" s="6" t="s">
        <v>371</v>
      </c>
      <c r="J652" s="6" t="s">
        <v>407</v>
      </c>
      <c r="K652" s="6" t="s">
        <v>389</v>
      </c>
      <c r="L652" s="6" t="s">
        <v>380</v>
      </c>
      <c r="M652" s="14">
        <f t="shared" si="65"/>
        <v>7.7987987987987983</v>
      </c>
      <c r="N652" s="6">
        <v>0</v>
      </c>
      <c r="O652" s="6">
        <v>8</v>
      </c>
      <c r="P652" s="6">
        <f t="shared" si="69"/>
        <v>8</v>
      </c>
      <c r="Q652">
        <f t="shared" si="66"/>
        <v>1.8760000000000012</v>
      </c>
      <c r="R652">
        <f t="shared" si="68"/>
        <v>1.1256000000000008</v>
      </c>
      <c r="S652">
        <v>72</v>
      </c>
      <c r="T652">
        <f t="shared" si="67"/>
        <v>2.0045822102425894E-3</v>
      </c>
    </row>
    <row r="653" spans="1:20">
      <c r="A653" s="6">
        <v>77</v>
      </c>
      <c r="B653" s="7" t="s">
        <v>78</v>
      </c>
      <c r="C653" s="7" t="s">
        <v>452</v>
      </c>
      <c r="D653" s="7" t="s">
        <v>461</v>
      </c>
      <c r="E653" s="7" t="s">
        <v>450</v>
      </c>
      <c r="F653" s="7" t="s">
        <v>378</v>
      </c>
      <c r="G653" s="6" t="s">
        <v>388</v>
      </c>
      <c r="H653" s="6" t="s">
        <v>399</v>
      </c>
      <c r="I653" s="6" t="s">
        <v>371</v>
      </c>
      <c r="J653" s="6" t="s">
        <v>407</v>
      </c>
      <c r="K653" s="6" t="s">
        <v>393</v>
      </c>
      <c r="L653" s="6" t="s">
        <v>380</v>
      </c>
      <c r="M653" s="14">
        <f t="shared" si="65"/>
        <v>7.7908504398826981</v>
      </c>
      <c r="N653" s="6">
        <v>8.6</v>
      </c>
      <c r="O653" s="6">
        <v>15.5</v>
      </c>
      <c r="P653" s="6">
        <f t="shared" si="69"/>
        <v>6.9</v>
      </c>
      <c r="Q653">
        <f t="shared" si="66"/>
        <v>2.9760000000000009</v>
      </c>
      <c r="R653">
        <f t="shared" si="68"/>
        <v>1.7856000000000005</v>
      </c>
      <c r="S653">
        <v>72</v>
      </c>
      <c r="T653">
        <f t="shared" si="67"/>
        <v>3.1832211632563962E-3</v>
      </c>
    </row>
    <row r="654" spans="1:20">
      <c r="A654" s="6">
        <v>78</v>
      </c>
      <c r="B654" s="7" t="s">
        <v>79</v>
      </c>
      <c r="C654" s="7" t="s">
        <v>452</v>
      </c>
      <c r="D654" s="7" t="s">
        <v>461</v>
      </c>
      <c r="E654" s="7" t="s">
        <v>450</v>
      </c>
      <c r="F654" s="7" t="s">
        <v>377</v>
      </c>
      <c r="G654" s="6" t="s">
        <v>388</v>
      </c>
      <c r="H654" s="6" t="s">
        <v>399</v>
      </c>
      <c r="I654" s="6" t="s">
        <v>371</v>
      </c>
      <c r="J654" s="6" t="s">
        <v>401</v>
      </c>
      <c r="K654" s="6" t="s">
        <v>389</v>
      </c>
      <c r="L654" s="6" t="s">
        <v>419</v>
      </c>
      <c r="M654" s="14">
        <f t="shared" si="65"/>
        <v>7.6399999999999979</v>
      </c>
      <c r="N654" s="6">
        <v>0</v>
      </c>
      <c r="O654" s="6">
        <v>7.6</v>
      </c>
      <c r="P654" s="6">
        <f t="shared" si="69"/>
        <v>7.6</v>
      </c>
      <c r="Q654">
        <f t="shared" si="66"/>
        <v>2.2760000000000016</v>
      </c>
      <c r="R654">
        <f t="shared" si="68"/>
        <v>1.365600000000001</v>
      </c>
      <c r="S654">
        <v>72</v>
      </c>
      <c r="T654">
        <f t="shared" si="67"/>
        <v>2.4825479930191997E-3</v>
      </c>
    </row>
    <row r="655" spans="1:20">
      <c r="A655" s="6">
        <v>79</v>
      </c>
      <c r="B655" s="7" t="s">
        <v>80</v>
      </c>
      <c r="C655" s="7" t="s">
        <v>452</v>
      </c>
      <c r="D655" s="7" t="s">
        <v>461</v>
      </c>
      <c r="E655" s="7" t="s">
        <v>450</v>
      </c>
      <c r="F655" s="7" t="s">
        <v>375</v>
      </c>
      <c r="G655" s="6" t="s">
        <v>388</v>
      </c>
      <c r="H655" s="6" t="s">
        <v>399</v>
      </c>
      <c r="I655" s="6" t="s">
        <v>371</v>
      </c>
      <c r="J655" s="6" t="s">
        <v>401</v>
      </c>
      <c r="K655" s="6" t="s">
        <v>389</v>
      </c>
      <c r="L655" s="6" t="s">
        <v>419</v>
      </c>
      <c r="M655" s="14">
        <f t="shared" si="65"/>
        <v>7.818243243243244</v>
      </c>
      <c r="N655" s="6">
        <v>0</v>
      </c>
      <c r="O655" s="6">
        <v>7.08</v>
      </c>
      <c r="P655" s="6">
        <f t="shared" si="69"/>
        <v>7.08</v>
      </c>
      <c r="Q655">
        <f t="shared" si="66"/>
        <v>2.7960000000000012</v>
      </c>
      <c r="R655">
        <f t="shared" si="68"/>
        <v>1.6776000000000009</v>
      </c>
      <c r="S655">
        <v>72</v>
      </c>
      <c r="T655">
        <f t="shared" si="67"/>
        <v>2.9802091435485278E-3</v>
      </c>
    </row>
    <row r="656" spans="1:20">
      <c r="A656" s="6">
        <v>80</v>
      </c>
      <c r="B656" s="7" t="s">
        <v>81</v>
      </c>
      <c r="C656" s="7" t="s">
        <v>452</v>
      </c>
      <c r="D656" s="7" t="s">
        <v>461</v>
      </c>
      <c r="E656" s="7" t="s">
        <v>450</v>
      </c>
      <c r="F656" s="7" t="s">
        <v>374</v>
      </c>
      <c r="G656" s="6" t="s">
        <v>388</v>
      </c>
      <c r="H656" s="6" t="s">
        <v>399</v>
      </c>
      <c r="I656" s="6" t="s">
        <v>371</v>
      </c>
      <c r="J656" s="6" t="s">
        <v>401</v>
      </c>
      <c r="K656" s="6" t="s">
        <v>389</v>
      </c>
      <c r="L656" s="6" t="s">
        <v>419</v>
      </c>
      <c r="M656" s="14">
        <f t="shared" si="65"/>
        <v>7.8122891566265071</v>
      </c>
      <c r="N656" s="6">
        <v>0</v>
      </c>
      <c r="O656" s="6">
        <v>4.78</v>
      </c>
      <c r="P656" s="6">
        <f t="shared" si="69"/>
        <v>4.78</v>
      </c>
      <c r="Q656">
        <f t="shared" si="66"/>
        <v>5.096000000000001</v>
      </c>
      <c r="R656">
        <f t="shared" si="68"/>
        <v>3.0576000000000008</v>
      </c>
      <c r="S656">
        <v>72</v>
      </c>
      <c r="T656">
        <f t="shared" si="67"/>
        <v>5.4358800366017916E-3</v>
      </c>
    </row>
    <row r="657" spans="1:20">
      <c r="A657" s="6">
        <v>81</v>
      </c>
      <c r="B657" s="8" t="s">
        <v>82</v>
      </c>
      <c r="C657" s="7" t="s">
        <v>452</v>
      </c>
      <c r="D657" s="7" t="s">
        <v>463</v>
      </c>
      <c r="E657" s="7" t="s">
        <v>450</v>
      </c>
      <c r="F657" s="7" t="s">
        <v>375</v>
      </c>
      <c r="G657" s="6" t="s">
        <v>388</v>
      </c>
      <c r="H657" s="6" t="s">
        <v>399</v>
      </c>
      <c r="I657" s="6" t="s">
        <v>371</v>
      </c>
      <c r="J657" s="6" t="s">
        <v>402</v>
      </c>
      <c r="K657" s="6" t="s">
        <v>389</v>
      </c>
      <c r="L657" s="6"/>
      <c r="M657" s="14">
        <f t="shared" si="65"/>
        <v>7.797567010309276</v>
      </c>
      <c r="N657" s="6">
        <v>7.3</v>
      </c>
      <c r="O657" s="6">
        <v>14.2</v>
      </c>
      <c r="P657" s="6">
        <f t="shared" si="69"/>
        <v>6.8999999999999995</v>
      </c>
      <c r="Q657">
        <f t="shared" si="66"/>
        <v>2.9760000000000018</v>
      </c>
      <c r="R657">
        <f t="shared" si="68"/>
        <v>1.7856000000000012</v>
      </c>
      <c r="S657">
        <v>72</v>
      </c>
      <c r="T657">
        <f t="shared" si="67"/>
        <v>3.1804792401542142E-3</v>
      </c>
    </row>
    <row r="658" spans="1:20">
      <c r="A658" s="6">
        <v>82</v>
      </c>
      <c r="B658" s="8" t="s">
        <v>83</v>
      </c>
      <c r="C658" s="7" t="s">
        <v>452</v>
      </c>
      <c r="D658" s="7" t="s">
        <v>463</v>
      </c>
      <c r="E658" s="7" t="s">
        <v>450</v>
      </c>
      <c r="F658" s="7" t="s">
        <v>374</v>
      </c>
      <c r="G658" s="6" t="s">
        <v>388</v>
      </c>
      <c r="H658" s="6" t="s">
        <v>399</v>
      </c>
      <c r="I658" s="6" t="s">
        <v>371</v>
      </c>
      <c r="J658" s="6" t="s">
        <v>402</v>
      </c>
      <c r="K658" s="6" t="s">
        <v>383</v>
      </c>
      <c r="L658" s="6" t="s">
        <v>424</v>
      </c>
      <c r="M658" s="14">
        <f t="shared" si="65"/>
        <v>7.8131262135922332</v>
      </c>
      <c r="N658" s="6">
        <v>0</v>
      </c>
      <c r="O658" s="6">
        <v>6.02</v>
      </c>
      <c r="P658" s="6">
        <f t="shared" si="69"/>
        <v>6.02</v>
      </c>
      <c r="Q658">
        <f t="shared" si="66"/>
        <v>3.8560000000000016</v>
      </c>
      <c r="R658">
        <f t="shared" si="68"/>
        <v>2.313600000000001</v>
      </c>
      <c r="S658">
        <v>72</v>
      </c>
      <c r="T658">
        <f t="shared" si="67"/>
        <v>4.1127370088341929E-3</v>
      </c>
    </row>
    <row r="659" spans="1:20">
      <c r="A659" s="6">
        <v>83</v>
      </c>
      <c r="B659" s="8" t="s">
        <v>84</v>
      </c>
      <c r="C659" s="7" t="s">
        <v>452</v>
      </c>
      <c r="D659" s="7" t="s">
        <v>463</v>
      </c>
      <c r="E659" s="7" t="s">
        <v>450</v>
      </c>
      <c r="F659" s="7" t="s">
        <v>378</v>
      </c>
      <c r="G659" s="6" t="s">
        <v>388</v>
      </c>
      <c r="H659" s="6" t="s">
        <v>399</v>
      </c>
      <c r="I659" s="6" t="s">
        <v>371</v>
      </c>
      <c r="J659" s="6" t="s">
        <v>402</v>
      </c>
      <c r="K659" s="6" t="s">
        <v>389</v>
      </c>
      <c r="L659" s="6" t="s">
        <v>425</v>
      </c>
      <c r="M659" s="14">
        <f t="shared" si="65"/>
        <v>7.8045614035087727</v>
      </c>
      <c r="N659" s="6">
        <v>0</v>
      </c>
      <c r="O659" s="6">
        <v>0.98</v>
      </c>
      <c r="P659" s="6">
        <f t="shared" si="69"/>
        <v>0.98</v>
      </c>
      <c r="Q659">
        <f t="shared" si="66"/>
        <v>8.8960000000000008</v>
      </c>
      <c r="R659">
        <f t="shared" si="68"/>
        <v>5.337600000000001</v>
      </c>
      <c r="S659">
        <v>72</v>
      </c>
      <c r="T659">
        <f t="shared" si="67"/>
        <v>9.4987186980173537E-3</v>
      </c>
    </row>
    <row r="660" spans="1:20">
      <c r="A660" s="6">
        <v>84</v>
      </c>
      <c r="B660" s="8" t="s">
        <v>85</v>
      </c>
      <c r="C660" s="7" t="s">
        <v>452</v>
      </c>
      <c r="D660" s="7" t="s">
        <v>463</v>
      </c>
      <c r="E660" s="7" t="s">
        <v>450</v>
      </c>
      <c r="F660" s="7" t="s">
        <v>377</v>
      </c>
      <c r="G660" s="6" t="s">
        <v>388</v>
      </c>
      <c r="H660" s="6" t="s">
        <v>399</v>
      </c>
      <c r="I660" s="6" t="s">
        <v>371</v>
      </c>
      <c r="J660" s="6" t="s">
        <v>402</v>
      </c>
      <c r="K660" s="6" t="s">
        <v>389</v>
      </c>
      <c r="L660" s="6" t="s">
        <v>384</v>
      </c>
      <c r="M660" s="14">
        <f t="shared" si="65"/>
        <v>7.8341525423728813</v>
      </c>
      <c r="N660" s="6">
        <v>0</v>
      </c>
      <c r="O660" s="6">
        <v>6.5</v>
      </c>
      <c r="P660" s="6">
        <f t="shared" si="69"/>
        <v>6.5</v>
      </c>
      <c r="Q660">
        <f t="shared" si="66"/>
        <v>3.3760000000000012</v>
      </c>
      <c r="R660">
        <f t="shared" si="68"/>
        <v>2.0256000000000007</v>
      </c>
      <c r="S660">
        <v>72</v>
      </c>
      <c r="T660">
        <f t="shared" si="67"/>
        <v>3.5911138034608724E-3</v>
      </c>
    </row>
    <row r="661" spans="1:20">
      <c r="A661" s="6">
        <v>85</v>
      </c>
      <c r="B661" s="7" t="s">
        <v>86</v>
      </c>
      <c r="C661" s="7" t="s">
        <v>452</v>
      </c>
      <c r="D661" s="7" t="s">
        <v>465</v>
      </c>
      <c r="E661" s="7" t="s">
        <v>450</v>
      </c>
      <c r="F661" s="7" t="s">
        <v>374</v>
      </c>
      <c r="G661" s="6" t="s">
        <v>388</v>
      </c>
      <c r="H661" s="6" t="s">
        <v>399</v>
      </c>
      <c r="I661" s="6" t="s">
        <v>371</v>
      </c>
      <c r="J661" s="6" t="s">
        <v>407</v>
      </c>
      <c r="K661" s="6" t="s">
        <v>389</v>
      </c>
      <c r="L661" s="6" t="s">
        <v>380</v>
      </c>
      <c r="M661" s="14">
        <f t="shared" si="65"/>
        <v>7.8149068322981359</v>
      </c>
      <c r="N661" s="6">
        <v>0</v>
      </c>
      <c r="O661" s="6">
        <v>5.7</v>
      </c>
      <c r="P661" s="6">
        <f t="shared" si="69"/>
        <v>5.7</v>
      </c>
      <c r="Q661">
        <f t="shared" si="66"/>
        <v>4.176000000000001</v>
      </c>
      <c r="R661">
        <f t="shared" si="68"/>
        <v>2.5056000000000007</v>
      </c>
      <c r="S661">
        <v>72</v>
      </c>
      <c r="T661">
        <f t="shared" si="67"/>
        <v>4.45302813543157E-3</v>
      </c>
    </row>
    <row r="662" spans="1:20">
      <c r="A662" s="6">
        <v>86</v>
      </c>
      <c r="B662" s="7" t="s">
        <v>87</v>
      </c>
      <c r="C662" s="7" t="s">
        <v>452</v>
      </c>
      <c r="D662" s="7" t="s">
        <v>465</v>
      </c>
      <c r="E662" s="7" t="s">
        <v>450</v>
      </c>
      <c r="F662" s="7" t="s">
        <v>375</v>
      </c>
      <c r="G662" s="6" t="s">
        <v>388</v>
      </c>
      <c r="H662" s="6" t="s">
        <v>399</v>
      </c>
      <c r="I662" s="6" t="s">
        <v>371</v>
      </c>
      <c r="J662" s="6" t="s">
        <v>407</v>
      </c>
      <c r="K662" s="6" t="s">
        <v>389</v>
      </c>
      <c r="L662" s="6" t="s">
        <v>380</v>
      </c>
      <c r="M662" s="14">
        <f t="shared" si="65"/>
        <v>7.8058506224066377</v>
      </c>
      <c r="N662" s="6">
        <v>0</v>
      </c>
      <c r="O662" s="6">
        <v>5.8</v>
      </c>
      <c r="P662" s="6">
        <f t="shared" si="69"/>
        <v>5.8</v>
      </c>
      <c r="Q662">
        <f t="shared" si="66"/>
        <v>4.0760000000000014</v>
      </c>
      <c r="R662">
        <f t="shared" si="68"/>
        <v>2.4456000000000011</v>
      </c>
      <c r="S662">
        <v>72</v>
      </c>
      <c r="T662">
        <f t="shared" si="67"/>
        <v>4.3514369297774688E-3</v>
      </c>
    </row>
    <row r="663" spans="1:20">
      <c r="A663" s="6">
        <v>87</v>
      </c>
      <c r="B663" s="7" t="s">
        <v>88</v>
      </c>
      <c r="C663" s="7" t="s">
        <v>452</v>
      </c>
      <c r="D663" s="7" t="s">
        <v>465</v>
      </c>
      <c r="E663" s="7" t="s">
        <v>450</v>
      </c>
      <c r="F663" s="7" t="s">
        <v>377</v>
      </c>
      <c r="G663" s="6" t="s">
        <v>388</v>
      </c>
      <c r="H663" s="6" t="s">
        <v>399</v>
      </c>
      <c r="I663" s="6" t="s">
        <v>371</v>
      </c>
      <c r="J663" s="6" t="s">
        <v>407</v>
      </c>
      <c r="K663" s="6" t="s">
        <v>393</v>
      </c>
      <c r="L663" s="6" t="s">
        <v>380</v>
      </c>
      <c r="M663" s="14">
        <f t="shared" si="65"/>
        <v>7.8308128544423443</v>
      </c>
      <c r="N663" s="6">
        <v>0</v>
      </c>
      <c r="O663" s="6">
        <v>6.9</v>
      </c>
      <c r="P663" s="6">
        <f t="shared" si="69"/>
        <v>6.9</v>
      </c>
      <c r="Q663">
        <f t="shared" si="66"/>
        <v>2.9760000000000009</v>
      </c>
      <c r="R663">
        <f t="shared" si="68"/>
        <v>1.7856000000000005</v>
      </c>
      <c r="S663">
        <v>72</v>
      </c>
      <c r="T663">
        <f t="shared" si="67"/>
        <v>3.1669764634882328E-3</v>
      </c>
    </row>
    <row r="664" spans="1:20">
      <c r="A664" s="6">
        <v>88</v>
      </c>
      <c r="B664" s="7" t="s">
        <v>89</v>
      </c>
      <c r="C664" s="7" t="s">
        <v>452</v>
      </c>
      <c r="D664" s="7" t="s">
        <v>465</v>
      </c>
      <c r="E664" s="7" t="s">
        <v>450</v>
      </c>
      <c r="F664" s="7" t="s">
        <v>378</v>
      </c>
      <c r="G664" s="6" t="s">
        <v>388</v>
      </c>
      <c r="H664" s="6" t="s">
        <v>399</v>
      </c>
      <c r="I664" s="6" t="s">
        <v>371</v>
      </c>
      <c r="J664" s="6" t="s">
        <v>401</v>
      </c>
      <c r="K664" s="6" t="s">
        <v>389</v>
      </c>
      <c r="L664" s="6" t="s">
        <v>419</v>
      </c>
      <c r="M664" s="14">
        <f t="shared" si="65"/>
        <v>7.8299371069182406</v>
      </c>
      <c r="N664" s="6">
        <v>0</v>
      </c>
      <c r="O664" s="6">
        <v>3.1</v>
      </c>
      <c r="P664" s="6">
        <f t="shared" si="69"/>
        <v>3.1</v>
      </c>
      <c r="Q664">
        <f t="shared" si="66"/>
        <v>6.7760000000000016</v>
      </c>
      <c r="R664">
        <f t="shared" si="68"/>
        <v>4.0656000000000017</v>
      </c>
      <c r="S664">
        <v>72</v>
      </c>
      <c r="T664">
        <f t="shared" si="67"/>
        <v>7.2116373216810185E-3</v>
      </c>
    </row>
    <row r="665" spans="1:20">
      <c r="A665" s="6">
        <v>89</v>
      </c>
      <c r="B665" s="7" t="s">
        <v>90</v>
      </c>
      <c r="C665" s="7" t="s">
        <v>448</v>
      </c>
      <c r="D665" s="7" t="s">
        <v>467</v>
      </c>
      <c r="E665" s="7" t="s">
        <v>450</v>
      </c>
      <c r="F665" s="7" t="s">
        <v>377</v>
      </c>
      <c r="G665" s="6" t="s">
        <v>388</v>
      </c>
      <c r="H665" s="6" t="s">
        <v>399</v>
      </c>
      <c r="I665" s="6" t="s">
        <v>371</v>
      </c>
      <c r="J665" s="6" t="s">
        <v>401</v>
      </c>
      <c r="K665" s="6" t="s">
        <v>389</v>
      </c>
      <c r="L665" s="6" t="s">
        <v>419</v>
      </c>
      <c r="M665" s="14">
        <f t="shared" si="65"/>
        <v>7.8120164609053493</v>
      </c>
      <c r="N665" s="6">
        <v>0</v>
      </c>
      <c r="O665" s="6">
        <v>6.42</v>
      </c>
      <c r="P665" s="6">
        <f t="shared" si="69"/>
        <v>6.42</v>
      </c>
      <c r="Q665">
        <f t="shared" si="66"/>
        <v>3.4560000000000013</v>
      </c>
      <c r="R665">
        <f t="shared" si="68"/>
        <v>2.0736000000000008</v>
      </c>
      <c r="S665">
        <v>72</v>
      </c>
      <c r="T665">
        <f t="shared" si="67"/>
        <v>3.686628176492901E-3</v>
      </c>
    </row>
    <row r="666" spans="1:20">
      <c r="A666" s="6">
        <v>90</v>
      </c>
      <c r="B666" s="7" t="s">
        <v>91</v>
      </c>
      <c r="C666" s="7" t="s">
        <v>448</v>
      </c>
      <c r="D666" s="7" t="s">
        <v>467</v>
      </c>
      <c r="E666" s="7" t="s">
        <v>450</v>
      </c>
      <c r="F666" s="7" t="s">
        <v>378</v>
      </c>
      <c r="G666" s="6" t="s">
        <v>388</v>
      </c>
      <c r="H666" s="6" t="s">
        <v>399</v>
      </c>
      <c r="I666" s="6" t="s">
        <v>371</v>
      </c>
      <c r="J666" s="6" t="s">
        <v>401</v>
      </c>
      <c r="K666" s="6" t="s">
        <v>389</v>
      </c>
      <c r="L666" s="6" t="s">
        <v>419</v>
      </c>
      <c r="M666" s="14">
        <f t="shared" si="65"/>
        <v>7.8878983050847449</v>
      </c>
      <c r="N666" s="6">
        <v>0</v>
      </c>
      <c r="O666" s="6">
        <v>7.24</v>
      </c>
      <c r="P666" s="6">
        <f t="shared" si="69"/>
        <v>7.24</v>
      </c>
      <c r="Q666">
        <f t="shared" si="66"/>
        <v>2.636000000000001</v>
      </c>
      <c r="R666">
        <f t="shared" si="68"/>
        <v>1.5816000000000008</v>
      </c>
      <c r="S666">
        <v>72</v>
      </c>
      <c r="T666">
        <f t="shared" si="67"/>
        <v>2.7848567282499565E-3</v>
      </c>
    </row>
    <row r="667" spans="1:20">
      <c r="A667" s="6">
        <v>91</v>
      </c>
      <c r="B667" s="7" t="s">
        <v>92</v>
      </c>
      <c r="C667" s="7" t="s">
        <v>448</v>
      </c>
      <c r="D667" s="7" t="s">
        <v>467</v>
      </c>
      <c r="E667" s="7" t="s">
        <v>450</v>
      </c>
      <c r="F667" s="7" t="s">
        <v>374</v>
      </c>
      <c r="G667" s="6" t="s">
        <v>388</v>
      </c>
      <c r="H667" s="6" t="s">
        <v>399</v>
      </c>
      <c r="I667" s="6" t="s">
        <v>371</v>
      </c>
      <c r="J667" s="6" t="s">
        <v>402</v>
      </c>
      <c r="K667" s="6" t="s">
        <v>389</v>
      </c>
      <c r="L667" s="6"/>
      <c r="M667" s="14">
        <f t="shared" si="65"/>
        <v>7.8471627906976753</v>
      </c>
      <c r="N667" s="6">
        <v>0</v>
      </c>
      <c r="O667" s="6">
        <v>8.6</v>
      </c>
      <c r="P667" s="6">
        <f t="shared" si="69"/>
        <v>8.6</v>
      </c>
      <c r="Q667">
        <f t="shared" si="66"/>
        <v>1.2760000000000016</v>
      </c>
      <c r="R667">
        <f t="shared" si="68"/>
        <v>0.76560000000000084</v>
      </c>
      <c r="S667">
        <v>72</v>
      </c>
      <c r="T667">
        <f t="shared" si="67"/>
        <v>1.3550545103943176E-3</v>
      </c>
    </row>
    <row r="668" spans="1:20">
      <c r="A668" s="6">
        <v>92</v>
      </c>
      <c r="B668" s="7" t="s">
        <v>93</v>
      </c>
      <c r="C668" s="7" t="s">
        <v>448</v>
      </c>
      <c r="D668" s="7" t="s">
        <v>467</v>
      </c>
      <c r="E668" s="7" t="s">
        <v>450</v>
      </c>
      <c r="F668" s="7" t="s">
        <v>375</v>
      </c>
      <c r="G668" s="6" t="s">
        <v>388</v>
      </c>
      <c r="H668" s="6" t="s">
        <v>399</v>
      </c>
      <c r="I668" s="6" t="s">
        <v>371</v>
      </c>
      <c r="J668" s="6" t="s">
        <v>402</v>
      </c>
      <c r="K668" s="6" t="s">
        <v>389</v>
      </c>
      <c r="L668" s="6" t="s">
        <v>424</v>
      </c>
      <c r="M668" s="14">
        <f t="shared" si="65"/>
        <v>7.867782945736435</v>
      </c>
      <c r="N668" s="6">
        <v>0</v>
      </c>
      <c r="O668" s="6">
        <v>7.58</v>
      </c>
      <c r="P668" s="6">
        <f t="shared" si="69"/>
        <v>7.58</v>
      </c>
      <c r="Q668">
        <f t="shared" si="66"/>
        <v>2.2960000000000012</v>
      </c>
      <c r="R668">
        <f t="shared" si="68"/>
        <v>1.3776000000000008</v>
      </c>
      <c r="S668">
        <v>72</v>
      </c>
      <c r="T668">
        <f t="shared" si="67"/>
        <v>2.4318583094239694E-3</v>
      </c>
    </row>
    <row r="669" spans="1:20">
      <c r="A669" s="6">
        <v>93</v>
      </c>
      <c r="B669" s="7" t="s">
        <v>94</v>
      </c>
      <c r="C669" s="7" t="s">
        <v>452</v>
      </c>
      <c r="D669" s="7" t="s">
        <v>467</v>
      </c>
      <c r="E669" s="7" t="s">
        <v>450</v>
      </c>
      <c r="F669" s="7" t="s">
        <v>375</v>
      </c>
      <c r="G669" s="6" t="s">
        <v>388</v>
      </c>
      <c r="H669" s="6" t="s">
        <v>399</v>
      </c>
      <c r="I669" s="6" t="s">
        <v>371</v>
      </c>
      <c r="J669" s="6" t="s">
        <v>402</v>
      </c>
      <c r="K669" s="6" t="s">
        <v>389</v>
      </c>
      <c r="L669" s="6" t="s">
        <v>384</v>
      </c>
      <c r="M669" s="14">
        <f t="shared" si="65"/>
        <v>7.7818925831202046</v>
      </c>
      <c r="N669" s="6">
        <v>0</v>
      </c>
      <c r="O669" s="6">
        <v>7.04</v>
      </c>
      <c r="P669" s="6">
        <f t="shared" si="69"/>
        <v>7.04</v>
      </c>
      <c r="Q669">
        <f t="shared" si="66"/>
        <v>2.8360000000000012</v>
      </c>
      <c r="R669">
        <f t="shared" si="68"/>
        <v>1.7016000000000007</v>
      </c>
      <c r="S669">
        <v>72</v>
      </c>
      <c r="T669">
        <f t="shared" si="67"/>
        <v>3.0369647333087953E-3</v>
      </c>
    </row>
    <row r="670" spans="1:20">
      <c r="A670" s="6">
        <v>94</v>
      </c>
      <c r="B670" s="7" t="s">
        <v>95</v>
      </c>
      <c r="C670" s="7" t="s">
        <v>452</v>
      </c>
      <c r="D670" s="7" t="s">
        <v>467</v>
      </c>
      <c r="E670" s="7" t="s">
        <v>450</v>
      </c>
      <c r="F670" s="7" t="s">
        <v>378</v>
      </c>
      <c r="G670" s="6" t="s">
        <v>388</v>
      </c>
      <c r="H670" s="6" t="s">
        <v>399</v>
      </c>
      <c r="I670" s="6" t="s">
        <v>371</v>
      </c>
      <c r="J670" s="6" t="s">
        <v>402</v>
      </c>
      <c r="K670" s="6" t="s">
        <v>389</v>
      </c>
      <c r="L670" s="6" t="s">
        <v>384</v>
      </c>
      <c r="M670" s="14">
        <f t="shared" si="65"/>
        <v>7.8238095238095235</v>
      </c>
      <c r="N670" s="6">
        <v>0</v>
      </c>
      <c r="O670" s="6">
        <v>8.08</v>
      </c>
      <c r="P670" s="6">
        <f t="shared" si="69"/>
        <v>8.08</v>
      </c>
      <c r="Q670">
        <f t="shared" si="66"/>
        <v>1.7960000000000012</v>
      </c>
      <c r="R670">
        <f t="shared" si="68"/>
        <v>1.0776000000000008</v>
      </c>
      <c r="S670">
        <v>72</v>
      </c>
      <c r="T670">
        <f t="shared" si="67"/>
        <v>1.9129640900791252E-3</v>
      </c>
    </row>
    <row r="671" spans="1:20">
      <c r="A671" s="6">
        <v>95</v>
      </c>
      <c r="B671" s="7" t="s">
        <v>96</v>
      </c>
      <c r="C671" s="7" t="s">
        <v>452</v>
      </c>
      <c r="D671" s="7" t="s">
        <v>467</v>
      </c>
      <c r="E671" s="7" t="s">
        <v>450</v>
      </c>
      <c r="F671" s="7" t="s">
        <v>377</v>
      </c>
      <c r="G671" s="6" t="s">
        <v>388</v>
      </c>
      <c r="H671" s="6" t="s">
        <v>399</v>
      </c>
      <c r="I671" s="6" t="s">
        <v>371</v>
      </c>
      <c r="J671" s="6" t="s">
        <v>407</v>
      </c>
      <c r="K671" s="6" t="s">
        <v>389</v>
      </c>
      <c r="L671" s="6" t="s">
        <v>380</v>
      </c>
      <c r="M671" s="14">
        <f t="shared" si="65"/>
        <v>7.7789046653143989</v>
      </c>
      <c r="N671" s="6">
        <v>0</v>
      </c>
      <c r="O671" s="6">
        <v>7.92</v>
      </c>
      <c r="P671" s="6">
        <f t="shared" si="69"/>
        <v>7.92</v>
      </c>
      <c r="Q671">
        <f t="shared" si="66"/>
        <v>1.9560000000000013</v>
      </c>
      <c r="R671">
        <f t="shared" si="68"/>
        <v>1.1736000000000009</v>
      </c>
      <c r="S671">
        <v>72</v>
      </c>
      <c r="T671">
        <f t="shared" si="67"/>
        <v>2.0954106910039136E-3</v>
      </c>
    </row>
    <row r="672" spans="1:20">
      <c r="A672" s="6">
        <v>96</v>
      </c>
      <c r="B672" s="7" t="s">
        <v>97</v>
      </c>
      <c r="C672" s="7" t="s">
        <v>452</v>
      </c>
      <c r="D672" s="7" t="s">
        <v>467</v>
      </c>
      <c r="E672" s="7" t="s">
        <v>450</v>
      </c>
      <c r="F672" s="7" t="s">
        <v>374</v>
      </c>
      <c r="G672" s="6" t="s">
        <v>388</v>
      </c>
      <c r="H672" s="6" t="s">
        <v>399</v>
      </c>
      <c r="I672" s="6" t="s">
        <v>371</v>
      </c>
      <c r="J672" s="6" t="s">
        <v>407</v>
      </c>
      <c r="K672" s="6" t="s">
        <v>389</v>
      </c>
      <c r="L672" s="6" t="s">
        <v>380</v>
      </c>
      <c r="M672" s="14">
        <f t="shared" si="65"/>
        <v>7.8952112676056343</v>
      </c>
      <c r="N672" s="6">
        <v>0</v>
      </c>
      <c r="O672" s="6">
        <v>6.74</v>
      </c>
      <c r="P672" s="6">
        <f t="shared" si="69"/>
        <v>6.74</v>
      </c>
      <c r="Q672">
        <f t="shared" si="66"/>
        <v>3.136000000000001</v>
      </c>
      <c r="R672">
        <f t="shared" si="68"/>
        <v>1.8816000000000006</v>
      </c>
      <c r="S672">
        <v>72</v>
      </c>
      <c r="T672">
        <f t="shared" si="67"/>
        <v>3.3100233100233109E-3</v>
      </c>
    </row>
    <row r="673" spans="1:20">
      <c r="A673" s="6">
        <v>97</v>
      </c>
      <c r="B673" s="7" t="s">
        <v>98</v>
      </c>
      <c r="C673" s="7" t="s">
        <v>448</v>
      </c>
      <c r="D673" s="7" t="s">
        <v>469</v>
      </c>
      <c r="E673" s="7" t="s">
        <v>450</v>
      </c>
      <c r="F673" s="7" t="s">
        <v>377</v>
      </c>
      <c r="G673" s="6" t="s">
        <v>388</v>
      </c>
      <c r="H673" s="6" t="s">
        <v>399</v>
      </c>
      <c r="I673" s="6" t="s">
        <v>371</v>
      </c>
      <c r="J673" s="6" t="s">
        <v>407</v>
      </c>
      <c r="K673" s="6" t="s">
        <v>393</v>
      </c>
      <c r="L673" s="6" t="s">
        <v>380</v>
      </c>
      <c r="M673" s="14">
        <f t="shared" ref="M673:M680" si="70">M443</f>
        <v>7.8355484896661363</v>
      </c>
      <c r="N673" s="6">
        <v>0</v>
      </c>
      <c r="O673" s="6">
        <v>8.1999999999999993</v>
      </c>
      <c r="P673" s="6">
        <f t="shared" si="69"/>
        <v>8.1999999999999993</v>
      </c>
      <c r="Q673">
        <f t="shared" si="66"/>
        <v>1.6760000000000019</v>
      </c>
      <c r="R673">
        <f t="shared" si="68"/>
        <v>1.0056000000000012</v>
      </c>
      <c r="S673">
        <v>72</v>
      </c>
      <c r="T673">
        <f t="shared" si="67"/>
        <v>1.7824746646755529E-3</v>
      </c>
    </row>
    <row r="674" spans="1:20">
      <c r="A674" s="6">
        <v>98</v>
      </c>
      <c r="B674" s="7" t="s">
        <v>99</v>
      </c>
      <c r="C674" s="7" t="s">
        <v>448</v>
      </c>
      <c r="D674" s="7" t="s">
        <v>469</v>
      </c>
      <c r="E674" s="7" t="s">
        <v>450</v>
      </c>
      <c r="F674" s="7" t="s">
        <v>378</v>
      </c>
      <c r="G674" s="6" t="s">
        <v>388</v>
      </c>
      <c r="H674" s="6" t="s">
        <v>399</v>
      </c>
      <c r="I674" s="6" t="s">
        <v>371</v>
      </c>
      <c r="J674" s="6" t="s">
        <v>402</v>
      </c>
      <c r="K674" s="6" t="s">
        <v>389</v>
      </c>
      <c r="L674" s="6" t="s">
        <v>419</v>
      </c>
      <c r="M674" s="14">
        <f t="shared" si="70"/>
        <v>7.8811604584527206</v>
      </c>
      <c r="N674" s="6">
        <v>0</v>
      </c>
      <c r="O674" s="6">
        <v>8.02</v>
      </c>
      <c r="P674" s="6">
        <f t="shared" si="69"/>
        <v>8.02</v>
      </c>
      <c r="Q674">
        <f t="shared" si="66"/>
        <v>1.8560000000000016</v>
      </c>
      <c r="R674">
        <f t="shared" si="68"/>
        <v>1.113600000000001</v>
      </c>
      <c r="S674">
        <v>72</v>
      </c>
      <c r="T674">
        <f t="shared" si="67"/>
        <v>1.9624859496520384E-3</v>
      </c>
    </row>
    <row r="675" spans="1:20">
      <c r="A675" s="6">
        <v>99</v>
      </c>
      <c r="B675" s="7" t="s">
        <v>100</v>
      </c>
      <c r="C675" s="7" t="s">
        <v>448</v>
      </c>
      <c r="D675" s="7" t="s">
        <v>469</v>
      </c>
      <c r="E675" s="7" t="s">
        <v>450</v>
      </c>
      <c r="F675" s="7" t="s">
        <v>374</v>
      </c>
      <c r="G675" s="6" t="s">
        <v>388</v>
      </c>
      <c r="H675" s="6" t="s">
        <v>399</v>
      </c>
      <c r="I675" s="6" t="s">
        <v>371</v>
      </c>
      <c r="J675" s="6" t="s">
        <v>401</v>
      </c>
      <c r="K675" s="6" t="s">
        <v>389</v>
      </c>
      <c r="L675" s="6" t="s">
        <v>419</v>
      </c>
      <c r="M675" s="14">
        <f t="shared" si="70"/>
        <v>7.8023738062755799</v>
      </c>
      <c r="N675" s="6">
        <v>0</v>
      </c>
      <c r="O675" s="6">
        <v>8.6999999999999993</v>
      </c>
      <c r="P675" s="6">
        <f t="shared" si="69"/>
        <v>8.6999999999999993</v>
      </c>
      <c r="Q675">
        <f t="shared" si="66"/>
        <v>1.1760000000000019</v>
      </c>
      <c r="R675">
        <f t="shared" si="68"/>
        <v>0.70560000000000123</v>
      </c>
      <c r="S675">
        <v>72</v>
      </c>
      <c r="T675">
        <f t="shared" si="67"/>
        <v>1.2560280042104256E-3</v>
      </c>
    </row>
    <row r="676" spans="1:20">
      <c r="A676" s="6">
        <v>100</v>
      </c>
      <c r="B676" s="7" t="s">
        <v>101</v>
      </c>
      <c r="C676" s="7" t="s">
        <v>448</v>
      </c>
      <c r="D676" s="7" t="s">
        <v>469</v>
      </c>
      <c r="E676" s="7" t="s">
        <v>450</v>
      </c>
      <c r="F676" s="7" t="s">
        <v>375</v>
      </c>
      <c r="G676" s="6" t="s">
        <v>388</v>
      </c>
      <c r="H676" s="6" t="s">
        <v>399</v>
      </c>
      <c r="I676" s="6" t="s">
        <v>371</v>
      </c>
      <c r="J676" s="6" t="s">
        <v>401</v>
      </c>
      <c r="K676" s="6" t="s">
        <v>389</v>
      </c>
      <c r="L676" s="6" t="s">
        <v>419</v>
      </c>
      <c r="M676" s="14">
        <f t="shared" si="70"/>
        <v>7.7977272727272737</v>
      </c>
      <c r="N676" s="6">
        <v>0</v>
      </c>
      <c r="O676" s="6">
        <v>7.8</v>
      </c>
      <c r="P676" s="6">
        <f t="shared" si="69"/>
        <v>7.8</v>
      </c>
      <c r="Q676">
        <f t="shared" si="66"/>
        <v>2.0760000000000014</v>
      </c>
      <c r="R676">
        <f t="shared" si="68"/>
        <v>1.2456000000000009</v>
      </c>
      <c r="S676">
        <v>72</v>
      </c>
      <c r="T676">
        <f t="shared" si="67"/>
        <v>2.2185951617604209E-3</v>
      </c>
    </row>
    <row r="677" spans="1:20">
      <c r="A677" s="6">
        <v>101</v>
      </c>
      <c r="B677" s="7" t="s">
        <v>102</v>
      </c>
      <c r="C677" s="7" t="s">
        <v>452</v>
      </c>
      <c r="D677" s="7" t="s">
        <v>469</v>
      </c>
      <c r="E677" s="7" t="s">
        <v>450</v>
      </c>
      <c r="F677" s="7" t="s">
        <v>377</v>
      </c>
      <c r="G677" s="6" t="s">
        <v>388</v>
      </c>
      <c r="H677" s="6" t="s">
        <v>399</v>
      </c>
      <c r="I677" s="6" t="s">
        <v>371</v>
      </c>
      <c r="J677" s="6" t="s">
        <v>402</v>
      </c>
      <c r="K677" s="6" t="s">
        <v>373</v>
      </c>
      <c r="L677" s="6"/>
      <c r="M677" s="14">
        <f t="shared" si="70"/>
        <v>7.8057692307692301</v>
      </c>
      <c r="N677" s="6">
        <v>0</v>
      </c>
      <c r="O677" s="6">
        <v>7.7</v>
      </c>
      <c r="P677" s="6">
        <f t="shared" si="69"/>
        <v>7.7</v>
      </c>
      <c r="Q677">
        <f t="shared" si="66"/>
        <v>2.176000000000001</v>
      </c>
      <c r="R677">
        <f t="shared" si="68"/>
        <v>1.3056000000000008</v>
      </c>
      <c r="S677">
        <v>72</v>
      </c>
      <c r="T677">
        <f t="shared" si="67"/>
        <v>2.3230680791656417E-3</v>
      </c>
    </row>
    <row r="678" spans="1:20">
      <c r="A678" s="6">
        <v>102</v>
      </c>
      <c r="B678" s="7" t="s">
        <v>103</v>
      </c>
      <c r="C678" s="7" t="s">
        <v>452</v>
      </c>
      <c r="D678" s="7" t="s">
        <v>469</v>
      </c>
      <c r="E678" s="7" t="s">
        <v>450</v>
      </c>
      <c r="F678" s="7" t="s">
        <v>375</v>
      </c>
      <c r="G678" s="6" t="s">
        <v>388</v>
      </c>
      <c r="H678" s="6" t="s">
        <v>399</v>
      </c>
      <c r="I678" s="6" t="s">
        <v>371</v>
      </c>
      <c r="J678" s="6" t="s">
        <v>402</v>
      </c>
      <c r="K678" s="6" t="s">
        <v>383</v>
      </c>
      <c r="L678" s="6" t="s">
        <v>421</v>
      </c>
      <c r="M678" s="14">
        <f t="shared" si="70"/>
        <v>7.8172991452991472</v>
      </c>
      <c r="N678" s="6">
        <v>0</v>
      </c>
      <c r="O678" s="6">
        <v>7.64</v>
      </c>
      <c r="P678" s="6">
        <f t="shared" si="69"/>
        <v>7.64</v>
      </c>
      <c r="Q678">
        <f t="shared" si="66"/>
        <v>2.2360000000000015</v>
      </c>
      <c r="R678">
        <f t="shared" si="68"/>
        <v>1.341600000000001</v>
      </c>
      <c r="S678">
        <v>72</v>
      </c>
      <c r="T678">
        <f t="shared" si="67"/>
        <v>2.3836024420964257E-3</v>
      </c>
    </row>
    <row r="679" spans="1:20">
      <c r="A679" s="6">
        <v>103</v>
      </c>
      <c r="B679" s="7" t="s">
        <v>104</v>
      </c>
      <c r="C679" s="7" t="s">
        <v>452</v>
      </c>
      <c r="D679" s="7" t="s">
        <v>469</v>
      </c>
      <c r="E679" s="7" t="s">
        <v>450</v>
      </c>
      <c r="F679" s="7" t="s">
        <v>378</v>
      </c>
      <c r="G679" s="6" t="s">
        <v>388</v>
      </c>
      <c r="H679" s="6" t="s">
        <v>399</v>
      </c>
      <c r="I679" s="6" t="s">
        <v>371</v>
      </c>
      <c r="J679" s="6" t="s">
        <v>402</v>
      </c>
      <c r="K679" s="6" t="s">
        <v>373</v>
      </c>
      <c r="L679" s="6" t="s">
        <v>384</v>
      </c>
      <c r="M679" s="14">
        <f t="shared" si="70"/>
        <v>7.8036363636363619</v>
      </c>
      <c r="N679" s="6">
        <v>0</v>
      </c>
      <c r="O679" s="6">
        <v>7.32</v>
      </c>
      <c r="P679" s="6">
        <f t="shared" si="69"/>
        <v>7.32</v>
      </c>
      <c r="Q679">
        <f t="shared" si="66"/>
        <v>2.5560000000000009</v>
      </c>
      <c r="R679">
        <f t="shared" si="68"/>
        <v>1.5336000000000005</v>
      </c>
      <c r="S679">
        <v>72</v>
      </c>
      <c r="T679">
        <f t="shared" si="67"/>
        <v>2.7294967381174292E-3</v>
      </c>
    </row>
    <row r="680" spans="1:20">
      <c r="A680" s="6">
        <v>104</v>
      </c>
      <c r="B680" s="7" t="s">
        <v>105</v>
      </c>
      <c r="C680" s="7" t="s">
        <v>452</v>
      </c>
      <c r="D680" s="7" t="s">
        <v>469</v>
      </c>
      <c r="E680" s="7" t="s">
        <v>450</v>
      </c>
      <c r="F680" s="7" t="s">
        <v>374</v>
      </c>
      <c r="G680" s="6" t="s">
        <v>388</v>
      </c>
      <c r="H680" s="6" t="s">
        <v>399</v>
      </c>
      <c r="I680" s="6" t="s">
        <v>371</v>
      </c>
      <c r="J680" s="6" t="s">
        <v>402</v>
      </c>
      <c r="K680" s="6" t="s">
        <v>383</v>
      </c>
      <c r="L680" s="6" t="s">
        <v>426</v>
      </c>
      <c r="M680" s="14">
        <f t="shared" si="70"/>
        <v>7.8094332723948821</v>
      </c>
      <c r="N680" s="6">
        <v>0</v>
      </c>
      <c r="O680" s="6">
        <v>7.02</v>
      </c>
      <c r="P680" s="6">
        <f t="shared" si="69"/>
        <v>7.02</v>
      </c>
      <c r="Q680">
        <f t="shared" si="66"/>
        <v>2.8560000000000016</v>
      </c>
      <c r="R680">
        <f t="shared" si="68"/>
        <v>1.7136000000000013</v>
      </c>
      <c r="S680">
        <v>72</v>
      </c>
      <c r="T680">
        <f t="shared" si="67"/>
        <v>3.0475963069086297E-3</v>
      </c>
    </row>
    <row r="681" spans="1:20">
      <c r="A681" s="6">
        <v>1</v>
      </c>
      <c r="B681" s="7" t="s">
        <v>427</v>
      </c>
      <c r="C681" s="7"/>
      <c r="D681" s="7"/>
      <c r="E681" s="7"/>
      <c r="F681" s="6"/>
      <c r="G681" s="6" t="s">
        <v>388</v>
      </c>
      <c r="H681" s="6" t="s">
        <v>399</v>
      </c>
      <c r="I681" s="6" t="s">
        <v>381</v>
      </c>
      <c r="J681" s="6" t="s">
        <v>407</v>
      </c>
      <c r="K681" s="6" t="s">
        <v>373</v>
      </c>
      <c r="L681" s="6"/>
      <c r="M681" s="14"/>
      <c r="N681" s="6">
        <v>0</v>
      </c>
      <c r="O681" s="6">
        <v>9.68</v>
      </c>
      <c r="P681" s="6">
        <f t="shared" si="69"/>
        <v>9.68</v>
      </c>
    </row>
    <row r="682" spans="1:20">
      <c r="A682" s="6">
        <v>2</v>
      </c>
      <c r="B682" s="7" t="s">
        <v>427</v>
      </c>
      <c r="C682" s="7"/>
      <c r="D682" s="7"/>
      <c r="E682" s="7"/>
      <c r="F682" s="6"/>
      <c r="G682" s="6" t="s">
        <v>388</v>
      </c>
      <c r="H682" s="6" t="s">
        <v>399</v>
      </c>
      <c r="I682" s="6" t="s">
        <v>381</v>
      </c>
      <c r="J682" s="6" t="s">
        <v>407</v>
      </c>
      <c r="K682" s="6" t="s">
        <v>389</v>
      </c>
      <c r="L682" s="6" t="s">
        <v>380</v>
      </c>
      <c r="M682" s="14"/>
      <c r="N682" s="6">
        <v>0</v>
      </c>
      <c r="O682" s="6">
        <v>9.86</v>
      </c>
      <c r="P682" s="6">
        <f t="shared" si="69"/>
        <v>9.86</v>
      </c>
    </row>
    <row r="683" spans="1:20">
      <c r="A683" s="6">
        <v>3</v>
      </c>
      <c r="B683" s="7" t="s">
        <v>427</v>
      </c>
      <c r="C683" s="7"/>
      <c r="D683" s="7"/>
      <c r="E683" s="7"/>
      <c r="F683" s="6"/>
      <c r="G683" s="6" t="s">
        <v>388</v>
      </c>
      <c r="H683" s="6" t="s">
        <v>399</v>
      </c>
      <c r="I683" s="6" t="s">
        <v>381</v>
      </c>
      <c r="J683" s="6" t="s">
        <v>407</v>
      </c>
      <c r="K683" s="6" t="s">
        <v>373</v>
      </c>
      <c r="L683" s="6" t="s">
        <v>380</v>
      </c>
      <c r="M683" s="14"/>
      <c r="N683" s="6">
        <v>0</v>
      </c>
      <c r="O683" s="6">
        <v>9.64</v>
      </c>
      <c r="P683" s="6">
        <f t="shared" si="69"/>
        <v>9.64</v>
      </c>
    </row>
    <row r="684" spans="1:20">
      <c r="A684" s="6">
        <v>4</v>
      </c>
      <c r="B684" s="7" t="s">
        <v>427</v>
      </c>
      <c r="C684" s="7"/>
      <c r="D684" s="7"/>
      <c r="E684" s="7"/>
      <c r="F684" s="6"/>
      <c r="G684" s="6" t="s">
        <v>388</v>
      </c>
      <c r="H684" s="6" t="s">
        <v>399</v>
      </c>
      <c r="I684" s="6" t="s">
        <v>381</v>
      </c>
      <c r="J684" s="6" t="s">
        <v>407</v>
      </c>
      <c r="K684" s="6" t="s">
        <v>373</v>
      </c>
      <c r="L684" s="6" t="s">
        <v>380</v>
      </c>
      <c r="M684" s="14"/>
      <c r="N684" s="6">
        <v>0</v>
      </c>
      <c r="O684" s="6">
        <v>9.8000000000000007</v>
      </c>
      <c r="P684" s="6">
        <f t="shared" si="69"/>
        <v>9.8000000000000007</v>
      </c>
    </row>
    <row r="685" spans="1:20">
      <c r="A685" s="6">
        <v>5</v>
      </c>
      <c r="B685" s="7" t="s">
        <v>427</v>
      </c>
      <c r="C685" s="7"/>
      <c r="D685" s="7"/>
      <c r="E685" s="7"/>
      <c r="F685" s="6"/>
      <c r="G685" s="6" t="s">
        <v>388</v>
      </c>
      <c r="H685" s="6" t="s">
        <v>399</v>
      </c>
      <c r="I685" s="6" t="s">
        <v>381</v>
      </c>
      <c r="J685" s="6" t="s">
        <v>401</v>
      </c>
      <c r="K685" s="6" t="s">
        <v>383</v>
      </c>
      <c r="L685" s="6" t="s">
        <v>419</v>
      </c>
      <c r="M685" s="14"/>
      <c r="N685" s="6">
        <v>0</v>
      </c>
      <c r="O685" s="6">
        <v>9.7799999999999994</v>
      </c>
      <c r="P685" s="6">
        <f t="shared" si="69"/>
        <v>9.7799999999999994</v>
      </c>
    </row>
    <row r="686" spans="1:20">
      <c r="A686" s="6">
        <v>6</v>
      </c>
      <c r="B686" s="7" t="s">
        <v>427</v>
      </c>
      <c r="C686" s="7"/>
      <c r="D686" s="7"/>
      <c r="E686" s="7"/>
      <c r="F686" s="6"/>
      <c r="G686" s="6" t="s">
        <v>388</v>
      </c>
      <c r="H686" s="6" t="s">
        <v>399</v>
      </c>
      <c r="I686" s="6" t="s">
        <v>381</v>
      </c>
      <c r="J686" s="6" t="s">
        <v>401</v>
      </c>
      <c r="K686" s="6" t="s">
        <v>383</v>
      </c>
      <c r="L686" s="6" t="s">
        <v>419</v>
      </c>
      <c r="M686" s="14"/>
      <c r="N686" s="6">
        <v>0</v>
      </c>
      <c r="O686" s="6">
        <v>9.9</v>
      </c>
      <c r="P686" s="6">
        <f t="shared" si="69"/>
        <v>9.9</v>
      </c>
    </row>
    <row r="687" spans="1:20">
      <c r="A687" s="6">
        <v>7</v>
      </c>
      <c r="B687" s="7" t="s">
        <v>427</v>
      </c>
      <c r="C687" s="7"/>
      <c r="D687" s="7"/>
      <c r="E687" s="7"/>
      <c r="F687" s="6"/>
      <c r="G687" s="6" t="s">
        <v>388</v>
      </c>
      <c r="H687" s="6" t="s">
        <v>399</v>
      </c>
      <c r="I687" s="6" t="s">
        <v>381</v>
      </c>
      <c r="J687" s="6" t="s">
        <v>402</v>
      </c>
      <c r="K687" s="6" t="s">
        <v>373</v>
      </c>
      <c r="L687" s="6"/>
      <c r="M687" s="14"/>
      <c r="N687" s="6">
        <v>0</v>
      </c>
      <c r="O687" s="6">
        <v>10.5</v>
      </c>
      <c r="P687" s="6">
        <f t="shared" si="69"/>
        <v>10.5</v>
      </c>
    </row>
    <row r="688" spans="1:20">
      <c r="A688" s="6">
        <v>8</v>
      </c>
      <c r="B688" s="7" t="s">
        <v>427</v>
      </c>
      <c r="C688" s="7"/>
      <c r="D688" s="7"/>
      <c r="E688" s="7"/>
      <c r="F688" s="6"/>
      <c r="G688" s="6" t="s">
        <v>388</v>
      </c>
      <c r="H688" s="6" t="s">
        <v>399</v>
      </c>
      <c r="I688" s="6" t="s">
        <v>381</v>
      </c>
      <c r="J688" s="6" t="s">
        <v>402</v>
      </c>
      <c r="K688" s="6" t="s">
        <v>373</v>
      </c>
      <c r="L688" s="6" t="s">
        <v>421</v>
      </c>
      <c r="M688" s="14"/>
      <c r="N688" s="6">
        <v>0</v>
      </c>
      <c r="O688" s="6">
        <v>9.9</v>
      </c>
      <c r="P688" s="6">
        <f t="shared" si="69"/>
        <v>9.9</v>
      </c>
    </row>
    <row r="689" spans="1:16">
      <c r="A689" s="6">
        <v>9</v>
      </c>
      <c r="B689" s="7" t="s">
        <v>427</v>
      </c>
      <c r="C689" s="7"/>
      <c r="D689" s="7"/>
      <c r="E689" s="7"/>
      <c r="F689" s="6"/>
      <c r="G689" s="6" t="s">
        <v>388</v>
      </c>
      <c r="H689" s="6" t="s">
        <v>399</v>
      </c>
      <c r="I689" s="6" t="s">
        <v>381</v>
      </c>
      <c r="J689" s="6" t="s">
        <v>402</v>
      </c>
      <c r="K689" s="6" t="s">
        <v>383</v>
      </c>
      <c r="L689" s="6"/>
      <c r="M689" s="14"/>
      <c r="N689" s="6">
        <v>0</v>
      </c>
      <c r="O689" s="6">
        <v>9.8000000000000007</v>
      </c>
      <c r="P689" s="6">
        <f t="shared" si="69"/>
        <v>9.8000000000000007</v>
      </c>
    </row>
    <row r="690" spans="1:16">
      <c r="A690" s="6">
        <v>10</v>
      </c>
      <c r="B690" s="7" t="s">
        <v>427</v>
      </c>
      <c r="C690" s="7"/>
      <c r="D690" s="7"/>
      <c r="E690" s="7"/>
      <c r="F690" s="6"/>
      <c r="G690" s="6" t="s">
        <v>388</v>
      </c>
      <c r="H690" s="6" t="s">
        <v>399</v>
      </c>
      <c r="I690" s="6" t="s">
        <v>381</v>
      </c>
      <c r="J690" s="6" t="s">
        <v>402</v>
      </c>
      <c r="K690" s="6" t="s">
        <v>373</v>
      </c>
      <c r="L690" s="6" t="s">
        <v>426</v>
      </c>
      <c r="M690" s="14"/>
      <c r="N690" s="6">
        <v>0</v>
      </c>
      <c r="O690" s="6">
        <v>9.9</v>
      </c>
      <c r="P690" s="6">
        <f t="shared" si="69"/>
        <v>9.9</v>
      </c>
    </row>
    <row r="691" spans="1:16">
      <c r="P691" s="16">
        <f>AVERAGE(P681:P690)</f>
        <v>9.8760000000000012</v>
      </c>
    </row>
  </sheetData>
  <phoneticPr fontId="5" type="noConversion"/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zoomScale="60" zoomScaleNormal="60" workbookViewId="0">
      <pane ySplit="1" topLeftCell="A2" activePane="bottomLeft" state="frozen"/>
      <selection pane="bottomLeft" activeCell="V4" sqref="V4"/>
    </sheetView>
  </sheetViews>
  <sheetFormatPr defaultRowHeight="16.5"/>
  <cols>
    <col min="1" max="1" width="13" customWidth="1"/>
  </cols>
  <sheetData>
    <row r="1" spans="1:22" ht="82.5">
      <c r="A1" s="1" t="s">
        <v>1</v>
      </c>
      <c r="B1" s="1" t="s">
        <v>0</v>
      </c>
      <c r="C1" s="1" t="s">
        <v>347</v>
      </c>
      <c r="D1" s="1" t="s">
        <v>349</v>
      </c>
      <c r="E1" s="1" t="s">
        <v>350</v>
      </c>
      <c r="F1" s="1" t="s">
        <v>107</v>
      </c>
      <c r="G1" s="1" t="s">
        <v>108</v>
      </c>
      <c r="H1" s="1" t="s">
        <v>339</v>
      </c>
      <c r="I1" s="1" t="s">
        <v>340</v>
      </c>
      <c r="J1" s="1" t="s">
        <v>341</v>
      </c>
      <c r="K1" s="1" t="s">
        <v>342</v>
      </c>
      <c r="L1" s="1" t="s">
        <v>343</v>
      </c>
      <c r="M1" s="1" t="s">
        <v>335</v>
      </c>
      <c r="N1" s="1" t="s">
        <v>338</v>
      </c>
      <c r="O1" s="1" t="s">
        <v>336</v>
      </c>
      <c r="P1" s="1" t="s">
        <v>337</v>
      </c>
      <c r="Q1" s="1" t="s">
        <v>482</v>
      </c>
      <c r="R1" s="1" t="s">
        <v>344</v>
      </c>
      <c r="S1" s="1" t="s">
        <v>345</v>
      </c>
      <c r="T1" s="1" t="s">
        <v>346</v>
      </c>
      <c r="U1" s="1" t="s">
        <v>347</v>
      </c>
      <c r="V1" s="1" t="s">
        <v>348</v>
      </c>
    </row>
    <row r="2" spans="1:22">
      <c r="A2" t="s">
        <v>2</v>
      </c>
      <c r="B2">
        <v>1</v>
      </c>
      <c r="C2">
        <v>9.1866412213740443</v>
      </c>
      <c r="H2">
        <v>1.35</v>
      </c>
      <c r="I2">
        <v>3.48</v>
      </c>
      <c r="J2">
        <v>2.66</v>
      </c>
      <c r="K2">
        <v>10.45</v>
      </c>
      <c r="L2">
        <v>10.77</v>
      </c>
      <c r="M2">
        <f>(J2-H2)/(I2-H2)</f>
        <v>0.61502347417840386</v>
      </c>
      <c r="N2">
        <f>(((I2-H2)-(J2-H2))/(I2-H2))*100</f>
        <v>38.497652582159617</v>
      </c>
      <c r="O2">
        <f>M2*K2</f>
        <v>6.4269953051643203</v>
      </c>
      <c r="P2">
        <f>M2*L2</f>
        <v>6.6238028169014092</v>
      </c>
      <c r="R2">
        <f>O2/K2</f>
        <v>0.61502347417840386</v>
      </c>
      <c r="S2">
        <f>AVERAGE(O2:O53)</f>
        <v>5.6494578702955787</v>
      </c>
      <c r="T2">
        <f>AVERAGE(O54:O105)</f>
        <v>7.816201362988088</v>
      </c>
      <c r="U2">
        <f>5.65/R2</f>
        <v>9.1866412213740443</v>
      </c>
      <c r="V2">
        <f>(K2-O2)/O2</f>
        <v>0.62595419847328204</v>
      </c>
    </row>
    <row r="3" spans="1:22">
      <c r="A3" t="s">
        <v>3</v>
      </c>
      <c r="B3">
        <v>2</v>
      </c>
      <c r="C3">
        <v>8.9030303030303042</v>
      </c>
      <c r="H3">
        <v>1.34</v>
      </c>
      <c r="I3">
        <v>3.42</v>
      </c>
      <c r="J3">
        <v>2.66</v>
      </c>
      <c r="K3">
        <v>10.06</v>
      </c>
      <c r="L3">
        <v>9.9700000000000006</v>
      </c>
      <c r="M3">
        <f t="shared" ref="M3:M66" si="0">(J3-H3)/(I3-H3)</f>
        <v>0.63461538461538458</v>
      </c>
      <c r="N3">
        <f t="shared" ref="N3:N66" si="1">(((I3-H3)-(J3-H3))/(I3-H3))*100</f>
        <v>36.538461538461533</v>
      </c>
      <c r="O3">
        <f>M3*K3</f>
        <v>6.3842307692307694</v>
      </c>
      <c r="P3">
        <f t="shared" ref="P3:P66" si="2">M3*L3</f>
        <v>6.3271153846153849</v>
      </c>
      <c r="R3">
        <f t="shared" ref="R3:R66" si="3">O3/K3</f>
        <v>0.63461538461538458</v>
      </c>
      <c r="U3">
        <f>5.65/R3</f>
        <v>8.9030303030303042</v>
      </c>
      <c r="V3">
        <f t="shared" ref="V3:V65" si="4">(K3-O3)/O3</f>
        <v>0.5757575757575758</v>
      </c>
    </row>
    <row r="4" spans="1:22">
      <c r="A4" t="s">
        <v>4</v>
      </c>
      <c r="B4">
        <v>3</v>
      </c>
      <c r="C4">
        <v>8.9492700729927019</v>
      </c>
      <c r="D4">
        <v>9.0299999999999994</v>
      </c>
      <c r="E4">
        <v>18</v>
      </c>
      <c r="H4">
        <v>1.34</v>
      </c>
      <c r="I4">
        <v>3.51</v>
      </c>
      <c r="J4">
        <v>2.71</v>
      </c>
      <c r="K4">
        <v>10.09</v>
      </c>
      <c r="L4">
        <v>10.14</v>
      </c>
      <c r="M4">
        <f t="shared" si="0"/>
        <v>0.63133640552995385</v>
      </c>
      <c r="N4">
        <f t="shared" si="1"/>
        <v>36.866359447004612</v>
      </c>
      <c r="O4">
        <f>M4*K4</f>
        <v>6.3701843317972342</v>
      </c>
      <c r="P4">
        <f t="shared" si="2"/>
        <v>6.4017511520737322</v>
      </c>
      <c r="Q4">
        <f>D4*M4</f>
        <v>5.7009677419354832</v>
      </c>
      <c r="R4">
        <f t="shared" si="3"/>
        <v>0.63133640552995385</v>
      </c>
      <c r="U4">
        <f t="shared" ref="U4:U53" si="5">5.65/R4</f>
        <v>8.9492700729927019</v>
      </c>
      <c r="V4">
        <f t="shared" si="4"/>
        <v>0.58394160583941623</v>
      </c>
    </row>
    <row r="5" spans="1:22">
      <c r="A5" t="s">
        <v>5</v>
      </c>
      <c r="B5">
        <v>4</v>
      </c>
      <c r="C5">
        <v>8.4363013698630134</v>
      </c>
      <c r="D5">
        <v>8.44</v>
      </c>
      <c r="E5">
        <v>17</v>
      </c>
      <c r="H5">
        <v>1.35</v>
      </c>
      <c r="I5">
        <v>3.53</v>
      </c>
      <c r="J5">
        <v>2.81</v>
      </c>
      <c r="K5">
        <v>10.11</v>
      </c>
      <c r="L5">
        <v>10.56</v>
      </c>
      <c r="M5">
        <f t="shared" si="0"/>
        <v>0.66972477064220193</v>
      </c>
      <c r="N5">
        <f t="shared" si="1"/>
        <v>33.027522935779807</v>
      </c>
      <c r="O5">
        <f t="shared" ref="O5:O68" si="6">M5*K5</f>
        <v>6.770917431192661</v>
      </c>
      <c r="P5">
        <f t="shared" si="2"/>
        <v>7.0722935779816529</v>
      </c>
      <c r="Q5">
        <f t="shared" ref="Q5:Q68" si="7">D5*M5</f>
        <v>5.652477064220184</v>
      </c>
      <c r="R5">
        <f t="shared" si="3"/>
        <v>0.66972477064220193</v>
      </c>
      <c r="U5">
        <f t="shared" si="5"/>
        <v>8.4363013698630134</v>
      </c>
      <c r="V5">
        <f t="shared" si="4"/>
        <v>0.49315068493150666</v>
      </c>
    </row>
    <row r="6" spans="1:22">
      <c r="A6" t="s">
        <v>6</v>
      </c>
      <c r="B6">
        <v>5</v>
      </c>
      <c r="C6">
        <v>7.9028481012658247</v>
      </c>
      <c r="D6">
        <v>8.0299999999999994</v>
      </c>
      <c r="E6">
        <v>16</v>
      </c>
      <c r="H6">
        <v>1.34</v>
      </c>
      <c r="I6">
        <v>3.55</v>
      </c>
      <c r="J6">
        <v>2.92</v>
      </c>
      <c r="K6">
        <v>10.47</v>
      </c>
      <c r="L6">
        <v>10.49</v>
      </c>
      <c r="M6">
        <f t="shared" si="0"/>
        <v>0.71493212669683248</v>
      </c>
      <c r="N6">
        <f t="shared" si="1"/>
        <v>28.506787330316747</v>
      </c>
      <c r="O6">
        <f t="shared" si="6"/>
        <v>7.485339366515837</v>
      </c>
      <c r="P6">
        <f t="shared" si="2"/>
        <v>7.4996380090497725</v>
      </c>
      <c r="Q6">
        <f t="shared" si="7"/>
        <v>5.740904977375564</v>
      </c>
      <c r="R6">
        <f t="shared" si="3"/>
        <v>0.71493212669683248</v>
      </c>
      <c r="U6">
        <f t="shared" si="5"/>
        <v>7.9028481012658247</v>
      </c>
      <c r="V6">
        <f t="shared" si="4"/>
        <v>0.39873417721519</v>
      </c>
    </row>
    <row r="7" spans="1:22">
      <c r="A7" t="s">
        <v>7</v>
      </c>
      <c r="B7">
        <v>6</v>
      </c>
      <c r="C7">
        <v>8.1654109589041095</v>
      </c>
      <c r="D7">
        <v>8.14</v>
      </c>
      <c r="E7">
        <v>16.5</v>
      </c>
      <c r="H7">
        <v>1.33</v>
      </c>
      <c r="I7">
        <v>3.44</v>
      </c>
      <c r="J7">
        <v>2.79</v>
      </c>
      <c r="K7">
        <v>10.130000000000001</v>
      </c>
      <c r="L7">
        <v>10.029999999999999</v>
      </c>
      <c r="M7">
        <f t="shared" si="0"/>
        <v>0.69194312796208535</v>
      </c>
      <c r="N7">
        <f t="shared" si="1"/>
        <v>30.805687203791464</v>
      </c>
      <c r="O7">
        <f t="shared" si="6"/>
        <v>7.0093838862559252</v>
      </c>
      <c r="P7">
        <f t="shared" si="2"/>
        <v>6.9401895734597154</v>
      </c>
      <c r="Q7">
        <f t="shared" si="7"/>
        <v>5.6324170616113749</v>
      </c>
      <c r="R7">
        <f t="shared" si="3"/>
        <v>0.69194312796208535</v>
      </c>
      <c r="U7">
        <f t="shared" si="5"/>
        <v>8.1654109589041095</v>
      </c>
      <c r="V7">
        <f t="shared" si="4"/>
        <v>0.44520547945205469</v>
      </c>
    </row>
    <row r="8" spans="1:22">
      <c r="A8" t="s">
        <v>8</v>
      </c>
      <c r="B8">
        <v>7</v>
      </c>
      <c r="C8">
        <v>9.7123966942148776</v>
      </c>
      <c r="D8">
        <v>9.7799999999999994</v>
      </c>
      <c r="E8">
        <f>19.5</f>
        <v>19.5</v>
      </c>
      <c r="H8">
        <v>1.33</v>
      </c>
      <c r="I8">
        <v>3.41</v>
      </c>
      <c r="J8">
        <v>2.54</v>
      </c>
      <c r="K8">
        <v>10.210000000000001</v>
      </c>
      <c r="L8">
        <v>10</v>
      </c>
      <c r="M8">
        <f t="shared" si="0"/>
        <v>0.58173076923076916</v>
      </c>
      <c r="N8">
        <f t="shared" si="1"/>
        <v>41.82692307692308</v>
      </c>
      <c r="O8">
        <f t="shared" si="6"/>
        <v>5.9394711538461538</v>
      </c>
      <c r="P8">
        <f t="shared" si="2"/>
        <v>5.8173076923076916</v>
      </c>
      <c r="Q8">
        <f t="shared" si="7"/>
        <v>5.6893269230769219</v>
      </c>
      <c r="R8">
        <f t="shared" si="3"/>
        <v>0.58173076923076916</v>
      </c>
      <c r="U8">
        <f t="shared" si="5"/>
        <v>9.7123966942148776</v>
      </c>
      <c r="V8">
        <f t="shared" si="4"/>
        <v>0.71900826446281008</v>
      </c>
    </row>
    <row r="9" spans="1:22">
      <c r="A9" t="s">
        <v>9</v>
      </c>
      <c r="B9">
        <v>8</v>
      </c>
      <c r="C9">
        <v>8.299655172413793</v>
      </c>
      <c r="D9">
        <v>8.31</v>
      </c>
      <c r="E9">
        <v>16.5</v>
      </c>
      <c r="H9">
        <v>1.34</v>
      </c>
      <c r="I9">
        <v>3.47</v>
      </c>
      <c r="J9">
        <v>2.79</v>
      </c>
      <c r="K9">
        <v>10.33</v>
      </c>
      <c r="L9">
        <v>10.44</v>
      </c>
      <c r="M9">
        <f t="shared" si="0"/>
        <v>0.68075117370892024</v>
      </c>
      <c r="N9">
        <f t="shared" si="1"/>
        <v>31.92488262910798</v>
      </c>
      <c r="O9">
        <f t="shared" si="6"/>
        <v>7.0321596244131461</v>
      </c>
      <c r="P9">
        <f t="shared" si="2"/>
        <v>7.1070422535211266</v>
      </c>
      <c r="Q9">
        <f t="shared" si="7"/>
        <v>5.6570422535211273</v>
      </c>
      <c r="R9">
        <f t="shared" si="3"/>
        <v>0.68075117370892024</v>
      </c>
      <c r="U9">
        <f t="shared" si="5"/>
        <v>8.299655172413793</v>
      </c>
      <c r="V9">
        <f t="shared" si="4"/>
        <v>0.46896551724137919</v>
      </c>
    </row>
    <row r="10" spans="1:22">
      <c r="A10" t="s">
        <v>10</v>
      </c>
      <c r="B10">
        <v>9</v>
      </c>
      <c r="C10">
        <v>10.423275862068966</v>
      </c>
      <c r="D10">
        <v>10.32</v>
      </c>
      <c r="E10">
        <v>20.5</v>
      </c>
      <c r="H10">
        <v>1.33</v>
      </c>
      <c r="I10">
        <v>3.47</v>
      </c>
      <c r="J10">
        <v>2.4900000000000002</v>
      </c>
      <c r="K10">
        <v>10.32</v>
      </c>
      <c r="L10">
        <v>10.1</v>
      </c>
      <c r="M10">
        <f t="shared" si="0"/>
        <v>0.5420560747663552</v>
      </c>
      <c r="N10">
        <f t="shared" si="1"/>
        <v>45.794392523364479</v>
      </c>
      <c r="O10">
        <f t="shared" si="6"/>
        <v>5.5940186915887855</v>
      </c>
      <c r="P10">
        <f t="shared" si="2"/>
        <v>5.4747663551401873</v>
      </c>
      <c r="Q10">
        <f t="shared" si="7"/>
        <v>5.5940186915887855</v>
      </c>
      <c r="R10">
        <f t="shared" si="3"/>
        <v>0.5420560747663552</v>
      </c>
      <c r="U10">
        <f t="shared" si="5"/>
        <v>10.423275862068966</v>
      </c>
      <c r="V10">
        <f t="shared" si="4"/>
        <v>0.84482758620689646</v>
      </c>
    </row>
    <row r="11" spans="1:22">
      <c r="A11" t="s">
        <v>11</v>
      </c>
      <c r="B11">
        <v>10</v>
      </c>
      <c r="C11">
        <v>11.088785046728971</v>
      </c>
      <c r="H11">
        <v>1.34</v>
      </c>
      <c r="I11">
        <v>3.44</v>
      </c>
      <c r="J11">
        <v>2.41</v>
      </c>
      <c r="K11">
        <v>10.41</v>
      </c>
      <c r="L11">
        <v>10.39</v>
      </c>
      <c r="M11">
        <f t="shared" si="0"/>
        <v>0.5095238095238096</v>
      </c>
      <c r="N11">
        <f t="shared" si="1"/>
        <v>49.047619047619037</v>
      </c>
      <c r="O11">
        <f t="shared" si="6"/>
        <v>5.3041428571428577</v>
      </c>
      <c r="P11">
        <f t="shared" si="2"/>
        <v>5.2939523809523816</v>
      </c>
      <c r="R11">
        <f t="shared" si="3"/>
        <v>0.5095238095238096</v>
      </c>
      <c r="U11">
        <f t="shared" si="5"/>
        <v>11.088785046728971</v>
      </c>
      <c r="V11">
        <f t="shared" si="4"/>
        <v>0.96261682242990632</v>
      </c>
    </row>
    <row r="12" spans="1:22">
      <c r="A12" t="s">
        <v>12</v>
      </c>
      <c r="B12">
        <v>11</v>
      </c>
      <c r="C12">
        <v>9.9653543307086636</v>
      </c>
      <c r="D12">
        <v>10.15</v>
      </c>
      <c r="E12">
        <v>20.5</v>
      </c>
      <c r="H12">
        <v>1.32</v>
      </c>
      <c r="I12">
        <v>3.56</v>
      </c>
      <c r="J12">
        <v>2.59</v>
      </c>
      <c r="K12">
        <v>10.42</v>
      </c>
      <c r="L12">
        <v>10.59</v>
      </c>
      <c r="M12">
        <f t="shared" si="0"/>
        <v>0.56696428571428559</v>
      </c>
      <c r="N12">
        <f t="shared" si="1"/>
        <v>43.303571428571445</v>
      </c>
      <c r="O12">
        <f t="shared" si="6"/>
        <v>5.907767857142856</v>
      </c>
      <c r="P12">
        <f t="shared" si="2"/>
        <v>6.0041517857142841</v>
      </c>
      <c r="Q12">
        <f t="shared" si="7"/>
        <v>5.7546874999999993</v>
      </c>
      <c r="R12">
        <f t="shared" si="3"/>
        <v>0.56696428571428559</v>
      </c>
      <c r="U12">
        <f t="shared" si="5"/>
        <v>9.9653543307086636</v>
      </c>
      <c r="V12">
        <f t="shared" si="4"/>
        <v>0.76377952755905543</v>
      </c>
    </row>
    <row r="13" spans="1:22">
      <c r="A13" t="s">
        <v>13</v>
      </c>
      <c r="B13">
        <v>12</v>
      </c>
      <c r="C13">
        <v>10.255462184873952</v>
      </c>
      <c r="D13">
        <v>10.27</v>
      </c>
      <c r="E13">
        <v>20.5</v>
      </c>
      <c r="H13">
        <v>1.33</v>
      </c>
      <c r="I13">
        <v>3.49</v>
      </c>
      <c r="J13">
        <v>2.52</v>
      </c>
      <c r="K13">
        <v>10.050000000000001</v>
      </c>
      <c r="L13">
        <v>10.119999999999999</v>
      </c>
      <c r="M13">
        <f t="shared" si="0"/>
        <v>0.55092592592592582</v>
      </c>
      <c r="N13">
        <f t="shared" si="1"/>
        <v>44.907407407407412</v>
      </c>
      <c r="O13">
        <f t="shared" si="6"/>
        <v>5.5368055555555546</v>
      </c>
      <c r="P13">
        <f t="shared" si="2"/>
        <v>5.5753703703703685</v>
      </c>
      <c r="Q13">
        <f t="shared" si="7"/>
        <v>5.6580092592592584</v>
      </c>
      <c r="R13">
        <f t="shared" si="3"/>
        <v>0.55092592592592582</v>
      </c>
      <c r="U13">
        <f t="shared" si="5"/>
        <v>10.255462184873952</v>
      </c>
      <c r="V13">
        <f t="shared" si="4"/>
        <v>0.8151260504201685</v>
      </c>
    </row>
    <row r="14" spans="1:22">
      <c r="A14" t="s">
        <v>14</v>
      </c>
      <c r="B14">
        <v>13</v>
      </c>
      <c r="C14">
        <v>9.5960317460317484</v>
      </c>
      <c r="D14">
        <v>9.5399999999999991</v>
      </c>
      <c r="E14">
        <v>19</v>
      </c>
      <c r="H14">
        <v>1.33</v>
      </c>
      <c r="I14">
        <v>3.47</v>
      </c>
      <c r="J14">
        <v>2.59</v>
      </c>
      <c r="K14">
        <v>10.52</v>
      </c>
      <c r="L14">
        <v>10.41</v>
      </c>
      <c r="M14">
        <f t="shared" si="0"/>
        <v>0.58878504672897181</v>
      </c>
      <c r="N14">
        <f t="shared" si="1"/>
        <v>41.121495327102821</v>
      </c>
      <c r="O14">
        <f t="shared" si="6"/>
        <v>6.1940186915887834</v>
      </c>
      <c r="P14">
        <f t="shared" si="2"/>
        <v>6.1292523364485962</v>
      </c>
      <c r="Q14">
        <f t="shared" si="7"/>
        <v>5.6170093457943908</v>
      </c>
      <c r="R14">
        <f t="shared" si="3"/>
        <v>0.58878504672897181</v>
      </c>
      <c r="U14">
        <f t="shared" si="5"/>
        <v>9.5960317460317484</v>
      </c>
      <c r="V14">
        <f t="shared" si="4"/>
        <v>0.69841269841269882</v>
      </c>
    </row>
    <row r="15" spans="1:22">
      <c r="A15" t="s">
        <v>15</v>
      </c>
      <c r="B15">
        <v>14</v>
      </c>
      <c r="C15">
        <v>9.1293785310734492</v>
      </c>
      <c r="D15">
        <v>9.15</v>
      </c>
      <c r="E15">
        <v>18.5</v>
      </c>
      <c r="H15">
        <v>1.34</v>
      </c>
      <c r="I15">
        <v>4.2</v>
      </c>
      <c r="J15">
        <v>3.11</v>
      </c>
      <c r="K15">
        <v>10.87</v>
      </c>
      <c r="L15">
        <v>10.38</v>
      </c>
      <c r="M15">
        <f t="shared" si="0"/>
        <v>0.61888111888111874</v>
      </c>
      <c r="N15">
        <f t="shared" si="1"/>
        <v>38.111888111888128</v>
      </c>
      <c r="O15">
        <f t="shared" si="6"/>
        <v>6.7272377622377606</v>
      </c>
      <c r="P15">
        <f t="shared" si="2"/>
        <v>6.4239860139860134</v>
      </c>
      <c r="Q15">
        <f t="shared" si="7"/>
        <v>5.6627622377622364</v>
      </c>
      <c r="R15">
        <f t="shared" si="3"/>
        <v>0.61888111888111874</v>
      </c>
      <c r="U15">
        <f t="shared" si="5"/>
        <v>9.1293785310734492</v>
      </c>
      <c r="V15">
        <f t="shared" si="4"/>
        <v>0.61581920903954834</v>
      </c>
    </row>
    <row r="16" spans="1:22">
      <c r="A16" t="s">
        <v>16</v>
      </c>
      <c r="B16">
        <v>15</v>
      </c>
      <c r="C16">
        <v>7.9518518518518535</v>
      </c>
      <c r="H16">
        <v>1.34</v>
      </c>
      <c r="I16">
        <v>4.76</v>
      </c>
      <c r="J16">
        <v>3.77</v>
      </c>
      <c r="K16">
        <v>10.25</v>
      </c>
      <c r="L16">
        <v>10.28</v>
      </c>
      <c r="M16">
        <f t="shared" si="0"/>
        <v>0.71052631578947356</v>
      </c>
      <c r="N16">
        <f t="shared" si="1"/>
        <v>28.947368421052637</v>
      </c>
      <c r="O16">
        <f t="shared" si="6"/>
        <v>7.2828947368421044</v>
      </c>
      <c r="P16">
        <f t="shared" si="2"/>
        <v>7.3042105263157877</v>
      </c>
      <c r="R16">
        <f t="shared" si="3"/>
        <v>0.71052631578947356</v>
      </c>
      <c r="U16">
        <f t="shared" si="5"/>
        <v>7.9518518518518535</v>
      </c>
      <c r="V16">
        <f t="shared" si="4"/>
        <v>0.40740740740740755</v>
      </c>
    </row>
    <row r="17" spans="1:22">
      <c r="A17" t="s">
        <v>17</v>
      </c>
      <c r="B17">
        <v>16</v>
      </c>
      <c r="C17">
        <v>7.8008522727272727</v>
      </c>
      <c r="D17">
        <v>7.82</v>
      </c>
      <c r="E17">
        <v>15.5</v>
      </c>
      <c r="F17">
        <f>D17*2</f>
        <v>15.64</v>
      </c>
      <c r="H17">
        <v>1.33</v>
      </c>
      <c r="I17">
        <v>3.76</v>
      </c>
      <c r="J17">
        <v>3.09</v>
      </c>
      <c r="K17">
        <v>10.65</v>
      </c>
      <c r="L17">
        <v>10.29</v>
      </c>
      <c r="M17">
        <f t="shared" si="0"/>
        <v>0.72427983539094654</v>
      </c>
      <c r="N17">
        <f t="shared" si="1"/>
        <v>27.572016460905353</v>
      </c>
      <c r="O17">
        <f t="shared" si="6"/>
        <v>7.7135802469135806</v>
      </c>
      <c r="P17">
        <f t="shared" si="2"/>
        <v>7.4528395061728396</v>
      </c>
      <c r="Q17">
        <f t="shared" si="7"/>
        <v>5.6638683127572023</v>
      </c>
      <c r="R17">
        <f t="shared" si="3"/>
        <v>0.72427983539094654</v>
      </c>
      <c r="U17">
        <f t="shared" si="5"/>
        <v>7.8008522727272727</v>
      </c>
      <c r="V17">
        <f t="shared" si="4"/>
        <v>0.38068181818181818</v>
      </c>
    </row>
    <row r="18" spans="1:22">
      <c r="A18" t="s">
        <v>18</v>
      </c>
      <c r="B18">
        <v>17</v>
      </c>
      <c r="C18">
        <v>10.38023255813953</v>
      </c>
      <c r="D18">
        <v>10.43</v>
      </c>
      <c r="E18">
        <v>21</v>
      </c>
      <c r="F18">
        <f t="shared" ref="F18:F44" si="8">D18*2</f>
        <v>20.86</v>
      </c>
      <c r="H18">
        <v>1.32</v>
      </c>
      <c r="I18">
        <v>5.27</v>
      </c>
      <c r="J18">
        <v>3.47</v>
      </c>
      <c r="K18">
        <v>11.98</v>
      </c>
      <c r="L18">
        <v>12.84</v>
      </c>
      <c r="M18">
        <f t="shared" si="0"/>
        <v>0.54430379746835467</v>
      </c>
      <c r="N18">
        <f t="shared" si="1"/>
        <v>45.569620253164537</v>
      </c>
      <c r="O18">
        <f t="shared" si="6"/>
        <v>6.520759493670889</v>
      </c>
      <c r="P18">
        <f t="shared" si="2"/>
        <v>6.988860759493674</v>
      </c>
      <c r="Q18">
        <f t="shared" si="7"/>
        <v>5.6770886075949392</v>
      </c>
      <c r="R18">
        <f t="shared" si="3"/>
        <v>0.54430379746835467</v>
      </c>
      <c r="U18">
        <f t="shared" si="5"/>
        <v>10.38023255813953</v>
      </c>
      <c r="V18">
        <f t="shared" si="4"/>
        <v>0.83720930232558066</v>
      </c>
    </row>
    <row r="19" spans="1:22">
      <c r="A19" t="s">
        <v>19</v>
      </c>
      <c r="B19">
        <v>18</v>
      </c>
      <c r="C19">
        <v>9.5274509803921585</v>
      </c>
      <c r="D19">
        <v>9.6999999999999993</v>
      </c>
      <c r="E19">
        <v>19.5</v>
      </c>
      <c r="F19">
        <f t="shared" si="8"/>
        <v>19.399999999999999</v>
      </c>
      <c r="H19">
        <v>1.34</v>
      </c>
      <c r="I19">
        <v>4.78</v>
      </c>
      <c r="J19">
        <v>3.38</v>
      </c>
      <c r="K19">
        <v>11.02</v>
      </c>
      <c r="L19">
        <v>10.98</v>
      </c>
      <c r="M19">
        <f t="shared" si="0"/>
        <v>0.59302325581395343</v>
      </c>
      <c r="N19">
        <f t="shared" si="1"/>
        <v>40.697674418604656</v>
      </c>
      <c r="O19">
        <f t="shared" si="6"/>
        <v>6.5351162790697668</v>
      </c>
      <c r="P19">
        <f t="shared" si="2"/>
        <v>6.5113953488372092</v>
      </c>
      <c r="Q19">
        <f t="shared" si="7"/>
        <v>5.7523255813953478</v>
      </c>
      <c r="R19">
        <f t="shared" si="3"/>
        <v>0.59302325581395343</v>
      </c>
      <c r="U19">
        <f t="shared" si="5"/>
        <v>9.5274509803921585</v>
      </c>
      <c r="V19">
        <f t="shared" si="4"/>
        <v>0.68627450980392168</v>
      </c>
    </row>
    <row r="20" spans="1:22">
      <c r="A20" t="s">
        <v>20</v>
      </c>
      <c r="B20">
        <v>19</v>
      </c>
      <c r="C20">
        <v>9.0584239130434803</v>
      </c>
      <c r="F20">
        <f t="shared" si="8"/>
        <v>0</v>
      </c>
      <c r="H20">
        <v>1.33</v>
      </c>
      <c r="I20">
        <v>4.28</v>
      </c>
      <c r="J20">
        <v>3.17</v>
      </c>
      <c r="K20">
        <v>10.89</v>
      </c>
      <c r="L20">
        <v>10.34</v>
      </c>
      <c r="M20">
        <f t="shared" si="0"/>
        <v>0.62372881355932197</v>
      </c>
      <c r="N20">
        <f t="shared" si="1"/>
        <v>37.627118644067806</v>
      </c>
      <c r="O20">
        <f t="shared" si="6"/>
        <v>6.7924067796610164</v>
      </c>
      <c r="P20">
        <f t="shared" si="2"/>
        <v>6.4493559322033889</v>
      </c>
      <c r="R20">
        <f t="shared" si="3"/>
        <v>0.62372881355932197</v>
      </c>
      <c r="U20">
        <f t="shared" si="5"/>
        <v>9.0584239130434803</v>
      </c>
      <c r="V20">
        <f t="shared" si="4"/>
        <v>0.60326086956521763</v>
      </c>
    </row>
    <row r="21" spans="1:22">
      <c r="A21" t="s">
        <v>21</v>
      </c>
      <c r="B21">
        <v>20</v>
      </c>
      <c r="C21">
        <v>8.9871345029239773</v>
      </c>
      <c r="D21">
        <v>8.91</v>
      </c>
      <c r="E21">
        <v>18</v>
      </c>
      <c r="F21">
        <f t="shared" si="8"/>
        <v>17.82</v>
      </c>
      <c r="H21">
        <v>1.32</v>
      </c>
      <c r="I21">
        <v>4.04</v>
      </c>
      <c r="J21">
        <v>3.03</v>
      </c>
      <c r="K21">
        <v>10.96</v>
      </c>
      <c r="L21">
        <v>10.09</v>
      </c>
      <c r="M21">
        <f t="shared" si="0"/>
        <v>0.62867647058823528</v>
      </c>
      <c r="N21">
        <f t="shared" si="1"/>
        <v>37.132352941176471</v>
      </c>
      <c r="O21">
        <f t="shared" si="6"/>
        <v>6.8902941176470591</v>
      </c>
      <c r="P21">
        <f t="shared" si="2"/>
        <v>6.3433455882352936</v>
      </c>
      <c r="Q21">
        <f t="shared" si="7"/>
        <v>5.6015073529411765</v>
      </c>
      <c r="R21">
        <f t="shared" si="3"/>
        <v>0.62867647058823528</v>
      </c>
      <c r="U21">
        <f t="shared" si="5"/>
        <v>8.9871345029239773</v>
      </c>
      <c r="V21">
        <f t="shared" si="4"/>
        <v>0.59064327485380119</v>
      </c>
    </row>
    <row r="22" spans="1:22">
      <c r="A22" t="s">
        <v>22</v>
      </c>
      <c r="B22">
        <v>21</v>
      </c>
      <c r="C22">
        <v>8.7046747967479696</v>
      </c>
      <c r="D22">
        <v>8.83</v>
      </c>
      <c r="E22">
        <v>17.5</v>
      </c>
      <c r="F22">
        <f t="shared" si="8"/>
        <v>17.66</v>
      </c>
      <c r="H22">
        <v>1.32</v>
      </c>
      <c r="I22">
        <v>5.1100000000000003</v>
      </c>
      <c r="J22">
        <v>3.78</v>
      </c>
      <c r="K22">
        <v>10.58</v>
      </c>
      <c r="L22">
        <v>10.26</v>
      </c>
      <c r="M22">
        <f t="shared" si="0"/>
        <v>0.64907651715039572</v>
      </c>
      <c r="N22">
        <f t="shared" si="1"/>
        <v>35.092348284960423</v>
      </c>
      <c r="O22">
        <f t="shared" si="6"/>
        <v>6.867229551451187</v>
      </c>
      <c r="P22">
        <f t="shared" si="2"/>
        <v>6.6595250659630603</v>
      </c>
      <c r="Q22">
        <f t="shared" si="7"/>
        <v>5.7313456464379939</v>
      </c>
      <c r="R22">
        <f t="shared" si="3"/>
        <v>0.64907651715039572</v>
      </c>
      <c r="U22">
        <f t="shared" si="5"/>
        <v>8.7046747967479696</v>
      </c>
      <c r="V22">
        <f t="shared" si="4"/>
        <v>0.54065040650406515</v>
      </c>
    </row>
    <row r="23" spans="1:22">
      <c r="A23" t="s">
        <v>23</v>
      </c>
      <c r="B23">
        <v>22</v>
      </c>
      <c r="C23">
        <v>9.0902222222222218</v>
      </c>
      <c r="D23">
        <v>9.11</v>
      </c>
      <c r="E23">
        <v>18</v>
      </c>
      <c r="F23">
        <f t="shared" si="8"/>
        <v>18.22</v>
      </c>
      <c r="H23">
        <v>1.33</v>
      </c>
      <c r="I23">
        <v>4.95</v>
      </c>
      <c r="J23">
        <v>3.58</v>
      </c>
      <c r="K23">
        <v>10.52</v>
      </c>
      <c r="L23">
        <v>10.75</v>
      </c>
      <c r="M23">
        <f t="shared" si="0"/>
        <v>0.62154696132596687</v>
      </c>
      <c r="N23">
        <f t="shared" si="1"/>
        <v>37.845303867403317</v>
      </c>
      <c r="O23">
        <f t="shared" si="6"/>
        <v>6.5386740331491708</v>
      </c>
      <c r="P23">
        <f t="shared" si="2"/>
        <v>6.681629834254144</v>
      </c>
      <c r="Q23">
        <f t="shared" si="7"/>
        <v>5.6622928176795577</v>
      </c>
      <c r="R23">
        <f t="shared" si="3"/>
        <v>0.62154696132596687</v>
      </c>
      <c r="U23">
        <f t="shared" si="5"/>
        <v>9.0902222222222218</v>
      </c>
      <c r="V23">
        <f t="shared" si="4"/>
        <v>0.60888888888888892</v>
      </c>
    </row>
    <row r="24" spans="1:22">
      <c r="A24" t="s">
        <v>24</v>
      </c>
      <c r="B24">
        <v>23</v>
      </c>
      <c r="C24">
        <v>9.1780542986425342</v>
      </c>
      <c r="D24">
        <v>9.1199999999999992</v>
      </c>
      <c r="E24">
        <v>18</v>
      </c>
      <c r="F24">
        <f t="shared" si="8"/>
        <v>18.239999999999998</v>
      </c>
      <c r="H24">
        <v>1.34</v>
      </c>
      <c r="I24">
        <v>4.93</v>
      </c>
      <c r="J24">
        <v>3.55</v>
      </c>
      <c r="K24">
        <v>10.53</v>
      </c>
      <c r="L24">
        <v>10.53</v>
      </c>
      <c r="M24">
        <f t="shared" si="0"/>
        <v>0.6155988857938719</v>
      </c>
      <c r="N24">
        <f t="shared" si="1"/>
        <v>38.440111420612809</v>
      </c>
      <c r="O24">
        <f t="shared" si="6"/>
        <v>6.482256267409471</v>
      </c>
      <c r="P24">
        <f t="shared" si="2"/>
        <v>6.482256267409471</v>
      </c>
      <c r="Q24">
        <f t="shared" si="7"/>
        <v>5.6142618384401111</v>
      </c>
      <c r="R24">
        <f t="shared" si="3"/>
        <v>0.6155988857938719</v>
      </c>
      <c r="U24">
        <f t="shared" si="5"/>
        <v>9.1780542986425342</v>
      </c>
      <c r="V24">
        <f t="shared" si="4"/>
        <v>0.62443438914027127</v>
      </c>
    </row>
    <row r="25" spans="1:22">
      <c r="A25" t="s">
        <v>25</v>
      </c>
      <c r="B25">
        <v>24</v>
      </c>
      <c r="C25">
        <v>8.3371951219512201</v>
      </c>
      <c r="D25">
        <v>8.34</v>
      </c>
      <c r="E25">
        <v>16.5</v>
      </c>
      <c r="F25">
        <f t="shared" si="8"/>
        <v>16.68</v>
      </c>
      <c r="H25">
        <v>1.33</v>
      </c>
      <c r="I25">
        <v>4.96</v>
      </c>
      <c r="J25">
        <v>3.79</v>
      </c>
      <c r="K25">
        <v>10.25</v>
      </c>
      <c r="L25">
        <v>10.63</v>
      </c>
      <c r="M25">
        <f t="shared" si="0"/>
        <v>0.6776859504132231</v>
      </c>
      <c r="N25">
        <f t="shared" si="1"/>
        <v>32.231404958677686</v>
      </c>
      <c r="O25">
        <f t="shared" si="6"/>
        <v>6.946280991735537</v>
      </c>
      <c r="P25">
        <f t="shared" si="2"/>
        <v>7.2038016528925617</v>
      </c>
      <c r="Q25">
        <f t="shared" si="7"/>
        <v>5.6519008264462807</v>
      </c>
      <c r="R25">
        <f t="shared" si="3"/>
        <v>0.6776859504132231</v>
      </c>
      <c r="U25">
        <f t="shared" si="5"/>
        <v>8.3371951219512201</v>
      </c>
      <c r="V25">
        <f t="shared" si="4"/>
        <v>0.47560975609756101</v>
      </c>
    </row>
    <row r="26" spans="1:22">
      <c r="A26" t="s">
        <v>26</v>
      </c>
      <c r="B26">
        <v>25</v>
      </c>
      <c r="C26">
        <v>10.757205240174672</v>
      </c>
      <c r="D26">
        <v>10.76</v>
      </c>
      <c r="E26">
        <v>21.5</v>
      </c>
      <c r="F26">
        <f t="shared" si="8"/>
        <v>21.52</v>
      </c>
      <c r="H26">
        <v>1.33</v>
      </c>
      <c r="I26">
        <v>5.69</v>
      </c>
      <c r="J26">
        <v>3.62</v>
      </c>
      <c r="K26">
        <v>11.43</v>
      </c>
      <c r="L26">
        <v>11.56</v>
      </c>
      <c r="M26">
        <f t="shared" si="0"/>
        <v>0.52522935779816515</v>
      </c>
      <c r="N26">
        <f t="shared" si="1"/>
        <v>47.477064220183493</v>
      </c>
      <c r="O26">
        <f t="shared" si="6"/>
        <v>6.0033715596330275</v>
      </c>
      <c r="P26">
        <f t="shared" si="2"/>
        <v>6.0716513761467894</v>
      </c>
      <c r="Q26">
        <f t="shared" si="7"/>
        <v>5.6514678899082567</v>
      </c>
      <c r="R26">
        <f t="shared" si="3"/>
        <v>0.52522935779816515</v>
      </c>
      <c r="U26">
        <f t="shared" si="5"/>
        <v>10.757205240174672</v>
      </c>
      <c r="V26">
        <f t="shared" si="4"/>
        <v>0.90393013100436681</v>
      </c>
    </row>
    <row r="27" spans="1:22">
      <c r="A27" t="s">
        <v>27</v>
      </c>
      <c r="B27">
        <v>26</v>
      </c>
      <c r="C27">
        <v>8.6479591836734713</v>
      </c>
      <c r="D27">
        <v>8.68</v>
      </c>
      <c r="E27">
        <v>17.5</v>
      </c>
      <c r="F27">
        <f t="shared" si="8"/>
        <v>17.36</v>
      </c>
      <c r="H27">
        <v>1.33</v>
      </c>
      <c r="I27">
        <v>5.83</v>
      </c>
      <c r="J27">
        <v>4.2699999999999996</v>
      </c>
      <c r="K27">
        <v>10.75</v>
      </c>
      <c r="L27">
        <v>10.48</v>
      </c>
      <c r="M27">
        <f t="shared" si="0"/>
        <v>0.65333333333333321</v>
      </c>
      <c r="N27">
        <f t="shared" si="1"/>
        <v>34.666666666666679</v>
      </c>
      <c r="O27">
        <f t="shared" si="6"/>
        <v>7.0233333333333317</v>
      </c>
      <c r="P27">
        <f t="shared" si="2"/>
        <v>6.8469333333333324</v>
      </c>
      <c r="Q27">
        <f t="shared" si="7"/>
        <v>5.6709333333333323</v>
      </c>
      <c r="R27">
        <f t="shared" si="3"/>
        <v>0.65333333333333321</v>
      </c>
      <c r="U27">
        <f t="shared" si="5"/>
        <v>8.6479591836734713</v>
      </c>
      <c r="V27">
        <f t="shared" si="4"/>
        <v>0.53061224489795955</v>
      </c>
    </row>
    <row r="28" spans="1:22">
      <c r="A28" t="s">
        <v>28</v>
      </c>
      <c r="B28">
        <v>27</v>
      </c>
      <c r="C28">
        <v>12.673480662983424</v>
      </c>
      <c r="D28">
        <v>8.76</v>
      </c>
      <c r="E28">
        <v>17.5</v>
      </c>
      <c r="F28">
        <f t="shared" si="8"/>
        <v>17.52</v>
      </c>
      <c r="H28">
        <v>1.33</v>
      </c>
      <c r="I28">
        <v>5.39</v>
      </c>
      <c r="J28">
        <v>3.14</v>
      </c>
      <c r="K28">
        <v>12.28</v>
      </c>
      <c r="L28">
        <v>11.96</v>
      </c>
      <c r="M28">
        <f t="shared" si="0"/>
        <v>0.44581280788177347</v>
      </c>
      <c r="N28">
        <f t="shared" si="1"/>
        <v>55.418719211822655</v>
      </c>
      <c r="O28">
        <f t="shared" si="6"/>
        <v>5.4745812807881782</v>
      </c>
      <c r="P28">
        <f t="shared" si="2"/>
        <v>5.3319211822660106</v>
      </c>
      <c r="Q28">
        <f t="shared" si="7"/>
        <v>3.9053201970443356</v>
      </c>
      <c r="R28">
        <f t="shared" si="3"/>
        <v>0.44581280788177347</v>
      </c>
      <c r="U28">
        <f t="shared" si="5"/>
        <v>12.673480662983424</v>
      </c>
      <c r="V28">
        <f t="shared" si="4"/>
        <v>1.2430939226519333</v>
      </c>
    </row>
    <row r="29" spans="1:22">
      <c r="A29" t="s">
        <v>29</v>
      </c>
      <c r="B29">
        <v>28</v>
      </c>
      <c r="C29">
        <v>9.9514403292181086</v>
      </c>
      <c r="D29">
        <v>9.99</v>
      </c>
      <c r="E29">
        <v>20</v>
      </c>
      <c r="F29">
        <f t="shared" si="8"/>
        <v>19.98</v>
      </c>
      <c r="H29">
        <v>1.33</v>
      </c>
      <c r="I29">
        <v>5.61</v>
      </c>
      <c r="J29">
        <v>3.76</v>
      </c>
      <c r="K29">
        <v>10.7</v>
      </c>
      <c r="L29">
        <v>10.73</v>
      </c>
      <c r="M29">
        <f t="shared" si="0"/>
        <v>0.56775700934579432</v>
      </c>
      <c r="N29">
        <f t="shared" si="1"/>
        <v>43.224299065420567</v>
      </c>
      <c r="O29">
        <f t="shared" si="6"/>
        <v>6.0749999999999984</v>
      </c>
      <c r="P29">
        <f t="shared" si="2"/>
        <v>6.0920327102803729</v>
      </c>
      <c r="Q29">
        <f t="shared" si="7"/>
        <v>5.6718925233644857</v>
      </c>
      <c r="R29">
        <f t="shared" si="3"/>
        <v>0.56775700934579432</v>
      </c>
      <c r="U29">
        <f t="shared" si="5"/>
        <v>9.9514403292181086</v>
      </c>
      <c r="V29">
        <f t="shared" si="4"/>
        <v>0.76131687242798385</v>
      </c>
    </row>
    <row r="30" spans="1:22">
      <c r="A30" t="s">
        <v>30</v>
      </c>
      <c r="B30">
        <v>29</v>
      </c>
      <c r="C30">
        <v>10.8890909090909</v>
      </c>
      <c r="D30">
        <v>10.77</v>
      </c>
      <c r="E30">
        <v>21.5</v>
      </c>
      <c r="F30">
        <f t="shared" si="8"/>
        <v>21.54</v>
      </c>
      <c r="H30">
        <v>1.33</v>
      </c>
      <c r="I30">
        <v>5.57</v>
      </c>
      <c r="J30">
        <v>3.53</v>
      </c>
      <c r="K30">
        <v>10.65</v>
      </c>
      <c r="L30">
        <v>11.74</v>
      </c>
      <c r="M30">
        <f t="shared" si="0"/>
        <v>0.51886792452830177</v>
      </c>
      <c r="N30">
        <f t="shared" si="1"/>
        <v>48.113207547169822</v>
      </c>
      <c r="O30">
        <f t="shared" si="6"/>
        <v>5.5259433962264142</v>
      </c>
      <c r="P30">
        <f t="shared" si="2"/>
        <v>6.0915094339622629</v>
      </c>
      <c r="Q30">
        <f t="shared" si="7"/>
        <v>5.5882075471698096</v>
      </c>
      <c r="R30">
        <f t="shared" si="3"/>
        <v>0.51886792452830177</v>
      </c>
      <c r="U30">
        <f t="shared" si="5"/>
        <v>10.889090909090912</v>
      </c>
      <c r="V30">
        <f t="shared" si="4"/>
        <v>0.92727272727272769</v>
      </c>
    </row>
    <row r="31" spans="1:22">
      <c r="A31" t="s">
        <v>31</v>
      </c>
      <c r="B31">
        <v>30</v>
      </c>
      <c r="C31">
        <v>10.852475247524755</v>
      </c>
      <c r="D31">
        <v>10.92</v>
      </c>
      <c r="E31">
        <v>22</v>
      </c>
      <c r="F31">
        <f t="shared" si="8"/>
        <v>21.84</v>
      </c>
      <c r="H31">
        <v>1.34</v>
      </c>
      <c r="I31">
        <v>5.22</v>
      </c>
      <c r="J31">
        <v>3.36</v>
      </c>
      <c r="K31">
        <v>10.79</v>
      </c>
      <c r="L31">
        <v>10.98</v>
      </c>
      <c r="M31">
        <f t="shared" si="0"/>
        <v>0.52061855670103085</v>
      </c>
      <c r="N31">
        <f t="shared" si="1"/>
        <v>47.938144329896915</v>
      </c>
      <c r="O31">
        <f t="shared" si="6"/>
        <v>5.6174742268041227</v>
      </c>
      <c r="P31">
        <f t="shared" si="2"/>
        <v>5.7163917525773194</v>
      </c>
      <c r="Q31">
        <f t="shared" si="7"/>
        <v>5.6851546391752565</v>
      </c>
      <c r="R31">
        <f t="shared" si="3"/>
        <v>0.52061855670103085</v>
      </c>
      <c r="U31">
        <f t="shared" si="5"/>
        <v>10.852475247524755</v>
      </c>
      <c r="V31">
        <f t="shared" si="4"/>
        <v>0.92079207920792094</v>
      </c>
    </row>
    <row r="32" spans="1:22">
      <c r="A32" t="s">
        <v>32</v>
      </c>
      <c r="B32">
        <v>31</v>
      </c>
      <c r="C32">
        <v>9.2301980198019802</v>
      </c>
      <c r="D32">
        <v>9.1199999999999992</v>
      </c>
      <c r="E32">
        <v>18</v>
      </c>
      <c r="F32">
        <f t="shared" si="8"/>
        <v>18.239999999999998</v>
      </c>
      <c r="H32">
        <v>1.33</v>
      </c>
      <c r="I32">
        <v>4.63</v>
      </c>
      <c r="J32">
        <v>3.35</v>
      </c>
      <c r="K32">
        <v>11.02</v>
      </c>
      <c r="L32">
        <v>10.49</v>
      </c>
      <c r="M32">
        <f t="shared" si="0"/>
        <v>0.61212121212121218</v>
      </c>
      <c r="N32">
        <f t="shared" si="1"/>
        <v>38.787878787878782</v>
      </c>
      <c r="O32">
        <f t="shared" si="6"/>
        <v>6.7455757575757582</v>
      </c>
      <c r="P32">
        <f t="shared" si="2"/>
        <v>6.4211515151515162</v>
      </c>
      <c r="Q32">
        <f t="shared" si="7"/>
        <v>5.5825454545454543</v>
      </c>
      <c r="R32">
        <f t="shared" si="3"/>
        <v>0.61212121212121218</v>
      </c>
      <c r="U32">
        <f t="shared" si="5"/>
        <v>9.2301980198019802</v>
      </c>
      <c r="V32">
        <f t="shared" si="4"/>
        <v>0.63366336633663345</v>
      </c>
    </row>
    <row r="33" spans="1:22">
      <c r="A33" t="s">
        <v>33</v>
      </c>
      <c r="B33">
        <v>32</v>
      </c>
      <c r="C33">
        <v>10.674893617021279</v>
      </c>
      <c r="D33">
        <v>10.71</v>
      </c>
      <c r="E33">
        <v>21.5</v>
      </c>
      <c r="F33">
        <f t="shared" si="8"/>
        <v>21.42</v>
      </c>
      <c r="H33">
        <v>1.34</v>
      </c>
      <c r="I33">
        <v>5.78</v>
      </c>
      <c r="J33">
        <v>3.69</v>
      </c>
      <c r="K33">
        <v>10.44</v>
      </c>
      <c r="L33">
        <v>11.32</v>
      </c>
      <c r="M33">
        <f t="shared" si="0"/>
        <v>0.5292792792792792</v>
      </c>
      <c r="N33">
        <f t="shared" si="1"/>
        <v>47.072072072072082</v>
      </c>
      <c r="O33">
        <f t="shared" si="6"/>
        <v>5.5256756756756742</v>
      </c>
      <c r="P33">
        <f t="shared" si="2"/>
        <v>5.9914414414414408</v>
      </c>
      <c r="Q33">
        <f t="shared" si="7"/>
        <v>5.6685810810810811</v>
      </c>
      <c r="R33">
        <f t="shared" si="3"/>
        <v>0.5292792792792792</v>
      </c>
      <c r="U33">
        <f t="shared" si="5"/>
        <v>10.674893617021279</v>
      </c>
      <c r="V33">
        <f t="shared" si="4"/>
        <v>0.88936170212765997</v>
      </c>
    </row>
    <row r="34" spans="1:22">
      <c r="A34" t="s">
        <v>34</v>
      </c>
      <c r="B34">
        <v>33</v>
      </c>
      <c r="C34">
        <v>11.592241379310343</v>
      </c>
      <c r="D34">
        <v>11.46</v>
      </c>
      <c r="E34">
        <v>23</v>
      </c>
      <c r="F34">
        <f t="shared" si="8"/>
        <v>22.92</v>
      </c>
      <c r="H34">
        <v>1.36</v>
      </c>
      <c r="I34">
        <v>4.93</v>
      </c>
      <c r="J34">
        <v>3.1</v>
      </c>
      <c r="K34">
        <v>10.14</v>
      </c>
      <c r="L34">
        <v>10.32</v>
      </c>
      <c r="M34">
        <f t="shared" si="0"/>
        <v>0.48739495798319338</v>
      </c>
      <c r="N34">
        <f t="shared" si="1"/>
        <v>51.260504201680668</v>
      </c>
      <c r="O34">
        <f t="shared" si="6"/>
        <v>4.9421848739495813</v>
      </c>
      <c r="P34">
        <f t="shared" si="2"/>
        <v>5.0299159663865556</v>
      </c>
      <c r="Q34">
        <f t="shared" si="7"/>
        <v>5.585546218487397</v>
      </c>
      <c r="R34">
        <f t="shared" si="3"/>
        <v>0.48739495798319338</v>
      </c>
      <c r="U34">
        <f t="shared" si="5"/>
        <v>11.592241379310343</v>
      </c>
      <c r="V34">
        <f t="shared" si="4"/>
        <v>1.051724137931034</v>
      </c>
    </row>
    <row r="35" spans="1:22">
      <c r="A35" t="s">
        <v>35</v>
      </c>
      <c r="B35">
        <v>34</v>
      </c>
      <c r="C35">
        <v>12.541040462427747</v>
      </c>
      <c r="D35">
        <v>12.51</v>
      </c>
      <c r="E35">
        <v>25</v>
      </c>
      <c r="F35">
        <f t="shared" si="8"/>
        <v>25.02</v>
      </c>
      <c r="H35">
        <v>1.38</v>
      </c>
      <c r="I35">
        <v>5.22</v>
      </c>
      <c r="J35">
        <v>3.11</v>
      </c>
      <c r="K35">
        <v>10.38</v>
      </c>
      <c r="L35">
        <v>10.55</v>
      </c>
      <c r="M35">
        <f t="shared" si="0"/>
        <v>0.45052083333333337</v>
      </c>
      <c r="N35">
        <f t="shared" si="1"/>
        <v>54.947916666666664</v>
      </c>
      <c r="O35">
        <f t="shared" si="6"/>
        <v>4.6764062500000003</v>
      </c>
      <c r="P35">
        <f t="shared" si="2"/>
        <v>4.7529947916666675</v>
      </c>
      <c r="Q35">
        <f t="shared" si="7"/>
        <v>5.6360156250000006</v>
      </c>
      <c r="R35">
        <f t="shared" si="3"/>
        <v>0.45052083333333331</v>
      </c>
      <c r="U35">
        <f t="shared" si="5"/>
        <v>12.541040462427747</v>
      </c>
      <c r="V35">
        <f t="shared" si="4"/>
        <v>1.2196531791907514</v>
      </c>
    </row>
    <row r="36" spans="1:22">
      <c r="A36" t="s">
        <v>36</v>
      </c>
      <c r="B36">
        <v>35</v>
      </c>
      <c r="C36">
        <v>9.8419354838709676</v>
      </c>
      <c r="D36">
        <v>9.82</v>
      </c>
      <c r="E36">
        <v>19.5</v>
      </c>
      <c r="F36">
        <f t="shared" si="8"/>
        <v>19.64</v>
      </c>
      <c r="H36">
        <v>1.33</v>
      </c>
      <c r="I36">
        <v>5.1100000000000003</v>
      </c>
      <c r="J36">
        <v>3.5</v>
      </c>
      <c r="K36">
        <v>10.43</v>
      </c>
      <c r="L36">
        <v>10.1</v>
      </c>
      <c r="M36">
        <f t="shared" si="0"/>
        <v>0.57407407407407407</v>
      </c>
      <c r="N36">
        <f t="shared" si="1"/>
        <v>42.592592592592595</v>
      </c>
      <c r="O36">
        <f t="shared" si="6"/>
        <v>5.9875925925925921</v>
      </c>
      <c r="P36">
        <f t="shared" si="2"/>
        <v>5.7981481481481483</v>
      </c>
      <c r="Q36">
        <f t="shared" si="7"/>
        <v>5.6374074074074079</v>
      </c>
      <c r="R36">
        <f t="shared" si="3"/>
        <v>0.57407407407407407</v>
      </c>
      <c r="U36">
        <f t="shared" si="5"/>
        <v>9.8419354838709676</v>
      </c>
      <c r="V36">
        <f t="shared" si="4"/>
        <v>0.74193548387096786</v>
      </c>
    </row>
    <row r="37" spans="1:22">
      <c r="A37" t="s">
        <v>37</v>
      </c>
      <c r="B37">
        <v>36</v>
      </c>
      <c r="C37">
        <v>8.8018595041322314</v>
      </c>
      <c r="D37">
        <v>8.73</v>
      </c>
      <c r="E37">
        <v>17.5</v>
      </c>
      <c r="F37">
        <f t="shared" si="8"/>
        <v>17.46</v>
      </c>
      <c r="H37">
        <v>1.33</v>
      </c>
      <c r="I37">
        <v>5.0999999999999996</v>
      </c>
      <c r="J37">
        <v>3.75</v>
      </c>
      <c r="K37">
        <v>10.58</v>
      </c>
      <c r="L37">
        <v>10.06</v>
      </c>
      <c r="M37">
        <f t="shared" si="0"/>
        <v>0.6419098143236075</v>
      </c>
      <c r="N37">
        <f t="shared" si="1"/>
        <v>35.809018567639249</v>
      </c>
      <c r="O37">
        <f t="shared" si="6"/>
        <v>6.7914058355437676</v>
      </c>
      <c r="P37">
        <f t="shared" si="2"/>
        <v>6.4576127320954919</v>
      </c>
      <c r="Q37">
        <f t="shared" si="7"/>
        <v>5.6038726790450939</v>
      </c>
      <c r="R37">
        <f t="shared" si="3"/>
        <v>0.6419098143236075</v>
      </c>
      <c r="U37">
        <f t="shared" si="5"/>
        <v>8.8018595041322314</v>
      </c>
      <c r="V37">
        <f t="shared" si="4"/>
        <v>0.55785123966942129</v>
      </c>
    </row>
    <row r="38" spans="1:22">
      <c r="A38" t="s">
        <v>38</v>
      </c>
      <c r="B38">
        <v>37</v>
      </c>
      <c r="C38">
        <v>12.521621621621627</v>
      </c>
      <c r="F38">
        <f t="shared" si="8"/>
        <v>0</v>
      </c>
      <c r="H38">
        <v>1.34</v>
      </c>
      <c r="I38">
        <v>5.44</v>
      </c>
      <c r="J38">
        <v>3.19</v>
      </c>
      <c r="K38">
        <v>10.6</v>
      </c>
      <c r="L38">
        <v>12.14</v>
      </c>
      <c r="M38">
        <f t="shared" si="0"/>
        <v>0.45121951219512185</v>
      </c>
      <c r="N38">
        <f t="shared" si="1"/>
        <v>54.878048780487823</v>
      </c>
      <c r="O38">
        <f t="shared" si="6"/>
        <v>4.7829268292682912</v>
      </c>
      <c r="P38">
        <f t="shared" si="2"/>
        <v>5.4778048780487794</v>
      </c>
      <c r="R38">
        <f t="shared" si="3"/>
        <v>0.4512195121951218</v>
      </c>
      <c r="U38">
        <f t="shared" si="5"/>
        <v>12.521621621621627</v>
      </c>
      <c r="V38">
        <f t="shared" si="4"/>
        <v>1.2162162162162169</v>
      </c>
    </row>
    <row r="39" spans="1:22">
      <c r="A39" t="s">
        <v>39</v>
      </c>
      <c r="B39">
        <v>38</v>
      </c>
      <c r="C39">
        <v>11.960818713450296</v>
      </c>
      <c r="F39">
        <f t="shared" si="8"/>
        <v>0</v>
      </c>
      <c r="H39">
        <v>1.32</v>
      </c>
      <c r="I39">
        <v>4.9400000000000004</v>
      </c>
      <c r="J39">
        <v>3.03</v>
      </c>
      <c r="K39">
        <v>10</v>
      </c>
      <c r="L39">
        <v>9.82</v>
      </c>
      <c r="M39">
        <f t="shared" si="0"/>
        <v>0.47237569060773471</v>
      </c>
      <c r="N39">
        <f t="shared" si="1"/>
        <v>52.762430939226526</v>
      </c>
      <c r="O39">
        <f t="shared" si="6"/>
        <v>4.7237569060773472</v>
      </c>
      <c r="P39">
        <f t="shared" si="2"/>
        <v>4.6387292817679553</v>
      </c>
      <c r="R39">
        <f t="shared" si="3"/>
        <v>0.47237569060773471</v>
      </c>
      <c r="U39">
        <f t="shared" si="5"/>
        <v>11.960818713450296</v>
      </c>
      <c r="V39">
        <f t="shared" si="4"/>
        <v>1.1169590643274858</v>
      </c>
    </row>
    <row r="40" spans="1:22">
      <c r="A40" t="s">
        <v>40</v>
      </c>
      <c r="B40">
        <v>39</v>
      </c>
      <c r="C40">
        <v>11.269946808510641</v>
      </c>
      <c r="F40">
        <f t="shared" si="8"/>
        <v>0</v>
      </c>
      <c r="H40">
        <v>1.33</v>
      </c>
      <c r="I40">
        <v>5.08</v>
      </c>
      <c r="J40">
        <v>3.21</v>
      </c>
      <c r="K40">
        <v>10.199999999999999</v>
      </c>
      <c r="L40">
        <v>9.42</v>
      </c>
      <c r="M40">
        <f t="shared" si="0"/>
        <v>0.5013333333333333</v>
      </c>
      <c r="N40">
        <f t="shared" si="1"/>
        <v>49.866666666666667</v>
      </c>
      <c r="O40">
        <f t="shared" si="6"/>
        <v>5.113599999999999</v>
      </c>
      <c r="P40">
        <f t="shared" si="2"/>
        <v>4.7225599999999996</v>
      </c>
      <c r="R40">
        <f t="shared" si="3"/>
        <v>0.5013333333333333</v>
      </c>
      <c r="U40">
        <f t="shared" si="5"/>
        <v>11.269946808510641</v>
      </c>
      <c r="V40">
        <f t="shared" si="4"/>
        <v>0.99468085106382997</v>
      </c>
    </row>
    <row r="41" spans="1:22">
      <c r="A41" t="s">
        <v>41</v>
      </c>
      <c r="B41">
        <v>40</v>
      </c>
      <c r="C41">
        <v>11.414141414141415</v>
      </c>
      <c r="F41">
        <f t="shared" si="8"/>
        <v>0</v>
      </c>
      <c r="H41">
        <v>1.33</v>
      </c>
      <c r="I41">
        <v>5.33</v>
      </c>
      <c r="J41">
        <v>3.31</v>
      </c>
      <c r="K41">
        <v>10.06</v>
      </c>
      <c r="L41">
        <v>9.75</v>
      </c>
      <c r="M41">
        <f t="shared" si="0"/>
        <v>0.495</v>
      </c>
      <c r="N41">
        <f t="shared" si="1"/>
        <v>50.5</v>
      </c>
      <c r="O41">
        <f t="shared" si="6"/>
        <v>4.9797000000000002</v>
      </c>
      <c r="P41">
        <f t="shared" si="2"/>
        <v>4.8262499999999999</v>
      </c>
      <c r="R41">
        <f t="shared" si="3"/>
        <v>0.495</v>
      </c>
      <c r="U41">
        <f t="shared" si="5"/>
        <v>11.414141414141415</v>
      </c>
      <c r="V41">
        <f t="shared" si="4"/>
        <v>1.0202020202020201</v>
      </c>
    </row>
    <row r="42" spans="1:22">
      <c r="A42" t="s">
        <v>42</v>
      </c>
      <c r="B42">
        <v>41</v>
      </c>
      <c r="C42">
        <v>12.858620689655174</v>
      </c>
      <c r="F42">
        <f t="shared" si="8"/>
        <v>0</v>
      </c>
      <c r="H42">
        <v>1.33</v>
      </c>
      <c r="I42">
        <v>5.29</v>
      </c>
      <c r="J42">
        <v>3.07</v>
      </c>
      <c r="K42">
        <v>10.24</v>
      </c>
      <c r="L42">
        <v>8.06</v>
      </c>
      <c r="M42">
        <f t="shared" si="0"/>
        <v>0.43939393939393934</v>
      </c>
      <c r="N42">
        <f t="shared" si="1"/>
        <v>56.060606060606069</v>
      </c>
      <c r="O42">
        <f t="shared" si="6"/>
        <v>4.4993939393939391</v>
      </c>
      <c r="P42">
        <f t="shared" si="2"/>
        <v>3.5415151515151511</v>
      </c>
      <c r="R42">
        <f t="shared" si="3"/>
        <v>0.43939393939393934</v>
      </c>
      <c r="U42">
        <f t="shared" si="5"/>
        <v>12.858620689655174</v>
      </c>
      <c r="V42">
        <f t="shared" si="4"/>
        <v>1.2758620689655173</v>
      </c>
    </row>
    <row r="43" spans="1:22">
      <c r="A43" t="s">
        <v>43</v>
      </c>
      <c r="B43">
        <v>42</v>
      </c>
      <c r="C43">
        <v>11.739119170984457</v>
      </c>
      <c r="F43">
        <f t="shared" si="8"/>
        <v>0</v>
      </c>
      <c r="H43">
        <v>1.33</v>
      </c>
      <c r="I43">
        <v>5.34</v>
      </c>
      <c r="J43">
        <v>3.26</v>
      </c>
      <c r="K43" s="2">
        <v>10.33</v>
      </c>
      <c r="L43" s="2">
        <v>6.49</v>
      </c>
      <c r="M43">
        <f t="shared" si="0"/>
        <v>0.4812967581047381</v>
      </c>
      <c r="N43">
        <f t="shared" si="1"/>
        <v>51.870324189526187</v>
      </c>
      <c r="O43">
        <f t="shared" si="6"/>
        <v>4.971795511221945</v>
      </c>
      <c r="P43">
        <f t="shared" si="2"/>
        <v>3.1236159600997504</v>
      </c>
      <c r="R43">
        <f t="shared" si="3"/>
        <v>0.48129675810473815</v>
      </c>
      <c r="U43">
        <f t="shared" si="5"/>
        <v>11.739119170984457</v>
      </c>
      <c r="V43">
        <f t="shared" si="4"/>
        <v>1.0777202072538861</v>
      </c>
    </row>
    <row r="44" spans="1:22">
      <c r="A44" t="s">
        <v>44</v>
      </c>
      <c r="B44">
        <v>43</v>
      </c>
      <c r="C44">
        <v>11.984848484848488</v>
      </c>
      <c r="D44">
        <v>11.07</v>
      </c>
      <c r="E44">
        <v>22</v>
      </c>
      <c r="F44">
        <f t="shared" si="8"/>
        <v>22.14</v>
      </c>
      <c r="H44">
        <v>1.33</v>
      </c>
      <c r="I44">
        <v>4.83</v>
      </c>
      <c r="J44">
        <v>2.98</v>
      </c>
      <c r="K44">
        <v>10.6</v>
      </c>
      <c r="L44">
        <v>10.6</v>
      </c>
      <c r="M44">
        <f t="shared" si="0"/>
        <v>0.47142857142857142</v>
      </c>
      <c r="N44">
        <f t="shared" si="1"/>
        <v>52.857142857142861</v>
      </c>
      <c r="O44">
        <f t="shared" si="6"/>
        <v>4.9971428571428564</v>
      </c>
      <c r="P44">
        <f t="shared" si="2"/>
        <v>4.9971428571428564</v>
      </c>
      <c r="Q44">
        <f t="shared" si="7"/>
        <v>5.2187142857142854</v>
      </c>
      <c r="R44">
        <f t="shared" si="3"/>
        <v>0.47142857142857136</v>
      </c>
      <c r="U44">
        <f t="shared" si="5"/>
        <v>11.984848484848488</v>
      </c>
      <c r="V44">
        <f t="shared" si="4"/>
        <v>1.1212121212121215</v>
      </c>
    </row>
    <row r="45" spans="1:22">
      <c r="A45" t="s">
        <v>45</v>
      </c>
      <c r="B45">
        <v>44</v>
      </c>
      <c r="C45">
        <v>10.909119496855348</v>
      </c>
      <c r="H45">
        <v>1.33</v>
      </c>
      <c r="I45">
        <v>4.4000000000000004</v>
      </c>
      <c r="J45">
        <v>2.92</v>
      </c>
      <c r="K45">
        <v>10.09</v>
      </c>
      <c r="L45">
        <v>9.31</v>
      </c>
      <c r="M45">
        <f t="shared" si="0"/>
        <v>0.51791530944625397</v>
      </c>
      <c r="N45">
        <f t="shared" si="1"/>
        <v>48.2084690553746</v>
      </c>
      <c r="O45">
        <f t="shared" si="6"/>
        <v>5.2257654723127027</v>
      </c>
      <c r="P45">
        <f t="shared" si="2"/>
        <v>4.8217915309446244</v>
      </c>
      <c r="R45">
        <f t="shared" si="3"/>
        <v>0.51791530944625397</v>
      </c>
      <c r="U45">
        <f t="shared" si="5"/>
        <v>10.909119496855348</v>
      </c>
      <c r="V45">
        <f t="shared" si="4"/>
        <v>0.93081761006289332</v>
      </c>
    </row>
    <row r="46" spans="1:22">
      <c r="A46" t="s">
        <v>46</v>
      </c>
      <c r="B46">
        <v>45</v>
      </c>
      <c r="C46">
        <v>10.865384615384615</v>
      </c>
      <c r="H46">
        <v>1.34</v>
      </c>
      <c r="I46">
        <v>5.09</v>
      </c>
      <c r="J46">
        <v>3.29</v>
      </c>
      <c r="K46" s="2">
        <v>2.2599999999999998</v>
      </c>
      <c r="L46" s="2">
        <v>2.5099999999999998</v>
      </c>
      <c r="M46">
        <f t="shared" si="0"/>
        <v>0.52</v>
      </c>
      <c r="N46">
        <f t="shared" si="1"/>
        <v>48.000000000000007</v>
      </c>
      <c r="O46">
        <f t="shared" si="6"/>
        <v>1.1752</v>
      </c>
      <c r="P46">
        <f t="shared" si="2"/>
        <v>1.3051999999999999</v>
      </c>
      <c r="R46">
        <f t="shared" si="3"/>
        <v>0.52</v>
      </c>
      <c r="U46">
        <f t="shared" si="5"/>
        <v>10.865384615384615</v>
      </c>
      <c r="V46">
        <f t="shared" si="4"/>
        <v>0.92307692307692291</v>
      </c>
    </row>
    <row r="47" spans="1:22">
      <c r="A47" t="s">
        <v>47</v>
      </c>
      <c r="B47">
        <v>46</v>
      </c>
      <c r="C47">
        <v>9.1055803571428555</v>
      </c>
      <c r="H47">
        <v>1.32</v>
      </c>
      <c r="I47">
        <v>4.93</v>
      </c>
      <c r="J47">
        <v>3.56</v>
      </c>
      <c r="K47">
        <v>3.17</v>
      </c>
      <c r="L47">
        <v>3.34</v>
      </c>
      <c r="M47">
        <f t="shared" si="0"/>
        <v>0.62049861495844894</v>
      </c>
      <c r="N47">
        <f t="shared" si="1"/>
        <v>37.950138504155106</v>
      </c>
      <c r="O47">
        <f t="shared" si="6"/>
        <v>1.9669806094182831</v>
      </c>
      <c r="P47">
        <f t="shared" si="2"/>
        <v>2.0724653739612195</v>
      </c>
      <c r="R47">
        <f t="shared" si="3"/>
        <v>0.62049861495844894</v>
      </c>
      <c r="U47">
        <f t="shared" si="5"/>
        <v>9.1055803571428555</v>
      </c>
      <c r="V47">
        <f t="shared" si="4"/>
        <v>0.61160714285714235</v>
      </c>
    </row>
    <row r="48" spans="1:22">
      <c r="A48" t="s">
        <v>48</v>
      </c>
      <c r="B48">
        <v>47</v>
      </c>
      <c r="C48">
        <v>9.4653136531365316</v>
      </c>
      <c r="H48">
        <v>1.34</v>
      </c>
      <c r="I48">
        <v>5.88</v>
      </c>
      <c r="J48">
        <v>4.05</v>
      </c>
      <c r="K48">
        <v>4.54</v>
      </c>
      <c r="L48">
        <v>5.49</v>
      </c>
      <c r="M48">
        <f t="shared" si="0"/>
        <v>0.59691629955947134</v>
      </c>
      <c r="N48">
        <f t="shared" si="1"/>
        <v>40.308370044052865</v>
      </c>
      <c r="O48">
        <f t="shared" si="6"/>
        <v>2.71</v>
      </c>
      <c r="P48">
        <f t="shared" si="2"/>
        <v>3.2770704845814977</v>
      </c>
      <c r="R48">
        <f t="shared" si="3"/>
        <v>0.59691629955947134</v>
      </c>
      <c r="U48">
        <f t="shared" si="5"/>
        <v>9.4653136531365316</v>
      </c>
      <c r="V48">
        <f t="shared" si="4"/>
        <v>0.67527675276752774</v>
      </c>
    </row>
    <row r="49" spans="1:22">
      <c r="A49" t="s">
        <v>49</v>
      </c>
      <c r="B49">
        <v>48</v>
      </c>
      <c r="C49">
        <v>10.307112970711298</v>
      </c>
      <c r="H49">
        <v>1.33</v>
      </c>
      <c r="I49">
        <v>5.69</v>
      </c>
      <c r="J49">
        <v>3.72</v>
      </c>
      <c r="K49">
        <v>8.5500000000000007</v>
      </c>
      <c r="L49">
        <v>8.27</v>
      </c>
      <c r="M49">
        <f t="shared" si="0"/>
        <v>0.54816513761467889</v>
      </c>
      <c r="N49">
        <f t="shared" si="1"/>
        <v>45.183486238532112</v>
      </c>
      <c r="O49">
        <f t="shared" si="6"/>
        <v>4.6868119266055048</v>
      </c>
      <c r="P49">
        <f t="shared" si="2"/>
        <v>4.5333256880733943</v>
      </c>
      <c r="R49">
        <f t="shared" si="3"/>
        <v>0.54816513761467889</v>
      </c>
      <c r="U49">
        <f t="shared" si="5"/>
        <v>10.307112970711298</v>
      </c>
      <c r="V49">
        <f t="shared" si="4"/>
        <v>0.82426778242677834</v>
      </c>
    </row>
    <row r="50" spans="1:22">
      <c r="A50" t="s">
        <v>50</v>
      </c>
      <c r="B50">
        <v>49</v>
      </c>
      <c r="C50">
        <v>12.442021276595744</v>
      </c>
      <c r="H50">
        <v>1.35</v>
      </c>
      <c r="I50">
        <v>3.42</v>
      </c>
      <c r="J50">
        <v>2.29</v>
      </c>
      <c r="K50" s="2">
        <v>10.11</v>
      </c>
      <c r="L50" s="2">
        <v>4.8600000000000003</v>
      </c>
      <c r="M50">
        <f t="shared" si="0"/>
        <v>0.45410628019323673</v>
      </c>
      <c r="N50">
        <f t="shared" si="1"/>
        <v>54.589371980676326</v>
      </c>
      <c r="O50">
        <f t="shared" si="6"/>
        <v>4.5910144927536232</v>
      </c>
      <c r="P50">
        <f t="shared" si="2"/>
        <v>2.2069565217391305</v>
      </c>
      <c r="R50">
        <f t="shared" si="3"/>
        <v>0.45410628019323673</v>
      </c>
      <c r="U50">
        <f t="shared" si="5"/>
        <v>12.442021276595744</v>
      </c>
      <c r="V50">
        <f t="shared" si="4"/>
        <v>1.2021276595744679</v>
      </c>
    </row>
    <row r="51" spans="1:22">
      <c r="A51" t="s">
        <v>51</v>
      </c>
      <c r="B51">
        <v>50</v>
      </c>
      <c r="C51">
        <v>13.056081081081086</v>
      </c>
      <c r="H51">
        <v>1.35</v>
      </c>
      <c r="I51">
        <v>3.06</v>
      </c>
      <c r="J51">
        <v>2.09</v>
      </c>
      <c r="K51">
        <v>7.76</v>
      </c>
      <c r="L51">
        <v>6.03</v>
      </c>
      <c r="M51">
        <f t="shared" si="0"/>
        <v>0.43274853801169577</v>
      </c>
      <c r="N51">
        <f t="shared" si="1"/>
        <v>56.725146198830423</v>
      </c>
      <c r="O51">
        <f t="shared" si="6"/>
        <v>3.3581286549707592</v>
      </c>
      <c r="P51">
        <f t="shared" si="2"/>
        <v>2.6094736842105255</v>
      </c>
      <c r="R51">
        <f t="shared" si="3"/>
        <v>0.43274853801169577</v>
      </c>
      <c r="U51">
        <f t="shared" si="5"/>
        <v>13.056081081081086</v>
      </c>
      <c r="V51">
        <f t="shared" si="4"/>
        <v>1.3108108108108114</v>
      </c>
    </row>
    <row r="52" spans="1:22">
      <c r="A52" t="s">
        <v>52</v>
      </c>
      <c r="B52">
        <v>51</v>
      </c>
      <c r="C52">
        <v>12.384343434343437</v>
      </c>
      <c r="H52">
        <v>1.33</v>
      </c>
      <c r="I52">
        <v>3.5</v>
      </c>
      <c r="J52">
        <v>2.3199999999999998</v>
      </c>
      <c r="K52">
        <v>8.91</v>
      </c>
      <c r="L52">
        <v>7.8</v>
      </c>
      <c r="M52">
        <f t="shared" si="0"/>
        <v>0.45622119815668194</v>
      </c>
      <c r="N52">
        <f t="shared" si="1"/>
        <v>54.377880184331808</v>
      </c>
      <c r="O52">
        <f t="shared" si="6"/>
        <v>4.0649308755760361</v>
      </c>
      <c r="P52">
        <f t="shared" si="2"/>
        <v>3.5585253456221189</v>
      </c>
      <c r="R52">
        <f t="shared" si="3"/>
        <v>0.45622119815668194</v>
      </c>
      <c r="U52">
        <f t="shared" si="5"/>
        <v>12.384343434343437</v>
      </c>
      <c r="V52">
        <f t="shared" si="4"/>
        <v>1.1919191919191925</v>
      </c>
    </row>
    <row r="53" spans="1:22">
      <c r="A53" t="s">
        <v>53</v>
      </c>
      <c r="B53">
        <v>52</v>
      </c>
      <c r="C53">
        <v>13.729500000000002</v>
      </c>
      <c r="H53">
        <v>1.34</v>
      </c>
      <c r="I53">
        <v>3.77</v>
      </c>
      <c r="J53">
        <v>2.34</v>
      </c>
      <c r="K53">
        <v>10.41</v>
      </c>
      <c r="L53">
        <v>10.19</v>
      </c>
      <c r="M53">
        <f t="shared" si="0"/>
        <v>0.41152263374485593</v>
      </c>
      <c r="N53">
        <f t="shared" si="1"/>
        <v>58.847736625514415</v>
      </c>
      <c r="O53">
        <f t="shared" si="6"/>
        <v>4.2839506172839501</v>
      </c>
      <c r="P53">
        <f t="shared" si="2"/>
        <v>4.193415637860082</v>
      </c>
      <c r="R53">
        <f t="shared" si="3"/>
        <v>0.41152263374485593</v>
      </c>
      <c r="U53">
        <f t="shared" si="5"/>
        <v>13.729500000000002</v>
      </c>
      <c r="V53">
        <f t="shared" si="4"/>
        <v>1.4300000000000004</v>
      </c>
    </row>
    <row r="54" spans="1:22">
      <c r="A54" t="s">
        <v>54</v>
      </c>
      <c r="B54">
        <v>53</v>
      </c>
      <c r="C54">
        <v>15.420765306122449</v>
      </c>
      <c r="D54">
        <v>15.51</v>
      </c>
      <c r="E54">
        <v>15.5</v>
      </c>
      <c r="H54">
        <v>1.34</v>
      </c>
      <c r="I54">
        <v>5.21</v>
      </c>
      <c r="J54">
        <v>3.3</v>
      </c>
      <c r="K54">
        <v>15.02</v>
      </c>
      <c r="L54">
        <v>15.15</v>
      </c>
      <c r="M54">
        <f t="shared" si="0"/>
        <v>0.50645994832041341</v>
      </c>
      <c r="N54">
        <f t="shared" si="1"/>
        <v>49.354005167958661</v>
      </c>
      <c r="O54">
        <f t="shared" si="6"/>
        <v>7.6070284237726096</v>
      </c>
      <c r="P54">
        <f t="shared" si="2"/>
        <v>7.6728682170542637</v>
      </c>
      <c r="Q54">
        <f t="shared" si="7"/>
        <v>7.8551937984496121</v>
      </c>
      <c r="R54">
        <f t="shared" si="3"/>
        <v>0.50645994832041341</v>
      </c>
      <c r="U54">
        <f>7.81/R54</f>
        <v>15.420765306122449</v>
      </c>
      <c r="V54">
        <f t="shared" si="4"/>
        <v>0.97448979591836737</v>
      </c>
    </row>
    <row r="55" spans="1:22">
      <c r="A55" t="s">
        <v>55</v>
      </c>
      <c r="B55">
        <v>54</v>
      </c>
      <c r="C55">
        <v>12.075966386554622</v>
      </c>
      <c r="D55">
        <v>12.15</v>
      </c>
      <c r="E55">
        <v>12</v>
      </c>
      <c r="H55">
        <v>1.33</v>
      </c>
      <c r="I55">
        <v>5.01</v>
      </c>
      <c r="J55">
        <v>3.71</v>
      </c>
      <c r="K55">
        <v>15.05</v>
      </c>
      <c r="L55">
        <v>15.05</v>
      </c>
      <c r="M55">
        <f t="shared" si="0"/>
        <v>0.64673913043478259</v>
      </c>
      <c r="N55">
        <f t="shared" si="1"/>
        <v>35.326086956521735</v>
      </c>
      <c r="O55">
        <f t="shared" si="6"/>
        <v>9.7334239130434792</v>
      </c>
      <c r="P55">
        <f t="shared" si="2"/>
        <v>9.7334239130434792</v>
      </c>
      <c r="Q55">
        <f t="shared" si="7"/>
        <v>7.8578804347826088</v>
      </c>
      <c r="R55">
        <f t="shared" si="3"/>
        <v>0.64673913043478259</v>
      </c>
      <c r="U55">
        <f t="shared" ref="U55:U105" si="9">7.81/R55</f>
        <v>12.075966386554622</v>
      </c>
      <c r="V55">
        <f t="shared" si="4"/>
        <v>0.54621848739495793</v>
      </c>
    </row>
    <row r="56" spans="1:22">
      <c r="A56" t="s">
        <v>56</v>
      </c>
      <c r="B56">
        <v>55</v>
      </c>
      <c r="C56">
        <v>13.087027027027025</v>
      </c>
      <c r="D56">
        <v>13.11</v>
      </c>
      <c r="E56">
        <v>13</v>
      </c>
      <c r="H56">
        <v>1.33</v>
      </c>
      <c r="I56">
        <v>5.05</v>
      </c>
      <c r="J56">
        <v>3.55</v>
      </c>
      <c r="K56">
        <v>15.1</v>
      </c>
      <c r="L56">
        <v>15.12</v>
      </c>
      <c r="M56">
        <f t="shared" si="0"/>
        <v>0.59677419354838712</v>
      </c>
      <c r="N56">
        <f t="shared" si="1"/>
        <v>40.322580645161295</v>
      </c>
      <c r="O56">
        <f t="shared" si="6"/>
        <v>9.0112903225806456</v>
      </c>
      <c r="P56">
        <f t="shared" si="2"/>
        <v>9.0232258064516131</v>
      </c>
      <c r="Q56">
        <f t="shared" si="7"/>
        <v>7.8237096774193544</v>
      </c>
      <c r="R56">
        <f t="shared" si="3"/>
        <v>0.59677419354838712</v>
      </c>
      <c r="U56">
        <f t="shared" si="9"/>
        <v>13.087027027027025</v>
      </c>
      <c r="V56">
        <f t="shared" si="4"/>
        <v>0.67567567567567555</v>
      </c>
    </row>
    <row r="57" spans="1:22">
      <c r="A57" t="s">
        <v>57</v>
      </c>
      <c r="B57">
        <v>56</v>
      </c>
      <c r="C57">
        <v>14.859025641025642</v>
      </c>
      <c r="D57">
        <v>14.85</v>
      </c>
      <c r="E57">
        <v>15</v>
      </c>
      <c r="H57">
        <v>1.33</v>
      </c>
      <c r="I57">
        <v>5.04</v>
      </c>
      <c r="J57">
        <v>3.28</v>
      </c>
      <c r="K57">
        <v>15.12</v>
      </c>
      <c r="L57">
        <v>15.02</v>
      </c>
      <c r="M57">
        <f t="shared" si="0"/>
        <v>0.52560646900269536</v>
      </c>
      <c r="N57">
        <f t="shared" si="1"/>
        <v>47.439353099730461</v>
      </c>
      <c r="O57">
        <f t="shared" si="6"/>
        <v>7.9471698113207534</v>
      </c>
      <c r="P57">
        <f t="shared" si="2"/>
        <v>7.8946091644204843</v>
      </c>
      <c r="Q57">
        <f t="shared" si="7"/>
        <v>7.8052560646900258</v>
      </c>
      <c r="R57">
        <f t="shared" si="3"/>
        <v>0.52560646900269536</v>
      </c>
      <c r="U57">
        <f t="shared" si="9"/>
        <v>14.859025641025642</v>
      </c>
      <c r="V57">
        <f t="shared" si="4"/>
        <v>0.9025641025641028</v>
      </c>
    </row>
    <row r="58" spans="1:22">
      <c r="A58" t="s">
        <v>58</v>
      </c>
      <c r="B58">
        <v>57</v>
      </c>
      <c r="C58">
        <v>12.571359649122806</v>
      </c>
      <c r="D58">
        <v>12.71</v>
      </c>
      <c r="E58">
        <v>12.5</v>
      </c>
      <c r="H58">
        <v>1.33</v>
      </c>
      <c r="I58">
        <v>5</v>
      </c>
      <c r="J58">
        <v>3.61</v>
      </c>
      <c r="K58">
        <v>15.14</v>
      </c>
      <c r="L58">
        <v>15.01</v>
      </c>
      <c r="M58">
        <f t="shared" si="0"/>
        <v>0.62125340599455037</v>
      </c>
      <c r="N58">
        <f t="shared" si="1"/>
        <v>37.874659400544964</v>
      </c>
      <c r="O58">
        <f t="shared" si="6"/>
        <v>9.4057765667574937</v>
      </c>
      <c r="P58">
        <f t="shared" si="2"/>
        <v>9.3250136239782009</v>
      </c>
      <c r="Q58">
        <f t="shared" si="7"/>
        <v>7.8961307901907354</v>
      </c>
      <c r="R58">
        <f t="shared" si="3"/>
        <v>0.62125340599455037</v>
      </c>
      <c r="U58">
        <f t="shared" si="9"/>
        <v>12.571359649122806</v>
      </c>
      <c r="V58">
        <f t="shared" si="4"/>
        <v>0.60964912280701755</v>
      </c>
    </row>
    <row r="59" spans="1:22">
      <c r="A59" t="s">
        <v>59</v>
      </c>
      <c r="B59">
        <v>58</v>
      </c>
      <c r="C59">
        <v>13.473175355450236</v>
      </c>
      <c r="D59">
        <v>13.46</v>
      </c>
      <c r="E59">
        <v>13.5</v>
      </c>
      <c r="H59">
        <v>1.34</v>
      </c>
      <c r="I59">
        <v>4.9800000000000004</v>
      </c>
      <c r="J59">
        <v>3.45</v>
      </c>
      <c r="K59">
        <v>15.02</v>
      </c>
      <c r="L59">
        <v>15.07</v>
      </c>
      <c r="M59">
        <f t="shared" si="0"/>
        <v>0.57967032967032972</v>
      </c>
      <c r="N59">
        <f t="shared" si="1"/>
        <v>42.032967032967036</v>
      </c>
      <c r="O59">
        <f t="shared" si="6"/>
        <v>8.7066483516483526</v>
      </c>
      <c r="P59">
        <f t="shared" si="2"/>
        <v>8.7356318681318683</v>
      </c>
      <c r="Q59">
        <f t="shared" si="7"/>
        <v>7.8023626373626387</v>
      </c>
      <c r="R59">
        <f t="shared" si="3"/>
        <v>0.57967032967032972</v>
      </c>
      <c r="U59">
        <f t="shared" si="9"/>
        <v>13.473175355450236</v>
      </c>
      <c r="V59">
        <f t="shared" si="4"/>
        <v>0.72511848341232199</v>
      </c>
    </row>
    <row r="60" spans="1:22">
      <c r="A60" t="s">
        <v>60</v>
      </c>
      <c r="B60">
        <v>59</v>
      </c>
      <c r="C60">
        <v>14.789951690821253</v>
      </c>
      <c r="D60">
        <v>14.77</v>
      </c>
      <c r="E60">
        <v>15</v>
      </c>
      <c r="H60">
        <v>1.34</v>
      </c>
      <c r="I60">
        <v>5.26</v>
      </c>
      <c r="J60">
        <v>3.41</v>
      </c>
      <c r="K60">
        <v>15.01</v>
      </c>
      <c r="L60">
        <v>14.96</v>
      </c>
      <c r="M60">
        <f t="shared" si="0"/>
        <v>0.52806122448979598</v>
      </c>
      <c r="N60">
        <f t="shared" si="1"/>
        <v>47.1938775510204</v>
      </c>
      <c r="O60">
        <f t="shared" si="6"/>
        <v>7.9261989795918373</v>
      </c>
      <c r="P60">
        <f t="shared" si="2"/>
        <v>7.8997959183673485</v>
      </c>
      <c r="Q60">
        <f t="shared" si="7"/>
        <v>7.7994642857142864</v>
      </c>
      <c r="R60">
        <f t="shared" si="3"/>
        <v>0.52806122448979598</v>
      </c>
      <c r="U60">
        <f t="shared" si="9"/>
        <v>14.789951690821253</v>
      </c>
      <c r="V60">
        <f t="shared" si="4"/>
        <v>0.89371980676328489</v>
      </c>
    </row>
    <row r="61" spans="1:22">
      <c r="A61" t="s">
        <v>61</v>
      </c>
      <c r="B61">
        <v>60</v>
      </c>
      <c r="C61">
        <v>13.15551111111111</v>
      </c>
      <c r="D61">
        <v>13.16</v>
      </c>
      <c r="E61">
        <v>13</v>
      </c>
      <c r="H61">
        <v>1.34</v>
      </c>
      <c r="I61">
        <v>5.13</v>
      </c>
      <c r="J61">
        <v>3.59</v>
      </c>
      <c r="K61">
        <v>15.07</v>
      </c>
      <c r="L61">
        <v>15.02</v>
      </c>
      <c r="M61">
        <f t="shared" si="0"/>
        <v>0.59366754617414252</v>
      </c>
      <c r="N61">
        <f t="shared" si="1"/>
        <v>40.633245382585756</v>
      </c>
      <c r="O61">
        <f t="shared" si="6"/>
        <v>8.9465699208443272</v>
      </c>
      <c r="P61">
        <f t="shared" si="2"/>
        <v>8.9168865435356199</v>
      </c>
      <c r="Q61">
        <f t="shared" si="7"/>
        <v>7.8126649076517154</v>
      </c>
      <c r="R61">
        <f t="shared" si="3"/>
        <v>0.59366754617414252</v>
      </c>
      <c r="U61">
        <f t="shared" si="9"/>
        <v>13.15551111111111</v>
      </c>
      <c r="V61">
        <f t="shared" si="4"/>
        <v>0.68444444444444452</v>
      </c>
    </row>
    <row r="62" spans="1:22">
      <c r="A62" t="s">
        <v>62</v>
      </c>
      <c r="B62">
        <v>61</v>
      </c>
      <c r="C62">
        <v>15.922044198895026</v>
      </c>
      <c r="H62">
        <v>1.32</v>
      </c>
      <c r="I62">
        <v>5.01</v>
      </c>
      <c r="J62">
        <v>3.13</v>
      </c>
      <c r="K62">
        <v>14.97</v>
      </c>
      <c r="L62">
        <v>15.24</v>
      </c>
      <c r="M62">
        <f t="shared" si="0"/>
        <v>0.49051490514905149</v>
      </c>
      <c r="N62">
        <f t="shared" si="1"/>
        <v>50.948509485094853</v>
      </c>
      <c r="O62">
        <f t="shared" si="6"/>
        <v>7.3430081300813015</v>
      </c>
      <c r="P62">
        <f t="shared" si="2"/>
        <v>7.4754471544715448</v>
      </c>
      <c r="R62">
        <f t="shared" si="3"/>
        <v>0.49051490514905149</v>
      </c>
      <c r="U62">
        <f t="shared" si="9"/>
        <v>15.922044198895026</v>
      </c>
      <c r="V62">
        <f t="shared" si="4"/>
        <v>1.0386740331491711</v>
      </c>
    </row>
    <row r="63" spans="1:22">
      <c r="A63" t="s">
        <v>63</v>
      </c>
      <c r="B63">
        <v>62</v>
      </c>
      <c r="C63">
        <v>18.85703947368421</v>
      </c>
      <c r="H63">
        <v>1.33</v>
      </c>
      <c r="I63">
        <v>5</v>
      </c>
      <c r="J63">
        <v>2.85</v>
      </c>
      <c r="K63">
        <v>15.25</v>
      </c>
      <c r="L63">
        <v>15.15</v>
      </c>
      <c r="M63">
        <f t="shared" si="0"/>
        <v>0.41416893732970028</v>
      </c>
      <c r="N63">
        <f t="shared" si="1"/>
        <v>58.583106267029969</v>
      </c>
      <c r="O63">
        <f t="shared" si="6"/>
        <v>6.3160762942779289</v>
      </c>
      <c r="P63">
        <f t="shared" si="2"/>
        <v>6.2746594005449596</v>
      </c>
      <c r="R63">
        <f t="shared" si="3"/>
        <v>0.41416893732970028</v>
      </c>
      <c r="U63">
        <f t="shared" si="9"/>
        <v>18.85703947368421</v>
      </c>
      <c r="V63">
        <f t="shared" si="4"/>
        <v>1.4144736842105263</v>
      </c>
    </row>
    <row r="64" spans="1:22">
      <c r="A64" t="s">
        <v>64</v>
      </c>
      <c r="B64">
        <v>63</v>
      </c>
      <c r="C64">
        <v>14.348604651162793</v>
      </c>
      <c r="D64">
        <v>14.35</v>
      </c>
      <c r="H64">
        <v>1.33</v>
      </c>
      <c r="I64">
        <v>5.28</v>
      </c>
      <c r="J64">
        <v>3.48</v>
      </c>
      <c r="K64">
        <v>15.28</v>
      </c>
      <c r="L64">
        <v>14.95</v>
      </c>
      <c r="M64">
        <f t="shared" si="0"/>
        <v>0.54430379746835433</v>
      </c>
      <c r="N64">
        <f t="shared" si="1"/>
        <v>45.569620253164558</v>
      </c>
      <c r="O64">
        <f t="shared" si="6"/>
        <v>8.3169620253164531</v>
      </c>
      <c r="P64">
        <f t="shared" si="2"/>
        <v>8.1373417721518972</v>
      </c>
      <c r="Q64">
        <f t="shared" si="7"/>
        <v>7.8107594936708846</v>
      </c>
      <c r="R64">
        <f t="shared" si="3"/>
        <v>0.54430379746835433</v>
      </c>
      <c r="U64">
        <f t="shared" si="9"/>
        <v>14.348604651162793</v>
      </c>
      <c r="V64">
        <f t="shared" si="4"/>
        <v>0.83720930232558188</v>
      </c>
    </row>
    <row r="65" spans="1:22">
      <c r="A65" t="s">
        <v>65</v>
      </c>
      <c r="B65">
        <v>64</v>
      </c>
      <c r="C65">
        <v>18.940419161676644</v>
      </c>
      <c r="D65">
        <v>18.989999999999998</v>
      </c>
      <c r="H65">
        <v>1.32</v>
      </c>
      <c r="I65">
        <v>5.37</v>
      </c>
      <c r="J65">
        <v>2.99</v>
      </c>
      <c r="K65">
        <v>15.14</v>
      </c>
      <c r="L65">
        <v>15.15</v>
      </c>
      <c r="M65">
        <f t="shared" si="0"/>
        <v>0.41234567901234576</v>
      </c>
      <c r="N65">
        <f t="shared" si="1"/>
        <v>58.765432098765437</v>
      </c>
      <c r="O65">
        <f t="shared" si="6"/>
        <v>6.2429135802469151</v>
      </c>
      <c r="P65">
        <f t="shared" si="2"/>
        <v>6.2470370370370381</v>
      </c>
      <c r="Q65">
        <f t="shared" si="7"/>
        <v>7.8304444444444457</v>
      </c>
      <c r="R65">
        <f t="shared" si="3"/>
        <v>0.41234567901234576</v>
      </c>
      <c r="U65">
        <f t="shared" si="9"/>
        <v>18.940419161676644</v>
      </c>
      <c r="V65">
        <f t="shared" si="4"/>
        <v>1.4251497005988019</v>
      </c>
    </row>
    <row r="66" spans="1:22">
      <c r="A66" t="s">
        <v>66</v>
      </c>
      <c r="B66">
        <v>65</v>
      </c>
      <c r="C66">
        <v>17.864790419161679</v>
      </c>
      <c r="D66">
        <v>17.98</v>
      </c>
      <c r="E66">
        <v>18</v>
      </c>
      <c r="H66">
        <v>1.33</v>
      </c>
      <c r="I66">
        <v>5.15</v>
      </c>
      <c r="J66">
        <v>3</v>
      </c>
      <c r="K66">
        <v>15.33</v>
      </c>
      <c r="L66">
        <v>15.01</v>
      </c>
      <c r="M66">
        <f t="shared" si="0"/>
        <v>0.43717277486910988</v>
      </c>
      <c r="N66">
        <f t="shared" si="1"/>
        <v>56.282722513089013</v>
      </c>
      <c r="O66">
        <f t="shared" si="6"/>
        <v>6.7018586387434542</v>
      </c>
      <c r="P66">
        <f t="shared" si="2"/>
        <v>6.561963350785339</v>
      </c>
      <c r="Q66">
        <f t="shared" si="7"/>
        <v>7.8603664921465954</v>
      </c>
      <c r="R66">
        <f t="shared" si="3"/>
        <v>0.43717277486910988</v>
      </c>
      <c r="U66">
        <f t="shared" si="9"/>
        <v>17.864790419161679</v>
      </c>
      <c r="V66">
        <f t="shared" ref="V66:V105" si="10">(K66-O66)/O66</f>
        <v>1.2874251497005993</v>
      </c>
    </row>
    <row r="67" spans="1:22">
      <c r="A67" t="s">
        <v>67</v>
      </c>
      <c r="B67">
        <v>66</v>
      </c>
      <c r="C67">
        <v>12.835879629629627</v>
      </c>
      <c r="D67">
        <v>12.82</v>
      </c>
      <c r="E67">
        <v>13</v>
      </c>
      <c r="H67">
        <v>1.33</v>
      </c>
      <c r="I67">
        <v>4.88</v>
      </c>
      <c r="J67">
        <v>3.49</v>
      </c>
      <c r="K67">
        <v>15.25</v>
      </c>
      <c r="L67">
        <v>15.16</v>
      </c>
      <c r="M67">
        <f t="shared" ref="M67:M105" si="11">(J67-H67)/(I67-H67)</f>
        <v>0.60845070422535219</v>
      </c>
      <c r="N67">
        <f t="shared" ref="N67:N105" si="12">(((I67-H67)-(J67-H67))/(I67-H67))*100</f>
        <v>39.154929577464785</v>
      </c>
      <c r="O67">
        <f t="shared" si="6"/>
        <v>9.2788732394366207</v>
      </c>
      <c r="P67">
        <f t="shared" ref="P67:P105" si="13">M67*L67</f>
        <v>9.2241126760563397</v>
      </c>
      <c r="Q67">
        <f t="shared" si="7"/>
        <v>7.8003380281690156</v>
      </c>
      <c r="R67">
        <f t="shared" ref="R67:R105" si="14">O67/K67</f>
        <v>0.60845070422535219</v>
      </c>
      <c r="U67">
        <f t="shared" si="9"/>
        <v>12.835879629629627</v>
      </c>
      <c r="V67">
        <f t="shared" si="10"/>
        <v>0.64351851851851838</v>
      </c>
    </row>
    <row r="68" spans="1:22">
      <c r="A68" t="s">
        <v>68</v>
      </c>
      <c r="B68">
        <v>67</v>
      </c>
      <c r="C68">
        <v>13.378565022421528</v>
      </c>
      <c r="D68">
        <v>13.4</v>
      </c>
      <c r="E68">
        <v>13.5</v>
      </c>
      <c r="H68">
        <v>1.34</v>
      </c>
      <c r="I68">
        <v>5.16</v>
      </c>
      <c r="J68">
        <v>3.57</v>
      </c>
      <c r="K68">
        <v>15.24</v>
      </c>
      <c r="L68">
        <v>15.06</v>
      </c>
      <c r="M68">
        <f t="shared" si="11"/>
        <v>0.58376963350785327</v>
      </c>
      <c r="N68">
        <f t="shared" si="12"/>
        <v>41.623036649214676</v>
      </c>
      <c r="O68">
        <f t="shared" si="6"/>
        <v>8.8966492146596838</v>
      </c>
      <c r="P68">
        <f t="shared" si="13"/>
        <v>8.7915706806282703</v>
      </c>
      <c r="Q68">
        <f t="shared" si="7"/>
        <v>7.8225130890052341</v>
      </c>
      <c r="R68">
        <f t="shared" si="14"/>
        <v>0.58376963350785327</v>
      </c>
      <c r="U68">
        <f t="shared" si="9"/>
        <v>13.378565022421528</v>
      </c>
      <c r="V68">
        <f t="shared" si="10"/>
        <v>0.71300448430493313</v>
      </c>
    </row>
    <row r="69" spans="1:22">
      <c r="A69" t="s">
        <v>69</v>
      </c>
      <c r="B69">
        <v>68</v>
      </c>
      <c r="C69">
        <v>11.564807692307696</v>
      </c>
      <c r="D69">
        <v>11.55</v>
      </c>
      <c r="E69">
        <v>11.5</v>
      </c>
      <c r="H69">
        <v>1.34</v>
      </c>
      <c r="I69">
        <v>5.19</v>
      </c>
      <c r="J69">
        <v>3.94</v>
      </c>
      <c r="K69">
        <v>15.28</v>
      </c>
      <c r="L69">
        <v>15.09</v>
      </c>
      <c r="M69">
        <f t="shared" si="11"/>
        <v>0.67532467532467511</v>
      </c>
      <c r="N69">
        <f t="shared" si="12"/>
        <v>32.467532467532486</v>
      </c>
      <c r="O69">
        <f t="shared" ref="O69:O105" si="15">M69*K69</f>
        <v>10.318961038961035</v>
      </c>
      <c r="P69">
        <f t="shared" si="13"/>
        <v>10.190649350649347</v>
      </c>
      <c r="Q69">
        <f t="shared" ref="Q69:Q105" si="16">D69*M69</f>
        <v>7.799999999999998</v>
      </c>
      <c r="R69">
        <f t="shared" si="14"/>
        <v>0.67532467532467511</v>
      </c>
      <c r="U69">
        <f t="shared" si="9"/>
        <v>11.564807692307696</v>
      </c>
      <c r="V69">
        <f t="shared" si="10"/>
        <v>0.48076923076923128</v>
      </c>
    </row>
    <row r="70" spans="1:22">
      <c r="A70" t="s">
        <v>70</v>
      </c>
      <c r="B70">
        <v>69</v>
      </c>
      <c r="C70">
        <v>17.242255192878336</v>
      </c>
      <c r="D70">
        <v>17.420000000000002</v>
      </c>
      <c r="E70">
        <v>17.5</v>
      </c>
      <c r="H70">
        <v>1.33</v>
      </c>
      <c r="I70">
        <v>8.77</v>
      </c>
      <c r="J70">
        <v>4.7</v>
      </c>
      <c r="K70">
        <v>15.8</v>
      </c>
      <c r="L70">
        <v>15.45</v>
      </c>
      <c r="M70">
        <f t="shared" si="11"/>
        <v>0.45295698924731187</v>
      </c>
      <c r="N70">
        <f t="shared" si="12"/>
        <v>54.704301075268816</v>
      </c>
      <c r="O70">
        <f t="shared" si="15"/>
        <v>7.1567204301075282</v>
      </c>
      <c r="P70">
        <f t="shared" si="13"/>
        <v>6.9981854838709685</v>
      </c>
      <c r="Q70">
        <f t="shared" si="16"/>
        <v>7.8905107526881739</v>
      </c>
      <c r="R70">
        <f t="shared" si="14"/>
        <v>0.45295698924731187</v>
      </c>
      <c r="U70">
        <f t="shared" si="9"/>
        <v>17.242255192878336</v>
      </c>
      <c r="V70">
        <f t="shared" si="10"/>
        <v>1.2077151335311569</v>
      </c>
    </row>
    <row r="71" spans="1:22">
      <c r="A71" t="s">
        <v>71</v>
      </c>
      <c r="B71">
        <v>70</v>
      </c>
      <c r="C71">
        <v>12.647161290322577</v>
      </c>
      <c r="D71">
        <v>12.76</v>
      </c>
      <c r="E71">
        <v>13</v>
      </c>
      <c r="H71">
        <v>1.34</v>
      </c>
      <c r="I71">
        <v>8.8699999999999992</v>
      </c>
      <c r="J71">
        <v>5.99</v>
      </c>
      <c r="K71">
        <v>15.5</v>
      </c>
      <c r="L71">
        <v>15.09</v>
      </c>
      <c r="M71">
        <f t="shared" si="11"/>
        <v>0.61752988047808777</v>
      </c>
      <c r="N71">
        <f t="shared" si="12"/>
        <v>38.247011952191222</v>
      </c>
      <c r="O71">
        <f t="shared" si="15"/>
        <v>9.5717131474103603</v>
      </c>
      <c r="P71">
        <f t="shared" si="13"/>
        <v>9.3185258964143447</v>
      </c>
      <c r="Q71">
        <f t="shared" si="16"/>
        <v>7.8796812749003999</v>
      </c>
      <c r="R71">
        <f t="shared" si="14"/>
        <v>0.61752988047808777</v>
      </c>
      <c r="U71">
        <f t="shared" si="9"/>
        <v>12.647161290322577</v>
      </c>
      <c r="V71">
        <f t="shared" si="10"/>
        <v>0.61935483870967711</v>
      </c>
    </row>
    <row r="72" spans="1:22">
      <c r="A72" t="s">
        <v>72</v>
      </c>
      <c r="B72">
        <v>71</v>
      </c>
      <c r="C72">
        <v>15.026534954407294</v>
      </c>
      <c r="H72">
        <v>1.34</v>
      </c>
      <c r="I72">
        <v>7.67</v>
      </c>
      <c r="J72">
        <v>4.63</v>
      </c>
      <c r="K72">
        <v>15</v>
      </c>
      <c r="L72">
        <v>14.45</v>
      </c>
      <c r="M72">
        <f t="shared" si="11"/>
        <v>0.51974723538704581</v>
      </c>
      <c r="N72">
        <f t="shared" si="12"/>
        <v>48.025276461295419</v>
      </c>
      <c r="O72">
        <f t="shared" si="15"/>
        <v>7.7962085308056874</v>
      </c>
      <c r="P72">
        <f t="shared" si="13"/>
        <v>7.5103475513428117</v>
      </c>
      <c r="R72">
        <f t="shared" si="14"/>
        <v>0.51974723538704581</v>
      </c>
      <c r="U72">
        <f t="shared" si="9"/>
        <v>15.026534954407294</v>
      </c>
      <c r="V72">
        <f t="shared" si="10"/>
        <v>0.92401215805471115</v>
      </c>
    </row>
    <row r="73" spans="1:22">
      <c r="A73" t="s">
        <v>73</v>
      </c>
      <c r="B73">
        <v>72</v>
      </c>
      <c r="C73">
        <v>13.546800000000001</v>
      </c>
      <c r="H73">
        <v>1.34</v>
      </c>
      <c r="I73">
        <v>6.11</v>
      </c>
      <c r="J73">
        <v>4.09</v>
      </c>
      <c r="K73" s="2">
        <v>12.85</v>
      </c>
      <c r="L73" s="2">
        <v>11.73</v>
      </c>
      <c r="M73">
        <f t="shared" si="11"/>
        <v>0.5765199161425576</v>
      </c>
      <c r="N73">
        <f t="shared" si="12"/>
        <v>42.348008385744237</v>
      </c>
      <c r="O73">
        <f t="shared" si="15"/>
        <v>7.4082809224318646</v>
      </c>
      <c r="P73">
        <f t="shared" si="13"/>
        <v>6.7625786163522008</v>
      </c>
      <c r="R73">
        <f t="shared" si="14"/>
        <v>0.5765199161425576</v>
      </c>
      <c r="U73">
        <f t="shared" si="9"/>
        <v>13.546800000000001</v>
      </c>
      <c r="V73">
        <f t="shared" si="10"/>
        <v>0.73454545454545472</v>
      </c>
    </row>
    <row r="74" spans="1:22">
      <c r="A74" t="s">
        <v>74</v>
      </c>
      <c r="B74">
        <v>73</v>
      </c>
      <c r="C74">
        <v>12.558124999999997</v>
      </c>
      <c r="D74">
        <v>12.61</v>
      </c>
      <c r="E74">
        <v>12.5</v>
      </c>
      <c r="H74">
        <v>1.34</v>
      </c>
      <c r="I74">
        <v>7</v>
      </c>
      <c r="J74">
        <v>4.8600000000000003</v>
      </c>
      <c r="K74">
        <v>15</v>
      </c>
      <c r="L74">
        <v>13.07</v>
      </c>
      <c r="M74">
        <f t="shared" si="11"/>
        <v>0.62190812720848065</v>
      </c>
      <c r="N74">
        <f t="shared" si="12"/>
        <v>37.809187279151935</v>
      </c>
      <c r="O74">
        <f t="shared" si="15"/>
        <v>9.328621908127209</v>
      </c>
      <c r="P74">
        <f t="shared" si="13"/>
        <v>8.1283392226148425</v>
      </c>
      <c r="Q74">
        <f t="shared" si="16"/>
        <v>7.8422614840989411</v>
      </c>
      <c r="R74">
        <f t="shared" si="14"/>
        <v>0.62190812720848065</v>
      </c>
      <c r="U74">
        <f t="shared" si="9"/>
        <v>12.558124999999997</v>
      </c>
      <c r="V74">
        <f t="shared" si="10"/>
        <v>0.6079545454545453</v>
      </c>
    </row>
    <row r="75" spans="1:22">
      <c r="A75" t="s">
        <v>75</v>
      </c>
      <c r="B75">
        <v>74</v>
      </c>
      <c r="C75">
        <v>13.854044585987257</v>
      </c>
      <c r="D75">
        <v>13.8</v>
      </c>
      <c r="E75">
        <v>14</v>
      </c>
      <c r="H75">
        <v>1.34</v>
      </c>
      <c r="I75">
        <v>6.91</v>
      </c>
      <c r="J75">
        <v>4.4800000000000004</v>
      </c>
      <c r="K75">
        <v>15.09</v>
      </c>
      <c r="L75">
        <v>15.52</v>
      </c>
      <c r="M75">
        <f t="shared" si="11"/>
        <v>0.56373429084380622</v>
      </c>
      <c r="N75">
        <f t="shared" si="12"/>
        <v>43.626570915619382</v>
      </c>
      <c r="O75">
        <f t="shared" si="15"/>
        <v>8.506750448833035</v>
      </c>
      <c r="P75">
        <f t="shared" si="13"/>
        <v>8.7491561938958728</v>
      </c>
      <c r="Q75">
        <f t="shared" si="16"/>
        <v>7.7795332136445259</v>
      </c>
      <c r="R75">
        <f t="shared" si="14"/>
        <v>0.56373429084380622</v>
      </c>
      <c r="U75">
        <f t="shared" si="9"/>
        <v>13.854044585987257</v>
      </c>
      <c r="V75">
        <f t="shared" si="10"/>
        <v>0.77388535031847117</v>
      </c>
    </row>
    <row r="76" spans="1:22">
      <c r="A76" t="s">
        <v>76</v>
      </c>
      <c r="B76">
        <v>75</v>
      </c>
      <c r="C76">
        <v>15.763566176470588</v>
      </c>
      <c r="D76">
        <v>15.84</v>
      </c>
      <c r="E76">
        <v>16</v>
      </c>
      <c r="H76">
        <v>1.34</v>
      </c>
      <c r="I76">
        <v>6.83</v>
      </c>
      <c r="J76">
        <v>4.0599999999999996</v>
      </c>
      <c r="K76">
        <v>14.97</v>
      </c>
      <c r="L76">
        <v>15.34</v>
      </c>
      <c r="M76">
        <f t="shared" si="11"/>
        <v>0.49544626593806917</v>
      </c>
      <c r="N76">
        <f t="shared" si="12"/>
        <v>50.455373406193083</v>
      </c>
      <c r="O76">
        <f t="shared" si="15"/>
        <v>7.4168306010928955</v>
      </c>
      <c r="P76">
        <f t="shared" si="13"/>
        <v>7.6001457194899809</v>
      </c>
      <c r="Q76">
        <f t="shared" si="16"/>
        <v>7.8478688524590154</v>
      </c>
      <c r="R76">
        <f t="shared" si="14"/>
        <v>0.49544626593806917</v>
      </c>
      <c r="U76">
        <f t="shared" si="9"/>
        <v>15.763566176470588</v>
      </c>
      <c r="V76">
        <f t="shared" si="10"/>
        <v>1.0183823529411768</v>
      </c>
    </row>
    <row r="77" spans="1:22">
      <c r="A77" t="s">
        <v>77</v>
      </c>
      <c r="B77">
        <v>76</v>
      </c>
      <c r="C77">
        <v>13.269030612244899</v>
      </c>
      <c r="D77">
        <v>13.25</v>
      </c>
      <c r="E77">
        <v>13.5</v>
      </c>
      <c r="H77">
        <v>1.34</v>
      </c>
      <c r="I77">
        <v>8</v>
      </c>
      <c r="J77">
        <v>5.26</v>
      </c>
      <c r="K77">
        <v>15.28</v>
      </c>
      <c r="L77">
        <v>15.06</v>
      </c>
      <c r="M77">
        <f t="shared" si="11"/>
        <v>0.58858858858858853</v>
      </c>
      <c r="N77">
        <f t="shared" si="12"/>
        <v>41.141141141141141</v>
      </c>
      <c r="O77">
        <f t="shared" si="15"/>
        <v>8.9936336336336318</v>
      </c>
      <c r="P77">
        <f t="shared" si="13"/>
        <v>8.8641441441441433</v>
      </c>
      <c r="Q77">
        <f t="shared" si="16"/>
        <v>7.7987987987987983</v>
      </c>
      <c r="R77">
        <f t="shared" si="14"/>
        <v>0.58858858858858853</v>
      </c>
      <c r="U77">
        <f t="shared" si="9"/>
        <v>13.269030612244899</v>
      </c>
      <c r="V77">
        <f t="shared" si="10"/>
        <v>0.69897959183673497</v>
      </c>
    </row>
    <row r="78" spans="1:22">
      <c r="A78" t="s">
        <v>78</v>
      </c>
      <c r="B78">
        <v>77</v>
      </c>
      <c r="C78">
        <v>17.071858974358975</v>
      </c>
      <c r="D78">
        <v>17.03</v>
      </c>
      <c r="E78">
        <v>17</v>
      </c>
      <c r="H78">
        <v>1.34</v>
      </c>
      <c r="I78">
        <v>8.16</v>
      </c>
      <c r="J78">
        <v>4.46</v>
      </c>
      <c r="K78">
        <v>15.08</v>
      </c>
      <c r="L78">
        <v>14.48</v>
      </c>
      <c r="M78">
        <f t="shared" si="11"/>
        <v>0.45747800586510262</v>
      </c>
      <c r="N78">
        <f t="shared" si="12"/>
        <v>54.252199413489734</v>
      </c>
      <c r="O78">
        <f t="shared" si="15"/>
        <v>6.8987683284457475</v>
      </c>
      <c r="P78">
        <f t="shared" si="13"/>
        <v>6.624281524926686</v>
      </c>
      <c r="Q78">
        <f t="shared" si="16"/>
        <v>7.7908504398826981</v>
      </c>
      <c r="R78">
        <f t="shared" si="14"/>
        <v>0.45747800586510262</v>
      </c>
      <c r="U78">
        <f t="shared" si="9"/>
        <v>17.071858974358975</v>
      </c>
      <c r="V78">
        <f t="shared" si="10"/>
        <v>1.1858974358974359</v>
      </c>
    </row>
    <row r="79" spans="1:22">
      <c r="A79" t="s">
        <v>79</v>
      </c>
      <c r="B79">
        <v>78</v>
      </c>
      <c r="C79">
        <v>13.667500000000002</v>
      </c>
      <c r="D79">
        <v>13.37</v>
      </c>
      <c r="E79">
        <v>13.5</v>
      </c>
      <c r="H79">
        <v>1.34</v>
      </c>
      <c r="I79">
        <v>5.82</v>
      </c>
      <c r="J79">
        <v>3.9</v>
      </c>
      <c r="K79">
        <v>15.24</v>
      </c>
      <c r="L79">
        <v>14.92</v>
      </c>
      <c r="M79">
        <f t="shared" si="11"/>
        <v>0.57142857142857129</v>
      </c>
      <c r="N79">
        <f t="shared" si="12"/>
        <v>42.857142857142868</v>
      </c>
      <c r="O79">
        <f t="shared" si="15"/>
        <v>8.7085714285714264</v>
      </c>
      <c r="P79">
        <f t="shared" si="13"/>
        <v>8.5257142857142831</v>
      </c>
      <c r="Q79">
        <f t="shared" si="16"/>
        <v>7.6399999999999979</v>
      </c>
      <c r="R79">
        <f t="shared" si="14"/>
        <v>0.57142857142857129</v>
      </c>
      <c r="U79">
        <f t="shared" si="9"/>
        <v>13.667500000000002</v>
      </c>
      <c r="V79">
        <f t="shared" si="10"/>
        <v>0.75000000000000044</v>
      </c>
    </row>
    <row r="80" spans="1:22">
      <c r="A80" t="s">
        <v>80</v>
      </c>
      <c r="B80">
        <v>79</v>
      </c>
      <c r="C80">
        <v>19.928965517241377</v>
      </c>
      <c r="D80">
        <v>19.95</v>
      </c>
      <c r="E80">
        <v>20</v>
      </c>
      <c r="H80">
        <v>1.34</v>
      </c>
      <c r="I80">
        <v>6.52</v>
      </c>
      <c r="J80">
        <v>3.37</v>
      </c>
      <c r="K80">
        <v>15.24</v>
      </c>
      <c r="L80">
        <v>15.02</v>
      </c>
      <c r="M80">
        <f t="shared" si="11"/>
        <v>0.39189189189189194</v>
      </c>
      <c r="N80">
        <f t="shared" si="12"/>
        <v>60.8108108108108</v>
      </c>
      <c r="O80">
        <f t="shared" si="15"/>
        <v>5.9724324324324334</v>
      </c>
      <c r="P80">
        <f t="shared" si="13"/>
        <v>5.8862162162162166</v>
      </c>
      <c r="Q80">
        <f t="shared" si="16"/>
        <v>7.818243243243244</v>
      </c>
      <c r="R80">
        <f t="shared" si="14"/>
        <v>0.39189189189189194</v>
      </c>
      <c r="U80">
        <f t="shared" si="9"/>
        <v>19.928965517241377</v>
      </c>
      <c r="V80">
        <f t="shared" si="10"/>
        <v>1.5517241379310343</v>
      </c>
    </row>
    <row r="81" spans="1:22">
      <c r="A81" t="s">
        <v>81</v>
      </c>
      <c r="B81">
        <v>80</v>
      </c>
      <c r="C81">
        <v>15.14556074766355</v>
      </c>
      <c r="D81">
        <v>15.15</v>
      </c>
      <c r="E81">
        <v>15</v>
      </c>
      <c r="H81">
        <v>0.95</v>
      </c>
      <c r="I81">
        <v>5.0999999999999996</v>
      </c>
      <c r="J81">
        <v>3.09</v>
      </c>
      <c r="K81">
        <v>14.96</v>
      </c>
      <c r="L81">
        <v>14.92</v>
      </c>
      <c r="M81">
        <f t="shared" si="11"/>
        <v>0.51566265060240968</v>
      </c>
      <c r="N81">
        <f t="shared" si="12"/>
        <v>48.433734939759034</v>
      </c>
      <c r="O81">
        <f t="shared" si="15"/>
        <v>7.7143132530120493</v>
      </c>
      <c r="P81">
        <f t="shared" si="13"/>
        <v>7.693686746987952</v>
      </c>
      <c r="Q81">
        <f t="shared" si="16"/>
        <v>7.8122891566265071</v>
      </c>
      <c r="R81">
        <f t="shared" si="14"/>
        <v>0.51566265060240968</v>
      </c>
      <c r="U81">
        <f t="shared" si="9"/>
        <v>15.14556074766355</v>
      </c>
      <c r="V81">
        <f t="shared" si="10"/>
        <v>0.93925233644859796</v>
      </c>
    </row>
    <row r="82" spans="1:22">
      <c r="A82" s="3" t="s">
        <v>82</v>
      </c>
      <c r="B82" s="3">
        <v>81</v>
      </c>
      <c r="C82" s="3">
        <v>16.686563876651988</v>
      </c>
      <c r="D82">
        <v>16.66</v>
      </c>
      <c r="E82" s="3">
        <v>16.5</v>
      </c>
      <c r="H82">
        <v>1.01</v>
      </c>
      <c r="I82">
        <v>5.86</v>
      </c>
      <c r="J82">
        <v>3.28</v>
      </c>
      <c r="K82">
        <v>15.11</v>
      </c>
      <c r="L82">
        <v>15.13</v>
      </c>
      <c r="M82">
        <f t="shared" si="11"/>
        <v>0.4680412371134019</v>
      </c>
      <c r="N82">
        <f t="shared" si="12"/>
        <v>53.195876288659804</v>
      </c>
      <c r="O82">
        <f t="shared" si="15"/>
        <v>7.072103092783502</v>
      </c>
      <c r="P82">
        <f t="shared" si="13"/>
        <v>7.0814639175257712</v>
      </c>
      <c r="Q82">
        <f t="shared" si="16"/>
        <v>7.797567010309276</v>
      </c>
      <c r="R82">
        <f t="shared" si="14"/>
        <v>0.4680412371134019</v>
      </c>
      <c r="U82">
        <f t="shared" si="9"/>
        <v>16.686563876651988</v>
      </c>
      <c r="V82">
        <f t="shared" si="10"/>
        <v>1.1365638766519832</v>
      </c>
    </row>
    <row r="83" spans="1:22">
      <c r="A83" s="3" t="s">
        <v>83</v>
      </c>
      <c r="B83" s="3">
        <v>82</v>
      </c>
      <c r="C83" s="3">
        <v>18.972405660377358</v>
      </c>
      <c r="D83">
        <v>18.98</v>
      </c>
      <c r="E83" s="3">
        <v>19</v>
      </c>
      <c r="H83">
        <v>0.98</v>
      </c>
      <c r="I83">
        <v>6.13</v>
      </c>
      <c r="J83">
        <v>3.1</v>
      </c>
      <c r="K83">
        <v>15.21</v>
      </c>
      <c r="L83">
        <v>15.23</v>
      </c>
      <c r="M83">
        <f t="shared" si="11"/>
        <v>0.4116504854368932</v>
      </c>
      <c r="N83">
        <f t="shared" si="12"/>
        <v>58.834951456310677</v>
      </c>
      <c r="O83">
        <f t="shared" si="15"/>
        <v>6.2612038834951456</v>
      </c>
      <c r="P83">
        <f t="shared" si="13"/>
        <v>6.269436893203884</v>
      </c>
      <c r="Q83">
        <f t="shared" si="16"/>
        <v>7.8131262135922332</v>
      </c>
      <c r="R83">
        <f t="shared" si="14"/>
        <v>0.4116504854368932</v>
      </c>
      <c r="U83">
        <f t="shared" si="9"/>
        <v>18.972405660377358</v>
      </c>
      <c r="V83">
        <f t="shared" si="10"/>
        <v>1.429245283018868</v>
      </c>
    </row>
    <row r="84" spans="1:22">
      <c r="A84" s="3" t="s">
        <v>84</v>
      </c>
      <c r="B84" s="3">
        <v>83</v>
      </c>
      <c r="C84" s="3">
        <v>15.350689655172411</v>
      </c>
      <c r="D84">
        <v>15.34</v>
      </c>
      <c r="E84" s="3">
        <v>15.5</v>
      </c>
      <c r="H84">
        <v>1</v>
      </c>
      <c r="I84">
        <v>5.56</v>
      </c>
      <c r="J84">
        <v>3.32</v>
      </c>
      <c r="K84">
        <v>15.04</v>
      </c>
      <c r="L84">
        <v>15.33</v>
      </c>
      <c r="M84">
        <f t="shared" si="11"/>
        <v>0.50877192982456143</v>
      </c>
      <c r="N84">
        <f t="shared" si="12"/>
        <v>49.122807017543856</v>
      </c>
      <c r="O84">
        <f t="shared" si="15"/>
        <v>7.6519298245614031</v>
      </c>
      <c r="P84">
        <f t="shared" si="13"/>
        <v>7.7994736842105263</v>
      </c>
      <c r="Q84">
        <f t="shared" si="16"/>
        <v>7.8045614035087727</v>
      </c>
      <c r="R84">
        <f t="shared" si="14"/>
        <v>0.50877192982456143</v>
      </c>
      <c r="U84">
        <f t="shared" si="9"/>
        <v>15.350689655172411</v>
      </c>
      <c r="V84">
        <f t="shared" si="10"/>
        <v>0.96551724137931028</v>
      </c>
    </row>
    <row r="85" spans="1:22">
      <c r="A85" s="3" t="s">
        <v>85</v>
      </c>
      <c r="B85" s="3">
        <v>84</v>
      </c>
      <c r="C85" s="3">
        <v>16.359408284023669</v>
      </c>
      <c r="D85">
        <v>16.41</v>
      </c>
      <c r="E85" s="3">
        <v>16.5</v>
      </c>
      <c r="H85">
        <v>1.08</v>
      </c>
      <c r="I85">
        <v>4.62</v>
      </c>
      <c r="J85">
        <v>2.77</v>
      </c>
      <c r="K85">
        <v>14.99</v>
      </c>
      <c r="L85">
        <v>14.96</v>
      </c>
      <c r="M85">
        <f t="shared" si="11"/>
        <v>0.47740112994350281</v>
      </c>
      <c r="N85">
        <f t="shared" si="12"/>
        <v>52.259887005649716</v>
      </c>
      <c r="O85">
        <f t="shared" si="15"/>
        <v>7.1562429378531069</v>
      </c>
      <c r="P85">
        <f t="shared" si="13"/>
        <v>7.1419209039548024</v>
      </c>
      <c r="Q85">
        <f t="shared" si="16"/>
        <v>7.8341525423728813</v>
      </c>
      <c r="R85">
        <f t="shared" si="14"/>
        <v>0.47740112994350281</v>
      </c>
      <c r="U85">
        <f t="shared" si="9"/>
        <v>16.359408284023669</v>
      </c>
      <c r="V85">
        <f t="shared" si="10"/>
        <v>1.0946745562130178</v>
      </c>
    </row>
    <row r="86" spans="1:22">
      <c r="A86" t="s">
        <v>86</v>
      </c>
      <c r="B86">
        <v>85</v>
      </c>
      <c r="C86">
        <v>16.189828326180258</v>
      </c>
      <c r="D86">
        <v>16.2</v>
      </c>
      <c r="E86" s="3">
        <v>16</v>
      </c>
      <c r="H86">
        <v>1.03</v>
      </c>
      <c r="I86">
        <v>5.86</v>
      </c>
      <c r="J86">
        <v>3.36</v>
      </c>
      <c r="K86">
        <v>15.46</v>
      </c>
      <c r="L86">
        <v>14.98</v>
      </c>
      <c r="M86">
        <f t="shared" si="11"/>
        <v>0.48240165631469978</v>
      </c>
      <c r="N86">
        <f t="shared" si="12"/>
        <v>51.759834368530022</v>
      </c>
      <c r="O86">
        <f t="shared" si="15"/>
        <v>7.4579296066252594</v>
      </c>
      <c r="P86">
        <f t="shared" si="13"/>
        <v>7.2263768115942026</v>
      </c>
      <c r="Q86">
        <f t="shared" si="16"/>
        <v>7.8149068322981359</v>
      </c>
      <c r="R86">
        <f t="shared" si="14"/>
        <v>0.48240165631469978</v>
      </c>
      <c r="U86">
        <f t="shared" si="9"/>
        <v>16.189828326180258</v>
      </c>
      <c r="V86">
        <f t="shared" si="10"/>
        <v>1.0729613733905579</v>
      </c>
    </row>
    <row r="87" spans="1:22">
      <c r="A87" t="s">
        <v>87</v>
      </c>
      <c r="B87">
        <v>86</v>
      </c>
      <c r="C87">
        <v>17.189132420091326</v>
      </c>
      <c r="D87">
        <v>17.18</v>
      </c>
      <c r="E87" s="3">
        <v>17</v>
      </c>
      <c r="H87">
        <v>1.04</v>
      </c>
      <c r="I87">
        <v>5.86</v>
      </c>
      <c r="J87">
        <v>3.23</v>
      </c>
      <c r="K87">
        <v>15.12</v>
      </c>
      <c r="L87">
        <v>15.55</v>
      </c>
      <c r="M87">
        <f t="shared" si="11"/>
        <v>0.45435684647302899</v>
      </c>
      <c r="N87">
        <f t="shared" si="12"/>
        <v>54.564315352697101</v>
      </c>
      <c r="O87">
        <f t="shared" si="15"/>
        <v>6.869875518672198</v>
      </c>
      <c r="P87">
        <f t="shared" si="13"/>
        <v>7.065248962655601</v>
      </c>
      <c r="Q87">
        <f t="shared" si="16"/>
        <v>7.8058506224066377</v>
      </c>
      <c r="R87">
        <f t="shared" si="14"/>
        <v>0.45435684647302899</v>
      </c>
      <c r="U87">
        <f t="shared" si="9"/>
        <v>17.189132420091326</v>
      </c>
      <c r="V87">
        <f t="shared" si="10"/>
        <v>1.2009132420091329</v>
      </c>
    </row>
    <row r="88" spans="1:22">
      <c r="A88" t="s">
        <v>88</v>
      </c>
      <c r="B88">
        <v>87</v>
      </c>
      <c r="C88">
        <v>16.525959999999998</v>
      </c>
      <c r="D88">
        <v>16.57</v>
      </c>
      <c r="E88" s="3">
        <v>16.5</v>
      </c>
      <c r="H88">
        <v>1.07</v>
      </c>
      <c r="I88">
        <v>6.36</v>
      </c>
      <c r="J88">
        <v>3.57</v>
      </c>
      <c r="K88">
        <v>15.44</v>
      </c>
      <c r="L88">
        <v>15.2</v>
      </c>
      <c r="M88">
        <f t="shared" si="11"/>
        <v>0.47258979206049151</v>
      </c>
      <c r="N88">
        <f t="shared" si="12"/>
        <v>52.741020793950852</v>
      </c>
      <c r="O88">
        <f t="shared" si="15"/>
        <v>7.296786389413989</v>
      </c>
      <c r="P88">
        <f t="shared" si="13"/>
        <v>7.1833648393194709</v>
      </c>
      <c r="Q88">
        <f t="shared" si="16"/>
        <v>7.8308128544423443</v>
      </c>
      <c r="R88">
        <f t="shared" si="14"/>
        <v>0.47258979206049151</v>
      </c>
      <c r="U88">
        <f t="shared" si="9"/>
        <v>16.525959999999998</v>
      </c>
      <c r="V88">
        <f t="shared" si="10"/>
        <v>1.1159999999999997</v>
      </c>
    </row>
    <row r="89" spans="1:22">
      <c r="A89" t="s">
        <v>89</v>
      </c>
      <c r="B89">
        <v>88</v>
      </c>
      <c r="C89">
        <v>15.02165322580645</v>
      </c>
      <c r="D89">
        <v>15.06</v>
      </c>
      <c r="E89" s="3">
        <v>15</v>
      </c>
      <c r="H89">
        <v>1.02</v>
      </c>
      <c r="I89">
        <v>5.79</v>
      </c>
      <c r="J89">
        <v>3.5</v>
      </c>
      <c r="K89">
        <v>14.9</v>
      </c>
      <c r="L89">
        <v>15.2</v>
      </c>
      <c r="M89">
        <f t="shared" si="11"/>
        <v>0.51991614255765206</v>
      </c>
      <c r="N89">
        <f t="shared" si="12"/>
        <v>48.008385744234793</v>
      </c>
      <c r="O89">
        <f t="shared" si="15"/>
        <v>7.7467505241090162</v>
      </c>
      <c r="P89">
        <f t="shared" si="13"/>
        <v>7.9027253668763109</v>
      </c>
      <c r="Q89">
        <f t="shared" si="16"/>
        <v>7.8299371069182406</v>
      </c>
      <c r="R89">
        <f t="shared" si="14"/>
        <v>0.51991614255765206</v>
      </c>
      <c r="U89">
        <f t="shared" si="9"/>
        <v>15.02165322580645</v>
      </c>
      <c r="V89">
        <f t="shared" si="10"/>
        <v>0.92338709677419317</v>
      </c>
    </row>
    <row r="90" spans="1:22">
      <c r="A90" t="s">
        <v>90</v>
      </c>
      <c r="B90">
        <v>89</v>
      </c>
      <c r="C90">
        <v>15.555983606557378</v>
      </c>
      <c r="D90">
        <v>15.56</v>
      </c>
      <c r="E90">
        <v>15.5</v>
      </c>
      <c r="H90">
        <v>1.04</v>
      </c>
      <c r="I90">
        <v>5.9</v>
      </c>
      <c r="J90">
        <v>3.48</v>
      </c>
      <c r="K90">
        <v>15.17</v>
      </c>
      <c r="L90">
        <v>15.24</v>
      </c>
      <c r="M90">
        <f t="shared" si="11"/>
        <v>0.50205761316872421</v>
      </c>
      <c r="N90">
        <f t="shared" si="12"/>
        <v>49.794238683127581</v>
      </c>
      <c r="O90">
        <f t="shared" si="15"/>
        <v>7.6162139917695466</v>
      </c>
      <c r="P90">
        <f t="shared" si="13"/>
        <v>7.6513580246913575</v>
      </c>
      <c r="Q90">
        <f t="shared" si="16"/>
        <v>7.8120164609053493</v>
      </c>
      <c r="R90">
        <f t="shared" si="14"/>
        <v>0.50205761316872421</v>
      </c>
      <c r="U90">
        <f t="shared" si="9"/>
        <v>15.555983606557378</v>
      </c>
      <c r="V90">
        <f t="shared" si="10"/>
        <v>0.9918032786885248</v>
      </c>
    </row>
    <row r="91" spans="1:22">
      <c r="A91" t="s">
        <v>91</v>
      </c>
      <c r="B91">
        <v>90</v>
      </c>
      <c r="C91">
        <v>13.921148036253777</v>
      </c>
      <c r="D91">
        <v>14.06</v>
      </c>
      <c r="E91">
        <v>14</v>
      </c>
      <c r="H91">
        <v>1.04</v>
      </c>
      <c r="I91">
        <v>6.94</v>
      </c>
      <c r="J91">
        <v>4.3499999999999996</v>
      </c>
      <c r="K91">
        <v>15.18</v>
      </c>
      <c r="L91">
        <v>14.99</v>
      </c>
      <c r="M91">
        <f t="shared" si="11"/>
        <v>0.5610169491525423</v>
      </c>
      <c r="N91">
        <f t="shared" si="12"/>
        <v>43.898305084745772</v>
      </c>
      <c r="O91">
        <f t="shared" si="15"/>
        <v>8.5162372881355921</v>
      </c>
      <c r="P91">
        <f t="shared" si="13"/>
        <v>8.4096440677966093</v>
      </c>
      <c r="Q91">
        <f t="shared" si="16"/>
        <v>7.8878983050847449</v>
      </c>
      <c r="R91">
        <f t="shared" si="14"/>
        <v>0.5610169491525423</v>
      </c>
      <c r="U91">
        <f t="shared" si="9"/>
        <v>13.921148036253777</v>
      </c>
      <c r="V91">
        <f t="shared" si="10"/>
        <v>0.78247734138972824</v>
      </c>
    </row>
    <row r="92" spans="1:22">
      <c r="A92" t="s">
        <v>92</v>
      </c>
      <c r="B92">
        <v>91</v>
      </c>
      <c r="C92">
        <v>13.326587301587301</v>
      </c>
      <c r="D92">
        <v>13.39</v>
      </c>
      <c r="E92">
        <v>13.5</v>
      </c>
      <c r="H92">
        <v>1.04</v>
      </c>
      <c r="I92">
        <v>7.49</v>
      </c>
      <c r="J92">
        <v>4.82</v>
      </c>
      <c r="K92">
        <v>15.81</v>
      </c>
      <c r="L92">
        <v>15.82</v>
      </c>
      <c r="M92">
        <f t="shared" si="11"/>
        <v>0.586046511627907</v>
      </c>
      <c r="N92">
        <f t="shared" si="12"/>
        <v>41.395348837209298</v>
      </c>
      <c r="O92">
        <f t="shared" si="15"/>
        <v>9.2653953488372096</v>
      </c>
      <c r="P92">
        <f t="shared" si="13"/>
        <v>9.2712558139534895</v>
      </c>
      <c r="Q92">
        <f t="shared" si="16"/>
        <v>7.8471627906976753</v>
      </c>
      <c r="R92">
        <f t="shared" si="14"/>
        <v>0.586046511627907</v>
      </c>
      <c r="U92">
        <f t="shared" si="9"/>
        <v>13.326587301587301</v>
      </c>
      <c r="V92">
        <f t="shared" si="10"/>
        <v>0.70634920634920639</v>
      </c>
    </row>
    <row r="93" spans="1:22">
      <c r="A93" t="s">
        <v>93</v>
      </c>
      <c r="B93">
        <v>92</v>
      </c>
      <c r="C93">
        <v>15.644254658385091</v>
      </c>
      <c r="D93">
        <v>15.76</v>
      </c>
      <c r="E93">
        <v>16</v>
      </c>
      <c r="H93">
        <v>0.97</v>
      </c>
      <c r="I93">
        <v>7.42</v>
      </c>
      <c r="J93">
        <v>4.1900000000000004</v>
      </c>
      <c r="K93">
        <v>15.31</v>
      </c>
      <c r="L93">
        <v>15.45</v>
      </c>
      <c r="M93">
        <f t="shared" si="11"/>
        <v>0.49922480620155046</v>
      </c>
      <c r="N93">
        <f t="shared" si="12"/>
        <v>50.077519379844951</v>
      </c>
      <c r="O93">
        <f t="shared" si="15"/>
        <v>7.6431317829457379</v>
      </c>
      <c r="P93">
        <f t="shared" si="13"/>
        <v>7.7130232558139546</v>
      </c>
      <c r="Q93">
        <f t="shared" si="16"/>
        <v>7.867782945736435</v>
      </c>
      <c r="R93">
        <f t="shared" si="14"/>
        <v>0.49922480620155046</v>
      </c>
      <c r="U93">
        <f t="shared" si="9"/>
        <v>15.644254658385091</v>
      </c>
      <c r="V93">
        <f t="shared" si="10"/>
        <v>1.0031055900621115</v>
      </c>
    </row>
    <row r="94" spans="1:22">
      <c r="A94" t="s">
        <v>94</v>
      </c>
      <c r="B94">
        <v>93</v>
      </c>
      <c r="C94">
        <v>21.206319444444443</v>
      </c>
      <c r="D94">
        <v>21.13</v>
      </c>
      <c r="E94">
        <v>21</v>
      </c>
      <c r="H94">
        <v>0.99</v>
      </c>
      <c r="I94">
        <v>4.9000000000000004</v>
      </c>
      <c r="J94">
        <v>2.4300000000000002</v>
      </c>
      <c r="K94">
        <v>15.01</v>
      </c>
      <c r="L94">
        <v>15.01</v>
      </c>
      <c r="M94">
        <f t="shared" si="11"/>
        <v>0.36828644501278773</v>
      </c>
      <c r="N94">
        <f t="shared" si="12"/>
        <v>63.171355498721212</v>
      </c>
      <c r="O94">
        <f t="shared" si="15"/>
        <v>5.5279795396419438</v>
      </c>
      <c r="P94">
        <f t="shared" si="13"/>
        <v>5.5279795396419438</v>
      </c>
      <c r="Q94">
        <f t="shared" si="16"/>
        <v>7.7818925831202046</v>
      </c>
      <c r="R94">
        <f t="shared" si="14"/>
        <v>0.36828644501278773</v>
      </c>
      <c r="U94">
        <f t="shared" si="9"/>
        <v>21.206319444444443</v>
      </c>
      <c r="V94">
        <f t="shared" si="10"/>
        <v>1.7152777777777777</v>
      </c>
    </row>
    <row r="95" spans="1:22">
      <c r="A95" t="s">
        <v>95</v>
      </c>
      <c r="B95">
        <v>94</v>
      </c>
      <c r="C95">
        <v>16.401</v>
      </c>
      <c r="D95">
        <v>16.43</v>
      </c>
      <c r="E95">
        <v>16.5</v>
      </c>
      <c r="H95">
        <v>1.01</v>
      </c>
      <c r="I95">
        <v>5.84</v>
      </c>
      <c r="J95">
        <v>3.31</v>
      </c>
      <c r="K95">
        <v>15.02</v>
      </c>
      <c r="L95">
        <v>15.45</v>
      </c>
      <c r="M95">
        <f t="shared" si="11"/>
        <v>0.47619047619047616</v>
      </c>
      <c r="N95">
        <f t="shared" si="12"/>
        <v>52.380952380952387</v>
      </c>
      <c r="O95">
        <f t="shared" si="15"/>
        <v>7.1523809523809518</v>
      </c>
      <c r="P95">
        <f t="shared" si="13"/>
        <v>7.3571428571428568</v>
      </c>
      <c r="Q95">
        <f t="shared" si="16"/>
        <v>7.8238095238095235</v>
      </c>
      <c r="R95">
        <f t="shared" si="14"/>
        <v>0.47619047619047616</v>
      </c>
      <c r="U95">
        <f t="shared" si="9"/>
        <v>16.401</v>
      </c>
      <c r="V95">
        <f t="shared" si="10"/>
        <v>1.1000000000000001</v>
      </c>
    </row>
    <row r="96" spans="1:22">
      <c r="A96" t="s">
        <v>96</v>
      </c>
      <c r="B96">
        <v>95</v>
      </c>
      <c r="C96">
        <v>14.808961538461542</v>
      </c>
      <c r="D96">
        <v>14.75</v>
      </c>
      <c r="E96">
        <v>15</v>
      </c>
      <c r="H96">
        <v>1.05</v>
      </c>
      <c r="I96">
        <v>5.98</v>
      </c>
      <c r="J96">
        <v>3.65</v>
      </c>
      <c r="K96">
        <v>15.22</v>
      </c>
      <c r="L96">
        <v>14.6</v>
      </c>
      <c r="M96">
        <f t="shared" si="11"/>
        <v>0.52738336713995926</v>
      </c>
      <c r="N96">
        <f t="shared" si="12"/>
        <v>47.261663286004065</v>
      </c>
      <c r="O96">
        <f t="shared" si="15"/>
        <v>8.0267748478701808</v>
      </c>
      <c r="P96">
        <f t="shared" si="13"/>
        <v>7.6997971602434045</v>
      </c>
      <c r="Q96">
        <f t="shared" si="16"/>
        <v>7.7789046653143989</v>
      </c>
      <c r="R96">
        <f t="shared" si="14"/>
        <v>0.52738336713995926</v>
      </c>
      <c r="U96">
        <f t="shared" si="9"/>
        <v>14.808961538461542</v>
      </c>
      <c r="V96">
        <f t="shared" si="10"/>
        <v>0.89615384615384663</v>
      </c>
    </row>
    <row r="97" spans="1:22">
      <c r="A97" t="s">
        <v>97</v>
      </c>
      <c r="B97">
        <v>96</v>
      </c>
      <c r="C97">
        <v>16.974795918367345</v>
      </c>
      <c r="D97">
        <v>17.16</v>
      </c>
      <c r="E97">
        <v>17</v>
      </c>
      <c r="H97">
        <v>1</v>
      </c>
      <c r="I97">
        <v>5.26</v>
      </c>
      <c r="J97">
        <v>2.96</v>
      </c>
      <c r="K97">
        <v>14.91</v>
      </c>
      <c r="L97">
        <v>14.68</v>
      </c>
      <c r="M97">
        <f t="shared" si="11"/>
        <v>0.46009389671361506</v>
      </c>
      <c r="N97">
        <f t="shared" si="12"/>
        <v>53.990610328638496</v>
      </c>
      <c r="O97">
        <f t="shared" si="15"/>
        <v>6.86</v>
      </c>
      <c r="P97">
        <f t="shared" si="13"/>
        <v>6.7541784037558692</v>
      </c>
      <c r="Q97">
        <f t="shared" si="16"/>
        <v>7.8952112676056343</v>
      </c>
      <c r="R97">
        <f t="shared" si="14"/>
        <v>0.46009389671361506</v>
      </c>
      <c r="U97">
        <f t="shared" si="9"/>
        <v>16.974795918367345</v>
      </c>
      <c r="V97">
        <f t="shared" si="10"/>
        <v>1.1734693877551021</v>
      </c>
    </row>
    <row r="98" spans="1:22">
      <c r="A98" t="s">
        <v>98</v>
      </c>
      <c r="B98">
        <v>97</v>
      </c>
      <c r="C98">
        <v>13.495851648351648</v>
      </c>
      <c r="D98">
        <v>13.54</v>
      </c>
      <c r="E98">
        <v>13.5</v>
      </c>
      <c r="H98">
        <v>1</v>
      </c>
      <c r="I98">
        <v>7.29</v>
      </c>
      <c r="J98">
        <v>4.6399999999999997</v>
      </c>
      <c r="K98">
        <v>15.02</v>
      </c>
      <c r="L98">
        <v>15.96</v>
      </c>
      <c r="M98">
        <f t="shared" si="11"/>
        <v>0.57869634340222575</v>
      </c>
      <c r="N98">
        <f t="shared" si="12"/>
        <v>42.130365659777432</v>
      </c>
      <c r="O98">
        <f t="shared" si="15"/>
        <v>8.6920190779014312</v>
      </c>
      <c r="P98">
        <f t="shared" si="13"/>
        <v>9.2359936406995242</v>
      </c>
      <c r="Q98">
        <f t="shared" si="16"/>
        <v>7.8355484896661363</v>
      </c>
      <c r="R98">
        <f t="shared" si="14"/>
        <v>0.57869634340222575</v>
      </c>
      <c r="U98">
        <f t="shared" si="9"/>
        <v>13.495851648351648</v>
      </c>
      <c r="V98">
        <f t="shared" si="10"/>
        <v>0.72802197802197788</v>
      </c>
    </row>
    <row r="99" spans="1:22">
      <c r="A99" t="s">
        <v>99</v>
      </c>
      <c r="B99">
        <v>98</v>
      </c>
      <c r="C99">
        <v>13.328557457212714</v>
      </c>
      <c r="D99">
        <v>13.45</v>
      </c>
      <c r="E99">
        <v>13.5</v>
      </c>
      <c r="H99">
        <v>1.02</v>
      </c>
      <c r="I99">
        <v>8</v>
      </c>
      <c r="J99">
        <v>5.1100000000000003</v>
      </c>
      <c r="K99">
        <v>14.9</v>
      </c>
      <c r="L99">
        <v>15.46</v>
      </c>
      <c r="M99">
        <f t="shared" si="11"/>
        <v>0.58595988538681942</v>
      </c>
      <c r="N99">
        <f t="shared" si="12"/>
        <v>41.404011461318056</v>
      </c>
      <c r="O99">
        <f t="shared" si="15"/>
        <v>8.7308022922636095</v>
      </c>
      <c r="P99">
        <f t="shared" si="13"/>
        <v>9.0589398280802289</v>
      </c>
      <c r="Q99">
        <f t="shared" si="16"/>
        <v>7.8811604584527206</v>
      </c>
      <c r="R99">
        <f t="shared" si="14"/>
        <v>0.58595988538681942</v>
      </c>
      <c r="U99">
        <f t="shared" si="9"/>
        <v>13.328557457212714</v>
      </c>
      <c r="V99">
        <f t="shared" si="10"/>
        <v>0.70660146699266524</v>
      </c>
    </row>
    <row r="100" spans="1:22">
      <c r="A100" t="s">
        <v>100</v>
      </c>
      <c r="B100">
        <v>99</v>
      </c>
      <c r="C100">
        <v>12.472178649237474</v>
      </c>
      <c r="D100">
        <v>12.46</v>
      </c>
      <c r="E100">
        <v>12.5</v>
      </c>
      <c r="H100">
        <v>1.06</v>
      </c>
      <c r="I100">
        <v>8.39</v>
      </c>
      <c r="J100">
        <v>5.65</v>
      </c>
      <c r="K100">
        <v>15.03</v>
      </c>
      <c r="L100">
        <v>14.98</v>
      </c>
      <c r="M100">
        <f t="shared" si="11"/>
        <v>0.62619372442019094</v>
      </c>
      <c r="N100">
        <f t="shared" si="12"/>
        <v>37.380627557980908</v>
      </c>
      <c r="O100">
        <f t="shared" si="15"/>
        <v>9.4116916780354689</v>
      </c>
      <c r="P100">
        <f t="shared" si="13"/>
        <v>9.3803819918144598</v>
      </c>
      <c r="Q100">
        <f t="shared" si="16"/>
        <v>7.8023738062755799</v>
      </c>
      <c r="R100">
        <f t="shared" si="14"/>
        <v>0.62619372442019094</v>
      </c>
      <c r="U100">
        <f t="shared" si="9"/>
        <v>12.472178649237474</v>
      </c>
      <c r="V100">
        <f t="shared" si="10"/>
        <v>0.59694989106753837</v>
      </c>
    </row>
    <row r="101" spans="1:22">
      <c r="A101" t="s">
        <v>101</v>
      </c>
      <c r="B101">
        <v>100</v>
      </c>
      <c r="C101">
        <v>13.891829787234039</v>
      </c>
      <c r="D101">
        <v>13.87</v>
      </c>
      <c r="E101">
        <v>14</v>
      </c>
      <c r="H101">
        <v>1</v>
      </c>
      <c r="I101">
        <v>9.36</v>
      </c>
      <c r="J101">
        <v>5.7</v>
      </c>
      <c r="K101">
        <v>15.01</v>
      </c>
      <c r="L101">
        <v>15.12</v>
      </c>
      <c r="M101">
        <f t="shared" si="11"/>
        <v>0.56220095693779915</v>
      </c>
      <c r="N101">
        <f t="shared" si="12"/>
        <v>43.779904306220089</v>
      </c>
      <c r="O101">
        <f t="shared" si="15"/>
        <v>8.4386363636363644</v>
      </c>
      <c r="P101">
        <f t="shared" si="13"/>
        <v>8.500478468899523</v>
      </c>
      <c r="Q101">
        <f t="shared" si="16"/>
        <v>7.7977272727272737</v>
      </c>
      <c r="R101">
        <f t="shared" si="14"/>
        <v>0.56220095693779915</v>
      </c>
      <c r="U101">
        <f t="shared" si="9"/>
        <v>13.891829787234039</v>
      </c>
      <c r="V101">
        <f t="shared" si="10"/>
        <v>0.77872340425531894</v>
      </c>
    </row>
    <row r="102" spans="1:22">
      <c r="A102" t="s">
        <v>102</v>
      </c>
      <c r="B102">
        <v>101</v>
      </c>
      <c r="C102">
        <v>18.46</v>
      </c>
      <c r="D102">
        <v>18.45</v>
      </c>
      <c r="E102">
        <v>18.5</v>
      </c>
      <c r="H102">
        <v>1.08</v>
      </c>
      <c r="I102">
        <v>6.8</v>
      </c>
      <c r="J102">
        <v>3.5</v>
      </c>
      <c r="K102">
        <v>14.92</v>
      </c>
      <c r="L102">
        <v>15.09</v>
      </c>
      <c r="M102">
        <f t="shared" si="11"/>
        <v>0.42307692307692307</v>
      </c>
      <c r="N102">
        <f t="shared" si="12"/>
        <v>57.692307692307686</v>
      </c>
      <c r="O102">
        <f t="shared" si="15"/>
        <v>6.3123076923076926</v>
      </c>
      <c r="P102">
        <f t="shared" si="13"/>
        <v>6.3842307692307694</v>
      </c>
      <c r="Q102">
        <f t="shared" si="16"/>
        <v>7.8057692307692301</v>
      </c>
      <c r="R102">
        <f t="shared" si="14"/>
        <v>0.42307692307692307</v>
      </c>
      <c r="U102">
        <f t="shared" si="9"/>
        <v>18.46</v>
      </c>
      <c r="V102">
        <f t="shared" si="10"/>
        <v>1.3636363636363635</v>
      </c>
    </row>
    <row r="103" spans="1:22">
      <c r="A103" t="s">
        <v>103</v>
      </c>
      <c r="B103">
        <v>102</v>
      </c>
      <c r="C103">
        <v>18.422782258064512</v>
      </c>
      <c r="D103">
        <v>18.440000000000001</v>
      </c>
      <c r="E103">
        <v>18.5</v>
      </c>
      <c r="H103">
        <v>0.96</v>
      </c>
      <c r="I103">
        <v>6.81</v>
      </c>
      <c r="J103">
        <v>3.44</v>
      </c>
      <c r="K103">
        <v>15.1</v>
      </c>
      <c r="L103">
        <v>15.3</v>
      </c>
      <c r="M103">
        <f t="shared" si="11"/>
        <v>0.42393162393162398</v>
      </c>
      <c r="N103">
        <f t="shared" si="12"/>
        <v>57.606837606837601</v>
      </c>
      <c r="O103">
        <f t="shared" si="15"/>
        <v>6.4013675213675221</v>
      </c>
      <c r="P103">
        <f t="shared" si="13"/>
        <v>6.4861538461538473</v>
      </c>
      <c r="Q103">
        <f t="shared" si="16"/>
        <v>7.8172991452991472</v>
      </c>
      <c r="R103">
        <f t="shared" si="14"/>
        <v>0.42393162393162398</v>
      </c>
      <c r="U103">
        <f t="shared" si="9"/>
        <v>18.422782258064512</v>
      </c>
      <c r="V103">
        <f t="shared" si="10"/>
        <v>1.3588709677419353</v>
      </c>
    </row>
    <row r="104" spans="1:22">
      <c r="A104" t="s">
        <v>104</v>
      </c>
      <c r="B104">
        <v>103</v>
      </c>
      <c r="C104">
        <v>18.575135135135135</v>
      </c>
      <c r="D104">
        <v>18.559999999999999</v>
      </c>
      <c r="E104">
        <v>18.5</v>
      </c>
      <c r="H104">
        <v>1.0900000000000001</v>
      </c>
      <c r="I104">
        <v>7.25</v>
      </c>
      <c r="J104">
        <v>3.68</v>
      </c>
      <c r="K104">
        <v>15.48</v>
      </c>
      <c r="L104">
        <v>15.21</v>
      </c>
      <c r="M104">
        <f t="shared" si="11"/>
        <v>0.42045454545454541</v>
      </c>
      <c r="N104">
        <f t="shared" si="12"/>
        <v>57.95454545454546</v>
      </c>
      <c r="O104">
        <f t="shared" si="15"/>
        <v>6.5086363636363629</v>
      </c>
      <c r="P104">
        <f t="shared" si="13"/>
        <v>6.3951136363636358</v>
      </c>
      <c r="Q104">
        <f t="shared" si="16"/>
        <v>7.8036363636363619</v>
      </c>
      <c r="R104">
        <f t="shared" si="14"/>
        <v>0.42045454545454541</v>
      </c>
      <c r="U104">
        <f t="shared" si="9"/>
        <v>18.575135135135135</v>
      </c>
      <c r="V104">
        <f t="shared" si="10"/>
        <v>1.3783783783783787</v>
      </c>
    </row>
    <row r="105" spans="1:22">
      <c r="A105" t="s">
        <v>105</v>
      </c>
      <c r="B105">
        <v>104</v>
      </c>
      <c r="C105">
        <v>20.941519607843134</v>
      </c>
      <c r="D105">
        <v>20.94</v>
      </c>
      <c r="H105">
        <v>1.07</v>
      </c>
      <c r="I105">
        <v>6.54</v>
      </c>
      <c r="J105">
        <v>3.11</v>
      </c>
      <c r="K105">
        <v>15.16</v>
      </c>
      <c r="L105">
        <v>15.08</v>
      </c>
      <c r="M105">
        <f t="shared" si="11"/>
        <v>0.37294332723948814</v>
      </c>
      <c r="N105">
        <f t="shared" si="12"/>
        <v>62.705667276051194</v>
      </c>
      <c r="O105">
        <f t="shared" si="15"/>
        <v>5.6538208409506403</v>
      </c>
      <c r="P105">
        <f t="shared" si="13"/>
        <v>5.6239853747714816</v>
      </c>
      <c r="Q105">
        <f t="shared" si="16"/>
        <v>7.8094332723948821</v>
      </c>
      <c r="R105">
        <f t="shared" si="14"/>
        <v>0.37294332723948814</v>
      </c>
      <c r="U105">
        <f t="shared" si="9"/>
        <v>20.941519607843134</v>
      </c>
      <c r="V105">
        <f t="shared" si="10"/>
        <v>1.6813725490196076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workbookViewId="0">
      <pane ySplit="1" topLeftCell="A2" activePane="bottomLeft" state="frozen"/>
      <selection pane="bottomLeft" activeCell="J8" sqref="J8"/>
    </sheetView>
  </sheetViews>
  <sheetFormatPr defaultRowHeight="16.5"/>
  <cols>
    <col min="1" max="1" width="3" bestFit="1" customWidth="1"/>
    <col min="2" max="2" width="11.625" bestFit="1" customWidth="1"/>
    <col min="3" max="4" width="8.25" bestFit="1" customWidth="1"/>
    <col min="5" max="5" width="12" customWidth="1"/>
    <col min="6" max="6" width="4" bestFit="1" customWidth="1"/>
    <col min="7" max="7" width="9.75" customWidth="1"/>
    <col min="8" max="9" width="8.25" bestFit="1" customWidth="1"/>
    <col min="10" max="10" width="13.375" customWidth="1"/>
  </cols>
  <sheetData>
    <row r="1" spans="1:10" ht="99">
      <c r="A1" s="1" t="s">
        <v>320</v>
      </c>
      <c r="B1" s="1" t="s">
        <v>110</v>
      </c>
      <c r="C1" s="1" t="s">
        <v>109</v>
      </c>
      <c r="D1" s="1" t="s">
        <v>106</v>
      </c>
      <c r="E1" s="1" t="s">
        <v>111</v>
      </c>
      <c r="F1" s="1" t="s">
        <v>320</v>
      </c>
      <c r="G1" s="1" t="s">
        <v>110</v>
      </c>
      <c r="H1" s="1" t="s">
        <v>109</v>
      </c>
      <c r="I1" s="1" t="s">
        <v>106</v>
      </c>
      <c r="J1" s="1" t="s">
        <v>111</v>
      </c>
    </row>
    <row r="2" spans="1:10">
      <c r="A2">
        <v>1</v>
      </c>
      <c r="B2" t="s">
        <v>112</v>
      </c>
      <c r="C2">
        <v>2</v>
      </c>
      <c r="D2">
        <v>9.42</v>
      </c>
      <c r="F2">
        <v>53</v>
      </c>
      <c r="G2" t="s">
        <v>321</v>
      </c>
      <c r="H2">
        <v>2</v>
      </c>
      <c r="I2">
        <v>17.2</v>
      </c>
    </row>
    <row r="3" spans="1:10">
      <c r="B3" t="s">
        <v>113</v>
      </c>
      <c r="C3">
        <v>2</v>
      </c>
      <c r="D3">
        <v>9.02</v>
      </c>
      <c r="G3" t="s">
        <v>322</v>
      </c>
      <c r="H3">
        <v>2</v>
      </c>
      <c r="I3">
        <v>22.1</v>
      </c>
    </row>
    <row r="4" spans="1:10">
      <c r="B4" t="s">
        <v>114</v>
      </c>
      <c r="C4">
        <v>2</v>
      </c>
      <c r="D4">
        <v>12.14</v>
      </c>
      <c r="G4" t="s">
        <v>323</v>
      </c>
      <c r="H4">
        <v>2</v>
      </c>
      <c r="I4">
        <v>53.7</v>
      </c>
    </row>
    <row r="5" spans="1:10">
      <c r="B5" t="s">
        <v>115</v>
      </c>
      <c r="C5">
        <v>3</v>
      </c>
      <c r="D5">
        <v>15.78</v>
      </c>
      <c r="G5" t="s">
        <v>324</v>
      </c>
      <c r="H5">
        <v>3</v>
      </c>
      <c r="I5">
        <v>54.4</v>
      </c>
    </row>
    <row r="6" spans="1:10">
      <c r="A6">
        <v>2</v>
      </c>
      <c r="B6" t="s">
        <v>116</v>
      </c>
      <c r="C6">
        <v>2</v>
      </c>
      <c r="D6">
        <v>8.18</v>
      </c>
      <c r="F6">
        <v>54</v>
      </c>
      <c r="H6">
        <v>2</v>
      </c>
      <c r="I6">
        <v>14.3</v>
      </c>
    </row>
    <row r="7" spans="1:10">
      <c r="B7" t="s">
        <v>117</v>
      </c>
      <c r="C7">
        <v>2</v>
      </c>
      <c r="D7">
        <v>6.98</v>
      </c>
      <c r="H7">
        <v>2</v>
      </c>
      <c r="I7">
        <v>16.600000000000001</v>
      </c>
    </row>
    <row r="8" spans="1:10">
      <c r="B8" t="s">
        <v>118</v>
      </c>
      <c r="C8">
        <v>2</v>
      </c>
      <c r="D8">
        <v>7.91</v>
      </c>
      <c r="H8">
        <v>2</v>
      </c>
      <c r="I8">
        <v>13.5</v>
      </c>
    </row>
    <row r="9" spans="1:10">
      <c r="B9" t="s">
        <v>119</v>
      </c>
      <c r="C9">
        <v>3</v>
      </c>
      <c r="D9">
        <v>15.04</v>
      </c>
      <c r="H9">
        <v>3</v>
      </c>
      <c r="I9">
        <v>21.6</v>
      </c>
    </row>
    <row r="10" spans="1:10">
      <c r="A10">
        <v>3</v>
      </c>
      <c r="B10" t="s">
        <v>120</v>
      </c>
      <c r="C10">
        <v>4</v>
      </c>
      <c r="D10">
        <v>9.61</v>
      </c>
      <c r="F10">
        <v>55</v>
      </c>
      <c r="H10">
        <v>4</v>
      </c>
      <c r="I10">
        <v>64</v>
      </c>
    </row>
    <row r="11" spans="1:10">
      <c r="B11" t="s">
        <v>121</v>
      </c>
      <c r="C11">
        <v>2</v>
      </c>
      <c r="D11">
        <v>22.87</v>
      </c>
      <c r="H11">
        <v>2</v>
      </c>
      <c r="I11">
        <v>30.7</v>
      </c>
    </row>
    <row r="12" spans="1:10">
      <c r="B12" t="s">
        <v>122</v>
      </c>
      <c r="C12">
        <v>3</v>
      </c>
      <c r="D12">
        <v>11.23</v>
      </c>
      <c r="H12">
        <v>3</v>
      </c>
      <c r="I12">
        <v>34.5</v>
      </c>
    </row>
    <row r="13" spans="1:10">
      <c r="B13" t="s">
        <v>123</v>
      </c>
      <c r="C13">
        <v>3</v>
      </c>
      <c r="D13">
        <v>8.44</v>
      </c>
      <c r="H13">
        <v>3</v>
      </c>
      <c r="I13">
        <v>74.3</v>
      </c>
    </row>
    <row r="14" spans="1:10">
      <c r="A14">
        <v>4</v>
      </c>
      <c r="B14" t="s">
        <v>124</v>
      </c>
      <c r="C14">
        <v>4</v>
      </c>
      <c r="D14">
        <v>16.96</v>
      </c>
      <c r="F14">
        <v>56</v>
      </c>
      <c r="H14">
        <v>4</v>
      </c>
      <c r="I14">
        <v>76</v>
      </c>
      <c r="J14" t="s">
        <v>330</v>
      </c>
    </row>
    <row r="15" spans="1:10">
      <c r="B15" t="s">
        <v>125</v>
      </c>
      <c r="C15">
        <v>4</v>
      </c>
      <c r="D15">
        <v>30.8</v>
      </c>
      <c r="H15">
        <v>4</v>
      </c>
      <c r="I15">
        <v>262.8</v>
      </c>
    </row>
    <row r="16" spans="1:10">
      <c r="B16" t="s">
        <v>126</v>
      </c>
      <c r="C16">
        <v>2</v>
      </c>
      <c r="D16">
        <v>29.2</v>
      </c>
      <c r="H16">
        <v>2</v>
      </c>
      <c r="I16">
        <v>54.4</v>
      </c>
      <c r="J16" t="s">
        <v>331</v>
      </c>
    </row>
    <row r="17" spans="1:10">
      <c r="B17" t="s">
        <v>127</v>
      </c>
      <c r="C17">
        <v>4</v>
      </c>
      <c r="D17">
        <v>10.91</v>
      </c>
      <c r="H17">
        <v>4</v>
      </c>
      <c r="I17">
        <v>23.9</v>
      </c>
    </row>
    <row r="18" spans="1:10">
      <c r="A18">
        <v>5</v>
      </c>
      <c r="B18" t="s">
        <v>128</v>
      </c>
      <c r="C18">
        <v>4</v>
      </c>
      <c r="D18">
        <v>25.15</v>
      </c>
      <c r="E18" t="s">
        <v>325</v>
      </c>
      <c r="F18">
        <v>57</v>
      </c>
      <c r="H18">
        <v>4</v>
      </c>
      <c r="I18">
        <v>172.4</v>
      </c>
    </row>
    <row r="19" spans="1:10">
      <c r="B19" t="s">
        <v>129</v>
      </c>
      <c r="C19">
        <v>4</v>
      </c>
      <c r="D19">
        <v>44.7</v>
      </c>
      <c r="H19">
        <v>4</v>
      </c>
      <c r="I19">
        <v>50.9</v>
      </c>
    </row>
    <row r="20" spans="1:10">
      <c r="B20" t="s">
        <v>130</v>
      </c>
      <c r="C20">
        <v>4</v>
      </c>
      <c r="D20">
        <v>11.65</v>
      </c>
      <c r="H20">
        <v>4</v>
      </c>
      <c r="I20">
        <v>33.799999999999997</v>
      </c>
    </row>
    <row r="21" spans="1:10">
      <c r="B21" t="s">
        <v>131</v>
      </c>
      <c r="C21">
        <v>4</v>
      </c>
      <c r="D21">
        <v>15.55</v>
      </c>
      <c r="H21">
        <v>4</v>
      </c>
      <c r="I21">
        <v>78</v>
      </c>
    </row>
    <row r="22" spans="1:10">
      <c r="A22">
        <v>6</v>
      </c>
      <c r="B22" t="s">
        <v>132</v>
      </c>
      <c r="C22">
        <v>4</v>
      </c>
      <c r="D22">
        <v>14.95</v>
      </c>
      <c r="F22">
        <v>58</v>
      </c>
      <c r="H22">
        <v>4</v>
      </c>
      <c r="I22">
        <v>63.7</v>
      </c>
    </row>
    <row r="23" spans="1:10">
      <c r="B23" t="s">
        <v>133</v>
      </c>
      <c r="C23">
        <v>4</v>
      </c>
      <c r="D23">
        <v>12.74</v>
      </c>
      <c r="H23">
        <v>4</v>
      </c>
      <c r="I23">
        <v>33.9</v>
      </c>
    </row>
    <row r="24" spans="1:10">
      <c r="B24" t="s">
        <v>134</v>
      </c>
      <c r="C24">
        <v>4</v>
      </c>
      <c r="D24">
        <v>19.37</v>
      </c>
      <c r="H24">
        <v>4</v>
      </c>
      <c r="I24">
        <v>15.5</v>
      </c>
      <c r="J24" t="s">
        <v>330</v>
      </c>
    </row>
    <row r="25" spans="1:10">
      <c r="B25" t="s">
        <v>135</v>
      </c>
      <c r="C25">
        <v>4</v>
      </c>
      <c r="D25">
        <v>10.29</v>
      </c>
      <c r="H25">
        <v>4</v>
      </c>
      <c r="I25">
        <v>58.4</v>
      </c>
    </row>
    <row r="26" spans="1:10">
      <c r="A26">
        <v>7</v>
      </c>
      <c r="B26" t="s">
        <v>136</v>
      </c>
      <c r="C26">
        <v>4</v>
      </c>
      <c r="D26">
        <v>14.85</v>
      </c>
      <c r="F26">
        <v>59</v>
      </c>
      <c r="H26">
        <v>4</v>
      </c>
      <c r="I26">
        <v>68.599999999999994</v>
      </c>
    </row>
    <row r="27" spans="1:10">
      <c r="B27" t="s">
        <v>137</v>
      </c>
      <c r="C27">
        <v>4</v>
      </c>
      <c r="D27">
        <v>27</v>
      </c>
      <c r="H27">
        <v>4</v>
      </c>
      <c r="I27">
        <v>64.8</v>
      </c>
      <c r="J27" t="s">
        <v>330</v>
      </c>
    </row>
    <row r="28" spans="1:10">
      <c r="B28" t="s">
        <v>138</v>
      </c>
      <c r="C28">
        <v>4</v>
      </c>
      <c r="D28">
        <v>23</v>
      </c>
      <c r="H28">
        <v>4</v>
      </c>
      <c r="I28">
        <v>125.9</v>
      </c>
    </row>
    <row r="29" spans="1:10">
      <c r="B29" t="s">
        <v>139</v>
      </c>
      <c r="C29">
        <v>4</v>
      </c>
      <c r="D29">
        <v>14.49</v>
      </c>
      <c r="H29">
        <v>4</v>
      </c>
      <c r="I29">
        <v>216.3</v>
      </c>
      <c r="J29" t="s">
        <v>332</v>
      </c>
    </row>
    <row r="30" spans="1:10">
      <c r="A30">
        <v>8</v>
      </c>
      <c r="B30" t="s">
        <v>140</v>
      </c>
      <c r="C30">
        <v>4</v>
      </c>
      <c r="D30">
        <v>30.27</v>
      </c>
      <c r="F30">
        <v>60</v>
      </c>
      <c r="H30">
        <v>4</v>
      </c>
      <c r="I30">
        <v>118.9</v>
      </c>
    </row>
    <row r="31" spans="1:10">
      <c r="B31" t="s">
        <v>141</v>
      </c>
      <c r="C31">
        <v>4</v>
      </c>
      <c r="D31">
        <v>25.26</v>
      </c>
      <c r="H31">
        <v>4</v>
      </c>
      <c r="I31">
        <v>39.4</v>
      </c>
    </row>
    <row r="32" spans="1:10">
      <c r="B32" t="s">
        <v>142</v>
      </c>
      <c r="C32">
        <v>4</v>
      </c>
      <c r="D32">
        <v>19.86</v>
      </c>
      <c r="H32">
        <v>4</v>
      </c>
      <c r="I32">
        <v>57.5</v>
      </c>
    </row>
    <row r="33" spans="1:10">
      <c r="B33" t="s">
        <v>143</v>
      </c>
      <c r="C33">
        <v>4</v>
      </c>
      <c r="D33">
        <v>25.7</v>
      </c>
      <c r="H33">
        <v>4</v>
      </c>
      <c r="I33">
        <v>61</v>
      </c>
    </row>
    <row r="34" spans="1:10">
      <c r="A34">
        <v>9</v>
      </c>
      <c r="B34" t="s">
        <v>144</v>
      </c>
      <c r="C34">
        <v>2</v>
      </c>
      <c r="D34">
        <v>11.05</v>
      </c>
      <c r="F34">
        <v>61</v>
      </c>
      <c r="H34">
        <v>2</v>
      </c>
      <c r="I34">
        <v>12</v>
      </c>
    </row>
    <row r="35" spans="1:10">
      <c r="B35" t="s">
        <v>145</v>
      </c>
      <c r="C35">
        <v>2</v>
      </c>
      <c r="D35">
        <v>13.9</v>
      </c>
      <c r="H35">
        <v>2</v>
      </c>
      <c r="I35">
        <v>11.7</v>
      </c>
    </row>
    <row r="36" spans="1:10">
      <c r="B36" t="s">
        <v>146</v>
      </c>
      <c r="C36">
        <v>2</v>
      </c>
      <c r="D36">
        <v>8.9</v>
      </c>
      <c r="H36">
        <v>2</v>
      </c>
      <c r="I36">
        <v>11.4</v>
      </c>
    </row>
    <row r="37" spans="1:10">
      <c r="B37" t="s">
        <v>147</v>
      </c>
      <c r="C37" t="s">
        <v>326</v>
      </c>
      <c r="D37">
        <v>35.97</v>
      </c>
      <c r="E37" t="s">
        <v>327</v>
      </c>
      <c r="H37">
        <v>2</v>
      </c>
      <c r="I37">
        <v>16.2</v>
      </c>
    </row>
    <row r="38" spans="1:10">
      <c r="A38">
        <v>10</v>
      </c>
      <c r="B38" t="s">
        <v>148</v>
      </c>
      <c r="C38">
        <v>3</v>
      </c>
      <c r="D38">
        <v>16.07</v>
      </c>
      <c r="F38">
        <v>62</v>
      </c>
      <c r="H38">
        <v>3</v>
      </c>
      <c r="I38">
        <v>6.2</v>
      </c>
    </row>
    <row r="39" spans="1:10">
      <c r="B39" t="s">
        <v>149</v>
      </c>
      <c r="C39">
        <v>3</v>
      </c>
      <c r="D39">
        <v>8.7799999999999994</v>
      </c>
      <c r="H39">
        <v>3</v>
      </c>
      <c r="I39">
        <v>5.9</v>
      </c>
    </row>
    <row r="40" spans="1:10">
      <c r="B40" t="s">
        <v>150</v>
      </c>
      <c r="C40">
        <v>2</v>
      </c>
      <c r="D40">
        <v>6.87</v>
      </c>
      <c r="H40">
        <v>2</v>
      </c>
      <c r="I40">
        <v>10.5</v>
      </c>
    </row>
    <row r="41" spans="1:10">
      <c r="B41" t="s">
        <v>151</v>
      </c>
      <c r="C41">
        <v>2</v>
      </c>
      <c r="D41">
        <v>13.87</v>
      </c>
      <c r="H41">
        <v>2</v>
      </c>
      <c r="I41">
        <v>23.1</v>
      </c>
    </row>
    <row r="42" spans="1:10">
      <c r="A42">
        <v>11</v>
      </c>
      <c r="B42" t="s">
        <v>152</v>
      </c>
      <c r="C42">
        <v>4</v>
      </c>
      <c r="D42">
        <v>23.58</v>
      </c>
      <c r="F42">
        <v>63</v>
      </c>
      <c r="H42">
        <v>4</v>
      </c>
      <c r="I42">
        <v>67.599999999999994</v>
      </c>
    </row>
    <row r="43" spans="1:10">
      <c r="B43" t="s">
        <v>153</v>
      </c>
      <c r="C43">
        <v>3</v>
      </c>
      <c r="D43">
        <v>13.07</v>
      </c>
      <c r="H43">
        <v>3</v>
      </c>
      <c r="I43">
        <v>34.799999999999997</v>
      </c>
    </row>
    <row r="44" spans="1:10">
      <c r="B44" t="s">
        <v>154</v>
      </c>
      <c r="C44">
        <v>3</v>
      </c>
      <c r="D44">
        <v>34.08</v>
      </c>
      <c r="H44">
        <v>3</v>
      </c>
      <c r="I44">
        <v>43.1</v>
      </c>
    </row>
    <row r="45" spans="1:10">
      <c r="B45" t="s">
        <v>155</v>
      </c>
      <c r="C45">
        <v>4</v>
      </c>
      <c r="D45">
        <v>23.22</v>
      </c>
      <c r="H45">
        <v>4</v>
      </c>
      <c r="I45">
        <v>28.9</v>
      </c>
    </row>
    <row r="46" spans="1:10">
      <c r="A46">
        <v>12</v>
      </c>
      <c r="B46" t="s">
        <v>156</v>
      </c>
      <c r="C46">
        <v>2</v>
      </c>
      <c r="D46">
        <v>23.64</v>
      </c>
      <c r="F46">
        <v>64</v>
      </c>
      <c r="H46">
        <v>2</v>
      </c>
      <c r="I46">
        <v>60.6</v>
      </c>
    </row>
    <row r="47" spans="1:10">
      <c r="B47" t="s">
        <v>157</v>
      </c>
      <c r="C47">
        <v>2</v>
      </c>
      <c r="D47">
        <v>10.5</v>
      </c>
      <c r="H47">
        <v>2</v>
      </c>
      <c r="I47">
        <v>118.6</v>
      </c>
      <c r="J47" t="s">
        <v>330</v>
      </c>
    </row>
    <row r="48" spans="1:10">
      <c r="B48" t="s">
        <v>158</v>
      </c>
      <c r="C48">
        <v>3</v>
      </c>
      <c r="D48">
        <v>22.6</v>
      </c>
      <c r="H48">
        <v>3</v>
      </c>
      <c r="I48">
        <v>158.9</v>
      </c>
      <c r="J48" t="s">
        <v>330</v>
      </c>
    </row>
    <row r="49" spans="1:10">
      <c r="B49" t="s">
        <v>159</v>
      </c>
      <c r="C49">
        <v>4</v>
      </c>
      <c r="D49">
        <v>16.2</v>
      </c>
      <c r="H49">
        <v>4</v>
      </c>
      <c r="I49">
        <v>146.30000000000001</v>
      </c>
    </row>
    <row r="50" spans="1:10">
      <c r="A50">
        <v>13</v>
      </c>
      <c r="B50" t="s">
        <v>160</v>
      </c>
      <c r="C50">
        <v>4</v>
      </c>
      <c r="D50">
        <v>13.71</v>
      </c>
      <c r="F50">
        <v>65</v>
      </c>
      <c r="H50">
        <v>4</v>
      </c>
      <c r="I50">
        <v>181.5</v>
      </c>
      <c r="J50" t="s">
        <v>333</v>
      </c>
    </row>
    <row r="51" spans="1:10">
      <c r="B51" t="s">
        <v>161</v>
      </c>
      <c r="C51">
        <v>4</v>
      </c>
      <c r="D51">
        <v>31.26</v>
      </c>
      <c r="H51">
        <v>4</v>
      </c>
      <c r="I51">
        <v>341</v>
      </c>
      <c r="J51" t="s">
        <v>333</v>
      </c>
    </row>
    <row r="52" spans="1:10">
      <c r="B52" t="s">
        <v>162</v>
      </c>
      <c r="C52">
        <v>4</v>
      </c>
      <c r="D52">
        <v>26.35</v>
      </c>
      <c r="H52">
        <v>4</v>
      </c>
      <c r="I52">
        <v>230.5</v>
      </c>
      <c r="J52" t="s">
        <v>333</v>
      </c>
    </row>
    <row r="53" spans="1:10">
      <c r="B53" t="s">
        <v>163</v>
      </c>
      <c r="C53">
        <v>4</v>
      </c>
      <c r="D53">
        <v>20.71</v>
      </c>
      <c r="H53">
        <v>4</v>
      </c>
      <c r="I53">
        <v>243</v>
      </c>
      <c r="J53" t="s">
        <v>333</v>
      </c>
    </row>
    <row r="54" spans="1:10">
      <c r="A54">
        <v>14</v>
      </c>
      <c r="B54" t="s">
        <v>164</v>
      </c>
      <c r="C54">
        <v>4</v>
      </c>
      <c r="D54">
        <v>34.130000000000003</v>
      </c>
      <c r="F54">
        <v>66</v>
      </c>
      <c r="H54">
        <v>4</v>
      </c>
      <c r="I54">
        <v>24.6</v>
      </c>
    </row>
    <row r="55" spans="1:10">
      <c r="B55" t="s">
        <v>165</v>
      </c>
      <c r="C55">
        <v>4</v>
      </c>
      <c r="D55">
        <v>13.98</v>
      </c>
      <c r="H55">
        <v>4</v>
      </c>
      <c r="I55">
        <v>43.3</v>
      </c>
    </row>
    <row r="56" spans="1:10">
      <c r="B56" t="s">
        <v>166</v>
      </c>
      <c r="C56">
        <v>4</v>
      </c>
      <c r="D56">
        <v>31.08</v>
      </c>
      <c r="H56">
        <v>4</v>
      </c>
      <c r="I56">
        <v>86.8</v>
      </c>
    </row>
    <row r="57" spans="1:10">
      <c r="B57" t="s">
        <v>167</v>
      </c>
      <c r="C57">
        <v>4</v>
      </c>
      <c r="D57">
        <v>27.45</v>
      </c>
      <c r="H57">
        <v>4</v>
      </c>
      <c r="I57">
        <v>41.2</v>
      </c>
    </row>
    <row r="58" spans="1:10">
      <c r="A58">
        <v>15</v>
      </c>
      <c r="B58" t="s">
        <v>168</v>
      </c>
      <c r="C58">
        <v>4</v>
      </c>
      <c r="D58">
        <v>13.43</v>
      </c>
      <c r="F58">
        <v>67</v>
      </c>
      <c r="H58">
        <v>4</v>
      </c>
      <c r="I58">
        <v>106.3</v>
      </c>
    </row>
    <row r="59" spans="1:10">
      <c r="B59" t="s">
        <v>169</v>
      </c>
      <c r="C59">
        <v>4</v>
      </c>
      <c r="D59">
        <v>8.81</v>
      </c>
      <c r="H59">
        <v>4</v>
      </c>
      <c r="I59">
        <v>37.9</v>
      </c>
    </row>
    <row r="60" spans="1:10">
      <c r="B60" t="s">
        <v>170</v>
      </c>
      <c r="C60">
        <v>4</v>
      </c>
      <c r="D60">
        <v>12.7</v>
      </c>
      <c r="H60">
        <v>4</v>
      </c>
      <c r="I60">
        <v>17</v>
      </c>
    </row>
    <row r="61" spans="1:10">
      <c r="B61" t="s">
        <v>171</v>
      </c>
      <c r="C61">
        <v>4</v>
      </c>
      <c r="D61">
        <v>7.69</v>
      </c>
      <c r="H61">
        <v>4</v>
      </c>
      <c r="I61">
        <v>12.3</v>
      </c>
    </row>
    <row r="62" spans="1:10">
      <c r="A62">
        <v>16</v>
      </c>
      <c r="B62" t="s">
        <v>172</v>
      </c>
      <c r="C62">
        <v>4</v>
      </c>
      <c r="D62">
        <v>18.72</v>
      </c>
      <c r="F62">
        <v>68</v>
      </c>
      <c r="H62">
        <v>4</v>
      </c>
      <c r="I62">
        <v>107</v>
      </c>
    </row>
    <row r="63" spans="1:10">
      <c r="B63" t="s">
        <v>173</v>
      </c>
      <c r="C63">
        <v>4</v>
      </c>
      <c r="D63">
        <v>11.97</v>
      </c>
      <c r="H63">
        <v>4</v>
      </c>
      <c r="I63">
        <v>56.9</v>
      </c>
    </row>
    <row r="64" spans="1:10">
      <c r="B64" t="s">
        <v>174</v>
      </c>
      <c r="C64">
        <v>4</v>
      </c>
      <c r="D64">
        <v>7.39</v>
      </c>
      <c r="H64">
        <v>4</v>
      </c>
      <c r="I64">
        <v>20.399999999999999</v>
      </c>
    </row>
    <row r="65" spans="1:10">
      <c r="B65" t="s">
        <v>175</v>
      </c>
      <c r="C65">
        <v>4</v>
      </c>
      <c r="D65">
        <v>25.5</v>
      </c>
      <c r="H65">
        <v>4</v>
      </c>
      <c r="I65">
        <v>50.7</v>
      </c>
    </row>
    <row r="66" spans="1:10">
      <c r="A66">
        <v>17</v>
      </c>
      <c r="B66" t="s">
        <v>176</v>
      </c>
      <c r="C66">
        <v>3</v>
      </c>
      <c r="D66">
        <v>23.88</v>
      </c>
      <c r="F66">
        <v>69</v>
      </c>
      <c r="H66">
        <v>3</v>
      </c>
      <c r="I66">
        <v>198.2</v>
      </c>
      <c r="J66" t="s">
        <v>330</v>
      </c>
    </row>
    <row r="67" spans="1:10">
      <c r="B67" t="s">
        <v>177</v>
      </c>
      <c r="C67">
        <v>3</v>
      </c>
      <c r="D67">
        <v>19.63</v>
      </c>
      <c r="H67">
        <v>3</v>
      </c>
      <c r="I67">
        <v>51</v>
      </c>
    </row>
    <row r="68" spans="1:10">
      <c r="B68" t="s">
        <v>178</v>
      </c>
      <c r="C68">
        <v>3</v>
      </c>
      <c r="D68">
        <v>23.75</v>
      </c>
      <c r="H68">
        <v>3</v>
      </c>
      <c r="I68">
        <v>31.2</v>
      </c>
    </row>
    <row r="69" spans="1:10">
      <c r="B69" t="s">
        <v>179</v>
      </c>
      <c r="C69">
        <v>3</v>
      </c>
      <c r="D69">
        <v>24.89</v>
      </c>
      <c r="H69">
        <v>3</v>
      </c>
      <c r="I69">
        <v>74.599999999999994</v>
      </c>
    </row>
    <row r="70" spans="1:10">
      <c r="A70">
        <v>18</v>
      </c>
      <c r="B70" t="s">
        <v>180</v>
      </c>
      <c r="C70">
        <v>4</v>
      </c>
      <c r="D70">
        <v>30.89</v>
      </c>
      <c r="F70">
        <v>70</v>
      </c>
      <c r="H70">
        <v>4</v>
      </c>
      <c r="I70">
        <v>90.2</v>
      </c>
    </row>
    <row r="71" spans="1:10">
      <c r="B71" t="s">
        <v>181</v>
      </c>
      <c r="C71">
        <v>4</v>
      </c>
      <c r="D71">
        <v>20.59</v>
      </c>
      <c r="H71">
        <v>4</v>
      </c>
      <c r="I71">
        <v>17.399999999999999</v>
      </c>
    </row>
    <row r="72" spans="1:10">
      <c r="B72" t="s">
        <v>182</v>
      </c>
      <c r="C72">
        <v>4</v>
      </c>
      <c r="D72">
        <v>33.9</v>
      </c>
      <c r="H72">
        <v>4</v>
      </c>
      <c r="I72">
        <v>46.9</v>
      </c>
    </row>
    <row r="73" spans="1:10">
      <c r="B73" t="s">
        <v>183</v>
      </c>
      <c r="C73">
        <v>3</v>
      </c>
      <c r="D73">
        <v>17.75</v>
      </c>
      <c r="H73">
        <v>3</v>
      </c>
      <c r="I73">
        <v>25.5</v>
      </c>
    </row>
    <row r="74" spans="1:10">
      <c r="A74">
        <v>19</v>
      </c>
      <c r="B74" t="s">
        <v>184</v>
      </c>
      <c r="C74">
        <v>2</v>
      </c>
      <c r="D74">
        <v>5.34</v>
      </c>
      <c r="F74">
        <v>71</v>
      </c>
      <c r="H74">
        <v>2</v>
      </c>
      <c r="I74">
        <v>8.8000000000000007</v>
      </c>
    </row>
    <row r="75" spans="1:10">
      <c r="B75" t="s">
        <v>185</v>
      </c>
      <c r="C75">
        <v>2</v>
      </c>
      <c r="D75">
        <v>12.28</v>
      </c>
      <c r="H75">
        <v>2</v>
      </c>
      <c r="I75">
        <v>15.8</v>
      </c>
      <c r="J75" t="s">
        <v>334</v>
      </c>
    </row>
    <row r="76" spans="1:10">
      <c r="B76" t="s">
        <v>186</v>
      </c>
      <c r="C76">
        <v>2</v>
      </c>
      <c r="D76">
        <v>12.81</v>
      </c>
      <c r="H76">
        <v>2</v>
      </c>
      <c r="I76">
        <v>8.8000000000000007</v>
      </c>
    </row>
    <row r="77" spans="1:10">
      <c r="B77" t="s">
        <v>187</v>
      </c>
      <c r="C77">
        <v>2</v>
      </c>
      <c r="D77">
        <v>13.1</v>
      </c>
      <c r="H77">
        <v>2</v>
      </c>
      <c r="I77">
        <v>13.1</v>
      </c>
      <c r="J77" t="s">
        <v>330</v>
      </c>
    </row>
    <row r="78" spans="1:10">
      <c r="A78">
        <v>20</v>
      </c>
      <c r="B78" t="s">
        <v>188</v>
      </c>
      <c r="C78">
        <v>3</v>
      </c>
      <c r="D78">
        <v>25.96</v>
      </c>
      <c r="F78">
        <v>72</v>
      </c>
      <c r="H78">
        <v>3</v>
      </c>
      <c r="I78">
        <v>7.5</v>
      </c>
    </row>
    <row r="79" spans="1:10">
      <c r="B79" t="s">
        <v>189</v>
      </c>
      <c r="C79">
        <v>2</v>
      </c>
      <c r="D79">
        <v>14.24</v>
      </c>
      <c r="H79">
        <v>2</v>
      </c>
      <c r="I79">
        <v>10.4</v>
      </c>
    </row>
    <row r="80" spans="1:10">
      <c r="B80" t="s">
        <v>190</v>
      </c>
      <c r="C80">
        <v>2</v>
      </c>
      <c r="D80">
        <v>12.67</v>
      </c>
      <c r="H80">
        <v>2</v>
      </c>
      <c r="I80">
        <v>9.3000000000000007</v>
      </c>
    </row>
    <row r="81" spans="1:9">
      <c r="B81" t="s">
        <v>191</v>
      </c>
      <c r="C81">
        <v>2</v>
      </c>
      <c r="D81">
        <v>10.44</v>
      </c>
      <c r="H81">
        <v>2</v>
      </c>
      <c r="I81">
        <v>11.8</v>
      </c>
    </row>
    <row r="82" spans="1:9">
      <c r="A82">
        <v>21</v>
      </c>
      <c r="B82" t="s">
        <v>192</v>
      </c>
      <c r="C82">
        <v>4</v>
      </c>
      <c r="D82">
        <v>17</v>
      </c>
      <c r="F82">
        <v>73</v>
      </c>
      <c r="H82">
        <v>4</v>
      </c>
      <c r="I82">
        <v>38</v>
      </c>
    </row>
    <row r="83" spans="1:9">
      <c r="B83" t="s">
        <v>193</v>
      </c>
      <c r="C83">
        <v>4</v>
      </c>
      <c r="D83">
        <v>39.78</v>
      </c>
      <c r="H83">
        <v>4</v>
      </c>
      <c r="I83">
        <v>109.5</v>
      </c>
    </row>
    <row r="84" spans="1:9">
      <c r="B84" t="s">
        <v>194</v>
      </c>
      <c r="C84">
        <v>4</v>
      </c>
      <c r="D84">
        <v>18.62</v>
      </c>
      <c r="H84">
        <v>4</v>
      </c>
      <c r="I84">
        <v>80.8</v>
      </c>
    </row>
    <row r="85" spans="1:9">
      <c r="B85" t="s">
        <v>195</v>
      </c>
      <c r="C85">
        <v>4</v>
      </c>
      <c r="D85">
        <v>30.23</v>
      </c>
      <c r="H85">
        <v>4</v>
      </c>
      <c r="I85">
        <v>92.9</v>
      </c>
    </row>
    <row r="86" spans="1:9">
      <c r="A86">
        <v>22</v>
      </c>
      <c r="B86" t="s">
        <v>196</v>
      </c>
      <c r="C86">
        <v>4</v>
      </c>
      <c r="D86">
        <v>19.600000000000001</v>
      </c>
      <c r="F86">
        <v>74</v>
      </c>
      <c r="H86">
        <v>4</v>
      </c>
      <c r="I86">
        <v>32.6</v>
      </c>
    </row>
    <row r="87" spans="1:9">
      <c r="B87" t="s">
        <v>197</v>
      </c>
      <c r="C87">
        <v>4</v>
      </c>
      <c r="D87">
        <v>19.46</v>
      </c>
      <c r="H87">
        <v>4</v>
      </c>
      <c r="I87">
        <v>43.2</v>
      </c>
    </row>
    <row r="88" spans="1:9">
      <c r="B88" t="s">
        <v>198</v>
      </c>
      <c r="C88">
        <v>4</v>
      </c>
      <c r="D88">
        <v>34.78</v>
      </c>
      <c r="H88">
        <v>4</v>
      </c>
      <c r="I88">
        <v>162.5</v>
      </c>
    </row>
    <row r="89" spans="1:9">
      <c r="B89" t="s">
        <v>199</v>
      </c>
      <c r="C89">
        <v>4</v>
      </c>
      <c r="D89">
        <v>29.97</v>
      </c>
      <c r="H89">
        <v>4</v>
      </c>
      <c r="I89">
        <v>112.5</v>
      </c>
    </row>
    <row r="90" spans="1:9">
      <c r="A90">
        <v>23</v>
      </c>
      <c r="B90" t="s">
        <v>200</v>
      </c>
      <c r="C90">
        <v>4</v>
      </c>
      <c r="D90">
        <v>24.6</v>
      </c>
      <c r="F90">
        <v>75</v>
      </c>
      <c r="H90">
        <v>4</v>
      </c>
      <c r="I90">
        <v>200</v>
      </c>
    </row>
    <row r="91" spans="1:9">
      <c r="B91" t="s">
        <v>201</v>
      </c>
      <c r="C91">
        <v>4</v>
      </c>
      <c r="D91">
        <v>29.36</v>
      </c>
      <c r="H91">
        <v>4</v>
      </c>
      <c r="I91">
        <v>97.2</v>
      </c>
    </row>
    <row r="92" spans="1:9">
      <c r="B92" t="s">
        <v>202</v>
      </c>
      <c r="C92">
        <v>4</v>
      </c>
      <c r="D92">
        <v>24.93</v>
      </c>
      <c r="H92">
        <v>4</v>
      </c>
      <c r="I92">
        <v>154</v>
      </c>
    </row>
    <row r="93" spans="1:9">
      <c r="B93" t="s">
        <v>203</v>
      </c>
      <c r="C93">
        <v>4</v>
      </c>
      <c r="D93">
        <v>23.96</v>
      </c>
      <c r="H93">
        <v>4</v>
      </c>
      <c r="I93">
        <v>25.1</v>
      </c>
    </row>
    <row r="94" spans="1:9">
      <c r="A94">
        <v>24</v>
      </c>
      <c r="B94" t="s">
        <v>204</v>
      </c>
      <c r="C94" t="s">
        <v>328</v>
      </c>
      <c r="D94">
        <v>17.100000000000001</v>
      </c>
      <c r="E94" t="s">
        <v>329</v>
      </c>
      <c r="F94">
        <v>76</v>
      </c>
      <c r="H94" t="s">
        <v>328</v>
      </c>
      <c r="I94">
        <v>65</v>
      </c>
    </row>
    <row r="95" spans="1:9">
      <c r="B95" t="s">
        <v>205</v>
      </c>
      <c r="C95">
        <v>4</v>
      </c>
      <c r="D95">
        <v>29.74</v>
      </c>
      <c r="E95" t="s">
        <v>330</v>
      </c>
      <c r="H95">
        <v>4</v>
      </c>
      <c r="I95">
        <v>80</v>
      </c>
    </row>
    <row r="96" spans="1:9">
      <c r="B96" t="s">
        <v>206</v>
      </c>
      <c r="C96">
        <v>4</v>
      </c>
      <c r="D96">
        <v>26.76</v>
      </c>
      <c r="H96">
        <v>4</v>
      </c>
      <c r="I96">
        <v>165.5</v>
      </c>
    </row>
    <row r="97" spans="1:9">
      <c r="B97" t="s">
        <v>207</v>
      </c>
      <c r="C97">
        <v>4</v>
      </c>
      <c r="D97">
        <v>10.35</v>
      </c>
      <c r="H97">
        <v>4</v>
      </c>
      <c r="I97">
        <v>35.5</v>
      </c>
    </row>
    <row r="98" spans="1:9">
      <c r="A98">
        <v>25</v>
      </c>
      <c r="B98" t="s">
        <v>208</v>
      </c>
      <c r="C98">
        <v>4</v>
      </c>
      <c r="D98">
        <v>24.72</v>
      </c>
      <c r="F98">
        <v>77</v>
      </c>
      <c r="H98">
        <v>4</v>
      </c>
      <c r="I98">
        <v>53</v>
      </c>
    </row>
    <row r="99" spans="1:9">
      <c r="B99" t="s">
        <v>209</v>
      </c>
      <c r="C99">
        <v>4</v>
      </c>
      <c r="D99">
        <v>18.7</v>
      </c>
      <c r="H99">
        <v>4</v>
      </c>
      <c r="I99">
        <v>46.8</v>
      </c>
    </row>
    <row r="100" spans="1:9">
      <c r="B100" t="s">
        <v>210</v>
      </c>
      <c r="C100">
        <v>4</v>
      </c>
      <c r="D100">
        <v>33.19</v>
      </c>
      <c r="H100">
        <v>4</v>
      </c>
      <c r="I100">
        <v>73.400000000000006</v>
      </c>
    </row>
    <row r="101" spans="1:9">
      <c r="B101" t="s">
        <v>211</v>
      </c>
      <c r="C101">
        <v>4</v>
      </c>
      <c r="D101">
        <v>18.399999999999999</v>
      </c>
      <c r="H101">
        <v>4</v>
      </c>
      <c r="I101">
        <v>50.7</v>
      </c>
    </row>
    <row r="102" spans="1:9">
      <c r="A102">
        <v>26</v>
      </c>
      <c r="B102" t="s">
        <v>212</v>
      </c>
      <c r="C102">
        <v>4</v>
      </c>
      <c r="D102">
        <v>25</v>
      </c>
      <c r="F102">
        <v>78</v>
      </c>
      <c r="H102">
        <v>4</v>
      </c>
      <c r="I102">
        <v>23.9</v>
      </c>
    </row>
    <row r="103" spans="1:9">
      <c r="B103" t="s">
        <v>213</v>
      </c>
      <c r="C103">
        <v>4</v>
      </c>
      <c r="D103">
        <v>17.77</v>
      </c>
      <c r="H103">
        <v>4</v>
      </c>
      <c r="I103">
        <v>18.3</v>
      </c>
    </row>
    <row r="104" spans="1:9">
      <c r="B104" t="s">
        <v>214</v>
      </c>
      <c r="C104">
        <v>4</v>
      </c>
      <c r="D104">
        <v>15.71</v>
      </c>
      <c r="H104">
        <v>4</v>
      </c>
      <c r="I104">
        <v>52.4</v>
      </c>
    </row>
    <row r="105" spans="1:9">
      <c r="B105" t="s">
        <v>215</v>
      </c>
      <c r="C105">
        <v>4</v>
      </c>
      <c r="D105">
        <v>34.28</v>
      </c>
      <c r="H105">
        <v>4</v>
      </c>
      <c r="I105">
        <v>17.3</v>
      </c>
    </row>
    <row r="106" spans="1:9">
      <c r="A106">
        <v>27</v>
      </c>
      <c r="B106" t="s">
        <v>216</v>
      </c>
      <c r="C106">
        <v>4</v>
      </c>
      <c r="D106">
        <v>36.25</v>
      </c>
      <c r="F106">
        <v>79</v>
      </c>
      <c r="H106">
        <v>4</v>
      </c>
      <c r="I106">
        <v>40.6</v>
      </c>
    </row>
    <row r="107" spans="1:9">
      <c r="B107" t="s">
        <v>217</v>
      </c>
      <c r="C107">
        <v>4</v>
      </c>
      <c r="D107">
        <v>54.56</v>
      </c>
      <c r="H107">
        <v>4</v>
      </c>
      <c r="I107">
        <v>123</v>
      </c>
    </row>
    <row r="108" spans="1:9">
      <c r="B108" t="s">
        <v>218</v>
      </c>
      <c r="C108">
        <v>4</v>
      </c>
      <c r="D108">
        <v>39.869999999999997</v>
      </c>
      <c r="H108">
        <v>4</v>
      </c>
      <c r="I108">
        <v>47.6</v>
      </c>
    </row>
    <row r="109" spans="1:9">
      <c r="B109" t="s">
        <v>219</v>
      </c>
      <c r="C109">
        <v>4</v>
      </c>
      <c r="D109">
        <v>21.46</v>
      </c>
      <c r="H109">
        <v>4</v>
      </c>
      <c r="I109">
        <v>32.4</v>
      </c>
    </row>
    <row r="110" spans="1:9">
      <c r="A110">
        <v>28</v>
      </c>
      <c r="B110" t="s">
        <v>220</v>
      </c>
      <c r="C110">
        <v>4</v>
      </c>
      <c r="D110">
        <v>15.76</v>
      </c>
      <c r="F110">
        <v>80</v>
      </c>
      <c r="H110">
        <v>4</v>
      </c>
      <c r="I110">
        <v>15.7</v>
      </c>
    </row>
    <row r="111" spans="1:9">
      <c r="B111" t="s">
        <v>221</v>
      </c>
      <c r="C111">
        <v>4</v>
      </c>
      <c r="D111">
        <v>25.4</v>
      </c>
      <c r="H111">
        <v>4</v>
      </c>
      <c r="I111">
        <v>26</v>
      </c>
    </row>
    <row r="112" spans="1:9">
      <c r="B112" t="s">
        <v>222</v>
      </c>
      <c r="C112">
        <v>4</v>
      </c>
      <c r="D112">
        <v>34.75</v>
      </c>
      <c r="H112">
        <v>4</v>
      </c>
      <c r="I112">
        <v>37.1</v>
      </c>
    </row>
    <row r="113" spans="1:9">
      <c r="B113" t="s">
        <v>223</v>
      </c>
      <c r="C113">
        <v>4</v>
      </c>
      <c r="D113">
        <v>19.46</v>
      </c>
      <c r="H113">
        <v>4</v>
      </c>
      <c r="I113">
        <v>38.799999999999997</v>
      </c>
    </row>
    <row r="114" spans="1:9">
      <c r="A114">
        <v>29</v>
      </c>
      <c r="B114" t="s">
        <v>224</v>
      </c>
      <c r="C114">
        <v>4</v>
      </c>
      <c r="D114">
        <v>85.38</v>
      </c>
      <c r="F114">
        <v>81</v>
      </c>
      <c r="H114">
        <v>4</v>
      </c>
      <c r="I114">
        <v>46.2</v>
      </c>
    </row>
    <row r="115" spans="1:9">
      <c r="B115" t="s">
        <v>225</v>
      </c>
      <c r="C115">
        <v>4</v>
      </c>
      <c r="D115">
        <v>45.3</v>
      </c>
      <c r="H115">
        <v>4</v>
      </c>
      <c r="I115">
        <v>56</v>
      </c>
    </row>
    <row r="116" spans="1:9">
      <c r="B116" t="s">
        <v>226</v>
      </c>
      <c r="C116">
        <v>4</v>
      </c>
      <c r="D116">
        <v>14.77</v>
      </c>
      <c r="H116">
        <v>4</v>
      </c>
      <c r="I116">
        <v>22.5</v>
      </c>
    </row>
    <row r="117" spans="1:9">
      <c r="B117" t="s">
        <v>227</v>
      </c>
      <c r="C117">
        <v>4</v>
      </c>
      <c r="D117">
        <v>20.84</v>
      </c>
      <c r="H117">
        <v>4</v>
      </c>
      <c r="I117">
        <v>55</v>
      </c>
    </row>
    <row r="118" spans="1:9">
      <c r="A118">
        <v>30</v>
      </c>
      <c r="B118" t="s">
        <v>228</v>
      </c>
      <c r="C118">
        <v>4</v>
      </c>
      <c r="D118">
        <v>28.95</v>
      </c>
      <c r="F118">
        <v>82</v>
      </c>
      <c r="H118">
        <v>4</v>
      </c>
      <c r="I118">
        <v>114.6</v>
      </c>
    </row>
    <row r="119" spans="1:9">
      <c r="B119" t="s">
        <v>229</v>
      </c>
      <c r="C119">
        <v>4</v>
      </c>
      <c r="D119">
        <v>18.22</v>
      </c>
      <c r="H119">
        <v>4</v>
      </c>
      <c r="I119">
        <v>18.600000000000001</v>
      </c>
    </row>
    <row r="120" spans="1:9">
      <c r="B120" t="s">
        <v>230</v>
      </c>
      <c r="C120">
        <v>4</v>
      </c>
      <c r="D120">
        <v>9.39</v>
      </c>
      <c r="H120">
        <v>4</v>
      </c>
      <c r="I120">
        <v>16.3</v>
      </c>
    </row>
    <row r="121" spans="1:9">
      <c r="B121" t="s">
        <v>231</v>
      </c>
      <c r="C121">
        <v>4</v>
      </c>
      <c r="D121">
        <v>26.9</v>
      </c>
      <c r="H121">
        <v>4</v>
      </c>
      <c r="I121">
        <v>48.2</v>
      </c>
    </row>
    <row r="122" spans="1:9">
      <c r="A122">
        <v>31</v>
      </c>
      <c r="B122" t="s">
        <v>232</v>
      </c>
      <c r="C122">
        <v>4</v>
      </c>
      <c r="D122">
        <v>19.87</v>
      </c>
      <c r="F122">
        <v>83</v>
      </c>
      <c r="H122">
        <v>4</v>
      </c>
      <c r="I122">
        <v>23.8</v>
      </c>
    </row>
    <row r="123" spans="1:9">
      <c r="B123" t="s">
        <v>233</v>
      </c>
      <c r="C123">
        <v>4</v>
      </c>
      <c r="D123">
        <v>26.37</v>
      </c>
      <c r="H123">
        <v>4</v>
      </c>
      <c r="I123">
        <v>23.5</v>
      </c>
    </row>
    <row r="124" spans="1:9">
      <c r="B124" t="s">
        <v>234</v>
      </c>
      <c r="C124">
        <v>4</v>
      </c>
      <c r="D124">
        <v>43</v>
      </c>
      <c r="H124">
        <v>4</v>
      </c>
      <c r="I124">
        <v>13.2</v>
      </c>
    </row>
    <row r="125" spans="1:9">
      <c r="B125" t="s">
        <v>235</v>
      </c>
      <c r="C125">
        <v>4</v>
      </c>
      <c r="D125">
        <v>14.83</v>
      </c>
      <c r="H125">
        <v>4</v>
      </c>
      <c r="I125">
        <v>16.3</v>
      </c>
    </row>
    <row r="126" spans="1:9">
      <c r="A126">
        <v>32</v>
      </c>
      <c r="B126" t="s">
        <v>236</v>
      </c>
      <c r="C126">
        <v>4</v>
      </c>
      <c r="D126">
        <v>33.43</v>
      </c>
      <c r="F126">
        <v>84</v>
      </c>
      <c r="H126">
        <v>4</v>
      </c>
      <c r="I126">
        <v>44.5</v>
      </c>
    </row>
    <row r="127" spans="1:9">
      <c r="B127" t="s">
        <v>237</v>
      </c>
      <c r="C127">
        <v>4</v>
      </c>
      <c r="D127">
        <v>23.24</v>
      </c>
      <c r="H127">
        <v>4</v>
      </c>
      <c r="I127">
        <v>17.5</v>
      </c>
    </row>
    <row r="128" spans="1:9">
      <c r="B128" t="s">
        <v>238</v>
      </c>
      <c r="C128">
        <v>4</v>
      </c>
      <c r="D128">
        <v>22.49</v>
      </c>
      <c r="H128">
        <v>4</v>
      </c>
      <c r="I128">
        <v>28.9</v>
      </c>
    </row>
    <row r="129" spans="1:9">
      <c r="B129" t="s">
        <v>239</v>
      </c>
      <c r="C129">
        <v>4</v>
      </c>
      <c r="D129">
        <v>16.170000000000002</v>
      </c>
      <c r="H129">
        <v>4</v>
      </c>
      <c r="I129">
        <v>7.8</v>
      </c>
    </row>
    <row r="130" spans="1:9">
      <c r="A130">
        <v>33</v>
      </c>
      <c r="B130" t="s">
        <v>240</v>
      </c>
      <c r="C130">
        <v>4</v>
      </c>
      <c r="D130">
        <v>20.9</v>
      </c>
      <c r="F130">
        <v>85</v>
      </c>
      <c r="H130">
        <v>4</v>
      </c>
      <c r="I130">
        <v>31.7</v>
      </c>
    </row>
    <row r="131" spans="1:9">
      <c r="B131" t="s">
        <v>241</v>
      </c>
      <c r="C131">
        <v>4</v>
      </c>
      <c r="D131">
        <v>28.03</v>
      </c>
      <c r="H131">
        <v>4</v>
      </c>
      <c r="I131">
        <v>97.1</v>
      </c>
    </row>
    <row r="132" spans="1:9">
      <c r="B132" t="s">
        <v>242</v>
      </c>
      <c r="C132">
        <v>4</v>
      </c>
      <c r="D132">
        <v>14.99</v>
      </c>
      <c r="H132">
        <v>4</v>
      </c>
      <c r="I132">
        <v>20.2</v>
      </c>
    </row>
    <row r="133" spans="1:9">
      <c r="B133" t="s">
        <v>243</v>
      </c>
      <c r="C133">
        <v>4</v>
      </c>
      <c r="D133">
        <v>39.15</v>
      </c>
      <c r="H133">
        <v>4</v>
      </c>
      <c r="I133">
        <v>50.9</v>
      </c>
    </row>
    <row r="134" spans="1:9">
      <c r="A134">
        <v>34</v>
      </c>
      <c r="B134" t="s">
        <v>244</v>
      </c>
      <c r="C134">
        <v>4</v>
      </c>
      <c r="D134">
        <v>39.6</v>
      </c>
      <c r="F134">
        <v>86</v>
      </c>
      <c r="H134">
        <v>4</v>
      </c>
      <c r="I134">
        <v>48.1</v>
      </c>
    </row>
    <row r="135" spans="1:9">
      <c r="B135" t="s">
        <v>245</v>
      </c>
      <c r="C135">
        <v>4</v>
      </c>
      <c r="D135">
        <v>27.31</v>
      </c>
      <c r="H135">
        <v>4</v>
      </c>
      <c r="I135">
        <v>32.9</v>
      </c>
    </row>
    <row r="136" spans="1:9">
      <c r="B136" t="s">
        <v>246</v>
      </c>
      <c r="C136">
        <v>4</v>
      </c>
      <c r="D136">
        <v>23</v>
      </c>
      <c r="H136">
        <v>4</v>
      </c>
      <c r="I136">
        <v>47.8</v>
      </c>
    </row>
    <row r="137" spans="1:9">
      <c r="B137" t="s">
        <v>247</v>
      </c>
      <c r="C137">
        <v>4</v>
      </c>
      <c r="D137">
        <v>50.56</v>
      </c>
      <c r="H137">
        <v>4</v>
      </c>
      <c r="I137">
        <v>50.2</v>
      </c>
    </row>
    <row r="138" spans="1:9">
      <c r="A138">
        <v>35</v>
      </c>
      <c r="B138" t="s">
        <v>248</v>
      </c>
      <c r="C138">
        <v>4</v>
      </c>
      <c r="D138">
        <v>21</v>
      </c>
      <c r="F138">
        <v>87</v>
      </c>
      <c r="H138">
        <v>4</v>
      </c>
      <c r="I138">
        <v>34.1</v>
      </c>
    </row>
    <row r="139" spans="1:9">
      <c r="B139" t="s">
        <v>249</v>
      </c>
      <c r="C139">
        <v>4</v>
      </c>
      <c r="D139">
        <v>15.22</v>
      </c>
      <c r="H139">
        <v>4</v>
      </c>
      <c r="I139">
        <v>33.9</v>
      </c>
    </row>
    <row r="140" spans="1:9">
      <c r="B140" t="s">
        <v>250</v>
      </c>
      <c r="C140">
        <v>4</v>
      </c>
      <c r="D140">
        <v>26.86</v>
      </c>
      <c r="H140">
        <v>4</v>
      </c>
      <c r="I140">
        <v>96.4</v>
      </c>
    </row>
    <row r="141" spans="1:9">
      <c r="B141" t="s">
        <v>251</v>
      </c>
      <c r="C141">
        <v>4</v>
      </c>
      <c r="D141">
        <v>17.190000000000001</v>
      </c>
      <c r="H141">
        <v>4</v>
      </c>
      <c r="I141">
        <v>20</v>
      </c>
    </row>
    <row r="142" spans="1:9">
      <c r="A142">
        <v>36</v>
      </c>
      <c r="B142" t="s">
        <v>252</v>
      </c>
      <c r="C142">
        <v>4</v>
      </c>
      <c r="D142">
        <v>14.1</v>
      </c>
      <c r="F142">
        <v>88</v>
      </c>
      <c r="H142">
        <v>4</v>
      </c>
      <c r="I142">
        <v>49.5</v>
      </c>
    </row>
    <row r="143" spans="1:9">
      <c r="B143" t="s">
        <v>253</v>
      </c>
      <c r="C143">
        <v>4</v>
      </c>
      <c r="D143">
        <v>10.74</v>
      </c>
      <c r="H143">
        <v>4</v>
      </c>
      <c r="I143">
        <v>23.6</v>
      </c>
    </row>
    <row r="144" spans="1:9">
      <c r="B144" t="s">
        <v>254</v>
      </c>
      <c r="C144">
        <v>4</v>
      </c>
      <c r="D144">
        <v>21.02</v>
      </c>
      <c r="H144">
        <v>4</v>
      </c>
      <c r="I144">
        <v>27.9</v>
      </c>
    </row>
    <row r="145" spans="1:9">
      <c r="B145" t="s">
        <v>255</v>
      </c>
      <c r="C145">
        <v>4</v>
      </c>
      <c r="D145">
        <v>11.6</v>
      </c>
      <c r="H145">
        <v>4</v>
      </c>
      <c r="I145">
        <v>21.8</v>
      </c>
    </row>
    <row r="146" spans="1:9">
      <c r="A146">
        <v>37</v>
      </c>
      <c r="B146" t="s">
        <v>256</v>
      </c>
      <c r="C146">
        <v>2</v>
      </c>
      <c r="D146">
        <v>15.76</v>
      </c>
      <c r="F146">
        <v>89</v>
      </c>
      <c r="H146">
        <v>2</v>
      </c>
      <c r="I146">
        <v>47.3</v>
      </c>
    </row>
    <row r="147" spans="1:9">
      <c r="B147" t="s">
        <v>257</v>
      </c>
      <c r="C147">
        <v>2</v>
      </c>
      <c r="D147">
        <v>13.35</v>
      </c>
      <c r="H147">
        <v>2</v>
      </c>
      <c r="I147">
        <v>34.5</v>
      </c>
    </row>
    <row r="148" spans="1:9">
      <c r="B148" t="s">
        <v>258</v>
      </c>
      <c r="C148">
        <v>2</v>
      </c>
      <c r="D148">
        <v>8.57</v>
      </c>
      <c r="H148">
        <v>2</v>
      </c>
      <c r="I148">
        <v>19.5</v>
      </c>
    </row>
    <row r="149" spans="1:9">
      <c r="B149" t="s">
        <v>259</v>
      </c>
      <c r="C149">
        <v>2</v>
      </c>
      <c r="D149">
        <v>12.16</v>
      </c>
      <c r="H149">
        <v>2</v>
      </c>
      <c r="I149">
        <v>28.6</v>
      </c>
    </row>
    <row r="150" spans="1:9">
      <c r="A150">
        <v>38</v>
      </c>
      <c r="B150" t="s">
        <v>260</v>
      </c>
      <c r="C150">
        <v>2</v>
      </c>
      <c r="D150">
        <v>10.43</v>
      </c>
      <c r="F150">
        <v>90</v>
      </c>
      <c r="H150">
        <v>2</v>
      </c>
      <c r="I150">
        <v>21.4</v>
      </c>
    </row>
    <row r="151" spans="1:9">
      <c r="B151" t="s">
        <v>261</v>
      </c>
      <c r="C151">
        <v>2</v>
      </c>
      <c r="D151">
        <v>11.97</v>
      </c>
      <c r="H151">
        <v>2</v>
      </c>
      <c r="I151">
        <v>38</v>
      </c>
    </row>
    <row r="152" spans="1:9">
      <c r="B152" t="s">
        <v>262</v>
      </c>
      <c r="C152">
        <v>2</v>
      </c>
      <c r="D152">
        <v>3.5</v>
      </c>
      <c r="H152">
        <v>2</v>
      </c>
      <c r="I152">
        <v>19.600000000000001</v>
      </c>
    </row>
    <row r="153" spans="1:9">
      <c r="B153" t="s">
        <v>263</v>
      </c>
      <c r="C153">
        <v>2</v>
      </c>
      <c r="D153">
        <v>9.0500000000000007</v>
      </c>
      <c r="H153">
        <v>2</v>
      </c>
      <c r="I153">
        <v>18</v>
      </c>
    </row>
    <row r="154" spans="1:9">
      <c r="A154">
        <v>39</v>
      </c>
      <c r="B154" t="s">
        <v>264</v>
      </c>
      <c r="C154">
        <v>2</v>
      </c>
      <c r="D154">
        <v>2.64</v>
      </c>
      <c r="F154">
        <v>91</v>
      </c>
      <c r="H154">
        <v>2</v>
      </c>
      <c r="I154">
        <v>25.1</v>
      </c>
    </row>
    <row r="155" spans="1:9">
      <c r="B155" t="s">
        <v>265</v>
      </c>
      <c r="C155">
        <v>2</v>
      </c>
      <c r="D155">
        <v>4.8499999999999996</v>
      </c>
      <c r="H155">
        <v>2</v>
      </c>
      <c r="I155">
        <v>48.3</v>
      </c>
    </row>
    <row r="156" spans="1:9">
      <c r="B156" t="s">
        <v>266</v>
      </c>
      <c r="C156">
        <v>2</v>
      </c>
      <c r="D156">
        <v>21.08</v>
      </c>
      <c r="H156">
        <v>2</v>
      </c>
      <c r="I156">
        <v>87.8</v>
      </c>
    </row>
    <row r="157" spans="1:9">
      <c r="B157" t="s">
        <v>267</v>
      </c>
      <c r="C157">
        <v>2</v>
      </c>
      <c r="D157">
        <v>9.11</v>
      </c>
      <c r="H157">
        <v>2</v>
      </c>
      <c r="I157">
        <v>43</v>
      </c>
    </row>
    <row r="158" spans="1:9">
      <c r="A158">
        <v>40</v>
      </c>
      <c r="B158" t="s">
        <v>268</v>
      </c>
      <c r="C158">
        <v>2</v>
      </c>
      <c r="D158">
        <v>12.45</v>
      </c>
      <c r="F158">
        <v>92</v>
      </c>
      <c r="H158">
        <v>2</v>
      </c>
      <c r="I158">
        <v>16.399999999999999</v>
      </c>
    </row>
    <row r="159" spans="1:9">
      <c r="B159" t="s">
        <v>269</v>
      </c>
      <c r="C159">
        <v>2</v>
      </c>
      <c r="D159">
        <v>7.14</v>
      </c>
      <c r="H159">
        <v>2</v>
      </c>
      <c r="I159">
        <v>79.400000000000006</v>
      </c>
    </row>
    <row r="160" spans="1:9">
      <c r="B160" t="s">
        <v>270</v>
      </c>
      <c r="C160">
        <v>2</v>
      </c>
      <c r="D160">
        <v>5.67</v>
      </c>
      <c r="H160">
        <v>2</v>
      </c>
      <c r="I160">
        <v>28.2</v>
      </c>
    </row>
    <row r="161" spans="1:10">
      <c r="B161" t="s">
        <v>271</v>
      </c>
      <c r="C161">
        <v>2</v>
      </c>
      <c r="D161">
        <v>8.33</v>
      </c>
      <c r="H161">
        <v>2</v>
      </c>
      <c r="I161">
        <v>33.5</v>
      </c>
    </row>
    <row r="162" spans="1:10">
      <c r="A162">
        <v>41</v>
      </c>
      <c r="B162" t="s">
        <v>272</v>
      </c>
      <c r="C162">
        <v>2</v>
      </c>
      <c r="D162">
        <v>5.54</v>
      </c>
      <c r="F162">
        <v>93</v>
      </c>
      <c r="H162">
        <v>2</v>
      </c>
      <c r="I162">
        <v>22.6</v>
      </c>
    </row>
    <row r="163" spans="1:10">
      <c r="B163" t="s">
        <v>273</v>
      </c>
      <c r="C163">
        <v>2</v>
      </c>
      <c r="D163">
        <v>9.06</v>
      </c>
      <c r="H163">
        <v>2</v>
      </c>
      <c r="I163">
        <v>121.9</v>
      </c>
    </row>
    <row r="164" spans="1:10">
      <c r="B164" t="s">
        <v>274</v>
      </c>
      <c r="C164">
        <v>2</v>
      </c>
      <c r="D164">
        <v>8.91</v>
      </c>
      <c r="H164">
        <v>2</v>
      </c>
      <c r="I164">
        <v>125.6</v>
      </c>
    </row>
    <row r="165" spans="1:10">
      <c r="B165" t="s">
        <v>275</v>
      </c>
      <c r="C165">
        <v>2</v>
      </c>
      <c r="D165">
        <v>11.15</v>
      </c>
      <c r="H165">
        <v>2</v>
      </c>
      <c r="I165">
        <v>119.2</v>
      </c>
    </row>
    <row r="166" spans="1:10">
      <c r="A166">
        <v>42</v>
      </c>
      <c r="B166" t="s">
        <v>276</v>
      </c>
      <c r="C166">
        <v>2</v>
      </c>
      <c r="D166">
        <v>6.41</v>
      </c>
      <c r="F166">
        <v>94</v>
      </c>
      <c r="H166">
        <v>2</v>
      </c>
      <c r="I166">
        <v>67.3</v>
      </c>
      <c r="J166" t="s">
        <v>330</v>
      </c>
    </row>
    <row r="167" spans="1:10">
      <c r="B167" t="s">
        <v>277</v>
      </c>
      <c r="C167">
        <v>2</v>
      </c>
      <c r="D167">
        <v>9.08</v>
      </c>
      <c r="H167">
        <v>2</v>
      </c>
      <c r="I167">
        <v>27</v>
      </c>
    </row>
    <row r="168" spans="1:10">
      <c r="B168" t="s">
        <v>278</v>
      </c>
      <c r="C168">
        <v>2</v>
      </c>
      <c r="D168">
        <v>6.91</v>
      </c>
      <c r="H168">
        <v>2</v>
      </c>
      <c r="I168">
        <v>45.3</v>
      </c>
    </row>
    <row r="169" spans="1:10">
      <c r="B169" t="s">
        <v>279</v>
      </c>
      <c r="C169">
        <v>2</v>
      </c>
      <c r="D169">
        <v>7.19</v>
      </c>
      <c r="H169">
        <v>2</v>
      </c>
      <c r="I169">
        <v>94.3</v>
      </c>
    </row>
    <row r="170" spans="1:10">
      <c r="A170">
        <v>43</v>
      </c>
      <c r="B170" t="s">
        <v>280</v>
      </c>
      <c r="C170">
        <v>2</v>
      </c>
      <c r="D170">
        <v>16.920000000000002</v>
      </c>
      <c r="F170">
        <v>95</v>
      </c>
      <c r="H170">
        <v>2</v>
      </c>
      <c r="I170">
        <v>104</v>
      </c>
    </row>
    <row r="171" spans="1:10">
      <c r="B171" t="s">
        <v>281</v>
      </c>
      <c r="C171">
        <v>2</v>
      </c>
      <c r="D171">
        <v>14</v>
      </c>
      <c r="H171">
        <v>2</v>
      </c>
      <c r="I171">
        <v>58.6</v>
      </c>
    </row>
    <row r="172" spans="1:10">
      <c r="B172" t="s">
        <v>282</v>
      </c>
      <c r="C172">
        <v>2</v>
      </c>
      <c r="D172">
        <v>15.95</v>
      </c>
      <c r="H172">
        <v>2</v>
      </c>
      <c r="I172">
        <v>30.2</v>
      </c>
    </row>
    <row r="173" spans="1:10">
      <c r="B173" t="s">
        <v>283</v>
      </c>
      <c r="C173">
        <v>2</v>
      </c>
      <c r="D173">
        <v>4.45</v>
      </c>
      <c r="H173">
        <v>2</v>
      </c>
      <c r="I173">
        <v>43.4</v>
      </c>
    </row>
    <row r="174" spans="1:10">
      <c r="A174">
        <v>44</v>
      </c>
      <c r="B174" t="s">
        <v>284</v>
      </c>
      <c r="C174">
        <v>2</v>
      </c>
      <c r="D174">
        <v>7.12</v>
      </c>
      <c r="F174">
        <v>96</v>
      </c>
      <c r="H174">
        <v>2</v>
      </c>
      <c r="I174">
        <v>12.3</v>
      </c>
    </row>
    <row r="175" spans="1:10">
      <c r="B175" t="s">
        <v>285</v>
      </c>
      <c r="C175">
        <v>2</v>
      </c>
      <c r="D175">
        <v>9.61</v>
      </c>
      <c r="H175">
        <v>2</v>
      </c>
      <c r="I175">
        <v>18.899999999999999</v>
      </c>
    </row>
    <row r="176" spans="1:10">
      <c r="B176" t="s">
        <v>286</v>
      </c>
      <c r="C176">
        <v>2</v>
      </c>
      <c r="D176">
        <v>12.9</v>
      </c>
      <c r="H176">
        <v>2</v>
      </c>
      <c r="I176">
        <v>59.1</v>
      </c>
    </row>
    <row r="177" spans="1:9">
      <c r="B177" t="s">
        <v>287</v>
      </c>
      <c r="C177">
        <v>2</v>
      </c>
      <c r="D177">
        <v>6.83</v>
      </c>
      <c r="H177">
        <v>2</v>
      </c>
      <c r="I177">
        <v>52.6</v>
      </c>
    </row>
    <row r="178" spans="1:9">
      <c r="A178">
        <v>45</v>
      </c>
      <c r="B178" t="s">
        <v>288</v>
      </c>
      <c r="C178">
        <v>2</v>
      </c>
      <c r="D178">
        <v>1.93</v>
      </c>
      <c r="F178">
        <v>97</v>
      </c>
      <c r="H178">
        <v>2</v>
      </c>
      <c r="I178">
        <v>24.9</v>
      </c>
    </row>
    <row r="179" spans="1:9">
      <c r="B179" t="s">
        <v>289</v>
      </c>
      <c r="C179">
        <v>2</v>
      </c>
      <c r="D179">
        <v>7.67</v>
      </c>
      <c r="H179">
        <v>2</v>
      </c>
      <c r="I179">
        <v>105.7</v>
      </c>
    </row>
    <row r="180" spans="1:9">
      <c r="B180" t="s">
        <v>290</v>
      </c>
      <c r="C180">
        <v>2</v>
      </c>
      <c r="D180">
        <v>9.77</v>
      </c>
      <c r="H180">
        <v>2</v>
      </c>
      <c r="I180">
        <v>111</v>
      </c>
    </row>
    <row r="181" spans="1:9">
      <c r="B181" t="s">
        <v>291</v>
      </c>
      <c r="C181">
        <v>2</v>
      </c>
      <c r="D181">
        <v>8.73</v>
      </c>
      <c r="H181">
        <v>2</v>
      </c>
      <c r="I181">
        <v>36.1</v>
      </c>
    </row>
    <row r="182" spans="1:9">
      <c r="A182">
        <v>46</v>
      </c>
      <c r="B182" t="s">
        <v>292</v>
      </c>
      <c r="C182">
        <v>2</v>
      </c>
      <c r="D182">
        <v>3.21</v>
      </c>
      <c r="F182">
        <v>98</v>
      </c>
      <c r="H182">
        <v>2</v>
      </c>
      <c r="I182">
        <v>32.700000000000003</v>
      </c>
    </row>
    <row r="183" spans="1:9">
      <c r="B183" t="s">
        <v>293</v>
      </c>
      <c r="C183">
        <v>2</v>
      </c>
      <c r="D183">
        <v>6.02</v>
      </c>
      <c r="H183">
        <v>2</v>
      </c>
      <c r="I183">
        <v>20.100000000000001</v>
      </c>
    </row>
    <row r="184" spans="1:9">
      <c r="B184" t="s">
        <v>294</v>
      </c>
      <c r="C184">
        <v>2</v>
      </c>
      <c r="D184">
        <v>5.13</v>
      </c>
      <c r="H184">
        <v>2</v>
      </c>
      <c r="I184">
        <v>35.6</v>
      </c>
    </row>
    <row r="185" spans="1:9">
      <c r="B185" t="s">
        <v>295</v>
      </c>
      <c r="C185">
        <v>2</v>
      </c>
      <c r="D185">
        <v>5.17</v>
      </c>
      <c r="H185">
        <v>2</v>
      </c>
      <c r="I185">
        <v>83.8</v>
      </c>
    </row>
    <row r="186" spans="1:9">
      <c r="A186">
        <v>47</v>
      </c>
      <c r="B186" t="s">
        <v>296</v>
      </c>
      <c r="C186">
        <v>2</v>
      </c>
      <c r="D186">
        <v>9.8699999999999992</v>
      </c>
      <c r="F186">
        <v>99</v>
      </c>
      <c r="H186">
        <v>2</v>
      </c>
      <c r="I186">
        <v>90</v>
      </c>
    </row>
    <row r="187" spans="1:9">
      <c r="B187" t="s">
        <v>297</v>
      </c>
      <c r="C187">
        <v>2</v>
      </c>
      <c r="D187">
        <v>14.36</v>
      </c>
      <c r="H187">
        <v>2</v>
      </c>
      <c r="I187">
        <v>73.3</v>
      </c>
    </row>
    <row r="188" spans="1:9">
      <c r="B188" t="s">
        <v>298</v>
      </c>
      <c r="C188">
        <v>2</v>
      </c>
      <c r="D188">
        <v>0</v>
      </c>
      <c r="H188">
        <v>2</v>
      </c>
      <c r="I188">
        <v>78.900000000000006</v>
      </c>
    </row>
    <row r="189" spans="1:9">
      <c r="B189" t="s">
        <v>299</v>
      </c>
      <c r="C189">
        <v>2</v>
      </c>
      <c r="D189">
        <v>2.9</v>
      </c>
      <c r="H189">
        <v>2</v>
      </c>
      <c r="I189">
        <v>60.2</v>
      </c>
    </row>
    <row r="190" spans="1:9">
      <c r="A190">
        <v>48</v>
      </c>
      <c r="B190" t="s">
        <v>300</v>
      </c>
      <c r="C190">
        <v>2</v>
      </c>
      <c r="D190">
        <v>10.49</v>
      </c>
      <c r="F190">
        <v>100</v>
      </c>
      <c r="H190">
        <v>2</v>
      </c>
      <c r="I190">
        <v>130.19999999999999</v>
      </c>
    </row>
    <row r="191" spans="1:9">
      <c r="B191" t="s">
        <v>301</v>
      </c>
      <c r="C191">
        <v>2</v>
      </c>
      <c r="D191">
        <v>5.73</v>
      </c>
      <c r="H191">
        <v>2</v>
      </c>
      <c r="I191">
        <v>30.7</v>
      </c>
    </row>
    <row r="192" spans="1:9">
      <c r="B192" t="s">
        <v>302</v>
      </c>
      <c r="C192">
        <v>2</v>
      </c>
      <c r="D192">
        <v>8.67</v>
      </c>
      <c r="H192">
        <v>2</v>
      </c>
      <c r="I192">
        <v>47</v>
      </c>
    </row>
    <row r="193" spans="1:9">
      <c r="B193" t="s">
        <v>303</v>
      </c>
      <c r="C193">
        <v>2</v>
      </c>
      <c r="D193">
        <v>3.29</v>
      </c>
      <c r="H193">
        <v>2</v>
      </c>
      <c r="I193">
        <v>23.6</v>
      </c>
    </row>
    <row r="194" spans="1:9">
      <c r="A194">
        <v>49</v>
      </c>
      <c r="B194" t="s">
        <v>304</v>
      </c>
      <c r="C194">
        <v>2</v>
      </c>
      <c r="D194">
        <v>8</v>
      </c>
      <c r="F194">
        <v>101</v>
      </c>
      <c r="H194">
        <v>2</v>
      </c>
      <c r="I194">
        <v>27.6</v>
      </c>
    </row>
    <row r="195" spans="1:9">
      <c r="B195" t="s">
        <v>305</v>
      </c>
      <c r="C195">
        <v>2</v>
      </c>
      <c r="D195">
        <v>10.15</v>
      </c>
      <c r="H195">
        <v>2</v>
      </c>
      <c r="I195">
        <v>97.8</v>
      </c>
    </row>
    <row r="196" spans="1:9">
      <c r="B196" t="s">
        <v>306</v>
      </c>
      <c r="C196">
        <v>2</v>
      </c>
      <c r="D196">
        <v>6.23</v>
      </c>
      <c r="H196">
        <v>2</v>
      </c>
      <c r="I196">
        <v>69.7</v>
      </c>
    </row>
    <row r="197" spans="1:9">
      <c r="B197" t="s">
        <v>307</v>
      </c>
      <c r="C197">
        <v>2</v>
      </c>
      <c r="D197">
        <v>4.2699999999999996</v>
      </c>
      <c r="H197">
        <v>2</v>
      </c>
      <c r="I197">
        <v>37.299999999999997</v>
      </c>
    </row>
    <row r="198" spans="1:9">
      <c r="A198">
        <v>50</v>
      </c>
      <c r="B198" t="s">
        <v>308</v>
      </c>
      <c r="C198">
        <v>2</v>
      </c>
      <c r="D198">
        <v>4.4800000000000004</v>
      </c>
      <c r="F198">
        <v>102</v>
      </c>
      <c r="H198">
        <v>2</v>
      </c>
      <c r="I198">
        <v>63.7</v>
      </c>
    </row>
    <row r="199" spans="1:9">
      <c r="B199" t="s">
        <v>309</v>
      </c>
      <c r="C199">
        <v>2</v>
      </c>
      <c r="D199">
        <v>5.29</v>
      </c>
      <c r="H199">
        <v>2</v>
      </c>
      <c r="I199">
        <v>73.8</v>
      </c>
    </row>
    <row r="200" spans="1:9">
      <c r="B200" t="s">
        <v>310</v>
      </c>
      <c r="C200">
        <v>2</v>
      </c>
      <c r="D200">
        <v>7.49</v>
      </c>
      <c r="H200">
        <v>2</v>
      </c>
      <c r="I200">
        <v>128.19999999999999</v>
      </c>
    </row>
    <row r="201" spans="1:9">
      <c r="B201" t="s">
        <v>311</v>
      </c>
      <c r="C201">
        <v>2</v>
      </c>
      <c r="D201">
        <v>7.9</v>
      </c>
      <c r="H201">
        <v>2</v>
      </c>
      <c r="I201">
        <v>56.9</v>
      </c>
    </row>
    <row r="202" spans="1:9">
      <c r="A202">
        <v>51</v>
      </c>
      <c r="B202" t="s">
        <v>312</v>
      </c>
      <c r="C202">
        <v>2</v>
      </c>
      <c r="D202">
        <v>6.14</v>
      </c>
      <c r="F202">
        <v>103</v>
      </c>
      <c r="H202">
        <v>2</v>
      </c>
      <c r="I202">
        <v>35.700000000000003</v>
      </c>
    </row>
    <row r="203" spans="1:9">
      <c r="B203" t="s">
        <v>313</v>
      </c>
      <c r="C203">
        <v>2</v>
      </c>
      <c r="D203">
        <v>8.49</v>
      </c>
      <c r="H203">
        <v>2</v>
      </c>
      <c r="I203">
        <v>46.7</v>
      </c>
    </row>
    <row r="204" spans="1:9">
      <c r="B204" t="s">
        <v>314</v>
      </c>
      <c r="C204">
        <v>2</v>
      </c>
      <c r="D204">
        <v>11.06</v>
      </c>
      <c r="H204">
        <v>2</v>
      </c>
      <c r="I204">
        <v>42.4</v>
      </c>
    </row>
    <row r="205" spans="1:9">
      <c r="B205" t="s">
        <v>315</v>
      </c>
      <c r="C205">
        <v>2</v>
      </c>
      <c r="D205">
        <v>6.21</v>
      </c>
      <c r="H205">
        <v>2</v>
      </c>
      <c r="I205">
        <v>58.2</v>
      </c>
    </row>
    <row r="206" spans="1:9">
      <c r="A206">
        <v>52</v>
      </c>
      <c r="B206" t="s">
        <v>316</v>
      </c>
      <c r="C206">
        <v>2</v>
      </c>
      <c r="D206">
        <v>5.19</v>
      </c>
      <c r="F206">
        <v>104</v>
      </c>
      <c r="H206">
        <v>2</v>
      </c>
      <c r="I206">
        <v>45.7</v>
      </c>
    </row>
    <row r="207" spans="1:9">
      <c r="B207" t="s">
        <v>317</v>
      </c>
      <c r="C207">
        <v>2</v>
      </c>
      <c r="D207">
        <v>12.25</v>
      </c>
      <c r="H207">
        <v>2</v>
      </c>
      <c r="I207">
        <v>51.9</v>
      </c>
    </row>
    <row r="208" spans="1:9">
      <c r="B208" t="s">
        <v>318</v>
      </c>
      <c r="C208">
        <v>2</v>
      </c>
      <c r="D208">
        <v>15.15</v>
      </c>
      <c r="H208">
        <v>2</v>
      </c>
      <c r="I208">
        <v>56.3</v>
      </c>
    </row>
    <row r="209" spans="2:9">
      <c r="B209" t="s">
        <v>319</v>
      </c>
      <c r="C209">
        <v>2</v>
      </c>
      <c r="D209">
        <v>12.32</v>
      </c>
      <c r="H209">
        <v>2</v>
      </c>
      <c r="I209">
        <v>31.2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Notes</vt:lpstr>
      <vt:lpstr>titration</vt:lpstr>
      <vt:lpstr>Final sheet</vt:lpstr>
      <vt:lpstr>Before homogenizing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Shinjini</dc:creator>
  <cp:lastModifiedBy>Kikang Bae</cp:lastModifiedBy>
  <cp:lastPrinted>2013-02-27T01:51:16Z</cp:lastPrinted>
  <dcterms:created xsi:type="dcterms:W3CDTF">2012-07-17T03:32:09Z</dcterms:created>
  <dcterms:modified xsi:type="dcterms:W3CDTF">2014-04-10T14:57:23Z</dcterms:modified>
</cp:coreProperties>
</file>