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ml.chartshapes+xml"/>
  <Override PartName="/xl/pivotTables/pivotTable1.xml" ContentType="application/vnd.openxmlformats-officedocument.spreadsheetml.pivotTable+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showInkAnnotation="0" autoCompressPictures="0"/>
  <bookViews>
    <workbookView xWindow="-15" yWindow="-15" windowWidth="20730" windowHeight="11760" tabRatio="741"/>
  </bookViews>
  <sheets>
    <sheet name="Metadata" sheetId="9" r:id="rId1"/>
    <sheet name="Notes" sheetId="3" r:id="rId2"/>
    <sheet name="Instrucutions" sheetId="7" r:id="rId3"/>
    <sheet name="Digestion mass run#1" sheetId="11" r:id="rId4"/>
    <sheet name="Digestion mass run #2" sheetId="12" r:id="rId5"/>
    <sheet name="Dry leaf mass " sheetId="14" r:id="rId6"/>
    <sheet name="N_Sample_weigh_Sheet" sheetId="13" r:id="rId7"/>
    <sheet name="C&amp;N_data" sheetId="15" r:id="rId8"/>
    <sheet name="C&amp;N_QC" sheetId="16" r:id="rId9"/>
    <sheet name="Sample_Data" sheetId="5" r:id="rId10"/>
    <sheet name="lookup_table" sheetId="1" r:id="rId11"/>
    <sheet name="Element_Concentrations" sheetId="2" r:id="rId12"/>
    <sheet name="Raw_Data" sheetId="8" r:id="rId13"/>
    <sheet name="Concentration_Summary" sheetId="4" r:id="rId14"/>
    <sheet name="Usuable Data" sheetId="10" r:id="rId15"/>
  </sheets>
  <calcPr calcId="125725"/>
  <pivotCaches>
    <pivotCache cacheId="4" r:id="rId16"/>
  </pivotCaches>
  <extLst>
    <ext xmlns:mx="http://schemas.microsoft.com/office/mac/excel/2008/main" uri="http://schemas.microsoft.com/office/mac/excel/2008/main">
      <mx:ArchID Flags="2"/>
    </ext>
  </extLst>
</workbook>
</file>

<file path=xl/calcChain.xml><?xml version="1.0" encoding="utf-8"?>
<calcChain xmlns="http://schemas.openxmlformats.org/spreadsheetml/2006/main">
  <c r="B13" i="16"/>
  <c r="B11"/>
  <c r="C9"/>
  <c r="C8"/>
  <c r="C7"/>
  <c r="C6"/>
  <c r="C5"/>
  <c r="C4"/>
  <c r="C3"/>
  <c r="C2"/>
  <c r="N3" i="15"/>
  <c r="H86" i="14"/>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H47" i="12"/>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H47" i="11"/>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H1339" i="8" l="1"/>
  <c r="H1338"/>
  <c r="H1337"/>
  <c r="H1324"/>
  <c r="H1323"/>
  <c r="H1322"/>
  <c r="H1309"/>
  <c r="H1308"/>
  <c r="H1307"/>
  <c r="H1294"/>
  <c r="H1293"/>
  <c r="H1292"/>
  <c r="H1279"/>
  <c r="H1278"/>
  <c r="H1277"/>
  <c r="H1264"/>
  <c r="H1263"/>
  <c r="H1262"/>
  <c r="H1249"/>
  <c r="H1248"/>
  <c r="H1247"/>
  <c r="H1234"/>
  <c r="H1233"/>
  <c r="H1232"/>
  <c r="H1219"/>
  <c r="H1218"/>
  <c r="H1217"/>
  <c r="H1204"/>
  <c r="H1203"/>
  <c r="H1202"/>
  <c r="H1189"/>
  <c r="H1188"/>
  <c r="H1187"/>
  <c r="H1174"/>
  <c r="H1173"/>
  <c r="H1172"/>
  <c r="H1159"/>
  <c r="H1158"/>
  <c r="H1157"/>
  <c r="H1144"/>
  <c r="H1143"/>
  <c r="H1142"/>
  <c r="H1129"/>
  <c r="H1128"/>
  <c r="H1127"/>
  <c r="H1114"/>
  <c r="H1113"/>
  <c r="H1112"/>
  <c r="H1099"/>
  <c r="H1098"/>
  <c r="H1097"/>
  <c r="H1084"/>
  <c r="H1083"/>
  <c r="H1082"/>
  <c r="H1069"/>
  <c r="H1068"/>
  <c r="H1067"/>
  <c r="H1054"/>
  <c r="H1053"/>
  <c r="H1052"/>
  <c r="H1039"/>
  <c r="H1038"/>
  <c r="H1037"/>
  <c r="H1024"/>
  <c r="H1023"/>
  <c r="H1022"/>
  <c r="H1009"/>
  <c r="H1008"/>
  <c r="H1007"/>
  <c r="H994"/>
  <c r="H993"/>
  <c r="H992"/>
  <c r="H979"/>
  <c r="H978"/>
  <c r="H977"/>
  <c r="H964"/>
  <c r="H963"/>
  <c r="H962"/>
  <c r="H949"/>
  <c r="H948"/>
  <c r="H947"/>
  <c r="H934"/>
  <c r="H933"/>
  <c r="H932"/>
  <c r="H919"/>
  <c r="H918"/>
  <c r="H917"/>
  <c r="H904"/>
  <c r="H903"/>
  <c r="H902"/>
  <c r="H889"/>
  <c r="H888"/>
  <c r="H887"/>
  <c r="H874"/>
  <c r="H873"/>
  <c r="H872"/>
  <c r="H859"/>
  <c r="H858"/>
  <c r="H857"/>
  <c r="H844"/>
  <c r="H843"/>
  <c r="H842"/>
  <c r="H829"/>
  <c r="H828"/>
  <c r="H827"/>
  <c r="H814"/>
  <c r="H813"/>
  <c r="H812"/>
  <c r="H799"/>
  <c r="H798"/>
  <c r="H797"/>
  <c r="H784"/>
  <c r="H783"/>
  <c r="H782"/>
  <c r="H769"/>
  <c r="H768"/>
  <c r="H767"/>
  <c r="H754"/>
  <c r="H753"/>
  <c r="H752"/>
  <c r="H739"/>
  <c r="H738"/>
  <c r="H737"/>
  <c r="H724"/>
  <c r="H723"/>
  <c r="H722"/>
  <c r="H709"/>
  <c r="H708"/>
  <c r="H707"/>
  <c r="H694"/>
  <c r="H693"/>
  <c r="H692"/>
  <c r="H679"/>
  <c r="H678"/>
  <c r="H677"/>
  <c r="H664"/>
  <c r="H663"/>
  <c r="H662"/>
  <c r="H649"/>
  <c r="H648"/>
  <c r="H647"/>
  <c r="H634"/>
  <c r="H633"/>
  <c r="H632"/>
  <c r="H619"/>
  <c r="H618"/>
  <c r="H617"/>
  <c r="H604"/>
  <c r="H603"/>
  <c r="H602"/>
  <c r="H589"/>
  <c r="H588"/>
  <c r="H587"/>
  <c r="H574"/>
  <c r="H573"/>
  <c r="H572"/>
  <c r="H559"/>
  <c r="H558"/>
  <c r="H557"/>
  <c r="H544"/>
  <c r="H543"/>
  <c r="H542"/>
  <c r="H529"/>
  <c r="H528"/>
  <c r="H527"/>
  <c r="H514"/>
  <c r="H513"/>
  <c r="H512"/>
  <c r="H499"/>
  <c r="H498"/>
  <c r="H497"/>
  <c r="H484"/>
  <c r="H483"/>
  <c r="H482"/>
  <c r="H469"/>
  <c r="H468"/>
  <c r="H467"/>
  <c r="H454"/>
  <c r="H453"/>
  <c r="H452"/>
  <c r="H439"/>
  <c r="H438"/>
  <c r="H437"/>
  <c r="H424"/>
  <c r="H423"/>
  <c r="H422"/>
  <c r="H409"/>
  <c r="H408"/>
  <c r="H407"/>
  <c r="H394"/>
  <c r="H393"/>
  <c r="H392"/>
  <c r="H379"/>
  <c r="H378"/>
  <c r="H377"/>
  <c r="H364"/>
  <c r="H363"/>
  <c r="H362"/>
  <c r="H349"/>
  <c r="H348"/>
  <c r="H347"/>
  <c r="H334"/>
  <c r="H333"/>
  <c r="H332"/>
  <c r="H319"/>
  <c r="H318"/>
  <c r="H317"/>
  <c r="H304"/>
  <c r="H303"/>
  <c r="H302"/>
  <c r="H289"/>
  <c r="H288"/>
  <c r="H287"/>
  <c r="H274"/>
  <c r="H273"/>
  <c r="H272"/>
  <c r="H259"/>
  <c r="H258"/>
  <c r="H257"/>
  <c r="H244"/>
  <c r="H243"/>
  <c r="H242"/>
  <c r="H229"/>
  <c r="H228"/>
  <c r="H227"/>
  <c r="H214"/>
  <c r="H213"/>
  <c r="H212"/>
  <c r="H199"/>
  <c r="H198"/>
  <c r="H197"/>
  <c r="H184"/>
  <c r="H183"/>
  <c r="H182"/>
  <c r="H169"/>
  <c r="H168"/>
  <c r="H167"/>
  <c r="H154"/>
  <c r="H153"/>
  <c r="H152"/>
  <c r="H139"/>
  <c r="H138"/>
  <c r="H137"/>
  <c r="H124"/>
  <c r="H123"/>
  <c r="H122"/>
  <c r="H109"/>
  <c r="H108"/>
  <c r="H107"/>
  <c r="H94"/>
  <c r="H93"/>
  <c r="H92"/>
  <c r="H79"/>
  <c r="H78"/>
  <c r="H77"/>
  <c r="H64"/>
  <c r="H63"/>
  <c r="H62"/>
  <c r="H49"/>
  <c r="H48"/>
  <c r="H47"/>
  <c r="H34"/>
  <c r="H33"/>
  <c r="H32"/>
  <c r="H19"/>
  <c r="H18"/>
  <c r="H17"/>
  <c r="H4"/>
  <c r="H3"/>
  <c r="H2"/>
  <c r="E1351" i="2"/>
  <c r="F1351" s="1"/>
  <c r="E1350"/>
  <c r="F1350" s="1"/>
  <c r="E1349"/>
  <c r="F1349" s="1"/>
  <c r="E1348"/>
  <c r="F1348" s="1"/>
  <c r="E1347"/>
  <c r="F1347" s="1"/>
  <c r="E1346"/>
  <c r="F1346" s="1"/>
  <c r="E1345"/>
  <c r="F1345" s="1"/>
  <c r="E1344"/>
  <c r="F1344" s="1"/>
  <c r="E1343"/>
  <c r="F1343" s="1"/>
  <c r="E1342"/>
  <c r="F1342" s="1"/>
  <c r="E1341"/>
  <c r="F1341" s="1"/>
  <c r="E1340"/>
  <c r="F1340" s="1"/>
  <c r="E1336"/>
  <c r="F1336" s="1"/>
  <c r="E1335"/>
  <c r="F1335" s="1"/>
  <c r="E1334"/>
  <c r="F1334" s="1"/>
  <c r="E1333"/>
  <c r="F1333" s="1"/>
  <c r="E1332"/>
  <c r="F1332" s="1"/>
  <c r="E1331"/>
  <c r="F1331" s="1"/>
  <c r="E1330"/>
  <c r="F1330" s="1"/>
  <c r="E1329"/>
  <c r="F1329" s="1"/>
  <c r="E1328"/>
  <c r="F1328" s="1"/>
  <c r="E1327"/>
  <c r="F1327" s="1"/>
  <c r="E1326"/>
  <c r="F1326" s="1"/>
  <c r="E1325"/>
  <c r="F1325" s="1"/>
  <c r="E1321"/>
  <c r="F1321" s="1"/>
  <c r="E1320"/>
  <c r="F1320" s="1"/>
  <c r="E1319"/>
  <c r="F1319" s="1"/>
  <c r="E1318"/>
  <c r="F1318" s="1"/>
  <c r="E1317"/>
  <c r="F1317" s="1"/>
  <c r="E1316"/>
  <c r="F1316" s="1"/>
  <c r="E1315"/>
  <c r="F1315" s="1"/>
  <c r="E1314"/>
  <c r="F1314" s="1"/>
  <c r="E1313"/>
  <c r="F1313" s="1"/>
  <c r="E1312"/>
  <c r="F1312" s="1"/>
  <c r="E1311"/>
  <c r="F1311" s="1"/>
  <c r="E1310"/>
  <c r="F1310" s="1"/>
  <c r="E1306"/>
  <c r="F1306" s="1"/>
  <c r="E1305"/>
  <c r="F1305" s="1"/>
  <c r="E1304"/>
  <c r="F1304" s="1"/>
  <c r="E1303"/>
  <c r="F1303" s="1"/>
  <c r="E1302"/>
  <c r="F1302" s="1"/>
  <c r="E1301"/>
  <c r="F1301" s="1"/>
  <c r="E1300"/>
  <c r="F1300" s="1"/>
  <c r="E1299"/>
  <c r="F1299" s="1"/>
  <c r="E1298"/>
  <c r="F1298" s="1"/>
  <c r="E1297"/>
  <c r="F1297" s="1"/>
  <c r="E1296"/>
  <c r="F1296" s="1"/>
  <c r="E1295"/>
  <c r="F1295" s="1"/>
  <c r="E1291"/>
  <c r="F1291" s="1"/>
  <c r="E1290"/>
  <c r="F1290" s="1"/>
  <c r="E1289"/>
  <c r="F1289" s="1"/>
  <c r="E1288"/>
  <c r="F1288" s="1"/>
  <c r="E1287"/>
  <c r="F1287" s="1"/>
  <c r="E1286"/>
  <c r="F1286" s="1"/>
  <c r="E1285"/>
  <c r="F1285" s="1"/>
  <c r="E1284"/>
  <c r="F1284" s="1"/>
  <c r="E1283"/>
  <c r="F1283" s="1"/>
  <c r="E1282"/>
  <c r="F1282" s="1"/>
  <c r="E1281"/>
  <c r="F1281" s="1"/>
  <c r="E1280"/>
  <c r="F1280" s="1"/>
  <c r="E1276"/>
  <c r="F1276" s="1"/>
  <c r="E1275"/>
  <c r="F1275" s="1"/>
  <c r="E1274"/>
  <c r="F1274" s="1"/>
  <c r="E1273"/>
  <c r="F1273" s="1"/>
  <c r="E1272"/>
  <c r="F1272" s="1"/>
  <c r="E1271"/>
  <c r="F1271" s="1"/>
  <c r="E1270"/>
  <c r="F1270" s="1"/>
  <c r="E1269"/>
  <c r="F1269" s="1"/>
  <c r="E1268"/>
  <c r="F1268" s="1"/>
  <c r="E1267"/>
  <c r="F1267" s="1"/>
  <c r="E1266"/>
  <c r="F1266" s="1"/>
  <c r="E1265"/>
  <c r="F1265" s="1"/>
  <c r="E1261"/>
  <c r="F1261" s="1"/>
  <c r="E1260"/>
  <c r="F1260" s="1"/>
  <c r="E1259"/>
  <c r="F1259" s="1"/>
  <c r="E1258"/>
  <c r="F1258" s="1"/>
  <c r="E1257"/>
  <c r="F1257" s="1"/>
  <c r="E1256"/>
  <c r="F1256" s="1"/>
  <c r="E1255"/>
  <c r="F1255" s="1"/>
  <c r="E1254"/>
  <c r="F1254" s="1"/>
  <c r="E1253"/>
  <c r="F1253" s="1"/>
  <c r="E1252"/>
  <c r="F1252" s="1"/>
  <c r="E1251"/>
  <c r="F1251" s="1"/>
  <c r="E1250"/>
  <c r="F1250" s="1"/>
  <c r="E1246"/>
  <c r="F1246" s="1"/>
  <c r="E1245"/>
  <c r="F1245" s="1"/>
  <c r="E1244"/>
  <c r="F1244" s="1"/>
  <c r="E1243"/>
  <c r="F1243" s="1"/>
  <c r="E1242"/>
  <c r="F1242" s="1"/>
  <c r="E1241"/>
  <c r="F1241" s="1"/>
  <c r="E1240"/>
  <c r="F1240" s="1"/>
  <c r="E1239"/>
  <c r="F1239" s="1"/>
  <c r="E1238"/>
  <c r="F1238" s="1"/>
  <c r="E1237"/>
  <c r="F1237" s="1"/>
  <c r="E1236"/>
  <c r="F1236" s="1"/>
  <c r="E1235"/>
  <c r="F1235" s="1"/>
  <c r="E1231"/>
  <c r="F1231" s="1"/>
  <c r="E1230"/>
  <c r="F1230" s="1"/>
  <c r="E1229"/>
  <c r="F1229" s="1"/>
  <c r="E1228"/>
  <c r="F1228" s="1"/>
  <c r="E1227"/>
  <c r="F1227" s="1"/>
  <c r="E1226"/>
  <c r="F1226" s="1"/>
  <c r="E1225"/>
  <c r="F1225" s="1"/>
  <c r="E1224"/>
  <c r="F1224" s="1"/>
  <c r="E1223"/>
  <c r="F1223" s="1"/>
  <c r="E1222"/>
  <c r="F1222" s="1"/>
  <c r="E1221"/>
  <c r="F1221" s="1"/>
  <c r="E1220"/>
  <c r="F1220" s="1"/>
  <c r="E1216"/>
  <c r="F1216" s="1"/>
  <c r="E1215"/>
  <c r="F1215" s="1"/>
  <c r="E1214"/>
  <c r="F1214" s="1"/>
  <c r="E1213"/>
  <c r="F1213" s="1"/>
  <c r="E1212"/>
  <c r="F1212" s="1"/>
  <c r="E1211"/>
  <c r="F1211" s="1"/>
  <c r="E1210"/>
  <c r="F1210" s="1"/>
  <c r="E1209"/>
  <c r="F1209" s="1"/>
  <c r="E1208"/>
  <c r="F1208" s="1"/>
  <c r="E1207"/>
  <c r="F1207" s="1"/>
  <c r="E1206"/>
  <c r="F1206" s="1"/>
  <c r="E1205"/>
  <c r="F1205" s="1"/>
  <c r="E1201"/>
  <c r="F1201" s="1"/>
  <c r="E1200"/>
  <c r="F1200" s="1"/>
  <c r="E1199"/>
  <c r="F1199" s="1"/>
  <c r="E1198"/>
  <c r="F1198" s="1"/>
  <c r="E1197"/>
  <c r="F1197" s="1"/>
  <c r="E1196"/>
  <c r="F1196" s="1"/>
  <c r="E1195"/>
  <c r="F1195" s="1"/>
  <c r="E1194"/>
  <c r="F1194" s="1"/>
  <c r="E1193"/>
  <c r="F1193" s="1"/>
  <c r="E1192"/>
  <c r="F1192" s="1"/>
  <c r="E1191"/>
  <c r="F1191" s="1"/>
  <c r="E1190"/>
  <c r="F1190" s="1"/>
  <c r="E1186"/>
  <c r="F1186" s="1"/>
  <c r="E1185"/>
  <c r="F1185" s="1"/>
  <c r="E1184"/>
  <c r="F1184" s="1"/>
  <c r="E1183"/>
  <c r="F1183" s="1"/>
  <c r="E1182"/>
  <c r="F1182" s="1"/>
  <c r="E1181"/>
  <c r="F1181" s="1"/>
  <c r="E1180"/>
  <c r="F1180" s="1"/>
  <c r="E1179"/>
  <c r="F1179" s="1"/>
  <c r="E1178"/>
  <c r="F1178" s="1"/>
  <c r="E1177"/>
  <c r="F1177" s="1"/>
  <c r="E1176"/>
  <c r="F1176" s="1"/>
  <c r="E1175"/>
  <c r="F1175" s="1"/>
  <c r="E1171"/>
  <c r="F1171" s="1"/>
  <c r="E1170"/>
  <c r="F1170" s="1"/>
  <c r="E1169"/>
  <c r="F1169" s="1"/>
  <c r="E1168"/>
  <c r="F1168" s="1"/>
  <c r="E1167"/>
  <c r="F1167" s="1"/>
  <c r="E1166"/>
  <c r="F1166" s="1"/>
  <c r="E1165"/>
  <c r="F1165" s="1"/>
  <c r="E1164"/>
  <c r="F1164" s="1"/>
  <c r="E1163"/>
  <c r="F1163" s="1"/>
  <c r="E1162"/>
  <c r="F1162" s="1"/>
  <c r="E1161"/>
  <c r="F1161" s="1"/>
  <c r="E1160"/>
  <c r="F1160" s="1"/>
  <c r="E1156"/>
  <c r="F1156" s="1"/>
  <c r="E1155"/>
  <c r="F1155" s="1"/>
  <c r="E1154"/>
  <c r="F1154" s="1"/>
  <c r="E1153"/>
  <c r="F1153" s="1"/>
  <c r="E1152"/>
  <c r="F1152" s="1"/>
  <c r="E1151"/>
  <c r="F1151" s="1"/>
  <c r="E1150"/>
  <c r="F1150" s="1"/>
  <c r="E1149"/>
  <c r="F1149" s="1"/>
  <c r="E1148"/>
  <c r="F1148" s="1"/>
  <c r="E1147"/>
  <c r="F1147" s="1"/>
  <c r="E1146"/>
  <c r="F1146" s="1"/>
  <c r="E1145"/>
  <c r="F1145" s="1"/>
  <c r="E1141"/>
  <c r="F1141" s="1"/>
  <c r="E1140"/>
  <c r="F1140" s="1"/>
  <c r="E1139"/>
  <c r="F1139" s="1"/>
  <c r="E1138"/>
  <c r="F1138" s="1"/>
  <c r="E1137"/>
  <c r="F1137" s="1"/>
  <c r="E1136"/>
  <c r="F1136" s="1"/>
  <c r="E1135"/>
  <c r="F1135" s="1"/>
  <c r="E1134"/>
  <c r="F1134" s="1"/>
  <c r="E1133"/>
  <c r="F1133" s="1"/>
  <c r="E1132"/>
  <c r="F1132" s="1"/>
  <c r="E1131"/>
  <c r="F1131" s="1"/>
  <c r="E1130"/>
  <c r="F1130" s="1"/>
  <c r="E1126"/>
  <c r="F1126" s="1"/>
  <c r="E1125"/>
  <c r="F1125" s="1"/>
  <c r="E1124"/>
  <c r="F1124" s="1"/>
  <c r="E1123"/>
  <c r="F1123" s="1"/>
  <c r="E1122"/>
  <c r="F1122" s="1"/>
  <c r="E1121"/>
  <c r="F1121" s="1"/>
  <c r="E1120"/>
  <c r="F1120" s="1"/>
  <c r="E1119"/>
  <c r="F1119" s="1"/>
  <c r="E1118"/>
  <c r="F1118" s="1"/>
  <c r="E1117"/>
  <c r="F1117" s="1"/>
  <c r="E1116"/>
  <c r="F1116" s="1"/>
  <c r="E1115"/>
  <c r="F1115" s="1"/>
  <c r="E1111"/>
  <c r="F1111" s="1"/>
  <c r="E1110"/>
  <c r="F1110" s="1"/>
  <c r="E1109"/>
  <c r="F1109" s="1"/>
  <c r="E1108"/>
  <c r="F1108" s="1"/>
  <c r="E1107"/>
  <c r="F1107" s="1"/>
  <c r="E1106"/>
  <c r="F1106" s="1"/>
  <c r="E1105"/>
  <c r="F1105" s="1"/>
  <c r="E1104"/>
  <c r="F1104" s="1"/>
  <c r="E1103"/>
  <c r="F1103" s="1"/>
  <c r="E1102"/>
  <c r="F1102" s="1"/>
  <c r="E1101"/>
  <c r="F1101" s="1"/>
  <c r="E1100"/>
  <c r="F1100" s="1"/>
  <c r="E1096"/>
  <c r="F1096" s="1"/>
  <c r="E1095"/>
  <c r="F1095" s="1"/>
  <c r="E1094"/>
  <c r="F1094" s="1"/>
  <c r="E1093"/>
  <c r="F1093" s="1"/>
  <c r="E1092"/>
  <c r="F1092" s="1"/>
  <c r="E1091"/>
  <c r="F1091" s="1"/>
  <c r="E1090"/>
  <c r="F1090" s="1"/>
  <c r="E1089"/>
  <c r="F1089" s="1"/>
  <c r="E1088"/>
  <c r="F1088" s="1"/>
  <c r="E1087"/>
  <c r="F1087" s="1"/>
  <c r="E1086"/>
  <c r="F1086" s="1"/>
  <c r="E1085"/>
  <c r="F1085" s="1"/>
  <c r="E1081"/>
  <c r="F1081" s="1"/>
  <c r="E1080"/>
  <c r="F1080" s="1"/>
  <c r="E1079"/>
  <c r="F1079" s="1"/>
  <c r="E1078"/>
  <c r="F1078" s="1"/>
  <c r="E1077"/>
  <c r="F1077" s="1"/>
  <c r="E1076"/>
  <c r="F1076" s="1"/>
  <c r="E1075"/>
  <c r="F1075" s="1"/>
  <c r="E1074"/>
  <c r="F1074" s="1"/>
  <c r="E1073"/>
  <c r="F1073" s="1"/>
  <c r="E1072"/>
  <c r="F1072" s="1"/>
  <c r="E1071"/>
  <c r="F1071" s="1"/>
  <c r="E1070"/>
  <c r="F1070" s="1"/>
  <c r="E1066"/>
  <c r="F1066" s="1"/>
  <c r="E1065"/>
  <c r="F1065" s="1"/>
  <c r="E1064"/>
  <c r="F1064" s="1"/>
  <c r="E1063"/>
  <c r="F1063" s="1"/>
  <c r="E1062"/>
  <c r="F1062" s="1"/>
  <c r="E1061"/>
  <c r="F1061" s="1"/>
  <c r="E1060"/>
  <c r="F1060" s="1"/>
  <c r="E1059"/>
  <c r="F1059" s="1"/>
  <c r="E1058"/>
  <c r="F1058" s="1"/>
  <c r="E1057"/>
  <c r="F1057" s="1"/>
  <c r="E1056"/>
  <c r="F1056" s="1"/>
  <c r="E1055"/>
  <c r="F1055" s="1"/>
  <c r="E1051"/>
  <c r="F1051" s="1"/>
  <c r="E1050"/>
  <c r="F1050" s="1"/>
  <c r="E1049"/>
  <c r="F1049" s="1"/>
  <c r="E1048"/>
  <c r="F1048" s="1"/>
  <c r="E1047"/>
  <c r="F1047" s="1"/>
  <c r="E1046"/>
  <c r="F1046" s="1"/>
  <c r="E1045"/>
  <c r="F1045" s="1"/>
  <c r="E1044"/>
  <c r="F1044" s="1"/>
  <c r="E1043"/>
  <c r="F1043" s="1"/>
  <c r="E1042"/>
  <c r="F1042" s="1"/>
  <c r="E1041"/>
  <c r="F1041" s="1"/>
  <c r="E1040"/>
  <c r="F1040" s="1"/>
  <c r="E1036"/>
  <c r="F1036" s="1"/>
  <c r="E1035"/>
  <c r="F1035" s="1"/>
  <c r="E1034"/>
  <c r="F1034" s="1"/>
  <c r="E1033"/>
  <c r="F1033" s="1"/>
  <c r="E1032"/>
  <c r="F1032" s="1"/>
  <c r="E1031"/>
  <c r="F1031" s="1"/>
  <c r="E1030"/>
  <c r="F1030" s="1"/>
  <c r="E1029"/>
  <c r="F1029" s="1"/>
  <c r="E1028"/>
  <c r="F1028" s="1"/>
  <c r="E1027"/>
  <c r="F1027" s="1"/>
  <c r="E1026"/>
  <c r="F1026" s="1"/>
  <c r="E1025"/>
  <c r="F1025" s="1"/>
  <c r="E1021"/>
  <c r="F1021" s="1"/>
  <c r="E1020"/>
  <c r="F1020" s="1"/>
  <c r="E1019"/>
  <c r="F1019" s="1"/>
  <c r="E1018"/>
  <c r="F1018" s="1"/>
  <c r="E1017"/>
  <c r="F1017" s="1"/>
  <c r="E1016"/>
  <c r="F1016" s="1"/>
  <c r="E1015"/>
  <c r="F1015" s="1"/>
  <c r="E1014"/>
  <c r="F1014" s="1"/>
  <c r="E1013"/>
  <c r="F1013" s="1"/>
  <c r="E1012"/>
  <c r="F1012" s="1"/>
  <c r="E1011"/>
  <c r="F1011" s="1"/>
  <c r="E1010"/>
  <c r="F1010" s="1"/>
  <c r="E1006"/>
  <c r="F1006" s="1"/>
  <c r="E1005"/>
  <c r="F1005" s="1"/>
  <c r="E1004"/>
  <c r="F1004" s="1"/>
  <c r="E1003"/>
  <c r="F1003" s="1"/>
  <c r="E1002"/>
  <c r="F1002" s="1"/>
  <c r="E1001"/>
  <c r="F1001" s="1"/>
  <c r="E1000"/>
  <c r="F1000" s="1"/>
  <c r="E999"/>
  <c r="F999" s="1"/>
  <c r="E998"/>
  <c r="F998" s="1"/>
  <c r="E997"/>
  <c r="F997" s="1"/>
  <c r="E996"/>
  <c r="F996" s="1"/>
  <c r="E995"/>
  <c r="F995" s="1"/>
  <c r="E991"/>
  <c r="F991" s="1"/>
  <c r="E990"/>
  <c r="F990" s="1"/>
  <c r="E989"/>
  <c r="F989" s="1"/>
  <c r="E988"/>
  <c r="F988" s="1"/>
  <c r="E987"/>
  <c r="F987" s="1"/>
  <c r="E986"/>
  <c r="F986" s="1"/>
  <c r="E985"/>
  <c r="F985" s="1"/>
  <c r="E984"/>
  <c r="F984" s="1"/>
  <c r="E983"/>
  <c r="F983" s="1"/>
  <c r="E982"/>
  <c r="F982" s="1"/>
  <c r="E981"/>
  <c r="F981" s="1"/>
  <c r="E980"/>
  <c r="F980" s="1"/>
  <c r="E976"/>
  <c r="F976" s="1"/>
  <c r="E975"/>
  <c r="F975" s="1"/>
  <c r="E974"/>
  <c r="F974" s="1"/>
  <c r="E973"/>
  <c r="F973" s="1"/>
  <c r="E972"/>
  <c r="F972" s="1"/>
  <c r="E971"/>
  <c r="F971" s="1"/>
  <c r="E970"/>
  <c r="F970" s="1"/>
  <c r="E969"/>
  <c r="F969" s="1"/>
  <c r="E968"/>
  <c r="F968" s="1"/>
  <c r="E967"/>
  <c r="F967" s="1"/>
  <c r="E966"/>
  <c r="F966" s="1"/>
  <c r="E965"/>
  <c r="F965" s="1"/>
  <c r="E961"/>
  <c r="F961" s="1"/>
  <c r="E960"/>
  <c r="F960" s="1"/>
  <c r="E959"/>
  <c r="F959" s="1"/>
  <c r="E958"/>
  <c r="F958" s="1"/>
  <c r="E957"/>
  <c r="F957" s="1"/>
  <c r="E956"/>
  <c r="F956" s="1"/>
  <c r="E955"/>
  <c r="F955" s="1"/>
  <c r="E954"/>
  <c r="F954" s="1"/>
  <c r="E953"/>
  <c r="F953" s="1"/>
  <c r="E952"/>
  <c r="F952" s="1"/>
  <c r="E951"/>
  <c r="F951" s="1"/>
  <c r="E950"/>
  <c r="F950" s="1"/>
  <c r="E946"/>
  <c r="F946" s="1"/>
  <c r="E945"/>
  <c r="F945" s="1"/>
  <c r="E944"/>
  <c r="F944" s="1"/>
  <c r="E943"/>
  <c r="F943" s="1"/>
  <c r="E942"/>
  <c r="F942" s="1"/>
  <c r="E941"/>
  <c r="F941" s="1"/>
  <c r="E940"/>
  <c r="F940" s="1"/>
  <c r="E939"/>
  <c r="F939" s="1"/>
  <c r="E938"/>
  <c r="F938" s="1"/>
  <c r="E937"/>
  <c r="F937" s="1"/>
  <c r="E936"/>
  <c r="F936" s="1"/>
  <c r="E935"/>
  <c r="F935" s="1"/>
  <c r="E931"/>
  <c r="F931" s="1"/>
  <c r="E930"/>
  <c r="F930" s="1"/>
  <c r="E929"/>
  <c r="F929" s="1"/>
  <c r="E928"/>
  <c r="F928" s="1"/>
  <c r="E927"/>
  <c r="F927" s="1"/>
  <c r="E926"/>
  <c r="F926" s="1"/>
  <c r="E925"/>
  <c r="F925" s="1"/>
  <c r="E924"/>
  <c r="F924" s="1"/>
  <c r="E923"/>
  <c r="F923" s="1"/>
  <c r="E922"/>
  <c r="F922" s="1"/>
  <c r="E921"/>
  <c r="F921" s="1"/>
  <c r="E920"/>
  <c r="F920" s="1"/>
  <c r="E916"/>
  <c r="F916" s="1"/>
  <c r="E915"/>
  <c r="F915" s="1"/>
  <c r="E914"/>
  <c r="F914" s="1"/>
  <c r="E913"/>
  <c r="F913" s="1"/>
  <c r="E912"/>
  <c r="F912" s="1"/>
  <c r="E911"/>
  <c r="F911" s="1"/>
  <c r="E910"/>
  <c r="F910" s="1"/>
  <c r="E909"/>
  <c r="F909" s="1"/>
  <c r="E908"/>
  <c r="F908" s="1"/>
  <c r="E907"/>
  <c r="F907" s="1"/>
  <c r="E906"/>
  <c r="F906" s="1"/>
  <c r="E905"/>
  <c r="F905" s="1"/>
  <c r="E901"/>
  <c r="F901" s="1"/>
  <c r="E900"/>
  <c r="F900" s="1"/>
  <c r="E899"/>
  <c r="F899" s="1"/>
  <c r="E898"/>
  <c r="F898" s="1"/>
  <c r="E897"/>
  <c r="F897" s="1"/>
  <c r="E896"/>
  <c r="F896" s="1"/>
  <c r="E895"/>
  <c r="F895" s="1"/>
  <c r="E894"/>
  <c r="F894" s="1"/>
  <c r="E893"/>
  <c r="F893" s="1"/>
  <c r="E892"/>
  <c r="F892" s="1"/>
  <c r="E891"/>
  <c r="F891" s="1"/>
  <c r="E890"/>
  <c r="F890" s="1"/>
  <c r="E886"/>
  <c r="F886" s="1"/>
  <c r="E885"/>
  <c r="F885" s="1"/>
  <c r="E884"/>
  <c r="F884" s="1"/>
  <c r="E883"/>
  <c r="F883" s="1"/>
  <c r="E882"/>
  <c r="F882" s="1"/>
  <c r="E881"/>
  <c r="F881" s="1"/>
  <c r="E880"/>
  <c r="F880" s="1"/>
  <c r="E879"/>
  <c r="F879" s="1"/>
  <c r="E878"/>
  <c r="F878" s="1"/>
  <c r="E877"/>
  <c r="F877" s="1"/>
  <c r="E876"/>
  <c r="F876" s="1"/>
  <c r="E875"/>
  <c r="F875" s="1"/>
  <c r="E871"/>
  <c r="F871" s="1"/>
  <c r="E870"/>
  <c r="F870" s="1"/>
  <c r="E869"/>
  <c r="F869" s="1"/>
  <c r="E868"/>
  <c r="F868" s="1"/>
  <c r="E867"/>
  <c r="F867" s="1"/>
  <c r="E866"/>
  <c r="F866" s="1"/>
  <c r="E865"/>
  <c r="F865" s="1"/>
  <c r="E864"/>
  <c r="F864" s="1"/>
  <c r="E863"/>
  <c r="F863" s="1"/>
  <c r="E862"/>
  <c r="F862" s="1"/>
  <c r="E861"/>
  <c r="F861" s="1"/>
  <c r="E860"/>
  <c r="F860" s="1"/>
  <c r="E856"/>
  <c r="F856" s="1"/>
  <c r="E855"/>
  <c r="F855" s="1"/>
  <c r="E854"/>
  <c r="F854" s="1"/>
  <c r="E853"/>
  <c r="F853" s="1"/>
  <c r="E852"/>
  <c r="F852" s="1"/>
  <c r="E851"/>
  <c r="F851" s="1"/>
  <c r="E850"/>
  <c r="F850" s="1"/>
  <c r="E849"/>
  <c r="F849" s="1"/>
  <c r="E848"/>
  <c r="F848" s="1"/>
  <c r="E847"/>
  <c r="F847" s="1"/>
  <c r="E846"/>
  <c r="F846" s="1"/>
  <c r="E845"/>
  <c r="F845" s="1"/>
  <c r="E841"/>
  <c r="F841" s="1"/>
  <c r="E840"/>
  <c r="F840" s="1"/>
  <c r="E839"/>
  <c r="F839" s="1"/>
  <c r="E838"/>
  <c r="F838" s="1"/>
  <c r="E837"/>
  <c r="F837" s="1"/>
  <c r="E836"/>
  <c r="F836" s="1"/>
  <c r="E835"/>
  <c r="F835" s="1"/>
  <c r="E834"/>
  <c r="F834" s="1"/>
  <c r="E833"/>
  <c r="F833" s="1"/>
  <c r="E832"/>
  <c r="F832" s="1"/>
  <c r="E831"/>
  <c r="F831" s="1"/>
  <c r="E830"/>
  <c r="F830" s="1"/>
  <c r="E826"/>
  <c r="F826" s="1"/>
  <c r="E825"/>
  <c r="F825" s="1"/>
  <c r="E824"/>
  <c r="F824" s="1"/>
  <c r="E823"/>
  <c r="F823" s="1"/>
  <c r="E822"/>
  <c r="F822" s="1"/>
  <c r="E821"/>
  <c r="F821" s="1"/>
  <c r="E820"/>
  <c r="F820" s="1"/>
  <c r="E819"/>
  <c r="F819" s="1"/>
  <c r="E818"/>
  <c r="F818" s="1"/>
  <c r="E817"/>
  <c r="F817" s="1"/>
  <c r="E816"/>
  <c r="F816" s="1"/>
  <c r="E815"/>
  <c r="F815" s="1"/>
  <c r="E811"/>
  <c r="F811" s="1"/>
  <c r="E810"/>
  <c r="F810" s="1"/>
  <c r="E809"/>
  <c r="F809" s="1"/>
  <c r="E808"/>
  <c r="F808" s="1"/>
  <c r="E807"/>
  <c r="F807" s="1"/>
  <c r="E806"/>
  <c r="F806" s="1"/>
  <c r="E805"/>
  <c r="F805" s="1"/>
  <c r="E804"/>
  <c r="F804" s="1"/>
  <c r="E803"/>
  <c r="F803" s="1"/>
  <c r="E802"/>
  <c r="F802" s="1"/>
  <c r="E801"/>
  <c r="F801" s="1"/>
  <c r="E800"/>
  <c r="F800" s="1"/>
  <c r="E796"/>
  <c r="F796" s="1"/>
  <c r="E795"/>
  <c r="F795" s="1"/>
  <c r="E794"/>
  <c r="F794" s="1"/>
  <c r="E793"/>
  <c r="F793" s="1"/>
  <c r="E792"/>
  <c r="F792" s="1"/>
  <c r="E791"/>
  <c r="F791" s="1"/>
  <c r="E790"/>
  <c r="F790" s="1"/>
  <c r="E789"/>
  <c r="F789" s="1"/>
  <c r="E788"/>
  <c r="F788" s="1"/>
  <c r="E787"/>
  <c r="F787" s="1"/>
  <c r="E786"/>
  <c r="F786" s="1"/>
  <c r="E785"/>
  <c r="F785" s="1"/>
  <c r="E781"/>
  <c r="F781" s="1"/>
  <c r="E780"/>
  <c r="F780" s="1"/>
  <c r="E779"/>
  <c r="F779" s="1"/>
  <c r="E778"/>
  <c r="F778" s="1"/>
  <c r="E777"/>
  <c r="F777" s="1"/>
  <c r="E776"/>
  <c r="F776" s="1"/>
  <c r="E775"/>
  <c r="F775" s="1"/>
  <c r="E774"/>
  <c r="F774" s="1"/>
  <c r="E773"/>
  <c r="F773" s="1"/>
  <c r="E772"/>
  <c r="F772" s="1"/>
  <c r="E771"/>
  <c r="F771" s="1"/>
  <c r="E770"/>
  <c r="F770" s="1"/>
  <c r="E766"/>
  <c r="F766" s="1"/>
  <c r="E765"/>
  <c r="F765" s="1"/>
  <c r="E764"/>
  <c r="F764" s="1"/>
  <c r="E763"/>
  <c r="F763" s="1"/>
  <c r="E762"/>
  <c r="F762" s="1"/>
  <c r="E761"/>
  <c r="F761" s="1"/>
  <c r="E760"/>
  <c r="F760" s="1"/>
  <c r="E759"/>
  <c r="F759" s="1"/>
  <c r="E758"/>
  <c r="F758" s="1"/>
  <c r="E757"/>
  <c r="F757" s="1"/>
  <c r="E756"/>
  <c r="F756" s="1"/>
  <c r="E755"/>
  <c r="F755" s="1"/>
  <c r="E751"/>
  <c r="F751" s="1"/>
  <c r="E750"/>
  <c r="F750" s="1"/>
  <c r="E749"/>
  <c r="F749" s="1"/>
  <c r="E748"/>
  <c r="F748" s="1"/>
  <c r="E747"/>
  <c r="F747" s="1"/>
  <c r="E746"/>
  <c r="F746" s="1"/>
  <c r="E745"/>
  <c r="F745" s="1"/>
  <c r="E744"/>
  <c r="F744" s="1"/>
  <c r="E743"/>
  <c r="F743" s="1"/>
  <c r="E742"/>
  <c r="F742" s="1"/>
  <c r="E741"/>
  <c r="F741" s="1"/>
  <c r="E740"/>
  <c r="F740" s="1"/>
  <c r="E736"/>
  <c r="F736" s="1"/>
  <c r="E735"/>
  <c r="F735" s="1"/>
  <c r="E734"/>
  <c r="F734" s="1"/>
  <c r="E733"/>
  <c r="F733" s="1"/>
  <c r="E732"/>
  <c r="F732" s="1"/>
  <c r="E731"/>
  <c r="F731" s="1"/>
  <c r="E730"/>
  <c r="F730" s="1"/>
  <c r="E729"/>
  <c r="F729" s="1"/>
  <c r="E728"/>
  <c r="F728" s="1"/>
  <c r="E727"/>
  <c r="F727" s="1"/>
  <c r="E726"/>
  <c r="F726" s="1"/>
  <c r="E725"/>
  <c r="F725" s="1"/>
  <c r="E721"/>
  <c r="F721" s="1"/>
  <c r="E720"/>
  <c r="F720" s="1"/>
  <c r="E719"/>
  <c r="F719" s="1"/>
  <c r="E718"/>
  <c r="F718" s="1"/>
  <c r="E717"/>
  <c r="F717" s="1"/>
  <c r="E716"/>
  <c r="F716" s="1"/>
  <c r="E715"/>
  <c r="F715" s="1"/>
  <c r="E714"/>
  <c r="F714" s="1"/>
  <c r="E713"/>
  <c r="F713" s="1"/>
  <c r="E712"/>
  <c r="F712" s="1"/>
  <c r="E711"/>
  <c r="F711" s="1"/>
  <c r="E710"/>
  <c r="F710" s="1"/>
  <c r="E706"/>
  <c r="F706" s="1"/>
  <c r="E705"/>
  <c r="F705" s="1"/>
  <c r="E704"/>
  <c r="F704" s="1"/>
  <c r="E703"/>
  <c r="F703" s="1"/>
  <c r="E702"/>
  <c r="F702" s="1"/>
  <c r="E701"/>
  <c r="F701" s="1"/>
  <c r="E700"/>
  <c r="F700" s="1"/>
  <c r="E699"/>
  <c r="F699" s="1"/>
  <c r="E698"/>
  <c r="F698" s="1"/>
  <c r="E697"/>
  <c r="F697" s="1"/>
  <c r="E696"/>
  <c r="F696" s="1"/>
  <c r="E695"/>
  <c r="F695" s="1"/>
  <c r="E691"/>
  <c r="F691" s="1"/>
  <c r="E690"/>
  <c r="F690" s="1"/>
  <c r="E689"/>
  <c r="F689" s="1"/>
  <c r="E688"/>
  <c r="F688" s="1"/>
  <c r="E687"/>
  <c r="F687" s="1"/>
  <c r="E686"/>
  <c r="F686" s="1"/>
  <c r="E685"/>
  <c r="F685" s="1"/>
  <c r="E684"/>
  <c r="F684" s="1"/>
  <c r="E683"/>
  <c r="F683" s="1"/>
  <c r="E682"/>
  <c r="F682" s="1"/>
  <c r="E681"/>
  <c r="F681" s="1"/>
  <c r="E680"/>
  <c r="F680" s="1"/>
  <c r="E676"/>
  <c r="F676" s="1"/>
  <c r="E675"/>
  <c r="F675" s="1"/>
  <c r="E674"/>
  <c r="F674" s="1"/>
  <c r="E673"/>
  <c r="F673" s="1"/>
  <c r="E672"/>
  <c r="F672" s="1"/>
  <c r="E671"/>
  <c r="F671" s="1"/>
  <c r="E670"/>
  <c r="F670" s="1"/>
  <c r="E669"/>
  <c r="F669" s="1"/>
  <c r="E668"/>
  <c r="F668" s="1"/>
  <c r="E667"/>
  <c r="F667" s="1"/>
  <c r="E666"/>
  <c r="F666" s="1"/>
  <c r="E665"/>
  <c r="F665" s="1"/>
  <c r="E661"/>
  <c r="F661" s="1"/>
  <c r="E660"/>
  <c r="F660" s="1"/>
  <c r="E659"/>
  <c r="F659" s="1"/>
  <c r="E658"/>
  <c r="F658" s="1"/>
  <c r="E657"/>
  <c r="F657" s="1"/>
  <c r="E656"/>
  <c r="F656" s="1"/>
  <c r="E655"/>
  <c r="F655" s="1"/>
  <c r="E654"/>
  <c r="F654" s="1"/>
  <c r="E653"/>
  <c r="F653" s="1"/>
  <c r="E652"/>
  <c r="F652" s="1"/>
  <c r="E651"/>
  <c r="F651" s="1"/>
  <c r="E650"/>
  <c r="F650" s="1"/>
  <c r="E646"/>
  <c r="F646" s="1"/>
  <c r="E645"/>
  <c r="F645" s="1"/>
  <c r="E644"/>
  <c r="F644" s="1"/>
  <c r="E643"/>
  <c r="F643" s="1"/>
  <c r="E642"/>
  <c r="F642" s="1"/>
  <c r="E641"/>
  <c r="F641" s="1"/>
  <c r="E640"/>
  <c r="F640" s="1"/>
  <c r="E639"/>
  <c r="F639" s="1"/>
  <c r="E638"/>
  <c r="F638" s="1"/>
  <c r="E637"/>
  <c r="F637" s="1"/>
  <c r="E636"/>
  <c r="F636" s="1"/>
  <c r="E635"/>
  <c r="F635" s="1"/>
  <c r="E631"/>
  <c r="F631" s="1"/>
  <c r="E630"/>
  <c r="F630" s="1"/>
  <c r="E629"/>
  <c r="F629" s="1"/>
  <c r="E628"/>
  <c r="F628" s="1"/>
  <c r="E627"/>
  <c r="F627" s="1"/>
  <c r="E626"/>
  <c r="F626" s="1"/>
  <c r="E625"/>
  <c r="F625" s="1"/>
  <c r="E624"/>
  <c r="F624" s="1"/>
  <c r="E623"/>
  <c r="F623" s="1"/>
  <c r="E622"/>
  <c r="F622" s="1"/>
  <c r="E621"/>
  <c r="F621" s="1"/>
  <c r="E620"/>
  <c r="F620" s="1"/>
  <c r="E616"/>
  <c r="F616" s="1"/>
  <c r="E615"/>
  <c r="F615" s="1"/>
  <c r="E614"/>
  <c r="F614" s="1"/>
  <c r="E613"/>
  <c r="F613" s="1"/>
  <c r="E612"/>
  <c r="F612" s="1"/>
  <c r="E611"/>
  <c r="F611" s="1"/>
  <c r="E610"/>
  <c r="F610" s="1"/>
  <c r="E609"/>
  <c r="F609" s="1"/>
  <c r="E608"/>
  <c r="F608" s="1"/>
  <c r="E607"/>
  <c r="F607" s="1"/>
  <c r="E606"/>
  <c r="F606" s="1"/>
  <c r="E605"/>
  <c r="F605" s="1"/>
  <c r="E601"/>
  <c r="F601" s="1"/>
  <c r="E600"/>
  <c r="F600" s="1"/>
  <c r="E599"/>
  <c r="F599" s="1"/>
  <c r="E598"/>
  <c r="F598" s="1"/>
  <c r="E597"/>
  <c r="F597" s="1"/>
  <c r="E596"/>
  <c r="F596" s="1"/>
  <c r="E595"/>
  <c r="F595" s="1"/>
  <c r="E594"/>
  <c r="F594" s="1"/>
  <c r="E593"/>
  <c r="F593" s="1"/>
  <c r="E592"/>
  <c r="F592" s="1"/>
  <c r="E591"/>
  <c r="F591" s="1"/>
  <c r="E590"/>
  <c r="F590" s="1"/>
  <c r="E586"/>
  <c r="F586" s="1"/>
  <c r="E585"/>
  <c r="F585" s="1"/>
  <c r="E584"/>
  <c r="F584" s="1"/>
  <c r="E583"/>
  <c r="F583" s="1"/>
  <c r="E582"/>
  <c r="F582" s="1"/>
  <c r="E581"/>
  <c r="F581" s="1"/>
  <c r="E580"/>
  <c r="F580" s="1"/>
  <c r="E579"/>
  <c r="F579" s="1"/>
  <c r="E578"/>
  <c r="F578" s="1"/>
  <c r="E577"/>
  <c r="F577" s="1"/>
  <c r="E576"/>
  <c r="F576" s="1"/>
  <c r="E575"/>
  <c r="F575" s="1"/>
  <c r="E571"/>
  <c r="F571" s="1"/>
  <c r="E570"/>
  <c r="F570" s="1"/>
  <c r="E569"/>
  <c r="F569" s="1"/>
  <c r="E568"/>
  <c r="F568" s="1"/>
  <c r="E567"/>
  <c r="F567" s="1"/>
  <c r="E566"/>
  <c r="F566" s="1"/>
  <c r="E565"/>
  <c r="F565" s="1"/>
  <c r="E564"/>
  <c r="F564" s="1"/>
  <c r="E563"/>
  <c r="F563" s="1"/>
  <c r="E562"/>
  <c r="F562" s="1"/>
  <c r="E561"/>
  <c r="F561" s="1"/>
  <c r="E560"/>
  <c r="F560" s="1"/>
  <c r="E556"/>
  <c r="F556" s="1"/>
  <c r="E555"/>
  <c r="F555" s="1"/>
  <c r="E554"/>
  <c r="F554" s="1"/>
  <c r="E553"/>
  <c r="F553" s="1"/>
  <c r="E552"/>
  <c r="F552" s="1"/>
  <c r="E551"/>
  <c r="F551" s="1"/>
  <c r="E550"/>
  <c r="F550" s="1"/>
  <c r="E549"/>
  <c r="F549" s="1"/>
  <c r="E548"/>
  <c r="F548" s="1"/>
  <c r="E547"/>
  <c r="F547" s="1"/>
  <c r="E546"/>
  <c r="F546" s="1"/>
  <c r="E545"/>
  <c r="F545" s="1"/>
  <c r="E541"/>
  <c r="F541" s="1"/>
  <c r="E540"/>
  <c r="F540" s="1"/>
  <c r="E539"/>
  <c r="F539" s="1"/>
  <c r="E538"/>
  <c r="F538" s="1"/>
  <c r="E537"/>
  <c r="F537" s="1"/>
  <c r="E536"/>
  <c r="F536" s="1"/>
  <c r="E535"/>
  <c r="F535" s="1"/>
  <c r="E534"/>
  <c r="F534" s="1"/>
  <c r="E533"/>
  <c r="F533" s="1"/>
  <c r="E532"/>
  <c r="F532" s="1"/>
  <c r="E531"/>
  <c r="F531" s="1"/>
  <c r="E530"/>
  <c r="F530" s="1"/>
  <c r="E526"/>
  <c r="F526" s="1"/>
  <c r="E525"/>
  <c r="F525" s="1"/>
  <c r="E524"/>
  <c r="F524" s="1"/>
  <c r="E523"/>
  <c r="F523" s="1"/>
  <c r="E522"/>
  <c r="F522" s="1"/>
  <c r="E521"/>
  <c r="F521" s="1"/>
  <c r="E520"/>
  <c r="F520" s="1"/>
  <c r="E519"/>
  <c r="F519" s="1"/>
  <c r="E518"/>
  <c r="F518" s="1"/>
  <c r="E517"/>
  <c r="F517" s="1"/>
  <c r="E516"/>
  <c r="F516" s="1"/>
  <c r="E515"/>
  <c r="F515" s="1"/>
  <c r="E511"/>
  <c r="F511" s="1"/>
  <c r="E510"/>
  <c r="F510" s="1"/>
  <c r="E509"/>
  <c r="F509" s="1"/>
  <c r="E508"/>
  <c r="F508" s="1"/>
  <c r="E507"/>
  <c r="F507" s="1"/>
  <c r="E506"/>
  <c r="F506" s="1"/>
  <c r="E505"/>
  <c r="F505" s="1"/>
  <c r="E504"/>
  <c r="F504" s="1"/>
  <c r="E503"/>
  <c r="F503" s="1"/>
  <c r="E502"/>
  <c r="F502" s="1"/>
  <c r="E501"/>
  <c r="F501" s="1"/>
  <c r="E500"/>
  <c r="F500" s="1"/>
  <c r="E496"/>
  <c r="F496" s="1"/>
  <c r="E495"/>
  <c r="F495" s="1"/>
  <c r="E494"/>
  <c r="F494" s="1"/>
  <c r="E493"/>
  <c r="F493" s="1"/>
  <c r="E492"/>
  <c r="F492" s="1"/>
  <c r="E491"/>
  <c r="F491" s="1"/>
  <c r="E490"/>
  <c r="F490" s="1"/>
  <c r="E489"/>
  <c r="F489" s="1"/>
  <c r="E488"/>
  <c r="F488" s="1"/>
  <c r="E487"/>
  <c r="F487" s="1"/>
  <c r="E486"/>
  <c r="F486" s="1"/>
  <c r="E485"/>
  <c r="F485" s="1"/>
  <c r="E481"/>
  <c r="F481" s="1"/>
  <c r="E480"/>
  <c r="F480" s="1"/>
  <c r="E479"/>
  <c r="F479" s="1"/>
  <c r="E478"/>
  <c r="F478" s="1"/>
  <c r="E477"/>
  <c r="F477" s="1"/>
  <c r="E476"/>
  <c r="F476" s="1"/>
  <c r="E475"/>
  <c r="F475" s="1"/>
  <c r="E474"/>
  <c r="F474" s="1"/>
  <c r="E473"/>
  <c r="F473" s="1"/>
  <c r="E472"/>
  <c r="F472" s="1"/>
  <c r="E471"/>
  <c r="F471" s="1"/>
  <c r="E470"/>
  <c r="F470" s="1"/>
  <c r="E466"/>
  <c r="F466" s="1"/>
  <c r="E465"/>
  <c r="F465" s="1"/>
  <c r="E464"/>
  <c r="F464" s="1"/>
  <c r="E463"/>
  <c r="F463" s="1"/>
  <c r="E462"/>
  <c r="F462" s="1"/>
  <c r="E461"/>
  <c r="F461" s="1"/>
  <c r="E460"/>
  <c r="F460" s="1"/>
  <c r="E459"/>
  <c r="F459" s="1"/>
  <c r="E458"/>
  <c r="F458" s="1"/>
  <c r="E457"/>
  <c r="F457" s="1"/>
  <c r="E456"/>
  <c r="F456" s="1"/>
  <c r="E455"/>
  <c r="F455" s="1"/>
  <c r="E451"/>
  <c r="F451" s="1"/>
  <c r="E450"/>
  <c r="F450" s="1"/>
  <c r="E449"/>
  <c r="F449" s="1"/>
  <c r="E448"/>
  <c r="F448" s="1"/>
  <c r="E447"/>
  <c r="F447" s="1"/>
  <c r="E446"/>
  <c r="F446" s="1"/>
  <c r="E445"/>
  <c r="F445" s="1"/>
  <c r="E444"/>
  <c r="F444" s="1"/>
  <c r="E443"/>
  <c r="F443" s="1"/>
  <c r="E442"/>
  <c r="F442" s="1"/>
  <c r="E441"/>
  <c r="F441" s="1"/>
  <c r="E440"/>
  <c r="F440" s="1"/>
  <c r="E436"/>
  <c r="F436" s="1"/>
  <c r="E435"/>
  <c r="F435" s="1"/>
  <c r="E434"/>
  <c r="F434" s="1"/>
  <c r="E433"/>
  <c r="F433" s="1"/>
  <c r="E432"/>
  <c r="F432" s="1"/>
  <c r="E431"/>
  <c r="F431" s="1"/>
  <c r="E430"/>
  <c r="F430" s="1"/>
  <c r="E429"/>
  <c r="F429" s="1"/>
  <c r="E428"/>
  <c r="F428" s="1"/>
  <c r="E427"/>
  <c r="F427" s="1"/>
  <c r="E426"/>
  <c r="F426" s="1"/>
  <c r="E425"/>
  <c r="F425" s="1"/>
  <c r="E421"/>
  <c r="F421" s="1"/>
  <c r="E420"/>
  <c r="F420" s="1"/>
  <c r="E419"/>
  <c r="F419" s="1"/>
  <c r="E418"/>
  <c r="F418" s="1"/>
  <c r="E417"/>
  <c r="F417" s="1"/>
  <c r="E416"/>
  <c r="F416" s="1"/>
  <c r="E415"/>
  <c r="F415" s="1"/>
  <c r="E414"/>
  <c r="F414" s="1"/>
  <c r="E413"/>
  <c r="F413" s="1"/>
  <c r="E412"/>
  <c r="F412" s="1"/>
  <c r="E411"/>
  <c r="F411" s="1"/>
  <c r="E410"/>
  <c r="F410" s="1"/>
  <c r="E406"/>
  <c r="F406" s="1"/>
  <c r="E405"/>
  <c r="F405" s="1"/>
  <c r="E404"/>
  <c r="F404" s="1"/>
  <c r="E403"/>
  <c r="F403" s="1"/>
  <c r="E402"/>
  <c r="F402" s="1"/>
  <c r="E401"/>
  <c r="F401" s="1"/>
  <c r="E400"/>
  <c r="F400" s="1"/>
  <c r="E399"/>
  <c r="F399" s="1"/>
  <c r="E398"/>
  <c r="F398" s="1"/>
  <c r="E397"/>
  <c r="F397" s="1"/>
  <c r="E396"/>
  <c r="F396" s="1"/>
  <c r="E395"/>
  <c r="F395" s="1"/>
  <c r="E391"/>
  <c r="F391" s="1"/>
  <c r="E390"/>
  <c r="F390" s="1"/>
  <c r="E389"/>
  <c r="F389" s="1"/>
  <c r="E388"/>
  <c r="F388" s="1"/>
  <c r="E387"/>
  <c r="F387" s="1"/>
  <c r="E386"/>
  <c r="F386" s="1"/>
  <c r="E385"/>
  <c r="F385" s="1"/>
  <c r="E384"/>
  <c r="F384" s="1"/>
  <c r="E383"/>
  <c r="F383" s="1"/>
  <c r="E382"/>
  <c r="F382" s="1"/>
  <c r="E381"/>
  <c r="F381" s="1"/>
  <c r="E380"/>
  <c r="F380" s="1"/>
  <c r="E376"/>
  <c r="F376" s="1"/>
  <c r="E375"/>
  <c r="F375" s="1"/>
  <c r="E374"/>
  <c r="F374" s="1"/>
  <c r="E373"/>
  <c r="F373" s="1"/>
  <c r="E372"/>
  <c r="F372" s="1"/>
  <c r="E371"/>
  <c r="F371" s="1"/>
  <c r="E370"/>
  <c r="F370" s="1"/>
  <c r="E369"/>
  <c r="F369" s="1"/>
  <c r="E368"/>
  <c r="F368" s="1"/>
  <c r="E367"/>
  <c r="F367" s="1"/>
  <c r="E366"/>
  <c r="F366" s="1"/>
  <c r="E365"/>
  <c r="F365" s="1"/>
  <c r="E361"/>
  <c r="F361" s="1"/>
  <c r="E360"/>
  <c r="F360" s="1"/>
  <c r="E359"/>
  <c r="F359" s="1"/>
  <c r="E358"/>
  <c r="F358" s="1"/>
  <c r="E357"/>
  <c r="F357" s="1"/>
  <c r="E356"/>
  <c r="F356" s="1"/>
  <c r="E355"/>
  <c r="F355" s="1"/>
  <c r="E354"/>
  <c r="F354" s="1"/>
  <c r="E353"/>
  <c r="F353" s="1"/>
  <c r="E352"/>
  <c r="F352" s="1"/>
  <c r="E351"/>
  <c r="F351" s="1"/>
  <c r="E350"/>
  <c r="F350" s="1"/>
  <c r="E346"/>
  <c r="F346" s="1"/>
  <c r="E345"/>
  <c r="F345" s="1"/>
  <c r="E344"/>
  <c r="F344" s="1"/>
  <c r="E343"/>
  <c r="F343" s="1"/>
  <c r="E342"/>
  <c r="F342" s="1"/>
  <c r="E341"/>
  <c r="F341" s="1"/>
  <c r="E340"/>
  <c r="F340" s="1"/>
  <c r="E339"/>
  <c r="F339" s="1"/>
  <c r="E338"/>
  <c r="F338" s="1"/>
  <c r="E337"/>
  <c r="F337" s="1"/>
  <c r="E336"/>
  <c r="F336" s="1"/>
  <c r="E335"/>
  <c r="F335" s="1"/>
  <c r="E331"/>
  <c r="F331" s="1"/>
  <c r="E330"/>
  <c r="F330" s="1"/>
  <c r="E329"/>
  <c r="F329" s="1"/>
  <c r="E328"/>
  <c r="F328" s="1"/>
  <c r="E327"/>
  <c r="F327" s="1"/>
  <c r="E326"/>
  <c r="F326" s="1"/>
  <c r="E325"/>
  <c r="F325" s="1"/>
  <c r="E324"/>
  <c r="F324" s="1"/>
  <c r="E323"/>
  <c r="F323" s="1"/>
  <c r="E322"/>
  <c r="F322" s="1"/>
  <c r="E321"/>
  <c r="F321" s="1"/>
  <c r="E320"/>
  <c r="F320" s="1"/>
  <c r="E316"/>
  <c r="F316" s="1"/>
  <c r="E315"/>
  <c r="F315" s="1"/>
  <c r="E314"/>
  <c r="F314" s="1"/>
  <c r="E313"/>
  <c r="F313" s="1"/>
  <c r="E312"/>
  <c r="F312" s="1"/>
  <c r="E311"/>
  <c r="F311" s="1"/>
  <c r="E310"/>
  <c r="F310" s="1"/>
  <c r="E309"/>
  <c r="F309" s="1"/>
  <c r="E308"/>
  <c r="F308" s="1"/>
  <c r="E307"/>
  <c r="F307" s="1"/>
  <c r="E306"/>
  <c r="F306" s="1"/>
  <c r="E305"/>
  <c r="F305" s="1"/>
  <c r="E301"/>
  <c r="F301" s="1"/>
  <c r="E300"/>
  <c r="F300" s="1"/>
  <c r="E299"/>
  <c r="F299" s="1"/>
  <c r="E298"/>
  <c r="F298" s="1"/>
  <c r="E297"/>
  <c r="F297" s="1"/>
  <c r="E296"/>
  <c r="F296" s="1"/>
  <c r="E295"/>
  <c r="F295" s="1"/>
  <c r="E294"/>
  <c r="F294" s="1"/>
  <c r="E293"/>
  <c r="F293" s="1"/>
  <c r="E292"/>
  <c r="F292" s="1"/>
  <c r="E291"/>
  <c r="F291" s="1"/>
  <c r="E290"/>
  <c r="F290" s="1"/>
  <c r="E286"/>
  <c r="F286" s="1"/>
  <c r="E285"/>
  <c r="F285" s="1"/>
  <c r="E284"/>
  <c r="F284" s="1"/>
  <c r="E283"/>
  <c r="F283" s="1"/>
  <c r="E282"/>
  <c r="F282" s="1"/>
  <c r="E281"/>
  <c r="F281" s="1"/>
  <c r="E280"/>
  <c r="F280" s="1"/>
  <c r="E279"/>
  <c r="F279" s="1"/>
  <c r="E278"/>
  <c r="F278" s="1"/>
  <c r="E277"/>
  <c r="F277" s="1"/>
  <c r="E276"/>
  <c r="F276" s="1"/>
  <c r="E275"/>
  <c r="F275" s="1"/>
  <c r="E271"/>
  <c r="F271" s="1"/>
  <c r="E270"/>
  <c r="F270" s="1"/>
  <c r="E269"/>
  <c r="F269" s="1"/>
  <c r="E268"/>
  <c r="F268" s="1"/>
  <c r="E267"/>
  <c r="F267" s="1"/>
  <c r="E266"/>
  <c r="F266" s="1"/>
  <c r="E265"/>
  <c r="F265" s="1"/>
  <c r="E264"/>
  <c r="F264" s="1"/>
  <c r="E263"/>
  <c r="F263" s="1"/>
  <c r="E262"/>
  <c r="F262" s="1"/>
  <c r="E261"/>
  <c r="F261" s="1"/>
  <c r="E260"/>
  <c r="F260" s="1"/>
  <c r="E256"/>
  <c r="F256" s="1"/>
  <c r="E255"/>
  <c r="F255" s="1"/>
  <c r="E254"/>
  <c r="F254" s="1"/>
  <c r="E253"/>
  <c r="F253" s="1"/>
  <c r="E252"/>
  <c r="F252" s="1"/>
  <c r="E251"/>
  <c r="F251" s="1"/>
  <c r="E250"/>
  <c r="F250" s="1"/>
  <c r="E249"/>
  <c r="F249" s="1"/>
  <c r="E248"/>
  <c r="F248" s="1"/>
  <c r="E247"/>
  <c r="F247" s="1"/>
  <c r="E246"/>
  <c r="F246" s="1"/>
  <c r="E245"/>
  <c r="F245" s="1"/>
  <c r="E241"/>
  <c r="F241" s="1"/>
  <c r="E240"/>
  <c r="F240" s="1"/>
  <c r="E239"/>
  <c r="F239" s="1"/>
  <c r="E238"/>
  <c r="F238" s="1"/>
  <c r="E237"/>
  <c r="F237" s="1"/>
  <c r="E236"/>
  <c r="F236" s="1"/>
  <c r="E235"/>
  <c r="F235" s="1"/>
  <c r="E234"/>
  <c r="F234" s="1"/>
  <c r="E233"/>
  <c r="F233" s="1"/>
  <c r="E232"/>
  <c r="F232" s="1"/>
  <c r="E231"/>
  <c r="F231" s="1"/>
  <c r="E230"/>
  <c r="F230" s="1"/>
  <c r="E226"/>
  <c r="F226" s="1"/>
  <c r="E225"/>
  <c r="F225" s="1"/>
  <c r="E224"/>
  <c r="F224" s="1"/>
  <c r="E223"/>
  <c r="F223" s="1"/>
  <c r="E222"/>
  <c r="F222" s="1"/>
  <c r="E221"/>
  <c r="F221" s="1"/>
  <c r="E220"/>
  <c r="F220" s="1"/>
  <c r="E219"/>
  <c r="F219" s="1"/>
  <c r="E218"/>
  <c r="F218" s="1"/>
  <c r="E217"/>
  <c r="F217" s="1"/>
  <c r="E216"/>
  <c r="F216" s="1"/>
  <c r="E215"/>
  <c r="F215" s="1"/>
  <c r="E211"/>
  <c r="F211" s="1"/>
  <c r="E210"/>
  <c r="F210" s="1"/>
  <c r="E209"/>
  <c r="F209" s="1"/>
  <c r="E208"/>
  <c r="F208" s="1"/>
  <c r="E207"/>
  <c r="F207" s="1"/>
  <c r="E206"/>
  <c r="F206" s="1"/>
  <c r="E205"/>
  <c r="F205" s="1"/>
  <c r="E204"/>
  <c r="F204" s="1"/>
  <c r="E203"/>
  <c r="F203" s="1"/>
  <c r="E202"/>
  <c r="F202" s="1"/>
  <c r="E201"/>
  <c r="F201" s="1"/>
  <c r="E200"/>
  <c r="F200" s="1"/>
  <c r="E196"/>
  <c r="F196" s="1"/>
  <c r="E195"/>
  <c r="F195" s="1"/>
  <c r="E194"/>
  <c r="F194" s="1"/>
  <c r="E193"/>
  <c r="F193" s="1"/>
  <c r="E192"/>
  <c r="F192" s="1"/>
  <c r="E191"/>
  <c r="F191" s="1"/>
  <c r="E190"/>
  <c r="F190" s="1"/>
  <c r="E189"/>
  <c r="F189" s="1"/>
  <c r="E188"/>
  <c r="F188" s="1"/>
  <c r="E187"/>
  <c r="F187" s="1"/>
  <c r="E186"/>
  <c r="F186" s="1"/>
  <c r="E185"/>
  <c r="F185" s="1"/>
  <c r="E181"/>
  <c r="F181" s="1"/>
  <c r="E180"/>
  <c r="F180" s="1"/>
  <c r="E179"/>
  <c r="F179" s="1"/>
  <c r="E178"/>
  <c r="F178" s="1"/>
  <c r="E177"/>
  <c r="F177" s="1"/>
  <c r="E176"/>
  <c r="F176" s="1"/>
  <c r="E175"/>
  <c r="F175" s="1"/>
  <c r="E174"/>
  <c r="F174" s="1"/>
  <c r="E173"/>
  <c r="F173" s="1"/>
  <c r="E172"/>
  <c r="F172" s="1"/>
  <c r="E171"/>
  <c r="F171" s="1"/>
  <c r="E170"/>
  <c r="F170" s="1"/>
  <c r="E166"/>
  <c r="F166" s="1"/>
  <c r="E165"/>
  <c r="F165" s="1"/>
  <c r="E164"/>
  <c r="F164" s="1"/>
  <c r="E163"/>
  <c r="F163" s="1"/>
  <c r="E162"/>
  <c r="F162" s="1"/>
  <c r="E161"/>
  <c r="F161" s="1"/>
  <c r="E160"/>
  <c r="F160" s="1"/>
  <c r="E159"/>
  <c r="F159" s="1"/>
  <c r="E158"/>
  <c r="F158" s="1"/>
  <c r="E157"/>
  <c r="F157" s="1"/>
  <c r="E156"/>
  <c r="F156" s="1"/>
  <c r="E155"/>
  <c r="F155" s="1"/>
  <c r="E151"/>
  <c r="F151" s="1"/>
  <c r="E150"/>
  <c r="F150" s="1"/>
  <c r="E149"/>
  <c r="F149" s="1"/>
  <c r="E148"/>
  <c r="F148" s="1"/>
  <c r="E147"/>
  <c r="F147" s="1"/>
  <c r="E146"/>
  <c r="F146" s="1"/>
  <c r="E145"/>
  <c r="F145" s="1"/>
  <c r="E144"/>
  <c r="F144" s="1"/>
  <c r="E143"/>
  <c r="F143" s="1"/>
  <c r="E142"/>
  <c r="F142" s="1"/>
  <c r="E141"/>
  <c r="F141" s="1"/>
  <c r="E140"/>
  <c r="F140" s="1"/>
  <c r="E136"/>
  <c r="F136" s="1"/>
  <c r="E135"/>
  <c r="F135" s="1"/>
  <c r="E134"/>
  <c r="F134" s="1"/>
  <c r="E133"/>
  <c r="F133" s="1"/>
  <c r="E132"/>
  <c r="F132" s="1"/>
  <c r="E131"/>
  <c r="F131" s="1"/>
  <c r="E130"/>
  <c r="F130" s="1"/>
  <c r="E129"/>
  <c r="F129" s="1"/>
  <c r="E128"/>
  <c r="F128" s="1"/>
  <c r="E127"/>
  <c r="F127" s="1"/>
  <c r="E126"/>
  <c r="F126" s="1"/>
  <c r="E125"/>
  <c r="F125" s="1"/>
  <c r="E121"/>
  <c r="F121" s="1"/>
  <c r="E120"/>
  <c r="F120" s="1"/>
  <c r="E119"/>
  <c r="F119" s="1"/>
  <c r="E118"/>
  <c r="F118" s="1"/>
  <c r="E117"/>
  <c r="F117" s="1"/>
  <c r="E116"/>
  <c r="F116" s="1"/>
  <c r="E115"/>
  <c r="F115" s="1"/>
  <c r="E114"/>
  <c r="F114" s="1"/>
  <c r="E113"/>
  <c r="F113" s="1"/>
  <c r="E112"/>
  <c r="F112" s="1"/>
  <c r="E111"/>
  <c r="F111" s="1"/>
  <c r="E110"/>
  <c r="F110" s="1"/>
  <c r="E106"/>
  <c r="F106" s="1"/>
  <c r="E105"/>
  <c r="F105" s="1"/>
  <c r="E104"/>
  <c r="F104" s="1"/>
  <c r="E103"/>
  <c r="F103" s="1"/>
  <c r="E102"/>
  <c r="F102" s="1"/>
  <c r="E101"/>
  <c r="F101" s="1"/>
  <c r="E100"/>
  <c r="F100" s="1"/>
  <c r="E99"/>
  <c r="F99" s="1"/>
  <c r="E98"/>
  <c r="F98" s="1"/>
  <c r="E97"/>
  <c r="F97" s="1"/>
  <c r="E96"/>
  <c r="F96" s="1"/>
  <c r="E95"/>
  <c r="F95" s="1"/>
  <c r="E91"/>
  <c r="F91" s="1"/>
  <c r="E90"/>
  <c r="F90" s="1"/>
  <c r="E89"/>
  <c r="F89" s="1"/>
  <c r="E88"/>
  <c r="F88" s="1"/>
  <c r="E87"/>
  <c r="F87" s="1"/>
  <c r="E86"/>
  <c r="F86" s="1"/>
  <c r="E85"/>
  <c r="F85" s="1"/>
  <c r="E84"/>
  <c r="F84" s="1"/>
  <c r="E83"/>
  <c r="F83" s="1"/>
  <c r="E82"/>
  <c r="F82" s="1"/>
  <c r="E81"/>
  <c r="F81" s="1"/>
  <c r="E80"/>
  <c r="F80" s="1"/>
  <c r="E76"/>
  <c r="F76" s="1"/>
  <c r="E75"/>
  <c r="F75" s="1"/>
  <c r="E74"/>
  <c r="F74" s="1"/>
  <c r="E73"/>
  <c r="F73" s="1"/>
  <c r="E72"/>
  <c r="F72" s="1"/>
  <c r="E71"/>
  <c r="F71" s="1"/>
  <c r="E70"/>
  <c r="F70" s="1"/>
  <c r="E69"/>
  <c r="F69" s="1"/>
  <c r="E68"/>
  <c r="F68" s="1"/>
  <c r="E67"/>
  <c r="F67" s="1"/>
  <c r="E66"/>
  <c r="F66" s="1"/>
  <c r="E65"/>
  <c r="F65" s="1"/>
  <c r="E61"/>
  <c r="F61" s="1"/>
  <c r="E60"/>
  <c r="F60" s="1"/>
  <c r="E59"/>
  <c r="F59" s="1"/>
  <c r="E58"/>
  <c r="F58" s="1"/>
  <c r="E57"/>
  <c r="F57" s="1"/>
  <c r="E56"/>
  <c r="F56" s="1"/>
  <c r="E55"/>
  <c r="F55" s="1"/>
  <c r="E54"/>
  <c r="F54" s="1"/>
  <c r="E53"/>
  <c r="F53" s="1"/>
  <c r="E52"/>
  <c r="F52" s="1"/>
  <c r="E51"/>
  <c r="F51" s="1"/>
  <c r="E50"/>
  <c r="F50" s="1"/>
  <c r="E46"/>
  <c r="F46" s="1"/>
  <c r="E45"/>
  <c r="F45" s="1"/>
  <c r="E44"/>
  <c r="F44" s="1"/>
  <c r="E43"/>
  <c r="F43" s="1"/>
  <c r="E42"/>
  <c r="F42" s="1"/>
  <c r="E41"/>
  <c r="F41" s="1"/>
  <c r="E40"/>
  <c r="F40" s="1"/>
  <c r="E39"/>
  <c r="F39" s="1"/>
  <c r="E38"/>
  <c r="F38" s="1"/>
  <c r="E37"/>
  <c r="F37" s="1"/>
  <c r="E36"/>
  <c r="F36" s="1"/>
  <c r="E35"/>
  <c r="F35" s="1"/>
  <c r="E31"/>
  <c r="F31" s="1"/>
  <c r="E30"/>
  <c r="F30" s="1"/>
  <c r="E29"/>
  <c r="F29" s="1"/>
  <c r="E28"/>
  <c r="F28" s="1"/>
  <c r="E27"/>
  <c r="F27" s="1"/>
  <c r="E26"/>
  <c r="F26" s="1"/>
  <c r="E25"/>
  <c r="F25" s="1"/>
  <c r="E24"/>
  <c r="F24" s="1"/>
  <c r="E23"/>
  <c r="F23" s="1"/>
  <c r="E22"/>
  <c r="F22" s="1"/>
  <c r="E21"/>
  <c r="F21" s="1"/>
  <c r="E20"/>
  <c r="F20" s="1"/>
  <c r="E16"/>
  <c r="F16" s="1"/>
  <c r="E15"/>
  <c r="F15" s="1"/>
  <c r="E14"/>
  <c r="F14" s="1"/>
  <c r="E13"/>
  <c r="F13" s="1"/>
  <c r="E12"/>
  <c r="F12" s="1"/>
  <c r="E11"/>
  <c r="F11" s="1"/>
  <c r="E10"/>
  <c r="F10" s="1"/>
  <c r="E9"/>
  <c r="F9" s="1"/>
  <c r="E8"/>
  <c r="F8" s="1"/>
  <c r="E7"/>
  <c r="F7" s="1"/>
  <c r="E6"/>
  <c r="F6" s="1"/>
  <c r="E5"/>
  <c r="F5" s="1"/>
  <c r="H91" i="5"/>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H2"/>
  <c r="E932" i="2" l="1"/>
  <c r="F932" s="1"/>
  <c r="E662"/>
  <c r="F662" s="1"/>
  <c r="E317"/>
  <c r="F317" s="1"/>
  <c r="E679"/>
  <c r="F679" s="1"/>
  <c r="E1339"/>
  <c r="F1339" s="1"/>
  <c r="E872"/>
  <c r="F872"/>
  <c r="E257"/>
  <c r="F257" s="1"/>
  <c r="E1263"/>
  <c r="F1263" s="1"/>
  <c r="E303"/>
  <c r="F303" s="1"/>
  <c r="E498"/>
  <c r="F498" s="1"/>
  <c r="E1278"/>
  <c r="F1278" s="1"/>
  <c r="E992"/>
  <c r="F992" s="1"/>
  <c r="E1083"/>
  <c r="F1083" s="1"/>
  <c r="E827"/>
  <c r="F827" s="1"/>
  <c r="E919"/>
  <c r="F919" s="1"/>
  <c r="E423"/>
  <c r="F423" s="1"/>
  <c r="E19"/>
  <c r="F19" s="1"/>
  <c r="E1189"/>
  <c r="F1189" s="1"/>
  <c r="E1054"/>
  <c r="F1054" s="1"/>
  <c r="E768"/>
  <c r="F768"/>
  <c r="E469"/>
  <c r="F469" s="1"/>
  <c r="E153"/>
  <c r="F153" s="1"/>
  <c r="E123"/>
  <c r="F123" s="1"/>
  <c r="E993"/>
  <c r="F993" s="1"/>
  <c r="E1053"/>
  <c r="F1053" s="1"/>
  <c r="E632"/>
  <c r="F632" s="1"/>
  <c r="E724"/>
  <c r="F724" s="1"/>
  <c r="E903"/>
  <c r="F903" s="1"/>
  <c r="E79"/>
  <c r="F79" s="1"/>
  <c r="E1144"/>
  <c r="F1144" s="1"/>
  <c r="E1067"/>
  <c r="F1067" s="1"/>
  <c r="E603"/>
  <c r="F603" s="1"/>
  <c r="E439"/>
  <c r="F439" s="1"/>
  <c r="E1277"/>
  <c r="F1277" s="1"/>
  <c r="E1142"/>
  <c r="F1142" s="1"/>
  <c r="E949"/>
  <c r="F949" s="1"/>
  <c r="E738"/>
  <c r="F738" s="1"/>
  <c r="E557"/>
  <c r="F557" s="1"/>
  <c r="E364"/>
  <c r="F364" s="1"/>
  <c r="E94"/>
  <c r="F94" s="1"/>
  <c r="E347"/>
  <c r="F347" s="1"/>
  <c r="E1069"/>
  <c r="F1069" s="1"/>
  <c r="E18"/>
  <c r="F18" s="1"/>
  <c r="E977"/>
  <c r="F977" s="1"/>
  <c r="E708"/>
  <c r="F708" s="1"/>
  <c r="E93"/>
  <c r="F93" s="1"/>
  <c r="E1099"/>
  <c r="F1099" s="1"/>
  <c r="E467"/>
  <c r="F467"/>
  <c r="E739"/>
  <c r="F739" s="1"/>
  <c r="E258"/>
  <c r="F258" s="1"/>
  <c r="E1308"/>
  <c r="F1308" s="1"/>
  <c r="E1114"/>
  <c r="F1114" s="1"/>
  <c r="E722"/>
  <c r="F722" s="1"/>
  <c r="E453"/>
  <c r="F453" s="1"/>
  <c r="E154"/>
  <c r="F154" s="1"/>
  <c r="E858"/>
  <c r="F858" s="1"/>
  <c r="E319"/>
  <c r="F319" s="1"/>
  <c r="E1038"/>
  <c r="F1038"/>
  <c r="E243"/>
  <c r="F243" s="1"/>
  <c r="E1233"/>
  <c r="F1233" s="1"/>
  <c r="E589"/>
  <c r="F589" s="1"/>
  <c r="E109"/>
  <c r="F109" s="1"/>
  <c r="E859"/>
  <c r="F859" s="1"/>
  <c r="E227"/>
  <c r="F227" s="1"/>
  <c r="E1052"/>
  <c r="F1052" s="1"/>
  <c r="E558"/>
  <c r="F558" s="1"/>
  <c r="E214"/>
  <c r="F214" s="1"/>
  <c r="E1293"/>
  <c r="F1293" s="1"/>
  <c r="E918"/>
  <c r="F918" s="1"/>
  <c r="E392"/>
  <c r="F392" s="1"/>
  <c r="E573"/>
  <c r="F573" s="1"/>
  <c r="E274"/>
  <c r="F274" s="1"/>
  <c r="E1247"/>
  <c r="F1247" s="1"/>
  <c r="E767"/>
  <c r="F767" s="1"/>
  <c r="E527"/>
  <c r="F527" s="1"/>
  <c r="E199"/>
  <c r="F199" s="1"/>
  <c r="E1172"/>
  <c r="F1172" s="1"/>
  <c r="E1008"/>
  <c r="F1008" s="1"/>
  <c r="E797"/>
  <c r="F797" s="1"/>
  <c r="E633"/>
  <c r="F633" s="1"/>
  <c r="E393"/>
  <c r="F393" s="1"/>
  <c r="E212"/>
  <c r="F212" s="1"/>
  <c r="E587"/>
  <c r="F587" s="1"/>
  <c r="E1098"/>
  <c r="F1098" s="1"/>
  <c r="E513"/>
  <c r="F513" s="1"/>
  <c r="E1024"/>
  <c r="F1024" s="1"/>
  <c r="E784"/>
  <c r="F784" s="1"/>
  <c r="E409"/>
  <c r="F409" s="1"/>
  <c r="F1204"/>
  <c r="E1204"/>
  <c r="E572"/>
  <c r="F572"/>
  <c r="E947"/>
  <c r="F947" s="1"/>
  <c r="E362"/>
  <c r="F362" s="1"/>
  <c r="E1337"/>
  <c r="F1337" s="1"/>
  <c r="E1173"/>
  <c r="F1173" s="1"/>
  <c r="E933"/>
  <c r="F933" s="1"/>
  <c r="E828"/>
  <c r="F828"/>
  <c r="E529"/>
  <c r="F529" s="1"/>
  <c r="E242"/>
  <c r="F242" s="1"/>
  <c r="E1174"/>
  <c r="F1174" s="1"/>
  <c r="E588"/>
  <c r="F588" s="1"/>
  <c r="E1203"/>
  <c r="F1203" s="1"/>
  <c r="E723"/>
  <c r="F723" s="1"/>
  <c r="E48"/>
  <c r="F48" s="1"/>
  <c r="E753"/>
  <c r="F753" s="1"/>
  <c r="E273"/>
  <c r="F273" s="1"/>
  <c r="E1082"/>
  <c r="F1082" s="1"/>
  <c r="E484"/>
  <c r="F484" s="1"/>
  <c r="E1324"/>
  <c r="F1324" s="1"/>
  <c r="E707"/>
  <c r="F707" s="1"/>
  <c r="E334"/>
  <c r="F334" s="1"/>
  <c r="E108"/>
  <c r="F108" s="1"/>
  <c r="E1112"/>
  <c r="F1112" s="1"/>
  <c r="E649"/>
  <c r="F649" s="1"/>
  <c r="E169"/>
  <c r="F169" s="1"/>
  <c r="E1307"/>
  <c r="F1307" s="1"/>
  <c r="E843"/>
  <c r="F843" s="1"/>
  <c r="E559"/>
  <c r="F559" s="1"/>
  <c r="E287"/>
  <c r="F287" s="1"/>
  <c r="F1218"/>
  <c r="E1218"/>
  <c r="E1037"/>
  <c r="F1037" s="1"/>
  <c r="E873"/>
  <c r="F873" s="1"/>
  <c r="E692"/>
  <c r="F692" s="1"/>
  <c r="E452"/>
  <c r="F452" s="1"/>
  <c r="E229"/>
  <c r="F229"/>
  <c r="E1279"/>
  <c r="F1279" s="1"/>
  <c r="E1309"/>
  <c r="F1309" s="1"/>
  <c r="E917"/>
  <c r="F917" s="1"/>
  <c r="E1217"/>
  <c r="F1217" s="1"/>
  <c r="E813"/>
  <c r="F813" s="1"/>
  <c r="E468"/>
  <c r="F468"/>
  <c r="E1322"/>
  <c r="F1322" s="1"/>
  <c r="E619"/>
  <c r="F619" s="1"/>
  <c r="E1084"/>
  <c r="F1084" s="1"/>
  <c r="E514"/>
  <c r="F514" s="1"/>
  <c r="E47"/>
  <c r="F47" s="1"/>
  <c r="E1202"/>
  <c r="F1202" s="1"/>
  <c r="E1009"/>
  <c r="F1009" s="1"/>
  <c r="E857"/>
  <c r="F857" s="1"/>
  <c r="E769"/>
  <c r="F769" s="1"/>
  <c r="E664"/>
  <c r="F664" s="1"/>
  <c r="E617"/>
  <c r="F617" s="1"/>
  <c r="E482"/>
  <c r="F482" s="1"/>
  <c r="E377"/>
  <c r="F377" s="1"/>
  <c r="E289"/>
  <c r="F289" s="1"/>
  <c r="E184"/>
  <c r="F184" s="1"/>
  <c r="E78"/>
  <c r="F78" s="1"/>
  <c r="E1232"/>
  <c r="F1232" s="1"/>
  <c r="E963"/>
  <c r="F963" s="1"/>
  <c r="F752"/>
  <c r="E752"/>
  <c r="E647"/>
  <c r="F647" s="1"/>
  <c r="E424"/>
  <c r="F424" s="1"/>
  <c r="E3"/>
  <c r="F3" s="1"/>
  <c r="E1262"/>
  <c r="F1262" s="1"/>
  <c r="E1068"/>
  <c r="F1068" s="1"/>
  <c r="E904"/>
  <c r="F904" s="1"/>
  <c r="E814"/>
  <c r="F814" s="1"/>
  <c r="E363"/>
  <c r="F363" s="1"/>
  <c r="E139"/>
  <c r="F139" s="1"/>
  <c r="E64"/>
  <c r="F64" s="1"/>
  <c r="E1338"/>
  <c r="F1338" s="1"/>
  <c r="E1022"/>
  <c r="F1022" s="1"/>
  <c r="E782"/>
  <c r="F782" s="1"/>
  <c r="E618"/>
  <c r="F618" s="1"/>
  <c r="E408"/>
  <c r="F408" s="1"/>
  <c r="E349"/>
  <c r="F349" s="1"/>
  <c r="E197"/>
  <c r="F197" s="1"/>
  <c r="E33"/>
  <c r="F33" s="1"/>
  <c r="E1128"/>
  <c r="F1128" s="1"/>
  <c r="E964"/>
  <c r="F964" s="1"/>
  <c r="E648"/>
  <c r="F648" s="1"/>
  <c r="E543"/>
  <c r="F543" s="1"/>
  <c r="E332"/>
  <c r="F332" s="1"/>
  <c r="E122"/>
  <c r="F122" s="1"/>
  <c r="E4"/>
  <c r="F4" s="1"/>
  <c r="E1143"/>
  <c r="F1143" s="1"/>
  <c r="E962"/>
  <c r="F962" s="1"/>
  <c r="E844"/>
  <c r="F844" s="1"/>
  <c r="E574"/>
  <c r="F574" s="1"/>
  <c r="E454"/>
  <c r="F454" s="1"/>
  <c r="E422"/>
  <c r="F422" s="1"/>
  <c r="E302"/>
  <c r="F302" s="1"/>
  <c r="E183"/>
  <c r="F183" s="1"/>
  <c r="E124"/>
  <c r="F124" s="1"/>
  <c r="E2"/>
  <c r="F2" s="1"/>
  <c r="E1188"/>
  <c r="F1188" s="1"/>
  <c r="E1129"/>
  <c r="F1129" s="1"/>
  <c r="E948"/>
  <c r="F948" s="1"/>
  <c r="E754"/>
  <c r="F754" s="1"/>
  <c r="E678"/>
  <c r="F678" s="1"/>
  <c r="E544"/>
  <c r="F544" s="1"/>
  <c r="E304"/>
  <c r="F304" s="1"/>
  <c r="E228"/>
  <c r="F228" s="1"/>
  <c r="E34"/>
  <c r="F34" s="1"/>
  <c r="E1323"/>
  <c r="F1323" s="1"/>
  <c r="E1007"/>
  <c r="F1007" s="1"/>
  <c r="E1039"/>
  <c r="F1039" s="1"/>
  <c r="E407"/>
  <c r="F407" s="1"/>
  <c r="E1248"/>
  <c r="F1248" s="1"/>
  <c r="F1113"/>
  <c r="E1113"/>
  <c r="E902"/>
  <c r="F902" s="1"/>
  <c r="E709"/>
  <c r="F709" s="1"/>
  <c r="E528"/>
  <c r="F528" s="1"/>
  <c r="E288"/>
  <c r="F288" s="1"/>
  <c r="E77"/>
  <c r="F77" s="1"/>
  <c r="E259"/>
  <c r="F259" s="1"/>
  <c r="E934"/>
  <c r="F934" s="1"/>
  <c r="E1264"/>
  <c r="F1264" s="1"/>
  <c r="E889"/>
  <c r="F889" s="1"/>
  <c r="E497"/>
  <c r="F497" s="1"/>
  <c r="E17"/>
  <c r="F17" s="1"/>
  <c r="E783"/>
  <c r="F783" s="1"/>
  <c r="E1219"/>
  <c r="F1219" s="1"/>
  <c r="F604"/>
  <c r="E604"/>
  <c r="E138"/>
  <c r="F138" s="1"/>
  <c r="E1249"/>
  <c r="F1249" s="1"/>
  <c r="E1097"/>
  <c r="F1097" s="1"/>
  <c r="E874"/>
  <c r="F874" s="1"/>
  <c r="E798"/>
  <c r="F798" s="1"/>
  <c r="E693"/>
  <c r="F693" s="1"/>
  <c r="E634"/>
  <c r="F634" s="1"/>
  <c r="E512"/>
  <c r="F512" s="1"/>
  <c r="E394"/>
  <c r="F394" s="1"/>
  <c r="E348"/>
  <c r="F348" s="1"/>
  <c r="E213"/>
  <c r="F213" s="1"/>
  <c r="E137"/>
  <c r="F137" s="1"/>
  <c r="E49"/>
  <c r="F49" s="1"/>
  <c r="E1127"/>
  <c r="F1127" s="1"/>
  <c r="E799"/>
  <c r="F799" s="1"/>
  <c r="E694"/>
  <c r="F694" s="1"/>
  <c r="E483"/>
  <c r="F483"/>
  <c r="F272"/>
  <c r="E272"/>
  <c r="E1294"/>
  <c r="F1294"/>
  <c r="F1159"/>
  <c r="E1159"/>
  <c r="E978"/>
  <c r="F978"/>
  <c r="E887"/>
  <c r="F887" s="1"/>
  <c r="E499"/>
  <c r="F499" s="1"/>
  <c r="E182"/>
  <c r="F182" s="1"/>
  <c r="E107"/>
  <c r="F107" s="1"/>
  <c r="F32"/>
  <c r="E32"/>
  <c r="E1157"/>
  <c r="F1157" s="1"/>
  <c r="E829"/>
  <c r="F829" s="1"/>
  <c r="E677"/>
  <c r="F677" s="1"/>
  <c r="E437"/>
  <c r="F437" s="1"/>
  <c r="E378"/>
  <c r="F378" s="1"/>
  <c r="E244"/>
  <c r="F244" s="1"/>
  <c r="E62"/>
  <c r="F62" s="1"/>
  <c r="E1292"/>
  <c r="F1292" s="1"/>
  <c r="E1023"/>
  <c r="F1023" s="1"/>
  <c r="F812"/>
  <c r="E812"/>
  <c r="E602"/>
  <c r="F602" s="1"/>
  <c r="E379"/>
  <c r="F379" s="1"/>
  <c r="E168"/>
  <c r="F168" s="1"/>
  <c r="E63"/>
  <c r="F63" s="1"/>
  <c r="E1187"/>
  <c r="F1187" s="1"/>
  <c r="E979"/>
  <c r="F979" s="1"/>
  <c r="E888"/>
  <c r="F888" s="1"/>
  <c r="E663"/>
  <c r="F663" s="1"/>
  <c r="E542"/>
  <c r="F542" s="1"/>
  <c r="E438"/>
  <c r="F438" s="1"/>
  <c r="E318"/>
  <c r="F318" s="1"/>
  <c r="E198"/>
  <c r="F198" s="1"/>
  <c r="E167"/>
  <c r="F167" s="1"/>
  <c r="E92"/>
  <c r="F92" s="1"/>
  <c r="E1234"/>
  <c r="F1234" s="1"/>
  <c r="F1158"/>
  <c r="E1158"/>
  <c r="E994"/>
  <c r="F994" s="1"/>
  <c r="E842"/>
  <c r="F842" s="1"/>
  <c r="E737"/>
  <c r="F737" s="1"/>
  <c r="E333"/>
  <c r="F333" s="1"/>
  <c r="E152"/>
  <c r="F152" s="1"/>
</calcChain>
</file>

<file path=xl/comments1.xml><?xml version="1.0" encoding="utf-8"?>
<comments xmlns="http://schemas.openxmlformats.org/spreadsheetml/2006/main">
  <authors>
    <author>Adam Wild</author>
  </authors>
  <commentList>
    <comment ref="D1" authorId="0">
      <text>
        <r>
          <rPr>
            <b/>
            <sz val="9"/>
            <color indexed="81"/>
            <rFont val="Tahoma"/>
            <family val="2"/>
          </rPr>
          <t>Adam Wild:</t>
        </r>
        <r>
          <rPr>
            <sz val="9"/>
            <color indexed="81"/>
            <rFont val="Tahoma"/>
            <family val="2"/>
          </rPr>
          <t xml:space="preserve">
Well Name is the name of the sample that was sent to Cornell for analysis. They were sent in plastic trays with "wells"</t>
        </r>
      </text>
    </comment>
    <comment ref="J83" authorId="0">
      <text>
        <r>
          <rPr>
            <b/>
            <sz val="9"/>
            <color indexed="81"/>
            <rFont val="Tahoma"/>
            <family val="2"/>
          </rPr>
          <t>Adam Wild:</t>
        </r>
        <r>
          <rPr>
            <sz val="9"/>
            <color indexed="81"/>
            <rFont val="Tahoma"/>
            <family val="2"/>
          </rPr>
          <t xml:space="preserve">
This sample leaked. Reran 12/2014 at ESF by Kara and Yang
</t>
        </r>
      </text>
    </comment>
  </commentList>
</comments>
</file>

<file path=xl/comments2.xml><?xml version="1.0" encoding="utf-8"?>
<comments xmlns="http://schemas.openxmlformats.org/spreadsheetml/2006/main">
  <authors>
    <author>Adam Wild</author>
  </authors>
  <commentList>
    <comment ref="P83" authorId="0">
      <text>
        <r>
          <rPr>
            <b/>
            <sz val="9"/>
            <color indexed="81"/>
            <rFont val="Tahoma"/>
            <family val="2"/>
          </rPr>
          <t>Adam Wild:</t>
        </r>
        <r>
          <rPr>
            <sz val="9"/>
            <color indexed="81"/>
            <rFont val="Tahoma"/>
            <family val="2"/>
          </rPr>
          <t xml:space="preserve">
This sample leaked. Reran 12/2014 at ESF by Kara and Yang
</t>
        </r>
      </text>
    </comment>
  </commentList>
</comments>
</file>

<file path=xl/sharedStrings.xml><?xml version="1.0" encoding="utf-8"?>
<sst xmlns="http://schemas.openxmlformats.org/spreadsheetml/2006/main" count="7072" uniqueCount="565">
  <si>
    <t>The ICP results should be copied an pasted as they are in the .csv output file that is obtained from the ICP lab.</t>
  </si>
  <si>
    <r>
      <t>3.Enter the ICP results in the "</t>
    </r>
    <r>
      <rPr>
        <b/>
        <sz val="12"/>
        <rFont val="Verdana"/>
        <family val="2"/>
      </rPr>
      <t>Element_Concentration</t>
    </r>
    <r>
      <rPr>
        <sz val="12"/>
        <rFont val="Verdana"/>
        <family val="2"/>
      </rPr>
      <t>" tab in the "</t>
    </r>
    <r>
      <rPr>
        <b/>
        <i/>
        <sz val="12"/>
        <rFont val="Verdana"/>
        <family val="2"/>
      </rPr>
      <t>Conc (sample)"</t>
    </r>
    <r>
      <rPr>
        <sz val="12"/>
        <rFont val="Verdana"/>
        <family val="2"/>
      </rPr>
      <t xml:space="preserve"> column with the corresponding analyste name in the </t>
    </r>
    <r>
      <rPr>
        <b/>
        <i/>
        <sz val="12"/>
        <rFont val="Verdana"/>
        <family val="2"/>
      </rPr>
      <t>"analyte name"</t>
    </r>
    <r>
      <rPr>
        <sz val="12"/>
        <rFont val="Verdana"/>
        <family val="2"/>
      </rPr>
      <t xml:space="preserve"> column.  .</t>
    </r>
    <phoneticPr fontId="9" type="noConversion"/>
  </si>
  <si>
    <t>The copied results should be analyte name an analyste concentration per sample. The subsequent colums are used to make the calculations with lookup table command</t>
  </si>
  <si>
    <t>7. Copy and paste the E1 and F1 cells over the existing data in the "Element_Concentration" all the way to the end of the data that has to be calculated.</t>
    <phoneticPr fontId="9" type="noConversion"/>
  </si>
  <si>
    <t xml:space="preserve"> Copy and pasting over the old calculated data should not change the results, but the should change the lookup fomula for each cell.</t>
  </si>
  <si>
    <r>
      <t>8. The copy and paste special the concentration results that were calculated in columns E and F on the "</t>
    </r>
    <r>
      <rPr>
        <b/>
        <i/>
        <sz val="12"/>
        <rFont val="Verdana"/>
        <family val="2"/>
      </rPr>
      <t>Element_Concenrtration</t>
    </r>
    <r>
      <rPr>
        <sz val="12"/>
        <rFont val="Verdana"/>
        <family val="2"/>
      </rPr>
      <t>" tab on the "</t>
    </r>
    <r>
      <rPr>
        <b/>
        <i/>
        <sz val="12"/>
        <rFont val="Verdana"/>
        <family val="2"/>
      </rPr>
      <t>Concentration_Summary</t>
    </r>
    <r>
      <rPr>
        <sz val="12"/>
        <rFont val="Verdana"/>
        <family val="2"/>
      </rPr>
      <t>" tab. When you select "</t>
    </r>
    <r>
      <rPr>
        <b/>
        <sz val="12"/>
        <rFont val="Verdana"/>
        <family val="2"/>
      </rPr>
      <t>paste special</t>
    </r>
    <r>
      <rPr>
        <sz val="12"/>
        <rFont val="Verdana"/>
        <family val="2"/>
      </rPr>
      <t>" in the right-click menu, select "</t>
    </r>
    <r>
      <rPr>
        <b/>
        <sz val="12"/>
        <rFont val="Verdana"/>
        <family val="2"/>
      </rPr>
      <t>values"</t>
    </r>
    <r>
      <rPr>
        <sz val="12"/>
        <rFont val="Verdana"/>
        <family val="2"/>
      </rPr>
      <t xml:space="preserve"> and "</t>
    </r>
    <r>
      <rPr>
        <b/>
        <sz val="12"/>
        <rFont val="Verdana"/>
        <family val="2"/>
      </rPr>
      <t>transpose</t>
    </r>
    <r>
      <rPr>
        <sz val="12"/>
        <rFont val="Verdana"/>
        <family val="2"/>
      </rPr>
      <t>" options.</t>
    </r>
    <phoneticPr fontId="9" type="noConversion"/>
  </si>
  <si>
    <t>The raw data tab contains the ICP outputs for all samples and corresponding analytes within this spreadsheets.</t>
    <phoneticPr fontId="9" type="noConversion"/>
  </si>
  <si>
    <r>
      <t>6. In the lookup formulas of cells E1 and F1 in the "</t>
    </r>
    <r>
      <rPr>
        <b/>
        <i/>
        <sz val="12"/>
        <rFont val="Verdana"/>
        <family val="2"/>
      </rPr>
      <t>Element_Concentration</t>
    </r>
    <r>
      <rPr>
        <sz val="12"/>
        <rFont val="Verdana"/>
        <family val="2"/>
      </rPr>
      <t>" tab change the final row number of the lookup statment to the final row number that contains data in the "</t>
    </r>
    <r>
      <rPr>
        <b/>
        <i/>
        <sz val="12"/>
        <rFont val="Verdana"/>
        <family val="2"/>
      </rPr>
      <t>lookup_table</t>
    </r>
    <r>
      <rPr>
        <sz val="12"/>
        <rFont val="Verdana"/>
        <family val="2"/>
      </rPr>
      <t>" tab</t>
    </r>
    <phoneticPr fontId="9" type="noConversion"/>
  </si>
  <si>
    <t>4. Sort ascending in alphabetically the data in the "lookup_table: tab. This is important because lookup do not work if the data is not sorted ascending and in aplhabetical order.</t>
    <phoneticPr fontId="9" type="noConversion"/>
  </si>
  <si>
    <t xml:space="preserve">5.Modify the cells E1 and F1, which contain the lookup formula that calculate element concentrations in solution and element concentraion in tissue. </t>
    <phoneticPr fontId="9" type="noConversion"/>
  </si>
  <si>
    <r>
      <t>1. Enter the sample data on the datasheet in the "</t>
    </r>
    <r>
      <rPr>
        <b/>
        <sz val="12"/>
        <rFont val="Verdana"/>
        <family val="2"/>
      </rPr>
      <t>Sample_Data</t>
    </r>
    <r>
      <rPr>
        <sz val="12"/>
        <rFont val="Verdana"/>
        <family val="2"/>
      </rPr>
      <t>" tab</t>
    </r>
    <phoneticPr fontId="9" type="noConversion"/>
  </si>
  <si>
    <r>
      <t>2. Enter the Sample ID, solution mass and solution volume in the "l</t>
    </r>
    <r>
      <rPr>
        <b/>
        <sz val="12"/>
        <rFont val="Verdana"/>
        <family val="2"/>
      </rPr>
      <t>ookup_table</t>
    </r>
    <r>
      <rPr>
        <sz val="12"/>
        <rFont val="Verdana"/>
        <family val="2"/>
      </rPr>
      <t>" tab</t>
    </r>
    <phoneticPr fontId="9" type="noConversion"/>
  </si>
  <si>
    <t>comments</t>
    <phoneticPr fontId="5" type="noConversion"/>
  </si>
  <si>
    <t>Instruction on how to use this spreadsheet are on the "Instruction" tab</t>
    <phoneticPr fontId="5" type="noConversion"/>
  </si>
  <si>
    <t>Stands shot at Jeffers Brook: JB-Mature and JB-Young (M=MATURE, Y=YOUNG)</t>
  </si>
  <si>
    <t>code</t>
  </si>
  <si>
    <t>common name(s)</t>
  </si>
  <si>
    <t>scientific name(s)</t>
  </si>
  <si>
    <t>AA</t>
  </si>
  <si>
    <t>Downy Serviceberry</t>
  </si>
  <si>
    <t>Amelanchier arborea</t>
  </si>
  <si>
    <t>ASH</t>
  </si>
  <si>
    <t>Solution Volume (L)</t>
    <phoneticPr fontId="5" type="noConversion"/>
  </si>
  <si>
    <t>Fraxinus americana</t>
  </si>
  <si>
    <t>ASP</t>
  </si>
  <si>
    <t>Quaking Aspen or Bigtooth Aspen</t>
  </si>
  <si>
    <r>
      <t xml:space="preserve">Populus </t>
    </r>
    <r>
      <rPr>
        <sz val="10"/>
        <rFont val="Arial"/>
        <family val="2"/>
      </rPr>
      <t>spp.</t>
    </r>
  </si>
  <si>
    <t>BASS</t>
  </si>
  <si>
    <t>Sample Mass (g)</t>
  </si>
  <si>
    <t>Basswood</t>
  </si>
  <si>
    <t>Tilia americana</t>
  </si>
  <si>
    <t>BC</t>
  </si>
  <si>
    <t>Black Cherry</t>
  </si>
  <si>
    <t>Fagus grandifolia</t>
  </si>
  <si>
    <t>BIRCH</t>
  </si>
  <si>
    <t>unknown Birch (germinant)</t>
  </si>
  <si>
    <r>
      <t xml:space="preserve">Betula </t>
    </r>
    <r>
      <rPr>
        <sz val="10"/>
        <rFont val="Arial"/>
        <family val="2"/>
      </rPr>
      <t>spp.</t>
    </r>
  </si>
  <si>
    <t>CC</t>
  </si>
  <si>
    <t>American Hornbeam</t>
  </si>
  <si>
    <t>Carpinus caroliniana</t>
  </si>
  <si>
    <t>FIR</t>
  </si>
  <si>
    <t>Balsam Fir</t>
  </si>
  <si>
    <t>Abies balsamea</t>
  </si>
  <si>
    <t>HEM</t>
  </si>
  <si>
    <t>BLANK</t>
  </si>
  <si>
    <t>Mn 257.610</t>
  </si>
  <si>
    <t>Mg 285.213</t>
  </si>
  <si>
    <t>Mg 279.077</t>
  </si>
  <si>
    <t>K 766.490</t>
  </si>
  <si>
    <t>Ca 315.887</t>
  </si>
  <si>
    <t>Ca 317.933</t>
  </si>
  <si>
    <t>Crucible #</t>
    <phoneticPr fontId="5" type="noConversion"/>
  </si>
  <si>
    <t>Comments</t>
    <phoneticPr fontId="5" type="noConversion"/>
  </si>
  <si>
    <t>Comment</t>
    <phoneticPr fontId="5" type="noConversion"/>
  </si>
  <si>
    <t>Solution Mass (g)</t>
    <phoneticPr fontId="5" type="noConversion"/>
  </si>
  <si>
    <t>Full Cent. Tube Mass (g)</t>
    <phoneticPr fontId="5" type="noConversion"/>
  </si>
  <si>
    <t>Empty Cent. Tube Mass(g)</t>
    <phoneticPr fontId="5" type="noConversion"/>
  </si>
  <si>
    <t>Sample Mass (g)</t>
    <phoneticPr fontId="5" type="noConversion"/>
  </si>
  <si>
    <t>Sample ID Num.</t>
    <phoneticPr fontId="5" type="noConversion"/>
  </si>
  <si>
    <t>Eastern Hemlock</t>
  </si>
  <si>
    <t>Tsuga canadensis</t>
  </si>
  <si>
    <t>MM</t>
  </si>
  <si>
    <t>Mountain Maple</t>
  </si>
  <si>
    <t>Acer spicatum</t>
  </si>
  <si>
    <t>MTASH</t>
  </si>
  <si>
    <t>Mountain Ash</t>
  </si>
  <si>
    <t>Sorbus americana</t>
  </si>
  <si>
    <t>OV</t>
  </si>
  <si>
    <t>Eastern Hophornbeam</t>
  </si>
  <si>
    <t>Ostrya virginiana</t>
  </si>
  <si>
    <t>PC</t>
  </si>
  <si>
    <t>Red Spruce</t>
  </si>
  <si>
    <t>Picea rubens</t>
  </si>
  <si>
    <t>SM</t>
  </si>
  <si>
    <t>Sugar Maple</t>
  </si>
  <si>
    <t>Acer saccharum</t>
  </si>
  <si>
    <t>STM</t>
  </si>
  <si>
    <t>Solution Mass (g)</t>
  </si>
  <si>
    <t>Sample ID Num.</t>
  </si>
  <si>
    <t>Sr 421.552</t>
  </si>
  <si>
    <t>Sr 407.771</t>
  </si>
  <si>
    <t>P 213.617</t>
  </si>
  <si>
    <t>P 214.914</t>
  </si>
  <si>
    <t>Na 589.592</t>
  </si>
  <si>
    <t>Mn 259.372</t>
  </si>
  <si>
    <t>Solution volume (L)</t>
    <phoneticPr fontId="5" type="noConversion"/>
  </si>
  <si>
    <t>Striped Maple</t>
  </si>
  <si>
    <t>Acer pennsylvanicum</t>
  </si>
  <si>
    <t>UNK</t>
  </si>
  <si>
    <t>unknown</t>
  </si>
  <si>
    <t>Prunus serotina</t>
  </si>
  <si>
    <t>BE</t>
  </si>
  <si>
    <t>American Beech</t>
  </si>
  <si>
    <t>VIB</t>
  </si>
  <si>
    <t>Hobblebush</t>
  </si>
  <si>
    <t>Viburnum alnifolium</t>
  </si>
  <si>
    <t>WB</t>
  </si>
  <si>
    <t>White Birch or Gray Birch</t>
  </si>
  <si>
    <r>
      <t xml:space="preserve">Betula papyrifera </t>
    </r>
    <r>
      <rPr>
        <sz val="10"/>
        <rFont val="Arial"/>
        <family val="2"/>
      </rPr>
      <t xml:space="preserve">or </t>
    </r>
    <r>
      <rPr>
        <i/>
        <sz val="10"/>
        <rFont val="Arial"/>
        <family val="2"/>
      </rPr>
      <t>B. populifolia</t>
    </r>
  </si>
  <si>
    <t>WP</t>
  </si>
  <si>
    <t>Eastern White Pine</t>
  </si>
  <si>
    <t>Pinus strobus</t>
  </si>
  <si>
    <t>YB</t>
  </si>
  <si>
    <t>Yellow Birch</t>
  </si>
  <si>
    <t>Betula alleghaniensis</t>
  </si>
  <si>
    <t>YEW</t>
  </si>
  <si>
    <t>Canadian Yew</t>
  </si>
  <si>
    <t xml:space="preserve">Taxus canadensis </t>
  </si>
  <si>
    <t>Pin Cherry</t>
  </si>
  <si>
    <t>Prunus pensylvanica</t>
  </si>
  <si>
    <t>RM</t>
  </si>
  <si>
    <t>Red Maple</t>
  </si>
  <si>
    <t>Acer rubrum</t>
  </si>
  <si>
    <t>RO</t>
  </si>
  <si>
    <t>Northern Red Oak</t>
  </si>
  <si>
    <t>Quercus rubra</t>
  </si>
  <si>
    <t>RS</t>
  </si>
  <si>
    <t>mg of element in solution</t>
    <phoneticPr fontId="5" type="noConversion"/>
  </si>
  <si>
    <t>Conc (Samp)</t>
  </si>
  <si>
    <t>Analyte Name</t>
  </si>
  <si>
    <t>Sample ID</t>
  </si>
  <si>
    <t>Date</t>
    <phoneticPr fontId="5" type="noConversion"/>
  </si>
  <si>
    <t>White Ash</t>
  </si>
  <si>
    <t>SRM</t>
  </si>
  <si>
    <t>SRM 1</t>
  </si>
  <si>
    <t>SRM 2</t>
  </si>
  <si>
    <t>Al 396.153</t>
  </si>
  <si>
    <t>ug/L</t>
  </si>
  <si>
    <t xml:space="preserve"> </t>
  </si>
  <si>
    <t>Al 308.215</t>
  </si>
  <si>
    <t>Al 394.401</t>
  </si>
  <si>
    <t>mg/L</t>
  </si>
  <si>
    <t>P</t>
  </si>
  <si>
    <t>Ca</t>
  </si>
  <si>
    <t>Wavelength</t>
  </si>
  <si>
    <t>Int (Corr)</t>
  </si>
  <si>
    <t>SD (Calib)</t>
  </si>
  <si>
    <t>RSD (Conc)</t>
  </si>
  <si>
    <t>Conc (Calib)</t>
  </si>
  <si>
    <t>Samp Units</t>
  </si>
  <si>
    <t>QC Recovery</t>
  </si>
  <si>
    <t>ICP Date</t>
  </si>
  <si>
    <t>Concentration mg of element/g tissue</t>
  </si>
  <si>
    <t xml:space="preserve">Stand </t>
  </si>
  <si>
    <t xml:space="preserve">Treatment </t>
  </si>
  <si>
    <t xml:space="preserve">Tree ID </t>
  </si>
  <si>
    <t>C6</t>
  </si>
  <si>
    <t>CALCIUM</t>
  </si>
  <si>
    <t>C8</t>
  </si>
  <si>
    <t>CONTROL</t>
  </si>
  <si>
    <t>JBO</t>
  </si>
  <si>
    <t>NP</t>
  </si>
  <si>
    <t>C9</t>
  </si>
  <si>
    <t>JBM</t>
  </si>
  <si>
    <t xml:space="preserve">N </t>
  </si>
  <si>
    <t>N</t>
  </si>
  <si>
    <t>Control</t>
  </si>
  <si>
    <t>ca</t>
  </si>
  <si>
    <t xml:space="preserve">Trees Shot for fresh foliage at Bartlett and Jeffers Brook </t>
  </si>
  <si>
    <t xml:space="preserve">Samples were shot by Adam Wild and shoestring summer crew - Craig See, Eric Macphearson, Megan McLin Hyan Wang, Joe Kendrick </t>
  </si>
  <si>
    <t xml:space="preserve">Leaves were counted and weighed dry to determine the mass/leaf </t>
  </si>
  <si>
    <t xml:space="preserve">Samples were ground with the Wiley Mill at SUNY ESF </t>
  </si>
  <si>
    <t xml:space="preserve">A portion of the sample was ashed and digested at ESF and ran through ICP for nutrient analysis. </t>
  </si>
  <si>
    <t xml:space="preserve">Samples for carbon and nitrogen analysis were weighed out at ESF by Adam Wild and mailed to Cornell for analysis. </t>
  </si>
  <si>
    <t xml:space="preserve">All samples are stored in the Yanai Forest Ecology lab at SUNY ESF. </t>
  </si>
  <si>
    <t xml:space="preserve">Al was not used as some of the blanks had higher Al than the samples. </t>
  </si>
  <si>
    <t xml:space="preserve">Blanks represent an empty crucible that was ran through the ashing and digesting process for lab QC. These should represent no nutrients. </t>
  </si>
  <si>
    <t xml:space="preserve">SRM samples represent known nutrient concentrations of apple leaves. </t>
  </si>
  <si>
    <t xml:space="preserve">Sample ID is just the order the samples were run through ICP. </t>
  </si>
  <si>
    <t>Cells highlighted in yellow did not check with the QC</t>
  </si>
  <si>
    <t>Project Title</t>
  </si>
  <si>
    <t>MELNHE</t>
  </si>
  <si>
    <t xml:space="preserve">People involved with spreadsheet preparation 
</t>
  </si>
  <si>
    <t>Ruth Yanai</t>
  </si>
  <si>
    <t>Collection Period</t>
  </si>
  <si>
    <t>Project Description</t>
  </si>
  <si>
    <t>Data Set Methods</t>
  </si>
  <si>
    <t>Sample Description</t>
  </si>
  <si>
    <t>Sample Location</t>
  </si>
  <si>
    <t>Related Datasets</t>
  </si>
  <si>
    <t>Sheets included in this file</t>
  </si>
  <si>
    <t>Known Problems</t>
  </si>
  <si>
    <t>Adam Wild: adamdwild@gmail.com (shooting, digestion, ICP analysis)</t>
  </si>
  <si>
    <t>Columns with yellow headings were not used</t>
  </si>
  <si>
    <t xml:space="preserve">Al did not pass the blank QC. More Al in blank than sample </t>
  </si>
  <si>
    <t>Ashing and Digesting  Run #1 Sugar Maple Foliage samples Collected Green Summer 2013 - Digested 10/18/13</t>
  </si>
  <si>
    <t>Sample #</t>
  </si>
  <si>
    <t>Stand</t>
  </si>
  <si>
    <t>Tree ID #</t>
  </si>
  <si>
    <t>Dry Mass of plant sample (g)</t>
  </si>
  <si>
    <t>Mass of empty tube (g)</t>
  </si>
  <si>
    <t>Mass of tube w/ solution (g)</t>
  </si>
  <si>
    <t>Mass of Solution (g)</t>
  </si>
  <si>
    <t>Ashing and Digesting  Run #2 Sugar Maple Foliage samples Collected Green Summer 2013  - Digested 11/14/13</t>
  </si>
  <si>
    <t>Car#</t>
  </si>
  <si>
    <t>Well #</t>
  </si>
  <si>
    <t>Weight (mg)</t>
  </si>
  <si>
    <t>Car #</t>
  </si>
  <si>
    <t>A 1</t>
  </si>
  <si>
    <t>8095JBO</t>
  </si>
  <si>
    <t>E 1</t>
  </si>
  <si>
    <t>30C8</t>
  </si>
  <si>
    <t>A 2</t>
  </si>
  <si>
    <t>848C6</t>
  </si>
  <si>
    <t>E 2</t>
  </si>
  <si>
    <t>173C8</t>
  </si>
  <si>
    <t>A 3</t>
  </si>
  <si>
    <t>94C9</t>
  </si>
  <si>
    <t>E 3</t>
  </si>
  <si>
    <t>1154JBO</t>
  </si>
  <si>
    <t>A 4</t>
  </si>
  <si>
    <t>8024JBO</t>
  </si>
  <si>
    <t>E 4</t>
  </si>
  <si>
    <t>1357JBO</t>
  </si>
  <si>
    <t>A 5</t>
  </si>
  <si>
    <t>1418C6</t>
  </si>
  <si>
    <t>E 5</t>
  </si>
  <si>
    <t>8298JBM</t>
  </si>
  <si>
    <t>A 6</t>
  </si>
  <si>
    <t>555C8</t>
  </si>
  <si>
    <t>E 6</t>
  </si>
  <si>
    <t>8017JBO</t>
  </si>
  <si>
    <t>A 7</t>
  </si>
  <si>
    <t>270C8</t>
  </si>
  <si>
    <t>E 7</t>
  </si>
  <si>
    <t>1147 JBO</t>
  </si>
  <si>
    <t>A 8</t>
  </si>
  <si>
    <t>563C8</t>
  </si>
  <si>
    <t>E 8</t>
  </si>
  <si>
    <t>1476JBM</t>
  </si>
  <si>
    <t>A 9</t>
  </si>
  <si>
    <t>1422C6</t>
  </si>
  <si>
    <t>E 9</t>
  </si>
  <si>
    <t>839JBM</t>
  </si>
  <si>
    <t>A 10</t>
  </si>
  <si>
    <t>265C8</t>
  </si>
  <si>
    <t>E 10</t>
  </si>
  <si>
    <t>8303JBM</t>
  </si>
  <si>
    <t>A 11</t>
  </si>
  <si>
    <t>250C8</t>
  </si>
  <si>
    <t>E 11</t>
  </si>
  <si>
    <t>1346JBO</t>
  </si>
  <si>
    <t>A 12</t>
  </si>
  <si>
    <t>1488C6</t>
  </si>
  <si>
    <t>E 12</t>
  </si>
  <si>
    <t>1474JBM</t>
  </si>
  <si>
    <t>B 1</t>
  </si>
  <si>
    <t>651C8</t>
  </si>
  <si>
    <t>F 1</t>
  </si>
  <si>
    <t>938C8</t>
  </si>
  <si>
    <t>B 2</t>
  </si>
  <si>
    <t>1432C6</t>
  </si>
  <si>
    <t>F 2</t>
  </si>
  <si>
    <t>8153JBO</t>
  </si>
  <si>
    <t>B 3</t>
  </si>
  <si>
    <t>591C6</t>
  </si>
  <si>
    <t>F 3</t>
  </si>
  <si>
    <t>1451C8</t>
  </si>
  <si>
    <t>B 4</t>
  </si>
  <si>
    <t>1417C6</t>
  </si>
  <si>
    <t>F 4</t>
  </si>
  <si>
    <t>509C8</t>
  </si>
  <si>
    <t>B 5</t>
  </si>
  <si>
    <t>1419C6</t>
  </si>
  <si>
    <t>F 5</t>
  </si>
  <si>
    <t>244C8</t>
  </si>
  <si>
    <t>B 6</t>
  </si>
  <si>
    <t>8027JBO</t>
  </si>
  <si>
    <t>F 6</t>
  </si>
  <si>
    <t>8082JBO</t>
  </si>
  <si>
    <t>B 7</t>
  </si>
  <si>
    <t>46C9</t>
  </si>
  <si>
    <t>F 7</t>
  </si>
  <si>
    <t>1466C8</t>
  </si>
  <si>
    <t>B 8</t>
  </si>
  <si>
    <t>50JBO</t>
  </si>
  <si>
    <t>F 8</t>
  </si>
  <si>
    <t>249C8</t>
  </si>
  <si>
    <t>B 9</t>
  </si>
  <si>
    <t>30JBO</t>
  </si>
  <si>
    <t>F 9</t>
  </si>
  <si>
    <t>1454JBM</t>
  </si>
  <si>
    <t>B 10</t>
  </si>
  <si>
    <t>8326JBM</t>
  </si>
  <si>
    <t>F 10</t>
  </si>
  <si>
    <t>1471JBM</t>
  </si>
  <si>
    <t>B 11</t>
  </si>
  <si>
    <t>8091JBO</t>
  </si>
  <si>
    <t>F 11</t>
  </si>
  <si>
    <t>110C9</t>
  </si>
  <si>
    <t>B 12</t>
  </si>
  <si>
    <t>811JBM</t>
  </si>
  <si>
    <t>F 12</t>
  </si>
  <si>
    <t>8208JBM</t>
  </si>
  <si>
    <t>C 1</t>
  </si>
  <si>
    <t>99C9</t>
  </si>
  <si>
    <t>G 1</t>
  </si>
  <si>
    <t>1465JBM</t>
  </si>
  <si>
    <t>C 2</t>
  </si>
  <si>
    <t>337C9</t>
  </si>
  <si>
    <t>G 2</t>
  </si>
  <si>
    <t>184C9</t>
  </si>
  <si>
    <t>C 3</t>
  </si>
  <si>
    <t>8288JBM</t>
  </si>
  <si>
    <t>G 3</t>
  </si>
  <si>
    <t>1464JBM</t>
  </si>
  <si>
    <t>C 4</t>
  </si>
  <si>
    <t>8096JBO</t>
  </si>
  <si>
    <t>G 4</t>
  </si>
  <si>
    <t>242C8</t>
  </si>
  <si>
    <t>C 5</t>
  </si>
  <si>
    <t>1422JBM</t>
  </si>
  <si>
    <t>G 5</t>
  </si>
  <si>
    <t>61JBO</t>
  </si>
  <si>
    <t>C 6</t>
  </si>
  <si>
    <t>330C9</t>
  </si>
  <si>
    <t>G 6</t>
  </si>
  <si>
    <t>196C9</t>
  </si>
  <si>
    <t>C 7</t>
  </si>
  <si>
    <t>1467JBM</t>
  </si>
  <si>
    <t>G 7</t>
  </si>
  <si>
    <t>348C9</t>
  </si>
  <si>
    <t>C 8</t>
  </si>
  <si>
    <t>533C8</t>
  </si>
  <si>
    <t>G 8</t>
  </si>
  <si>
    <t>1456JBM</t>
  </si>
  <si>
    <t>C 9</t>
  </si>
  <si>
    <t>315C9</t>
  </si>
  <si>
    <t>G 9</t>
  </si>
  <si>
    <t>10JBO</t>
  </si>
  <si>
    <t>C 10</t>
  </si>
  <si>
    <t>917C8</t>
  </si>
  <si>
    <t>G 10</t>
  </si>
  <si>
    <t>77C9</t>
  </si>
  <si>
    <t>C 11</t>
  </si>
  <si>
    <t>1457JBM</t>
  </si>
  <si>
    <t>G 11</t>
  </si>
  <si>
    <t>49C9</t>
  </si>
  <si>
    <t>C 12</t>
  </si>
  <si>
    <t>1438JBM</t>
  </si>
  <si>
    <t>G 12</t>
  </si>
  <si>
    <t>79C9</t>
  </si>
  <si>
    <t>D 1</t>
  </si>
  <si>
    <t>1429JBM</t>
  </si>
  <si>
    <t>H 1</t>
  </si>
  <si>
    <t>1012C8Y</t>
  </si>
  <si>
    <t>D 2</t>
  </si>
  <si>
    <t>8210JBM</t>
  </si>
  <si>
    <t>H 2</t>
  </si>
  <si>
    <t>B2C8Y</t>
  </si>
  <si>
    <t>D 3</t>
  </si>
  <si>
    <t>8163JBO</t>
  </si>
  <si>
    <t>H 3</t>
  </si>
  <si>
    <t>B1C8Y</t>
  </si>
  <si>
    <t>D 4</t>
  </si>
  <si>
    <t>540C8</t>
  </si>
  <si>
    <t>H 4</t>
  </si>
  <si>
    <t>547C8Y</t>
  </si>
  <si>
    <t>D 5</t>
  </si>
  <si>
    <t>179C9</t>
  </si>
  <si>
    <t>H 5</t>
  </si>
  <si>
    <t>B3C8Y</t>
  </si>
  <si>
    <t>D 6</t>
  </si>
  <si>
    <t>8159JBO</t>
  </si>
  <si>
    <t>H 6</t>
  </si>
  <si>
    <t>531C8Y</t>
  </si>
  <si>
    <t>D 7</t>
  </si>
  <si>
    <t>175C9</t>
  </si>
  <si>
    <t>H 7</t>
  </si>
  <si>
    <t>551C8B</t>
  </si>
  <si>
    <t>D 8</t>
  </si>
  <si>
    <t>115C9</t>
  </si>
  <si>
    <t>H 8</t>
  </si>
  <si>
    <t>294C8B</t>
  </si>
  <si>
    <t>D 9</t>
  </si>
  <si>
    <t>26C8</t>
  </si>
  <si>
    <t>H 9</t>
  </si>
  <si>
    <t>266C8B</t>
  </si>
  <si>
    <t>D 10</t>
  </si>
  <si>
    <t>8167JBO</t>
  </si>
  <si>
    <t>H 10</t>
  </si>
  <si>
    <t>285C8B</t>
  </si>
  <si>
    <t>D 11</t>
  </si>
  <si>
    <t>927C8</t>
  </si>
  <si>
    <t>H 11</t>
  </si>
  <si>
    <t>552C8B</t>
  </si>
  <si>
    <t>D 12</t>
  </si>
  <si>
    <t>8051JBO</t>
  </si>
  <si>
    <t>H 12</t>
  </si>
  <si>
    <t>559C8B</t>
  </si>
  <si>
    <t xml:space="preserve">Mass of 2013 Shot Sugar Maple Leaves </t>
  </si>
  <si>
    <t>Plot</t>
  </si>
  <si>
    <t>Tree Tag#</t>
  </si>
  <si>
    <t>Species</t>
  </si>
  <si>
    <t># Leaves</t>
  </si>
  <si>
    <t>Dry Mass (g)</t>
  </si>
  <si>
    <t xml:space="preserve">Date Weighed </t>
  </si>
  <si>
    <t>Average Leaf Mass (g)</t>
  </si>
  <si>
    <t>Sugar %</t>
  </si>
  <si>
    <t>N mg/g</t>
  </si>
  <si>
    <t>Control - surrounding Ca plot</t>
  </si>
  <si>
    <t xml:space="preserve">P </t>
  </si>
  <si>
    <t>B3</t>
  </si>
  <si>
    <t>Tree from the buffer because there are no yellow birch in the plot</t>
  </si>
  <si>
    <t>B1</t>
  </si>
  <si>
    <t>B2</t>
  </si>
  <si>
    <t>C8 - 7/24/2013; C6 &amp; C9 - 7/25/2013; JBM &amp; JBO 7/27/2013</t>
  </si>
  <si>
    <r>
      <t>Foliar nutrients and gas exchange were measured for the two trees with the highest average sap sugar concentration (as sampled in the winter of 2013) and the two trees with the lowest average sugar concentration in each plot.  Trees were chosen randomly if there were more than two trees with the same sap sweetness. At least 15 sun-exposed leaves from the upper canopy were collected from each tree using a 12 gauge shotgun. Only leaves free from shot holes, disease and insect herbivory were used. Foliage was sampled between 10 am and 2 pm on sunny days to ensure the leaves were dry and photosynthesizing. The removed branches were immediately placed in water to sustain transpiration for gas exchange measurements. Collected samples were placed in labeled paper bags and stored in a cooler as soon as possible.  Upon returning to the lab all samples were dried at 65</t>
    </r>
    <r>
      <rPr>
        <b/>
        <vertAlign val="superscript"/>
        <sz val="12"/>
        <rFont val="Arial"/>
        <family val="2"/>
      </rPr>
      <t>o</t>
    </r>
    <r>
      <rPr>
        <b/>
        <sz val="12"/>
        <rFont val="Arial"/>
        <family val="2"/>
      </rPr>
      <t xml:space="preserve"> Celsius for 24 hours.    </t>
    </r>
  </si>
  <si>
    <t>Dried, ground fresh foliage and digestion filtrate are kept in Marshall Hall B9, SUNY-ESF. Digestion filtrate are disposed after publication and ground samples are archived in Bray Hall by the Yanai lab management.</t>
  </si>
  <si>
    <t xml:space="preserve">Ground samples are stored in amber or clear color glass bottles. When they are digested and filtered, the filtrate is collected in a 50 mL centrifuge tube. </t>
  </si>
  <si>
    <r>
      <t>Wild, A.D.</t>
    </r>
    <r>
      <rPr>
        <sz val="12"/>
        <rFont val="Times New Roman"/>
        <family val="1"/>
      </rPr>
      <t xml:space="preserve"> &amp; Yanai, R.D. (2015).</t>
    </r>
    <r>
      <rPr>
        <b/>
        <sz val="12"/>
        <rFont val="Times New Roman"/>
        <family val="1"/>
      </rPr>
      <t xml:space="preserve"> "</t>
    </r>
    <r>
      <rPr>
        <sz val="12"/>
        <color rgb="FF000000"/>
        <rFont val="Times New Roman"/>
        <family val="1"/>
      </rPr>
      <t>Soil Nutrients Affect Sweetness of Sugar Maple Sap." Forest Ecology and Management. 341:30-36.</t>
    </r>
  </si>
  <si>
    <t>2013 Fresh foliage collected at Bartlett Experimental Forest and  Jeffers Brook</t>
  </si>
  <si>
    <t>A set of the samples were sent to UNH to Heidi Asbjornsen's lab for isotope analysis. They did not do this so they sent the samples back. Matt did take a subset from the samples prior to sending them back. There are now two sets of ground samples at SUNY ESF in Marshall B09</t>
  </si>
  <si>
    <t xml:space="preserve">All lab analysis was done by Adam Wild </t>
  </si>
  <si>
    <t xml:space="preserve">The blanks had high amounts of Al. Al samples could not be used as a result. </t>
  </si>
  <si>
    <t>C6 - Ca only with control trees around the Ca plot</t>
  </si>
  <si>
    <t xml:space="preserve">Stands shot at Bartlett were: C8, C9, </t>
  </si>
  <si>
    <t>Instruction for using this spreadsheet</t>
  </si>
  <si>
    <t xml:space="preserve">created by B. Quintero 27-April-2011 for converting raw ICP data into usuable data </t>
  </si>
  <si>
    <t xml:space="preserve">This same method was used for this ICP sample set. </t>
  </si>
  <si>
    <t>Treatment</t>
  </si>
  <si>
    <t>Tree ID</t>
  </si>
  <si>
    <t>Well Name</t>
  </si>
  <si>
    <t>Weight</t>
  </si>
  <si>
    <t>PercentN</t>
  </si>
  <si>
    <t>C mg/g</t>
  </si>
  <si>
    <t>PercentC</t>
  </si>
  <si>
    <t>PercentS</t>
  </si>
  <si>
    <t>CNRatio</t>
  </si>
  <si>
    <t>A2</t>
  </si>
  <si>
    <t>A9</t>
  </si>
  <si>
    <t>B4</t>
  </si>
  <si>
    <t>A5</t>
  </si>
  <si>
    <t>B5</t>
  </si>
  <si>
    <t>A12</t>
  </si>
  <si>
    <t>Bartlett Mature-C8</t>
  </si>
  <si>
    <t>D4</t>
  </si>
  <si>
    <t>Bartlett Mature-C9</t>
  </si>
  <si>
    <t>A6</t>
  </si>
  <si>
    <t>Bartlett Mid-C6</t>
  </si>
  <si>
    <t>A8</t>
  </si>
  <si>
    <t>Jeffers Mid</t>
  </si>
  <si>
    <t>A11</t>
  </si>
  <si>
    <t>Jeffers Mature</t>
  </si>
  <si>
    <t>A10</t>
  </si>
  <si>
    <t>A7</t>
  </si>
  <si>
    <t>D9</t>
  </si>
  <si>
    <t>E1</t>
  </si>
  <si>
    <t>F3</t>
  </si>
  <si>
    <t>F7</t>
  </si>
  <si>
    <t>E2</t>
  </si>
  <si>
    <t>C10</t>
  </si>
  <si>
    <t>D11</t>
  </si>
  <si>
    <t>F1</t>
  </si>
  <si>
    <t>G4</t>
  </si>
  <si>
    <t>F5</t>
  </si>
  <si>
    <t>F8</t>
  </si>
  <si>
    <t>F4</t>
  </si>
  <si>
    <t>B7</t>
  </si>
  <si>
    <t>G11</t>
  </si>
  <si>
    <t>G10</t>
  </si>
  <si>
    <t>G12</t>
  </si>
  <si>
    <t>C2</t>
  </si>
  <si>
    <t>G7</t>
  </si>
  <si>
    <t>D7</t>
  </si>
  <si>
    <t>D5</t>
  </si>
  <si>
    <t>G2</t>
  </si>
  <si>
    <t>G6</t>
  </si>
  <si>
    <t>A3</t>
  </si>
  <si>
    <t>C1</t>
  </si>
  <si>
    <t>F11</t>
  </si>
  <si>
    <t>D8</t>
  </si>
  <si>
    <t>C5</t>
  </si>
  <si>
    <t>D1</t>
  </si>
  <si>
    <t>C12</t>
  </si>
  <si>
    <t>C11</t>
  </si>
  <si>
    <t>E8</t>
  </si>
  <si>
    <t>E5</t>
  </si>
  <si>
    <t>E10</t>
  </si>
  <si>
    <t>B10</t>
  </si>
  <si>
    <t>F9</t>
  </si>
  <si>
    <t>F10</t>
  </si>
  <si>
    <t>E12</t>
  </si>
  <si>
    <t>C3</t>
  </si>
  <si>
    <t>G8</t>
  </si>
  <si>
    <t>C7</t>
  </si>
  <si>
    <t>F12</t>
  </si>
  <si>
    <t>D2</t>
  </si>
  <si>
    <t>B12</t>
  </si>
  <si>
    <t>G3</t>
  </si>
  <si>
    <t>G1</t>
  </si>
  <si>
    <t>E9</t>
  </si>
  <si>
    <t>E7</t>
  </si>
  <si>
    <t>E3</t>
  </si>
  <si>
    <t>E11</t>
  </si>
  <si>
    <t>E4</t>
  </si>
  <si>
    <t>G9</t>
  </si>
  <si>
    <t>B9</t>
  </si>
  <si>
    <t>B8</t>
  </si>
  <si>
    <t>G5</t>
  </si>
  <si>
    <t>F2</t>
  </si>
  <si>
    <t>D3</t>
  </si>
  <si>
    <t>D10</t>
  </si>
  <si>
    <t>D6</t>
  </si>
  <si>
    <t>E6</t>
  </si>
  <si>
    <t>A4</t>
  </si>
  <si>
    <t>B6</t>
  </si>
  <si>
    <t>D12</t>
  </si>
  <si>
    <t>F6</t>
  </si>
  <si>
    <t>B11</t>
  </si>
  <si>
    <t>A1</t>
  </si>
  <si>
    <t>C4</t>
  </si>
  <si>
    <t xml:space="preserve">C8 Beech </t>
  </si>
  <si>
    <t>H7</t>
  </si>
  <si>
    <t>H11</t>
  </si>
  <si>
    <t>H12</t>
  </si>
  <si>
    <t>H9</t>
  </si>
  <si>
    <t>H10</t>
  </si>
  <si>
    <t>H8</t>
  </si>
  <si>
    <t xml:space="preserve">C8 Birch </t>
  </si>
  <si>
    <t>H6</t>
  </si>
  <si>
    <t>H4</t>
  </si>
  <si>
    <t>H1</t>
  </si>
  <si>
    <t>H3</t>
  </si>
  <si>
    <t>H2</t>
  </si>
  <si>
    <t>H5</t>
  </si>
  <si>
    <t>Average of N mg/g</t>
  </si>
  <si>
    <t>Total</t>
  </si>
  <si>
    <t>C6 Total</t>
  </si>
  <si>
    <t>C8 Total</t>
  </si>
  <si>
    <t>C9 Total</t>
  </si>
  <si>
    <t>JBM Total</t>
  </si>
  <si>
    <t>JBO Total</t>
  </si>
  <si>
    <t>C8 Beech  Total</t>
  </si>
  <si>
    <t>C8 Birch  Total</t>
  </si>
  <si>
    <t>Grand Total</t>
  </si>
  <si>
    <t>QC Apple</t>
  </si>
  <si>
    <t>ST DEV</t>
  </si>
  <si>
    <t>Mean QC</t>
  </si>
  <si>
    <t>QC Actual</t>
  </si>
  <si>
    <t>K</t>
  </si>
  <si>
    <t>Mg</t>
  </si>
  <si>
    <t>Mn</t>
  </si>
  <si>
    <t>Na</t>
  </si>
  <si>
    <t>Sr</t>
  </si>
  <si>
    <t>Buffer</t>
  </si>
  <si>
    <t xml:space="preserve">Buffer </t>
  </si>
  <si>
    <t>Sub-plot</t>
  </si>
  <si>
    <t xml:space="preserve">Outside Buffer around Ca Plot </t>
  </si>
  <si>
    <t>Buffer B1</t>
  </si>
  <si>
    <t xml:space="preserve">Buffer B2 </t>
  </si>
  <si>
    <t xml:space="preserve">Buffer B3 </t>
  </si>
  <si>
    <t xml:space="preserve">Beech </t>
  </si>
  <si>
    <t xml:space="preserve">Yellow Birch </t>
  </si>
  <si>
    <t>X</t>
  </si>
  <si>
    <t xml:space="preserve">These were shot for Si analysis (see separate data set). They were not run through ICP but they were run for C&amp;N </t>
  </si>
  <si>
    <t xml:space="preserve">Some trees were from the buffer of the plot. See subplot column in useable data for these trees. </t>
  </si>
  <si>
    <t>Notes page created  by Adam Wild</t>
  </si>
  <si>
    <t xml:space="preserve">Samples were placed in a cooler in the field and dried in the oven upon returning to the lab at 65 C </t>
  </si>
  <si>
    <t xml:space="preserve">Sugar maple (SM) was the only species shot with the exception of C8 Ca and control where three American beech and three yellow birch where shot in each plot.   </t>
  </si>
  <si>
    <t>Principal Investigator</t>
  </si>
  <si>
    <t xml:space="preserve">The project is designed to determine if there is a nutrient treatment response in fresh green foliage. Nutrients and gas exchange were also measured for comparison with maple sap sugar concentration. Sugars maples were the only species shot for this reason. The exception was C8 Ca and control where yellow birch (YB) and American beech (BE) were shot for Si. The green fresh foliage was collected and analyzed for primary nutrients and gas exchange. </t>
  </si>
  <si>
    <t>Maple sap sugar concentration  2013.  
Green Foliage Nutrients: 2008, 2009, 2010</t>
  </si>
  <si>
    <t>Publications</t>
  </si>
  <si>
    <t xml:space="preserve">
Lab work--&gt; For ICP analysis: The foliage tissue was ground with a Wiley Mill to pass a 20 mesh screen. The samples were oven dried for 24 hours at 65o C before being weighed for analysis. The ~ 0.25 g of sample was ashed in a muffle furnace, the heat was raised in stepped increments up to 470o C. Samples were  digested with 6N HNO3. The ashed leaf tissue was boiled in the HNO3 for 15 minutes. The boiled acid solution  was filtered through #42 Whatman filter paper. The filtrate of each sample was brought up to  a mass of 50 g . The final concentration of the solution was 1.2 M. The samples were analyzed for Al, Ca, Mg, K, Mn, P, Na, and Sr with the ICP-OES at the SUNY-ESF facility. Al was not useable as it did not pass QC. There was more Al in the blanks than there was in many of the samples. The analysis is done with a 3 point calibration and using Standard Reference Material 1515. Samples were also analyzed for carbon and nitrogen at the Goodale Lab at Cornell University. C and N analysis: The samples for the C and N analysis were prepared at SUNY ESF and sent to the Goodale lab preweighed and folded inside of tin capsules. The samples were mailed inside of plastic trays which had a well for each sample. The samples were oven dried for 24 hrs before being weighed for analysis. Ten milligrams were sub-sampled and put in a tin capsule to be analyzed for C and N.  One of the C and N samples leaked during analysis and gave a faulty reading. This sample was rerun at SUNY ESF 12/2014 by Kara Phelps and Yang Yang. </t>
  </si>
</sst>
</file>

<file path=xl/styles.xml><?xml version="1.0" encoding="utf-8"?>
<styleSheet xmlns="http://schemas.openxmlformats.org/spreadsheetml/2006/main">
  <numFmts count="5">
    <numFmt numFmtId="164" formatCode="0.00000"/>
    <numFmt numFmtId="165" formatCode="0.0000"/>
    <numFmt numFmtId="166" formatCode="0.00000000"/>
    <numFmt numFmtId="167" formatCode="d\-mmm\-yyyy"/>
    <numFmt numFmtId="168" formatCode="0.000"/>
  </numFmts>
  <fonts count="28">
    <font>
      <sz val="10"/>
      <name val="Verdana"/>
    </font>
    <font>
      <sz val="11"/>
      <color theme="1"/>
      <name val="Calibri"/>
      <family val="2"/>
      <scheme val="minor"/>
    </font>
    <font>
      <sz val="11"/>
      <color theme="1"/>
      <name val="Calibri"/>
      <family val="2"/>
      <scheme val="minor"/>
    </font>
    <font>
      <i/>
      <sz val="10"/>
      <name val="Arial"/>
      <family val="2"/>
    </font>
    <font>
      <sz val="10"/>
      <name val="Arial"/>
      <family val="2"/>
    </font>
    <font>
      <sz val="8"/>
      <name val="Verdana"/>
      <family val="2"/>
    </font>
    <font>
      <sz val="10"/>
      <name val="Arial"/>
      <family val="2"/>
    </font>
    <font>
      <b/>
      <sz val="10"/>
      <name val="Arial"/>
      <family val="2"/>
    </font>
    <font>
      <i/>
      <sz val="10"/>
      <name val="Arial"/>
      <family val="2"/>
    </font>
    <font>
      <sz val="8"/>
      <name val="Arial"/>
      <family val="2"/>
    </font>
    <font>
      <sz val="12"/>
      <name val="Verdana"/>
      <family val="2"/>
    </font>
    <font>
      <b/>
      <sz val="12"/>
      <name val="Verdana"/>
      <family val="2"/>
    </font>
    <font>
      <b/>
      <i/>
      <sz val="12"/>
      <name val="Verdana"/>
      <family val="2"/>
    </font>
    <font>
      <sz val="10"/>
      <name val="Verdana"/>
      <family val="2"/>
    </font>
    <font>
      <b/>
      <sz val="11"/>
      <color theme="1"/>
      <name val="Calibri"/>
      <family val="2"/>
      <scheme val="minor"/>
    </font>
    <font>
      <b/>
      <sz val="10"/>
      <name val="Verdana"/>
      <family val="2"/>
    </font>
    <font>
      <sz val="12"/>
      <color indexed="8"/>
      <name val="Arial"/>
      <family val="2"/>
    </font>
    <font>
      <b/>
      <sz val="12"/>
      <color indexed="8"/>
      <name val="Arial"/>
      <family val="2"/>
    </font>
    <font>
      <b/>
      <u/>
      <sz val="11"/>
      <color theme="1"/>
      <name val="Calibri"/>
      <family val="2"/>
      <scheme val="minor"/>
    </font>
    <font>
      <sz val="12"/>
      <name val="Times New Roman"/>
      <family val="1"/>
    </font>
    <font>
      <b/>
      <sz val="12"/>
      <name val="Arial"/>
      <family val="2"/>
    </font>
    <font>
      <b/>
      <vertAlign val="superscript"/>
      <sz val="12"/>
      <name val="Arial"/>
      <family val="2"/>
    </font>
    <font>
      <b/>
      <sz val="12"/>
      <name val="Times New Roman"/>
      <family val="1"/>
    </font>
    <font>
      <sz val="12"/>
      <color rgb="FF000000"/>
      <name val="Times New Roman"/>
      <family val="1"/>
    </font>
    <font>
      <sz val="10"/>
      <name val="MS Sans Serif"/>
      <family val="2"/>
    </font>
    <font>
      <b/>
      <sz val="9"/>
      <color indexed="81"/>
      <name val="Tahoma"/>
      <family val="2"/>
    </font>
    <font>
      <sz val="9"/>
      <color indexed="81"/>
      <name val="Tahoma"/>
      <family val="2"/>
    </font>
    <font>
      <sz val="10"/>
      <color indexed="8"/>
      <name val="Arial"/>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s>
  <cellStyleXfs count="6">
    <xf numFmtId="0" fontId="0" fillId="0" borderId="0"/>
    <xf numFmtId="0" fontId="2" fillId="0" borderId="0"/>
    <xf numFmtId="0" fontId="1" fillId="0" borderId="0"/>
    <xf numFmtId="0" fontId="24" fillId="0" borderId="0"/>
    <xf numFmtId="9" fontId="24" fillId="0" borderId="0" applyFont="0" applyFill="0" applyBorder="0" applyAlignment="0" applyProtection="0"/>
    <xf numFmtId="0" fontId="27" fillId="0" borderId="0"/>
  </cellStyleXfs>
  <cellXfs count="96">
    <xf numFmtId="0" fontId="0" fillId="0" borderId="0" xfId="0"/>
    <xf numFmtId="0" fontId="0" fillId="0" borderId="0" xfId="0" applyAlignment="1">
      <alignment horizontal="right"/>
    </xf>
    <xf numFmtId="0" fontId="6" fillId="0" borderId="0" xfId="0" applyFont="1"/>
    <xf numFmtId="0" fontId="7" fillId="0" borderId="0" xfId="0" applyFont="1"/>
    <xf numFmtId="0" fontId="8" fillId="0" borderId="0" xfId="0" applyFont="1"/>
    <xf numFmtId="0" fontId="0" fillId="0" borderId="0" xfId="0" applyAlignment="1">
      <alignment horizontal="left"/>
    </xf>
    <xf numFmtId="15" fontId="0" fillId="0" borderId="0" xfId="0" applyNumberFormat="1"/>
    <xf numFmtId="164" fontId="0" fillId="0" borderId="0" xfId="0" applyNumberFormat="1"/>
    <xf numFmtId="166" fontId="0" fillId="0" borderId="0" xfId="0" applyNumberFormat="1"/>
    <xf numFmtId="165" fontId="0" fillId="0" borderId="0" xfId="0" applyNumberFormat="1"/>
    <xf numFmtId="167" fontId="0" fillId="0" borderId="0" xfId="0" applyNumberFormat="1" applyAlignment="1">
      <alignment horizontal="left"/>
    </xf>
    <xf numFmtId="165" fontId="0" fillId="0" borderId="0" xfId="0" applyNumberFormat="1"/>
    <xf numFmtId="2" fontId="0" fillId="0" borderId="0" xfId="0" applyNumberFormat="1"/>
    <xf numFmtId="0" fontId="0" fillId="0" borderId="0" xfId="0" applyNumberFormat="1" applyAlignment="1">
      <alignment horizontal="left"/>
    </xf>
    <xf numFmtId="14" fontId="0" fillId="0" borderId="0" xfId="0" applyNumberFormat="1"/>
    <xf numFmtId="0" fontId="6" fillId="0" borderId="0" xfId="0" applyFont="1"/>
    <xf numFmtId="0" fontId="10" fillId="0" borderId="0" xfId="0" applyFont="1"/>
    <xf numFmtId="165" fontId="0" fillId="0" borderId="0" xfId="0" applyNumberFormat="1"/>
    <xf numFmtId="0" fontId="11" fillId="0" borderId="0" xfId="0" applyFont="1"/>
    <xf numFmtId="0" fontId="13" fillId="0" borderId="0" xfId="0" applyFont="1"/>
    <xf numFmtId="0" fontId="0" fillId="0" borderId="0" xfId="0" applyFill="1"/>
    <xf numFmtId="0" fontId="0" fillId="2" borderId="0" xfId="0" applyFill="1"/>
    <xf numFmtId="11" fontId="0" fillId="0" borderId="0" xfId="0" applyNumberFormat="1"/>
    <xf numFmtId="0" fontId="14" fillId="0" borderId="1" xfId="0" applyFont="1" applyBorder="1"/>
    <xf numFmtId="0" fontId="15" fillId="0" borderId="0" xfId="0" applyFont="1"/>
    <xf numFmtId="14" fontId="0" fillId="2" borderId="0" xfId="0" applyNumberFormat="1" applyFill="1"/>
    <xf numFmtId="164" fontId="13" fillId="0" borderId="0" xfId="0" applyNumberFormat="1" applyFont="1"/>
    <xf numFmtId="165" fontId="0" fillId="2" borderId="0" xfId="0" applyNumberFormat="1" applyFill="1"/>
    <xf numFmtId="0" fontId="0" fillId="0" borderId="0" xfId="0" applyNumberFormat="1" applyAlignment="1">
      <alignment horizontal="center"/>
    </xf>
    <xf numFmtId="0" fontId="0" fillId="0" borderId="0" xfId="0" applyAlignment="1">
      <alignment horizontal="center"/>
    </xf>
    <xf numFmtId="0" fontId="6" fillId="0" borderId="0" xfId="0" applyFont="1"/>
    <xf numFmtId="0" fontId="16" fillId="0" borderId="2" xfId="0" applyNumberFormat="1" applyFont="1" applyFill="1" applyBorder="1" applyAlignment="1">
      <alignment vertical="top" wrapText="1"/>
    </xf>
    <xf numFmtId="0" fontId="16" fillId="0" borderId="3" xfId="0" applyNumberFormat="1" applyFont="1" applyFill="1" applyBorder="1" applyAlignment="1">
      <alignment vertical="top" wrapText="1"/>
    </xf>
    <xf numFmtId="0" fontId="16" fillId="0" borderId="4" xfId="0" applyNumberFormat="1" applyFont="1" applyFill="1" applyBorder="1" applyAlignment="1">
      <alignment vertical="top" wrapText="1"/>
    </xf>
    <xf numFmtId="0" fontId="17" fillId="0" borderId="4" xfId="0" applyNumberFormat="1" applyFont="1" applyFill="1" applyBorder="1" applyAlignment="1">
      <alignment vertical="top" wrapText="1"/>
    </xf>
    <xf numFmtId="0" fontId="16" fillId="0" borderId="5" xfId="0" applyNumberFormat="1" applyFont="1" applyFill="1" applyBorder="1" applyAlignment="1"/>
    <xf numFmtId="0" fontId="0" fillId="2" borderId="0" xfId="0" applyNumberFormat="1" applyFill="1" applyAlignment="1">
      <alignment horizontal="left"/>
    </xf>
    <xf numFmtId="0" fontId="14" fillId="0" borderId="0" xfId="1" applyFont="1"/>
    <xf numFmtId="0" fontId="2" fillId="0" borderId="0" xfId="1"/>
    <xf numFmtId="0" fontId="14" fillId="0" borderId="1" xfId="1" applyFont="1" applyBorder="1"/>
    <xf numFmtId="0" fontId="14" fillId="0" borderId="0" xfId="1" applyFont="1" applyFill="1" applyBorder="1"/>
    <xf numFmtId="0" fontId="2" fillId="0" borderId="2" xfId="1" applyBorder="1"/>
    <xf numFmtId="168" fontId="2" fillId="0" borderId="2" xfId="1" applyNumberFormat="1" applyBorder="1"/>
    <xf numFmtId="2" fontId="2" fillId="0" borderId="0" xfId="1" applyNumberFormat="1" applyBorder="1"/>
    <xf numFmtId="168" fontId="2" fillId="0" borderId="2" xfId="1" applyNumberFormat="1" applyBorder="1" applyAlignment="1">
      <alignment horizontal="right"/>
    </xf>
    <xf numFmtId="0" fontId="4" fillId="0" borderId="0" xfId="0" applyFont="1"/>
    <xf numFmtId="0" fontId="1" fillId="0" borderId="0" xfId="2"/>
    <xf numFmtId="0" fontId="18" fillId="0" borderId="0" xfId="2" applyFont="1"/>
    <xf numFmtId="0" fontId="14" fillId="0" borderId="1" xfId="2" applyFont="1" applyFill="1" applyBorder="1" applyAlignment="1">
      <alignment horizontal="left" wrapText="1" indent="1"/>
    </xf>
    <xf numFmtId="165" fontId="1" fillId="0" borderId="0" xfId="2" applyNumberFormat="1"/>
    <xf numFmtId="14" fontId="1" fillId="0" borderId="0" xfId="2" applyNumberFormat="1"/>
    <xf numFmtId="2" fontId="1" fillId="0" borderId="0" xfId="2" applyNumberFormat="1" applyAlignment="1">
      <alignment horizontal="left" indent="1"/>
    </xf>
    <xf numFmtId="0" fontId="14" fillId="0" borderId="0" xfId="2" applyFont="1"/>
    <xf numFmtId="0" fontId="1" fillId="0" borderId="0" xfId="2" applyNumberFormat="1"/>
    <xf numFmtId="0" fontId="20" fillId="0" borderId="0" xfId="0" applyFont="1" applyAlignment="1">
      <alignment wrapText="1"/>
    </xf>
    <xf numFmtId="0" fontId="22" fillId="0" borderId="0" xfId="0" applyFont="1" applyAlignment="1">
      <alignment wrapText="1"/>
    </xf>
    <xf numFmtId="0" fontId="0" fillId="0" borderId="0" xfId="0" applyAlignment="1">
      <alignment wrapText="1"/>
    </xf>
    <xf numFmtId="0" fontId="23" fillId="0" borderId="0" xfId="0" applyFont="1" applyAlignment="1">
      <alignment wrapText="1"/>
    </xf>
    <xf numFmtId="0" fontId="24" fillId="0" borderId="0" xfId="3" applyFont="1"/>
    <xf numFmtId="0" fontId="14" fillId="0" borderId="1" xfId="3" applyFont="1" applyFill="1" applyBorder="1" applyAlignment="1">
      <alignment horizontal="left" indent="1"/>
    </xf>
    <xf numFmtId="0" fontId="24" fillId="0" borderId="0" xfId="3"/>
    <xf numFmtId="0" fontId="24" fillId="0" borderId="0" xfId="3" applyBorder="1"/>
    <xf numFmtId="2" fontId="24" fillId="0" borderId="0" xfId="3" applyNumberFormat="1" applyAlignment="1">
      <alignment horizontal="left" indent="1"/>
    </xf>
    <xf numFmtId="0" fontId="24" fillId="0" borderId="0" xfId="3" applyFont="1" applyFill="1"/>
    <xf numFmtId="0" fontId="24" fillId="0" borderId="0" xfId="3" applyFill="1"/>
    <xf numFmtId="0" fontId="24" fillId="0" borderId="0" xfId="3" applyFill="1" applyBorder="1"/>
    <xf numFmtId="2" fontId="24" fillId="0" borderId="0" xfId="3" applyNumberFormat="1" applyFill="1" applyAlignment="1">
      <alignment horizontal="left" indent="1"/>
    </xf>
    <xf numFmtId="0" fontId="24" fillId="0" borderId="0" xfId="3" applyFont="1" applyBorder="1"/>
    <xf numFmtId="0" fontId="24" fillId="0" borderId="6" xfId="3" applyBorder="1"/>
    <xf numFmtId="0" fontId="24" fillId="0" borderId="7" xfId="3" applyBorder="1"/>
    <xf numFmtId="0" fontId="24" fillId="0" borderId="8" xfId="3" applyBorder="1"/>
    <xf numFmtId="0" fontId="24" fillId="0" borderId="8" xfId="3" applyNumberFormat="1" applyBorder="1"/>
    <xf numFmtId="0" fontId="24" fillId="0" borderId="9" xfId="3" applyBorder="1"/>
    <xf numFmtId="0" fontId="24" fillId="0" borderId="10" xfId="3" applyBorder="1"/>
    <xf numFmtId="0" fontId="24" fillId="0" borderId="11" xfId="3" applyNumberFormat="1" applyBorder="1"/>
    <xf numFmtId="0" fontId="24" fillId="0" borderId="12" xfId="3" applyBorder="1"/>
    <xf numFmtId="0" fontId="24" fillId="0" borderId="13" xfId="3" applyBorder="1"/>
    <xf numFmtId="0" fontId="24" fillId="0" borderId="14" xfId="3" applyNumberFormat="1" applyBorder="1"/>
    <xf numFmtId="0" fontId="24" fillId="0" borderId="0" xfId="3" quotePrefix="1" applyNumberFormat="1"/>
    <xf numFmtId="0" fontId="24" fillId="0" borderId="0" xfId="3" applyNumberFormat="1" applyFont="1"/>
    <xf numFmtId="10" fontId="0" fillId="0" borderId="0" xfId="4" applyNumberFormat="1" applyFont="1"/>
    <xf numFmtId="165" fontId="13" fillId="0" borderId="0" xfId="0" applyNumberFormat="1" applyFont="1"/>
    <xf numFmtId="0" fontId="4" fillId="0" borderId="0" xfId="0" applyFont="1"/>
    <xf numFmtId="0" fontId="27" fillId="0" borderId="0" xfId="5" applyFont="1" applyFill="1" applyBorder="1" applyAlignment="1">
      <alignment horizontal="left"/>
    </xf>
    <xf numFmtId="0" fontId="27" fillId="0" borderId="0" xfId="5" applyFont="1" applyBorder="1" applyAlignment="1">
      <alignment horizontal="left"/>
    </xf>
    <xf numFmtId="0" fontId="0" fillId="0" borderId="15" xfId="0" applyBorder="1" applyAlignment="1">
      <alignment horizontal="left"/>
    </xf>
    <xf numFmtId="0" fontId="27" fillId="0" borderId="15" xfId="5" applyFont="1" applyBorder="1" applyAlignment="1">
      <alignment horizontal="left"/>
    </xf>
    <xf numFmtId="0" fontId="4" fillId="0" borderId="0" xfId="0" applyFont="1" applyFill="1" applyBorder="1" applyAlignment="1">
      <alignment horizontal="left" wrapText="1"/>
    </xf>
    <xf numFmtId="0" fontId="27" fillId="0" borderId="0" xfId="0" applyFont="1" applyFill="1" applyBorder="1" applyAlignment="1">
      <alignment horizontal="left" wrapText="1"/>
    </xf>
    <xf numFmtId="0" fontId="4" fillId="0" borderId="0" xfId="5" applyFont="1" applyBorder="1" applyAlignment="1">
      <alignment horizontal="left"/>
    </xf>
    <xf numFmtId="0" fontId="0" fillId="0" borderId="0" xfId="0" applyBorder="1" applyAlignment="1">
      <alignment horizontal="left"/>
    </xf>
    <xf numFmtId="0" fontId="24" fillId="0" borderId="0" xfId="3" applyBorder="1" applyAlignment="1">
      <alignment horizontal="left"/>
    </xf>
    <xf numFmtId="0" fontId="4" fillId="0" borderId="0" xfId="0" applyFont="1"/>
    <xf numFmtId="0" fontId="6" fillId="0" borderId="0" xfId="0" applyFont="1"/>
    <xf numFmtId="0" fontId="4" fillId="0" borderId="0" xfId="0" applyFont="1" applyAlignment="1"/>
    <xf numFmtId="0" fontId="6" fillId="0" borderId="0" xfId="0" applyFont="1" applyAlignment="1"/>
  </cellXfs>
  <cellStyles count="6">
    <cellStyle name="Normal" xfId="0" builtinId="0"/>
    <cellStyle name="Normal 2" xfId="1"/>
    <cellStyle name="Normal 3" xfId="2"/>
    <cellStyle name="Normal 4" xfId="3"/>
    <cellStyle name="Normal_Vegetation_Plot_Data_Bartlett_2004_Tagged_Trees_Fatemi_02_24_2005_met" xfId="5"/>
    <cellStyle name="Percent 2" xfId="4"/>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a:pPr>
            <a:r>
              <a:rPr lang="en-US"/>
              <a:t>Average Leaf Mass &amp;</a:t>
            </a:r>
            <a:r>
              <a:rPr lang="en-US" baseline="0"/>
              <a:t> Sugar </a:t>
            </a:r>
            <a:endParaRPr lang="en-US"/>
          </a:p>
        </c:rich>
      </c:tx>
    </c:title>
    <c:plotArea>
      <c:layout/>
      <c:scatterChart>
        <c:scatterStyle val="lineMarker"/>
        <c:ser>
          <c:idx val="0"/>
          <c:order val="0"/>
          <c:tx>
            <c:strRef>
              <c:f>'Dry leaf mass '!$H$2</c:f>
              <c:strCache>
                <c:ptCount val="1"/>
                <c:pt idx="0">
                  <c:v>Average Leaf Mass (g)</c:v>
                </c:pt>
              </c:strCache>
            </c:strRef>
          </c:tx>
          <c:spPr>
            <a:ln w="28575">
              <a:noFill/>
            </a:ln>
          </c:spPr>
          <c:trendline>
            <c:trendlineType val="linear"/>
            <c:dispRSqr val="1"/>
            <c:trendlineLbl>
              <c:layout>
                <c:manualLayout>
                  <c:x val="3.3817366579177659E-2"/>
                  <c:y val="-0.2445771361913098"/>
                </c:manualLayout>
              </c:layout>
              <c:numFmt formatCode="General" sourceLinked="0"/>
            </c:trendlineLbl>
          </c:trendline>
          <c:xVal>
            <c:numRef>
              <c:f>'Dry leaf mass '!$H$3:$H$86</c:f>
              <c:numCache>
                <c:formatCode>General</c:formatCode>
                <c:ptCount val="84"/>
                <c:pt idx="0">
                  <c:v>0.32666666666666672</c:v>
                </c:pt>
                <c:pt idx="1">
                  <c:v>0.32388888888888889</c:v>
                </c:pt>
                <c:pt idx="2">
                  <c:v>0.19421052631578947</c:v>
                </c:pt>
                <c:pt idx="3">
                  <c:v>0.31416666666666665</c:v>
                </c:pt>
                <c:pt idx="4">
                  <c:v>0.28964285714285715</c:v>
                </c:pt>
                <c:pt idx="5">
                  <c:v>0.30217391304347829</c:v>
                </c:pt>
                <c:pt idx="6">
                  <c:v>0.3338888888888889</c:v>
                </c:pt>
                <c:pt idx="7">
                  <c:v>0.31722222222222224</c:v>
                </c:pt>
                <c:pt idx="8">
                  <c:v>0.20590909090909093</c:v>
                </c:pt>
                <c:pt idx="9">
                  <c:v>0.12766666666666668</c:v>
                </c:pt>
                <c:pt idx="10">
                  <c:v>0.20529411764705885</c:v>
                </c:pt>
                <c:pt idx="11">
                  <c:v>0.11583333333333333</c:v>
                </c:pt>
                <c:pt idx="12">
                  <c:v>0.24857142857142858</c:v>
                </c:pt>
                <c:pt idx="13">
                  <c:v>0.21391304347826087</c:v>
                </c:pt>
                <c:pt idx="14">
                  <c:v>0.21333333333333335</c:v>
                </c:pt>
                <c:pt idx="15">
                  <c:v>0.29619047619047617</c:v>
                </c:pt>
                <c:pt idx="16">
                  <c:v>0.17695652173913046</c:v>
                </c:pt>
                <c:pt idx="17">
                  <c:v>0.2096875</c:v>
                </c:pt>
                <c:pt idx="18">
                  <c:v>0.22566666666666665</c:v>
                </c:pt>
                <c:pt idx="19">
                  <c:v>0.20227272727272727</c:v>
                </c:pt>
                <c:pt idx="20">
                  <c:v>0.12212121212121213</c:v>
                </c:pt>
                <c:pt idx="21">
                  <c:v>0.13555555555555557</c:v>
                </c:pt>
                <c:pt idx="22">
                  <c:v>0.22695652173913042</c:v>
                </c:pt>
                <c:pt idx="23">
                  <c:v>0.23727272727272727</c:v>
                </c:pt>
                <c:pt idx="24">
                  <c:v>0.18545454545454546</c:v>
                </c:pt>
                <c:pt idx="25">
                  <c:v>0.11461538461538462</c:v>
                </c:pt>
                <c:pt idx="26">
                  <c:v>0.15823529411764706</c:v>
                </c:pt>
                <c:pt idx="27">
                  <c:v>0.27173913043478259</c:v>
                </c:pt>
                <c:pt idx="28">
                  <c:v>0.26</c:v>
                </c:pt>
                <c:pt idx="29">
                  <c:v>0.13742857142857143</c:v>
                </c:pt>
                <c:pt idx="30">
                  <c:v>0.15843750000000001</c:v>
                </c:pt>
                <c:pt idx="31">
                  <c:v>0.15684210526315789</c:v>
                </c:pt>
                <c:pt idx="32">
                  <c:v>0.14571428571428571</c:v>
                </c:pt>
                <c:pt idx="33">
                  <c:v>0.12176470588235293</c:v>
                </c:pt>
                <c:pt idx="34">
                  <c:v>0.19850000000000001</c:v>
                </c:pt>
                <c:pt idx="35">
                  <c:v>0.20777777777777778</c:v>
                </c:pt>
                <c:pt idx="36">
                  <c:v>0.17266666666666666</c:v>
                </c:pt>
                <c:pt idx="37">
                  <c:v>0.13529411764705881</c:v>
                </c:pt>
                <c:pt idx="38">
                  <c:v>0.219</c:v>
                </c:pt>
                <c:pt idx="39">
                  <c:v>0.20555555555555555</c:v>
                </c:pt>
                <c:pt idx="40">
                  <c:v>0.18105263157894735</c:v>
                </c:pt>
                <c:pt idx="41">
                  <c:v>0.14826086956521739</c:v>
                </c:pt>
                <c:pt idx="42">
                  <c:v>0.25173913043478263</c:v>
                </c:pt>
                <c:pt idx="43">
                  <c:v>0.1965625</c:v>
                </c:pt>
                <c:pt idx="44">
                  <c:v>0.34343750000000001</c:v>
                </c:pt>
                <c:pt idx="45">
                  <c:v>0.20771428571428571</c:v>
                </c:pt>
                <c:pt idx="46">
                  <c:v>0.24684210526315792</c:v>
                </c:pt>
                <c:pt idx="47">
                  <c:v>0.44</c:v>
                </c:pt>
                <c:pt idx="48">
                  <c:v>0.31681818181818183</c:v>
                </c:pt>
                <c:pt idx="49">
                  <c:v>0.16767441860465115</c:v>
                </c:pt>
                <c:pt idx="50">
                  <c:v>0.26857142857142857</c:v>
                </c:pt>
                <c:pt idx="51">
                  <c:v>0.17384615384615382</c:v>
                </c:pt>
                <c:pt idx="52">
                  <c:v>0.25695652173913042</c:v>
                </c:pt>
                <c:pt idx="53">
                  <c:v>0.49</c:v>
                </c:pt>
                <c:pt idx="54">
                  <c:v>0.23838709677419354</c:v>
                </c:pt>
                <c:pt idx="55">
                  <c:v>0.33380952380952378</c:v>
                </c:pt>
                <c:pt idx="56">
                  <c:v>0.2473684210526316</c:v>
                </c:pt>
                <c:pt idx="57">
                  <c:v>0.4</c:v>
                </c:pt>
                <c:pt idx="58">
                  <c:v>0.21652173913043479</c:v>
                </c:pt>
                <c:pt idx="59">
                  <c:v>0.23700000000000002</c:v>
                </c:pt>
                <c:pt idx="60">
                  <c:v>0.23624999999999999</c:v>
                </c:pt>
                <c:pt idx="61">
                  <c:v>0.26806451612903226</c:v>
                </c:pt>
                <c:pt idx="62">
                  <c:v>0.24879999999999999</c:v>
                </c:pt>
                <c:pt idx="63">
                  <c:v>0.33260869565217394</c:v>
                </c:pt>
                <c:pt idx="64">
                  <c:v>0.16964285714285715</c:v>
                </c:pt>
                <c:pt idx="65">
                  <c:v>9.818181818181819E-2</c:v>
                </c:pt>
                <c:pt idx="66">
                  <c:v>0.22352941176470587</c:v>
                </c:pt>
                <c:pt idx="67">
                  <c:v>0.296875</c:v>
                </c:pt>
                <c:pt idx="68">
                  <c:v>0.2111764705882353</c:v>
                </c:pt>
                <c:pt idx="69">
                  <c:v>0.18571428571428572</c:v>
                </c:pt>
                <c:pt idx="70">
                  <c:v>0.18166666666666667</c:v>
                </c:pt>
                <c:pt idx="71">
                  <c:v>0.13804878048780489</c:v>
                </c:pt>
                <c:pt idx="72">
                  <c:v>0.27739130434782611</c:v>
                </c:pt>
                <c:pt idx="73">
                  <c:v>0.16470588235294117</c:v>
                </c:pt>
                <c:pt idx="74">
                  <c:v>0.22312499999999999</c:v>
                </c:pt>
                <c:pt idx="75">
                  <c:v>8.7222222222222229E-2</c:v>
                </c:pt>
                <c:pt idx="76">
                  <c:v>0.24117647058823527</c:v>
                </c:pt>
                <c:pt idx="77">
                  <c:v>0.29499999999999998</c:v>
                </c:pt>
                <c:pt idx="78">
                  <c:v>0.1326086956521739</c:v>
                </c:pt>
                <c:pt idx="79">
                  <c:v>0.18590909090909091</c:v>
                </c:pt>
                <c:pt idx="80">
                  <c:v>0.26200000000000001</c:v>
                </c:pt>
                <c:pt idx="81">
                  <c:v>0.18133333333333335</c:v>
                </c:pt>
                <c:pt idx="82">
                  <c:v>0.23105263157894734</c:v>
                </c:pt>
                <c:pt idx="83">
                  <c:v>0.38647058823529412</c:v>
                </c:pt>
              </c:numCache>
            </c:numRef>
          </c:xVal>
          <c:yVal>
            <c:numRef>
              <c:f>'Dry leaf mass '!$I$3:$I$86</c:f>
              <c:numCache>
                <c:formatCode>0.00</c:formatCode>
                <c:ptCount val="84"/>
                <c:pt idx="0">
                  <c:v>1.75</c:v>
                </c:pt>
                <c:pt idx="1">
                  <c:v>3.5</c:v>
                </c:pt>
                <c:pt idx="2">
                  <c:v>4.4666666666666668</c:v>
                </c:pt>
                <c:pt idx="3">
                  <c:v>1.9333333333333333</c:v>
                </c:pt>
                <c:pt idx="4">
                  <c:v>3.05</c:v>
                </c:pt>
                <c:pt idx="5">
                  <c:v>3.25</c:v>
                </c:pt>
                <c:pt idx="6">
                  <c:v>2.2000000000000002</c:v>
                </c:pt>
                <c:pt idx="7">
                  <c:v>2.35</c:v>
                </c:pt>
                <c:pt idx="8">
                  <c:v>1.35</c:v>
                </c:pt>
                <c:pt idx="9">
                  <c:v>1.6</c:v>
                </c:pt>
                <c:pt idx="10">
                  <c:v>2.4500000000000002</c:v>
                </c:pt>
                <c:pt idx="11">
                  <c:v>2.3333333333333335</c:v>
                </c:pt>
                <c:pt idx="12">
                  <c:v>2.2666666666666671</c:v>
                </c:pt>
                <c:pt idx="13">
                  <c:v>1.7</c:v>
                </c:pt>
                <c:pt idx="14">
                  <c:v>1.7250000000000001</c:v>
                </c:pt>
                <c:pt idx="15">
                  <c:v>2.2749999999999995</c:v>
                </c:pt>
                <c:pt idx="16">
                  <c:v>1.5</c:v>
                </c:pt>
                <c:pt idx="17">
                  <c:v>1.575</c:v>
                </c:pt>
                <c:pt idx="18">
                  <c:v>2.7666666666666671</c:v>
                </c:pt>
                <c:pt idx="19">
                  <c:v>2.75</c:v>
                </c:pt>
                <c:pt idx="20">
                  <c:v>2.25</c:v>
                </c:pt>
                <c:pt idx="21">
                  <c:v>2.0999999999999996</c:v>
                </c:pt>
                <c:pt idx="22">
                  <c:v>1.6333333333333335</c:v>
                </c:pt>
                <c:pt idx="23">
                  <c:v>1.7333333333333332</c:v>
                </c:pt>
                <c:pt idx="24">
                  <c:v>1.5666666666666664</c:v>
                </c:pt>
                <c:pt idx="25">
                  <c:v>1.4333333333333333</c:v>
                </c:pt>
                <c:pt idx="26">
                  <c:v>2.0666666666666669</c:v>
                </c:pt>
                <c:pt idx="27">
                  <c:v>2.5</c:v>
                </c:pt>
                <c:pt idx="28">
                  <c:v>1.8666666666666665</c:v>
                </c:pt>
                <c:pt idx="29">
                  <c:v>1.4333333333333333</c:v>
                </c:pt>
                <c:pt idx="30">
                  <c:v>3.1666666666666665</c:v>
                </c:pt>
                <c:pt idx="31">
                  <c:v>3.1333333333333333</c:v>
                </c:pt>
                <c:pt idx="32">
                  <c:v>2.1500000000000004</c:v>
                </c:pt>
                <c:pt idx="33">
                  <c:v>2.4500000000000002</c:v>
                </c:pt>
                <c:pt idx="34">
                  <c:v>2.8666666666666667</c:v>
                </c:pt>
                <c:pt idx="35">
                  <c:v>4.6333333333333329</c:v>
                </c:pt>
                <c:pt idx="36">
                  <c:v>3.1666666666666665</c:v>
                </c:pt>
                <c:pt idx="37">
                  <c:v>2.1333333333333333</c:v>
                </c:pt>
                <c:pt idx="38">
                  <c:v>3.1999999999999997</c:v>
                </c:pt>
                <c:pt idx="39">
                  <c:v>1.9333333333333333</c:v>
                </c:pt>
                <c:pt idx="40">
                  <c:v>2.8000000000000003</c:v>
                </c:pt>
                <c:pt idx="41">
                  <c:v>1.65</c:v>
                </c:pt>
                <c:pt idx="42">
                  <c:v>3.1666666666666665</c:v>
                </c:pt>
                <c:pt idx="43">
                  <c:v>1.65</c:v>
                </c:pt>
                <c:pt idx="44">
                  <c:v>3.0666666666666664</c:v>
                </c:pt>
                <c:pt idx="45">
                  <c:v>2.7999999999999994</c:v>
                </c:pt>
                <c:pt idx="46">
                  <c:v>1.75</c:v>
                </c:pt>
                <c:pt idx="47">
                  <c:v>1.9</c:v>
                </c:pt>
                <c:pt idx="48">
                  <c:v>1.9500000000000002</c:v>
                </c:pt>
                <c:pt idx="49">
                  <c:v>2.4000000000000004</c:v>
                </c:pt>
                <c:pt idx="50">
                  <c:v>1.9000000000000001</c:v>
                </c:pt>
                <c:pt idx="51">
                  <c:v>2.7333333333333338</c:v>
                </c:pt>
                <c:pt idx="52">
                  <c:v>3.5</c:v>
                </c:pt>
                <c:pt idx="53">
                  <c:v>2.6</c:v>
                </c:pt>
                <c:pt idx="54">
                  <c:v>2</c:v>
                </c:pt>
                <c:pt idx="55">
                  <c:v>2.9</c:v>
                </c:pt>
                <c:pt idx="56">
                  <c:v>2.3000000000000003</c:v>
                </c:pt>
                <c:pt idx="57">
                  <c:v>1.7</c:v>
                </c:pt>
                <c:pt idx="58">
                  <c:v>2.95</c:v>
                </c:pt>
                <c:pt idx="59">
                  <c:v>2.0499999999999998</c:v>
                </c:pt>
                <c:pt idx="60">
                  <c:v>2.2999999999999998</c:v>
                </c:pt>
                <c:pt idx="61">
                  <c:v>3</c:v>
                </c:pt>
                <c:pt idx="62">
                  <c:v>3.6666666666666665</c:v>
                </c:pt>
                <c:pt idx="63">
                  <c:v>1.8</c:v>
                </c:pt>
                <c:pt idx="64">
                  <c:v>1.9</c:v>
                </c:pt>
                <c:pt idx="65">
                  <c:v>1.9333333333333333</c:v>
                </c:pt>
                <c:pt idx="66">
                  <c:v>2.9</c:v>
                </c:pt>
                <c:pt idx="67">
                  <c:v>2.8</c:v>
                </c:pt>
                <c:pt idx="68">
                  <c:v>1.4666666666666668</c:v>
                </c:pt>
                <c:pt idx="69">
                  <c:v>1.75</c:v>
                </c:pt>
                <c:pt idx="70">
                  <c:v>2.8</c:v>
                </c:pt>
                <c:pt idx="71">
                  <c:v>3.45</c:v>
                </c:pt>
                <c:pt idx="72">
                  <c:v>2.8333333333333335</c:v>
                </c:pt>
                <c:pt idx="73">
                  <c:v>2</c:v>
                </c:pt>
                <c:pt idx="74">
                  <c:v>2.6666666666666665</c:v>
                </c:pt>
                <c:pt idx="75">
                  <c:v>1.9</c:v>
                </c:pt>
                <c:pt idx="76">
                  <c:v>2.9</c:v>
                </c:pt>
                <c:pt idx="77">
                  <c:v>1.9000000000000001</c:v>
                </c:pt>
                <c:pt idx="78">
                  <c:v>3.75</c:v>
                </c:pt>
                <c:pt idx="79">
                  <c:v>2</c:v>
                </c:pt>
                <c:pt idx="80">
                  <c:v>3.1666666666666665</c:v>
                </c:pt>
                <c:pt idx="81">
                  <c:v>2.0499999999999998</c:v>
                </c:pt>
                <c:pt idx="82">
                  <c:v>3.0666666666666664</c:v>
                </c:pt>
                <c:pt idx="83">
                  <c:v>2.0333333333333332</c:v>
                </c:pt>
              </c:numCache>
            </c:numRef>
          </c:yVal>
        </c:ser>
        <c:axId val="118211328"/>
        <c:axId val="118213248"/>
      </c:scatterChart>
      <c:valAx>
        <c:axId val="118211328"/>
        <c:scaling>
          <c:orientation val="minMax"/>
        </c:scaling>
        <c:axPos val="b"/>
        <c:title>
          <c:tx>
            <c:rich>
              <a:bodyPr/>
              <a:lstStyle/>
              <a:p>
                <a:pPr>
                  <a:defRPr/>
                </a:pPr>
                <a:r>
                  <a:rPr lang="en-US"/>
                  <a:t>Average Leaf Mass (g) </a:t>
                </a:r>
              </a:p>
            </c:rich>
          </c:tx>
        </c:title>
        <c:numFmt formatCode="General" sourceLinked="1"/>
        <c:tickLblPos val="nextTo"/>
        <c:crossAx val="118213248"/>
        <c:crosses val="autoZero"/>
        <c:crossBetween val="midCat"/>
      </c:valAx>
      <c:valAx>
        <c:axId val="118213248"/>
        <c:scaling>
          <c:orientation val="minMax"/>
        </c:scaling>
        <c:axPos val="l"/>
        <c:title>
          <c:tx>
            <c:rich>
              <a:bodyPr rot="-5400000" vert="horz"/>
              <a:lstStyle/>
              <a:p>
                <a:pPr>
                  <a:defRPr/>
                </a:pPr>
                <a:r>
                  <a:rPr lang="en-US"/>
                  <a:t>Average Sugar Concentration (%)</a:t>
                </a:r>
              </a:p>
            </c:rich>
          </c:tx>
        </c:title>
        <c:numFmt formatCode="0.00" sourceLinked="1"/>
        <c:tickLblPos val="nextTo"/>
        <c:crossAx val="118211328"/>
        <c:crosses val="autoZero"/>
        <c:crossBetween val="midCat"/>
      </c:valAx>
    </c:plotArea>
    <c:plotVisOnly val="1"/>
  </c:chart>
  <c:printSettings>
    <c:headerFooter/>
    <c:pageMargins b="0.750000000000001" l="0.70000000000000062" r="0.70000000000000062" t="0.75000000000000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a:pPr>
            <a:r>
              <a:rPr lang="en-US"/>
              <a:t>Foliar N</a:t>
            </a:r>
          </a:p>
        </c:rich>
      </c:tx>
    </c:title>
    <c:pivotFmts>
      <c:pivotFmt>
        <c:idx val="0"/>
        <c:marker>
          <c:symbol val="none"/>
        </c:marker>
      </c:pivotFmt>
      <c:pivotFmt>
        <c:idx val="1"/>
        <c:spPr>
          <a:solidFill>
            <a:srgbClr val="FFFF00"/>
          </a:solidFill>
          <a:ln>
            <a:solidFill>
              <a:schemeClr val="tx1"/>
            </a:solidFill>
          </a:ln>
        </c:spPr>
      </c:pivotFmt>
      <c:pivotFmt>
        <c:idx val="2"/>
        <c:spPr>
          <a:solidFill>
            <a:prstClr val="white">
              <a:lumMod val="65000"/>
            </a:prstClr>
          </a:solidFill>
          <a:ln>
            <a:solidFill>
              <a:prstClr val="black"/>
            </a:solidFill>
          </a:ln>
        </c:spPr>
      </c:pivotFmt>
      <c:pivotFmt>
        <c:idx val="3"/>
        <c:spPr>
          <a:solidFill>
            <a:srgbClr val="FFFF00"/>
          </a:solidFill>
          <a:ln>
            <a:solidFill>
              <a:prstClr val="black"/>
            </a:solidFill>
          </a:ln>
        </c:spPr>
      </c:pivotFmt>
      <c:pivotFmt>
        <c:idx val="4"/>
        <c:spPr>
          <a:solidFill>
            <a:prstClr val="white">
              <a:lumMod val="65000"/>
            </a:prstClr>
          </a:solidFill>
          <a:ln>
            <a:solidFill>
              <a:prstClr val="black"/>
            </a:solidFill>
          </a:ln>
        </c:spPr>
      </c:pivotFmt>
      <c:pivotFmt>
        <c:idx val="5"/>
        <c:spPr>
          <a:solidFill>
            <a:srgbClr val="FF0000"/>
          </a:solidFill>
          <a:ln>
            <a:solidFill>
              <a:prstClr val="black"/>
            </a:solidFill>
          </a:ln>
        </c:spPr>
      </c:pivotFmt>
      <c:pivotFmt>
        <c:idx val="6"/>
        <c:spPr>
          <a:solidFill>
            <a:srgbClr val="7030A0"/>
          </a:solidFill>
          <a:ln>
            <a:solidFill>
              <a:prstClr val="black"/>
            </a:solidFill>
          </a:ln>
        </c:spPr>
      </c:pivotFmt>
      <c:pivotFmt>
        <c:idx val="7"/>
        <c:spPr>
          <a:solidFill>
            <a:srgbClr val="0070C0"/>
          </a:solidFill>
          <a:ln>
            <a:solidFill>
              <a:prstClr val="black"/>
            </a:solidFill>
          </a:ln>
        </c:spPr>
      </c:pivotFmt>
      <c:pivotFmt>
        <c:idx val="8"/>
        <c:spPr>
          <a:solidFill>
            <a:prstClr val="white">
              <a:lumMod val="65000"/>
            </a:prstClr>
          </a:solidFill>
          <a:ln>
            <a:solidFill>
              <a:prstClr val="black"/>
            </a:solidFill>
          </a:ln>
        </c:spPr>
      </c:pivotFmt>
      <c:pivotFmt>
        <c:idx val="9"/>
        <c:spPr>
          <a:solidFill>
            <a:srgbClr val="FF0000"/>
          </a:solidFill>
          <a:ln>
            <a:solidFill>
              <a:prstClr val="black"/>
            </a:solidFill>
          </a:ln>
        </c:spPr>
      </c:pivotFmt>
      <c:pivotFmt>
        <c:idx val="10"/>
        <c:spPr>
          <a:solidFill>
            <a:srgbClr val="7030A0"/>
          </a:solidFill>
          <a:ln>
            <a:solidFill>
              <a:prstClr val="black"/>
            </a:solidFill>
          </a:ln>
        </c:spPr>
      </c:pivotFmt>
      <c:pivotFmt>
        <c:idx val="11"/>
        <c:spPr>
          <a:solidFill>
            <a:srgbClr val="0070C0"/>
          </a:solidFill>
          <a:ln>
            <a:solidFill>
              <a:prstClr val="black"/>
            </a:solidFill>
          </a:ln>
        </c:spPr>
      </c:pivotFmt>
      <c:pivotFmt>
        <c:idx val="12"/>
        <c:spPr>
          <a:solidFill>
            <a:srgbClr val="FFFF00"/>
          </a:solidFill>
          <a:ln>
            <a:solidFill>
              <a:prstClr val="black"/>
            </a:solidFill>
          </a:ln>
        </c:spPr>
      </c:pivotFmt>
      <c:pivotFmt>
        <c:idx val="13"/>
        <c:spPr>
          <a:solidFill>
            <a:schemeClr val="bg1">
              <a:lumMod val="75000"/>
            </a:schemeClr>
          </a:solidFill>
          <a:ln>
            <a:solidFill>
              <a:prstClr val="black"/>
            </a:solidFill>
          </a:ln>
        </c:spPr>
      </c:pivotFmt>
      <c:pivotFmt>
        <c:idx val="14"/>
        <c:spPr>
          <a:solidFill>
            <a:srgbClr val="FF0000"/>
          </a:solidFill>
          <a:ln>
            <a:solidFill>
              <a:prstClr val="black"/>
            </a:solidFill>
          </a:ln>
        </c:spPr>
      </c:pivotFmt>
      <c:pivotFmt>
        <c:idx val="15"/>
        <c:spPr>
          <a:solidFill>
            <a:srgbClr val="7030A0"/>
          </a:solidFill>
          <a:ln>
            <a:solidFill>
              <a:prstClr val="black"/>
            </a:solidFill>
          </a:ln>
        </c:spPr>
      </c:pivotFmt>
      <c:pivotFmt>
        <c:idx val="16"/>
        <c:spPr>
          <a:solidFill>
            <a:srgbClr val="0070C0"/>
          </a:solidFill>
          <a:ln>
            <a:solidFill>
              <a:prstClr val="black"/>
            </a:solidFill>
          </a:ln>
        </c:spPr>
      </c:pivotFmt>
      <c:pivotFmt>
        <c:idx val="17"/>
        <c:spPr>
          <a:solidFill>
            <a:srgbClr val="FFFF00"/>
          </a:solidFill>
          <a:ln>
            <a:solidFill>
              <a:prstClr val="black"/>
            </a:solidFill>
          </a:ln>
        </c:spPr>
      </c:pivotFmt>
      <c:pivotFmt>
        <c:idx val="18"/>
        <c:spPr>
          <a:solidFill>
            <a:prstClr val="white">
              <a:lumMod val="65000"/>
            </a:prstClr>
          </a:solidFill>
          <a:ln>
            <a:solidFill>
              <a:prstClr val="black"/>
            </a:solidFill>
          </a:ln>
        </c:spPr>
      </c:pivotFmt>
      <c:pivotFmt>
        <c:idx val="19"/>
        <c:spPr>
          <a:solidFill>
            <a:srgbClr val="FF0000"/>
          </a:solidFill>
          <a:ln>
            <a:solidFill>
              <a:prstClr val="black"/>
            </a:solidFill>
          </a:ln>
        </c:spPr>
      </c:pivotFmt>
      <c:pivotFmt>
        <c:idx val="20"/>
        <c:spPr>
          <a:solidFill>
            <a:srgbClr val="7030A0"/>
          </a:solidFill>
          <a:ln>
            <a:solidFill>
              <a:prstClr val="black"/>
            </a:solidFill>
          </a:ln>
        </c:spPr>
      </c:pivotFmt>
      <c:pivotFmt>
        <c:idx val="21"/>
        <c:spPr>
          <a:solidFill>
            <a:srgbClr val="0070C0"/>
          </a:solidFill>
          <a:ln>
            <a:solidFill>
              <a:prstClr val="black"/>
            </a:solidFill>
          </a:ln>
        </c:spPr>
      </c:pivotFmt>
      <c:pivotFmt>
        <c:idx val="22"/>
        <c:spPr>
          <a:solidFill>
            <a:srgbClr val="FFFF00"/>
          </a:solidFill>
          <a:ln>
            <a:solidFill>
              <a:prstClr val="black"/>
            </a:solidFill>
          </a:ln>
        </c:spPr>
      </c:pivotFmt>
      <c:pivotFmt>
        <c:idx val="23"/>
        <c:spPr>
          <a:solidFill>
            <a:prstClr val="white">
              <a:lumMod val="65000"/>
            </a:prstClr>
          </a:solidFill>
          <a:ln>
            <a:solidFill>
              <a:prstClr val="black"/>
            </a:solidFill>
          </a:ln>
        </c:spPr>
      </c:pivotFmt>
      <c:pivotFmt>
        <c:idx val="24"/>
        <c:spPr>
          <a:solidFill>
            <a:srgbClr val="FFFF00"/>
          </a:solidFill>
          <a:ln>
            <a:solidFill>
              <a:prstClr val="black"/>
            </a:solidFill>
          </a:ln>
        </c:spPr>
      </c:pivotFmt>
      <c:pivotFmt>
        <c:idx val="25"/>
        <c:spPr>
          <a:solidFill>
            <a:schemeClr val="bg1">
              <a:lumMod val="65000"/>
            </a:schemeClr>
          </a:solidFill>
          <a:ln>
            <a:solidFill>
              <a:prstClr val="black"/>
            </a:solidFill>
          </a:ln>
        </c:spPr>
      </c:pivotFmt>
    </c:pivotFmts>
    <c:plotArea>
      <c:layout/>
      <c:barChart>
        <c:barDir val="col"/>
        <c:grouping val="clustered"/>
        <c:ser>
          <c:idx val="0"/>
          <c:order val="0"/>
          <c:tx>
            <c:v>Total</c:v>
          </c:tx>
          <c:dPt>
            <c:idx val="0"/>
            <c:spPr>
              <a:solidFill>
                <a:srgbClr val="FFFF00"/>
              </a:solidFill>
              <a:ln>
                <a:solidFill>
                  <a:schemeClr val="tx1"/>
                </a:solidFill>
              </a:ln>
            </c:spPr>
          </c:dPt>
          <c:dPt>
            <c:idx val="1"/>
            <c:spPr>
              <a:solidFill>
                <a:prstClr val="white">
                  <a:lumMod val="65000"/>
                </a:prstClr>
              </a:solidFill>
              <a:ln>
                <a:solidFill>
                  <a:prstClr val="black"/>
                </a:solidFill>
              </a:ln>
            </c:spPr>
          </c:dPt>
          <c:dPt>
            <c:idx val="2"/>
            <c:spPr>
              <a:solidFill>
                <a:srgbClr val="FFFF00"/>
              </a:solidFill>
              <a:ln>
                <a:solidFill>
                  <a:prstClr val="black"/>
                </a:solidFill>
              </a:ln>
            </c:spPr>
          </c:dPt>
          <c:dPt>
            <c:idx val="3"/>
            <c:spPr>
              <a:solidFill>
                <a:prstClr val="white">
                  <a:lumMod val="65000"/>
                </a:prstClr>
              </a:solidFill>
              <a:ln>
                <a:solidFill>
                  <a:prstClr val="black"/>
                </a:solidFill>
              </a:ln>
            </c:spPr>
          </c:dPt>
          <c:dPt>
            <c:idx val="4"/>
            <c:spPr>
              <a:solidFill>
                <a:srgbClr val="FF0000"/>
              </a:solidFill>
              <a:ln>
                <a:solidFill>
                  <a:prstClr val="black"/>
                </a:solidFill>
              </a:ln>
            </c:spPr>
          </c:dPt>
          <c:dPt>
            <c:idx val="5"/>
            <c:spPr>
              <a:solidFill>
                <a:srgbClr val="7030A0"/>
              </a:solidFill>
              <a:ln>
                <a:solidFill>
                  <a:prstClr val="black"/>
                </a:solidFill>
              </a:ln>
            </c:spPr>
          </c:dPt>
          <c:dPt>
            <c:idx val="6"/>
            <c:spPr>
              <a:solidFill>
                <a:srgbClr val="0070C0"/>
              </a:solidFill>
              <a:ln>
                <a:solidFill>
                  <a:prstClr val="black"/>
                </a:solidFill>
              </a:ln>
            </c:spPr>
          </c:dPt>
          <c:dPt>
            <c:idx val="7"/>
            <c:spPr>
              <a:solidFill>
                <a:prstClr val="white">
                  <a:lumMod val="65000"/>
                </a:prstClr>
              </a:solidFill>
              <a:ln>
                <a:solidFill>
                  <a:prstClr val="black"/>
                </a:solidFill>
              </a:ln>
            </c:spPr>
          </c:dPt>
          <c:dPt>
            <c:idx val="8"/>
            <c:spPr>
              <a:solidFill>
                <a:srgbClr val="FF0000"/>
              </a:solidFill>
              <a:ln>
                <a:solidFill>
                  <a:prstClr val="black"/>
                </a:solidFill>
              </a:ln>
            </c:spPr>
          </c:dPt>
          <c:dPt>
            <c:idx val="9"/>
            <c:spPr>
              <a:solidFill>
                <a:srgbClr val="7030A0"/>
              </a:solidFill>
              <a:ln>
                <a:solidFill>
                  <a:prstClr val="black"/>
                </a:solidFill>
              </a:ln>
            </c:spPr>
          </c:dPt>
          <c:dPt>
            <c:idx val="10"/>
            <c:spPr>
              <a:solidFill>
                <a:srgbClr val="0070C0"/>
              </a:solidFill>
              <a:ln>
                <a:solidFill>
                  <a:prstClr val="black"/>
                </a:solidFill>
              </a:ln>
            </c:spPr>
          </c:dPt>
          <c:dPt>
            <c:idx val="11"/>
            <c:spPr>
              <a:solidFill>
                <a:srgbClr val="FFFF00"/>
              </a:solidFill>
              <a:ln>
                <a:solidFill>
                  <a:prstClr val="black"/>
                </a:solidFill>
              </a:ln>
            </c:spPr>
          </c:dPt>
          <c:dPt>
            <c:idx val="12"/>
            <c:spPr>
              <a:solidFill>
                <a:schemeClr val="bg1">
                  <a:lumMod val="75000"/>
                </a:schemeClr>
              </a:solidFill>
              <a:ln>
                <a:solidFill>
                  <a:prstClr val="black"/>
                </a:solidFill>
              </a:ln>
            </c:spPr>
          </c:dPt>
          <c:dPt>
            <c:idx val="13"/>
            <c:spPr>
              <a:solidFill>
                <a:srgbClr val="FF0000"/>
              </a:solidFill>
              <a:ln>
                <a:solidFill>
                  <a:prstClr val="black"/>
                </a:solidFill>
              </a:ln>
            </c:spPr>
          </c:dPt>
          <c:dPt>
            <c:idx val="14"/>
            <c:spPr>
              <a:solidFill>
                <a:srgbClr val="7030A0"/>
              </a:solidFill>
              <a:ln>
                <a:solidFill>
                  <a:prstClr val="black"/>
                </a:solidFill>
              </a:ln>
            </c:spPr>
          </c:dPt>
          <c:dPt>
            <c:idx val="15"/>
            <c:spPr>
              <a:solidFill>
                <a:srgbClr val="0070C0"/>
              </a:solidFill>
              <a:ln>
                <a:solidFill>
                  <a:prstClr val="black"/>
                </a:solidFill>
              </a:ln>
            </c:spPr>
          </c:dPt>
          <c:dPt>
            <c:idx val="16"/>
            <c:spPr>
              <a:solidFill>
                <a:srgbClr val="FFFF00"/>
              </a:solidFill>
              <a:ln>
                <a:solidFill>
                  <a:prstClr val="black"/>
                </a:solidFill>
              </a:ln>
            </c:spPr>
          </c:dPt>
          <c:dPt>
            <c:idx val="17"/>
            <c:spPr>
              <a:solidFill>
                <a:prstClr val="white">
                  <a:lumMod val="65000"/>
                </a:prstClr>
              </a:solidFill>
              <a:ln>
                <a:solidFill>
                  <a:prstClr val="black"/>
                </a:solidFill>
              </a:ln>
            </c:spPr>
          </c:dPt>
          <c:dPt>
            <c:idx val="18"/>
            <c:spPr>
              <a:solidFill>
                <a:srgbClr val="FF0000"/>
              </a:solidFill>
              <a:ln>
                <a:solidFill>
                  <a:prstClr val="black"/>
                </a:solidFill>
              </a:ln>
            </c:spPr>
          </c:dPt>
          <c:dPt>
            <c:idx val="19"/>
            <c:spPr>
              <a:solidFill>
                <a:srgbClr val="7030A0"/>
              </a:solidFill>
              <a:ln>
                <a:solidFill>
                  <a:prstClr val="black"/>
                </a:solidFill>
              </a:ln>
            </c:spPr>
          </c:dPt>
          <c:dPt>
            <c:idx val="20"/>
            <c:spPr>
              <a:solidFill>
                <a:srgbClr val="0070C0"/>
              </a:solidFill>
              <a:ln>
                <a:solidFill>
                  <a:prstClr val="black"/>
                </a:solidFill>
              </a:ln>
            </c:spPr>
          </c:dPt>
          <c:dPt>
            <c:idx val="21"/>
            <c:spPr>
              <a:solidFill>
                <a:srgbClr val="FFFF00"/>
              </a:solidFill>
              <a:ln>
                <a:solidFill>
                  <a:prstClr val="black"/>
                </a:solidFill>
              </a:ln>
            </c:spPr>
          </c:dPt>
          <c:dPt>
            <c:idx val="22"/>
            <c:spPr>
              <a:solidFill>
                <a:prstClr val="white">
                  <a:lumMod val="65000"/>
                </a:prstClr>
              </a:solidFill>
              <a:ln>
                <a:solidFill>
                  <a:prstClr val="black"/>
                </a:solidFill>
              </a:ln>
            </c:spPr>
          </c:dPt>
          <c:dPt>
            <c:idx val="23"/>
            <c:spPr>
              <a:solidFill>
                <a:srgbClr val="FFFF00"/>
              </a:solidFill>
              <a:ln>
                <a:solidFill>
                  <a:prstClr val="black"/>
                </a:solidFill>
              </a:ln>
            </c:spPr>
          </c:dPt>
          <c:dPt>
            <c:idx val="24"/>
            <c:spPr>
              <a:solidFill>
                <a:schemeClr val="bg1">
                  <a:lumMod val="65000"/>
                </a:schemeClr>
              </a:solidFill>
              <a:ln>
                <a:solidFill>
                  <a:prstClr val="black"/>
                </a:solidFill>
              </a:ln>
            </c:spPr>
          </c:dPt>
          <c:cat>
            <c:strLit>
              <c:ptCount val="25"/>
              <c:pt idx="0">
                <c:v>C6 Ca</c:v>
              </c:pt>
              <c:pt idx="1">
                <c:v>C6 Control</c:v>
              </c:pt>
              <c:pt idx="2">
                <c:v>C8 Ca</c:v>
              </c:pt>
              <c:pt idx="3">
                <c:v>C8 Control</c:v>
              </c:pt>
              <c:pt idx="4">
                <c:v>C8 N</c:v>
              </c:pt>
              <c:pt idx="5">
                <c:v>C8 NP</c:v>
              </c:pt>
              <c:pt idx="6">
                <c:v>C8 P</c:v>
              </c:pt>
              <c:pt idx="7">
                <c:v>C9 Control</c:v>
              </c:pt>
              <c:pt idx="8">
                <c:v>C9 N</c:v>
              </c:pt>
              <c:pt idx="9">
                <c:v>C9 NP</c:v>
              </c:pt>
              <c:pt idx="10">
                <c:v>C9 P</c:v>
              </c:pt>
              <c:pt idx="11">
                <c:v>JBM Ca</c:v>
              </c:pt>
              <c:pt idx="12">
                <c:v>JBM Control</c:v>
              </c:pt>
              <c:pt idx="13">
                <c:v>JBM N</c:v>
              </c:pt>
              <c:pt idx="14">
                <c:v>JBM NP</c:v>
              </c:pt>
              <c:pt idx="15">
                <c:v>JBM P</c:v>
              </c:pt>
              <c:pt idx="16">
                <c:v>JBO Ca</c:v>
              </c:pt>
              <c:pt idx="17">
                <c:v>JBO Control</c:v>
              </c:pt>
              <c:pt idx="18">
                <c:v>JBO N</c:v>
              </c:pt>
              <c:pt idx="19">
                <c:v>JBO NP</c:v>
              </c:pt>
              <c:pt idx="20">
                <c:v>JBO P</c:v>
              </c:pt>
              <c:pt idx="21">
                <c:v>C8 Beech  Ca</c:v>
              </c:pt>
              <c:pt idx="22">
                <c:v>C8 Beech  Control</c:v>
              </c:pt>
              <c:pt idx="23">
                <c:v>C8 Birch  Ca</c:v>
              </c:pt>
              <c:pt idx="24">
                <c:v>C8 Birch  Control</c:v>
              </c:pt>
            </c:strLit>
          </c:cat>
          <c:val>
            <c:numLit>
              <c:formatCode>General</c:formatCode>
              <c:ptCount val="25"/>
              <c:pt idx="0">
                <c:v>17.92752772569661</c:v>
              </c:pt>
              <c:pt idx="1">
                <c:v>16.701271533966089</c:v>
              </c:pt>
              <c:pt idx="2">
                <c:v>12.2849695384502</c:v>
              </c:pt>
              <c:pt idx="3">
                <c:v>14.025973975658401</c:v>
              </c:pt>
              <c:pt idx="4">
                <c:v>13.049061000347098</c:v>
              </c:pt>
              <c:pt idx="5">
                <c:v>16.706663668155599</c:v>
              </c:pt>
              <c:pt idx="6">
                <c:v>13.556458353996305</c:v>
              </c:pt>
              <c:pt idx="7">
                <c:v>16.874385774135501</c:v>
              </c:pt>
              <c:pt idx="8">
                <c:v>17.83646881580351</c:v>
              </c:pt>
              <c:pt idx="9">
                <c:v>16.323088407516511</c:v>
              </c:pt>
              <c:pt idx="10">
                <c:v>15.992038249969506</c:v>
              </c:pt>
              <c:pt idx="11">
                <c:v>17.284757494926389</c:v>
              </c:pt>
              <c:pt idx="12">
                <c:v>16.9532510638236</c:v>
              </c:pt>
              <c:pt idx="13">
                <c:v>21.400745809078185</c:v>
              </c:pt>
              <c:pt idx="14">
                <c:v>21.36768490076059</c:v>
              </c:pt>
              <c:pt idx="15">
                <c:v>19.599075615406012</c:v>
              </c:pt>
              <c:pt idx="16">
                <c:v>18.366845250129689</c:v>
              </c:pt>
              <c:pt idx="17">
                <c:v>14.709566831588708</c:v>
              </c:pt>
              <c:pt idx="18">
                <c:v>20.7270812988281</c:v>
              </c:pt>
              <c:pt idx="19">
                <c:v>19.591426849365178</c:v>
              </c:pt>
              <c:pt idx="20">
                <c:v>17.40977674722669</c:v>
              </c:pt>
              <c:pt idx="21">
                <c:v>19.379912614822299</c:v>
              </c:pt>
              <c:pt idx="22">
                <c:v>17.951384782791099</c:v>
              </c:pt>
              <c:pt idx="23">
                <c:v>20.863244533538783</c:v>
              </c:pt>
              <c:pt idx="24">
                <c:v>20.684181849161789</c:v>
              </c:pt>
            </c:numLit>
          </c:val>
        </c:ser>
        <c:axId val="119833344"/>
        <c:axId val="119834880"/>
      </c:barChart>
      <c:catAx>
        <c:axId val="119833344"/>
        <c:scaling>
          <c:orientation val="minMax"/>
        </c:scaling>
        <c:axPos val="b"/>
        <c:numFmt formatCode="General" sourceLinked="1"/>
        <c:tickLblPos val="nextTo"/>
        <c:crossAx val="119834880"/>
        <c:crosses val="autoZero"/>
        <c:lblAlgn val="ctr"/>
        <c:lblOffset val="100"/>
      </c:catAx>
      <c:valAx>
        <c:axId val="119834880"/>
        <c:scaling>
          <c:orientation val="minMax"/>
          <c:max val="22"/>
          <c:min val="0"/>
        </c:scaling>
        <c:axPos val="l"/>
        <c:title>
          <c:tx>
            <c:rich>
              <a:bodyPr rot="-5400000" vert="horz"/>
              <a:lstStyle/>
              <a:p>
                <a:pPr>
                  <a:defRPr/>
                </a:pPr>
                <a:r>
                  <a:rPr lang="en-US"/>
                  <a:t>N (mg/g)</a:t>
                </a:r>
              </a:p>
            </c:rich>
          </c:tx>
        </c:title>
        <c:numFmt formatCode="General" sourceLinked="1"/>
        <c:tickLblPos val="nextTo"/>
        <c:crossAx val="119833344"/>
        <c:crosses val="autoZero"/>
        <c:crossBetween val="between"/>
      </c:valAx>
    </c:plotArea>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1"/>
  <c:lang val="en-US"/>
  <c:chart>
    <c:plotArea>
      <c:layout/>
      <c:barChart>
        <c:barDir val="col"/>
        <c:grouping val="clustered"/>
        <c:ser>
          <c:idx val="0"/>
          <c:order val="0"/>
          <c:cat>
            <c:strRef>
              <c:f>'C&amp;N_QC'!$B$12:$C$12</c:f>
              <c:strCache>
                <c:ptCount val="2"/>
                <c:pt idx="0">
                  <c:v>Mean QC</c:v>
                </c:pt>
                <c:pt idx="1">
                  <c:v>QC Actual</c:v>
                </c:pt>
              </c:strCache>
            </c:strRef>
          </c:cat>
          <c:val>
            <c:numRef>
              <c:f>'C&amp;N_QC'!$B$13:$C$13</c:f>
              <c:numCache>
                <c:formatCode>General</c:formatCode>
                <c:ptCount val="2"/>
                <c:pt idx="0">
                  <c:v>2.1184852421283722</c:v>
                </c:pt>
                <c:pt idx="1">
                  <c:v>2.25</c:v>
                </c:pt>
              </c:numCache>
            </c:numRef>
          </c:val>
        </c:ser>
        <c:axId val="120072448"/>
        <c:axId val="120078336"/>
      </c:barChart>
      <c:catAx>
        <c:axId val="120072448"/>
        <c:scaling>
          <c:orientation val="minMax"/>
        </c:scaling>
        <c:axPos val="b"/>
        <c:numFmt formatCode="General" sourceLinked="1"/>
        <c:tickLblPos val="nextTo"/>
        <c:crossAx val="120078336"/>
        <c:crosses val="autoZero"/>
        <c:auto val="1"/>
        <c:lblAlgn val="ctr"/>
        <c:lblOffset val="100"/>
      </c:catAx>
      <c:valAx>
        <c:axId val="120078336"/>
        <c:scaling>
          <c:orientation val="minMax"/>
        </c:scaling>
        <c:axPos val="l"/>
        <c:title>
          <c:tx>
            <c:rich>
              <a:bodyPr rot="-5400000" vert="horz"/>
              <a:lstStyle/>
              <a:p>
                <a:pPr>
                  <a:defRPr/>
                </a:pPr>
                <a:r>
                  <a:rPr lang="en-US"/>
                  <a:t>%N</a:t>
                </a:r>
              </a:p>
            </c:rich>
          </c:tx>
        </c:title>
        <c:numFmt formatCode="General" sourceLinked="1"/>
        <c:tickLblPos val="nextTo"/>
        <c:crossAx val="120072448"/>
        <c:crosses val="autoZero"/>
        <c:crossBetween val="between"/>
      </c:valAx>
    </c:plotArea>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chart>
    <c:title/>
    <c:plotArea>
      <c:layout/>
      <c:scatterChart>
        <c:scatterStyle val="lineMarker"/>
        <c:ser>
          <c:idx val="0"/>
          <c:order val="0"/>
          <c:tx>
            <c:strRef>
              <c:f>'Dry leaf mass '!$J$2</c:f>
              <c:strCache>
                <c:ptCount val="1"/>
                <c:pt idx="0">
                  <c:v>P 214.914</c:v>
                </c:pt>
              </c:strCache>
            </c:strRef>
          </c:tx>
          <c:spPr>
            <a:ln w="28575">
              <a:noFill/>
            </a:ln>
          </c:spPr>
          <c:trendline>
            <c:trendlineType val="linear"/>
            <c:dispRSqr val="1"/>
            <c:trendlineLbl>
              <c:layout>
                <c:manualLayout>
                  <c:x val="5.1284756918075595E-2"/>
                  <c:y val="-0.24246467594106649"/>
                </c:manualLayout>
              </c:layout>
              <c:numFmt formatCode="General" sourceLinked="0"/>
            </c:trendlineLbl>
          </c:trendline>
          <c:xVal>
            <c:numRef>
              <c:f>'Dry leaf mass '!$J$3:$J$86</c:f>
              <c:numCache>
                <c:formatCode>0.0000</c:formatCode>
                <c:ptCount val="84"/>
                <c:pt idx="0">
                  <c:v>1.0014359615562407</c:v>
                </c:pt>
                <c:pt idx="1">
                  <c:v>0.89913328986688779</c:v>
                </c:pt>
                <c:pt idx="2">
                  <c:v>1.0107523937125702</c:v>
                </c:pt>
                <c:pt idx="3">
                  <c:v>0.79143450948448768</c:v>
                </c:pt>
                <c:pt idx="4">
                  <c:v>0.93638187029509568</c:v>
                </c:pt>
                <c:pt idx="5">
                  <c:v>1.057520140295638</c:v>
                </c:pt>
                <c:pt idx="6">
                  <c:v>0.80505464996518672</c:v>
                </c:pt>
                <c:pt idx="7">
                  <c:v>0.87687746265451072</c:v>
                </c:pt>
                <c:pt idx="8">
                  <c:v>1.1520389398063624</c:v>
                </c:pt>
                <c:pt idx="9">
                  <c:v>0.99119400880198016</c:v>
                </c:pt>
                <c:pt idx="10">
                  <c:v>1.1532529241641096</c:v>
                </c:pt>
                <c:pt idx="11">
                  <c:v>0.97369747577462518</c:v>
                </c:pt>
                <c:pt idx="12">
                  <c:v>1.6646026842325989</c:v>
                </c:pt>
                <c:pt idx="13">
                  <c:v>1.1084288799332729</c:v>
                </c:pt>
                <c:pt idx="14">
                  <c:v>0.80451726592408568</c:v>
                </c:pt>
                <c:pt idx="15">
                  <c:v>1.2051972322489306</c:v>
                </c:pt>
                <c:pt idx="16">
                  <c:v>1.7777245294086403</c:v>
                </c:pt>
                <c:pt idx="17">
                  <c:v>1.0324073281379464</c:v>
                </c:pt>
                <c:pt idx="18">
                  <c:v>0.90828045611900243</c:v>
                </c:pt>
                <c:pt idx="19">
                  <c:v>0.95386546920303295</c:v>
                </c:pt>
                <c:pt idx="20">
                  <c:v>1.2295440700000264</c:v>
                </c:pt>
                <c:pt idx="21">
                  <c:v>1.0836949100711741</c:v>
                </c:pt>
                <c:pt idx="22">
                  <c:v>1.0263236454292324</c:v>
                </c:pt>
                <c:pt idx="23">
                  <c:v>1.2003834304684733</c:v>
                </c:pt>
                <c:pt idx="24">
                  <c:v>1.5320293743705267</c:v>
                </c:pt>
                <c:pt idx="25">
                  <c:v>1.6613619900564123</c:v>
                </c:pt>
                <c:pt idx="26">
                  <c:v>1.4225598596517939</c:v>
                </c:pt>
                <c:pt idx="27">
                  <c:v>1.3443632482317514</c:v>
                </c:pt>
                <c:pt idx="28">
                  <c:v>0.93648246007477942</c:v>
                </c:pt>
                <c:pt idx="29">
                  <c:v>1.0751492840163537</c:v>
                </c:pt>
                <c:pt idx="30">
                  <c:v>0.95286426883032771</c:v>
                </c:pt>
                <c:pt idx="31">
                  <c:v>0.97426305401781244</c:v>
                </c:pt>
                <c:pt idx="32">
                  <c:v>1.183911344046054</c:v>
                </c:pt>
                <c:pt idx="33">
                  <c:v>1.0934392462852267</c:v>
                </c:pt>
                <c:pt idx="34">
                  <c:v>0.91241819448766692</c:v>
                </c:pt>
                <c:pt idx="35">
                  <c:v>0.90737514881243764</c:v>
                </c:pt>
                <c:pt idx="36">
                  <c:v>0.94678240308718198</c:v>
                </c:pt>
                <c:pt idx="37">
                  <c:v>1.0546434963306299</c:v>
                </c:pt>
                <c:pt idx="38">
                  <c:v>1.1243621956128103</c:v>
                </c:pt>
                <c:pt idx="39">
                  <c:v>0.95684464230611344</c:v>
                </c:pt>
                <c:pt idx="40">
                  <c:v>1.2289212880349023</c:v>
                </c:pt>
                <c:pt idx="41">
                  <c:v>1.0034159304521162</c:v>
                </c:pt>
                <c:pt idx="42">
                  <c:v>1.1990753474303508</c:v>
                </c:pt>
                <c:pt idx="43">
                  <c:v>1.1153499857535814</c:v>
                </c:pt>
                <c:pt idx="44">
                  <c:v>1.1033012790455279</c:v>
                </c:pt>
                <c:pt idx="45">
                  <c:v>1.1833174095860339</c:v>
                </c:pt>
                <c:pt idx="46">
                  <c:v>1.0504314262189003</c:v>
                </c:pt>
                <c:pt idx="47">
                  <c:v>1.2654279892342373</c:v>
                </c:pt>
                <c:pt idx="48">
                  <c:v>1.0683343343767868</c:v>
                </c:pt>
                <c:pt idx="49">
                  <c:v>0.95401650441874564</c:v>
                </c:pt>
                <c:pt idx="50">
                  <c:v>1.1808113578643702</c:v>
                </c:pt>
                <c:pt idx="51">
                  <c:v>1.0040163301965115</c:v>
                </c:pt>
                <c:pt idx="52">
                  <c:v>1.0067653726198098</c:v>
                </c:pt>
                <c:pt idx="53">
                  <c:v>1.1178049776426633</c:v>
                </c:pt>
                <c:pt idx="54">
                  <c:v>1.3109744148088707</c:v>
                </c:pt>
                <c:pt idx="55">
                  <c:v>1.2426440130161756</c:v>
                </c:pt>
                <c:pt idx="56">
                  <c:v>1.3706303146665575</c:v>
                </c:pt>
                <c:pt idx="57">
                  <c:v>1.3955650197810183</c:v>
                </c:pt>
                <c:pt idx="58">
                  <c:v>1.3132762092456003</c:v>
                </c:pt>
                <c:pt idx="59">
                  <c:v>1.6347189266967286</c:v>
                </c:pt>
                <c:pt idx="60">
                  <c:v>1.8797557169700272</c:v>
                </c:pt>
                <c:pt idx="61">
                  <c:v>1.3325995343373125</c:v>
                </c:pt>
                <c:pt idx="62">
                  <c:v>1.2310113436045753</c:v>
                </c:pt>
                <c:pt idx="63">
                  <c:v>1.7770028674185336</c:v>
                </c:pt>
                <c:pt idx="64">
                  <c:v>1.3628437422935551</c:v>
                </c:pt>
                <c:pt idx="65">
                  <c:v>1.5825589693589639</c:v>
                </c:pt>
                <c:pt idx="66">
                  <c:v>1.176879487112769</c:v>
                </c:pt>
                <c:pt idx="67">
                  <c:v>1.5513237333303156</c:v>
                </c:pt>
                <c:pt idx="68">
                  <c:v>1.1963942960128415</c:v>
                </c:pt>
                <c:pt idx="69">
                  <c:v>1.1160099261505705</c:v>
                </c:pt>
                <c:pt idx="70">
                  <c:v>1.09607993502349</c:v>
                </c:pt>
                <c:pt idx="71">
                  <c:v>0.96843196243205742</c:v>
                </c:pt>
                <c:pt idx="72">
                  <c:v>1.1130297514819185</c:v>
                </c:pt>
                <c:pt idx="73">
                  <c:v>1.4796996638118391</c:v>
                </c:pt>
                <c:pt idx="74">
                  <c:v>1.3254109717696247</c:v>
                </c:pt>
                <c:pt idx="75">
                  <c:v>1.3257574011688058</c:v>
                </c:pt>
                <c:pt idx="76">
                  <c:v>1.0490466108208651</c:v>
                </c:pt>
                <c:pt idx="77">
                  <c:v>1.3496939505638657</c:v>
                </c:pt>
                <c:pt idx="78">
                  <c:v>1.1684584145119639</c:v>
                </c:pt>
                <c:pt idx="79">
                  <c:v>1.3751915764032865</c:v>
                </c:pt>
                <c:pt idx="80">
                  <c:v>1.4382063089568897</c:v>
                </c:pt>
                <c:pt idx="81">
                  <c:v>1.186822386950581</c:v>
                </c:pt>
                <c:pt idx="82">
                  <c:v>1.3660042104942234</c:v>
                </c:pt>
                <c:pt idx="83">
                  <c:v>1.4230218385563087</c:v>
                </c:pt>
              </c:numCache>
            </c:numRef>
          </c:xVal>
          <c:yVal>
            <c:numRef>
              <c:f>'Dry leaf mass '!$H$3:$H$86</c:f>
              <c:numCache>
                <c:formatCode>General</c:formatCode>
                <c:ptCount val="84"/>
                <c:pt idx="0">
                  <c:v>0.32666666666666672</c:v>
                </c:pt>
                <c:pt idx="1">
                  <c:v>0.32388888888888889</c:v>
                </c:pt>
                <c:pt idx="2">
                  <c:v>0.19421052631578947</c:v>
                </c:pt>
                <c:pt idx="3">
                  <c:v>0.31416666666666665</c:v>
                </c:pt>
                <c:pt idx="4">
                  <c:v>0.28964285714285715</c:v>
                </c:pt>
                <c:pt idx="5">
                  <c:v>0.30217391304347829</c:v>
                </c:pt>
                <c:pt idx="6">
                  <c:v>0.3338888888888889</c:v>
                </c:pt>
                <c:pt idx="7">
                  <c:v>0.31722222222222224</c:v>
                </c:pt>
                <c:pt idx="8">
                  <c:v>0.20590909090909093</c:v>
                </c:pt>
                <c:pt idx="9">
                  <c:v>0.12766666666666668</c:v>
                </c:pt>
                <c:pt idx="10">
                  <c:v>0.20529411764705885</c:v>
                </c:pt>
                <c:pt idx="11">
                  <c:v>0.11583333333333333</c:v>
                </c:pt>
                <c:pt idx="12">
                  <c:v>0.24857142857142858</c:v>
                </c:pt>
                <c:pt idx="13">
                  <c:v>0.21391304347826087</c:v>
                </c:pt>
                <c:pt idx="14">
                  <c:v>0.21333333333333335</c:v>
                </c:pt>
                <c:pt idx="15">
                  <c:v>0.29619047619047617</c:v>
                </c:pt>
                <c:pt idx="16">
                  <c:v>0.17695652173913046</c:v>
                </c:pt>
                <c:pt idx="17">
                  <c:v>0.2096875</c:v>
                </c:pt>
                <c:pt idx="18">
                  <c:v>0.22566666666666665</c:v>
                </c:pt>
                <c:pt idx="19">
                  <c:v>0.20227272727272727</c:v>
                </c:pt>
                <c:pt idx="20">
                  <c:v>0.12212121212121213</c:v>
                </c:pt>
                <c:pt idx="21">
                  <c:v>0.13555555555555557</c:v>
                </c:pt>
                <c:pt idx="22">
                  <c:v>0.22695652173913042</c:v>
                </c:pt>
                <c:pt idx="23">
                  <c:v>0.23727272727272727</c:v>
                </c:pt>
                <c:pt idx="24">
                  <c:v>0.18545454545454546</c:v>
                </c:pt>
                <c:pt idx="25">
                  <c:v>0.11461538461538462</c:v>
                </c:pt>
                <c:pt idx="26">
                  <c:v>0.15823529411764706</c:v>
                </c:pt>
                <c:pt idx="27">
                  <c:v>0.27173913043478259</c:v>
                </c:pt>
                <c:pt idx="28">
                  <c:v>0.26</c:v>
                </c:pt>
                <c:pt idx="29">
                  <c:v>0.13742857142857143</c:v>
                </c:pt>
                <c:pt idx="30">
                  <c:v>0.15843750000000001</c:v>
                </c:pt>
                <c:pt idx="31">
                  <c:v>0.15684210526315789</c:v>
                </c:pt>
                <c:pt idx="32">
                  <c:v>0.14571428571428571</c:v>
                </c:pt>
                <c:pt idx="33">
                  <c:v>0.12176470588235293</c:v>
                </c:pt>
                <c:pt idx="34">
                  <c:v>0.19850000000000001</c:v>
                </c:pt>
                <c:pt idx="35">
                  <c:v>0.20777777777777778</c:v>
                </c:pt>
                <c:pt idx="36">
                  <c:v>0.17266666666666666</c:v>
                </c:pt>
                <c:pt idx="37">
                  <c:v>0.13529411764705881</c:v>
                </c:pt>
                <c:pt idx="38">
                  <c:v>0.219</c:v>
                </c:pt>
                <c:pt idx="39">
                  <c:v>0.20555555555555555</c:v>
                </c:pt>
                <c:pt idx="40">
                  <c:v>0.18105263157894735</c:v>
                </c:pt>
                <c:pt idx="41">
                  <c:v>0.14826086956521739</c:v>
                </c:pt>
                <c:pt idx="42">
                  <c:v>0.25173913043478263</c:v>
                </c:pt>
                <c:pt idx="43">
                  <c:v>0.1965625</c:v>
                </c:pt>
                <c:pt idx="44">
                  <c:v>0.34343750000000001</c:v>
                </c:pt>
                <c:pt idx="45">
                  <c:v>0.20771428571428571</c:v>
                </c:pt>
                <c:pt idx="46">
                  <c:v>0.24684210526315792</c:v>
                </c:pt>
                <c:pt idx="47">
                  <c:v>0.44</c:v>
                </c:pt>
                <c:pt idx="48">
                  <c:v>0.31681818181818183</c:v>
                </c:pt>
                <c:pt idx="49">
                  <c:v>0.16767441860465115</c:v>
                </c:pt>
                <c:pt idx="50">
                  <c:v>0.26857142857142857</c:v>
                </c:pt>
                <c:pt idx="51">
                  <c:v>0.17384615384615382</c:v>
                </c:pt>
                <c:pt idx="52">
                  <c:v>0.25695652173913042</c:v>
                </c:pt>
                <c:pt idx="53">
                  <c:v>0.49</c:v>
                </c:pt>
                <c:pt idx="54">
                  <c:v>0.23838709677419354</c:v>
                </c:pt>
                <c:pt idx="55">
                  <c:v>0.33380952380952378</c:v>
                </c:pt>
                <c:pt idx="56">
                  <c:v>0.2473684210526316</c:v>
                </c:pt>
                <c:pt idx="57">
                  <c:v>0.4</c:v>
                </c:pt>
                <c:pt idx="58">
                  <c:v>0.21652173913043479</c:v>
                </c:pt>
                <c:pt idx="59">
                  <c:v>0.23700000000000002</c:v>
                </c:pt>
                <c:pt idx="60">
                  <c:v>0.23624999999999999</c:v>
                </c:pt>
                <c:pt idx="61">
                  <c:v>0.26806451612903226</c:v>
                </c:pt>
                <c:pt idx="62">
                  <c:v>0.24879999999999999</c:v>
                </c:pt>
                <c:pt idx="63">
                  <c:v>0.33260869565217394</c:v>
                </c:pt>
                <c:pt idx="64">
                  <c:v>0.16964285714285715</c:v>
                </c:pt>
                <c:pt idx="65">
                  <c:v>9.818181818181819E-2</c:v>
                </c:pt>
                <c:pt idx="66">
                  <c:v>0.22352941176470587</c:v>
                </c:pt>
                <c:pt idx="67">
                  <c:v>0.296875</c:v>
                </c:pt>
                <c:pt idx="68">
                  <c:v>0.2111764705882353</c:v>
                </c:pt>
                <c:pt idx="69">
                  <c:v>0.18571428571428572</c:v>
                </c:pt>
                <c:pt idx="70">
                  <c:v>0.18166666666666667</c:v>
                </c:pt>
                <c:pt idx="71">
                  <c:v>0.13804878048780489</c:v>
                </c:pt>
                <c:pt idx="72">
                  <c:v>0.27739130434782611</c:v>
                </c:pt>
                <c:pt idx="73">
                  <c:v>0.16470588235294117</c:v>
                </c:pt>
                <c:pt idx="74">
                  <c:v>0.22312499999999999</c:v>
                </c:pt>
                <c:pt idx="75">
                  <c:v>8.7222222222222229E-2</c:v>
                </c:pt>
                <c:pt idx="76">
                  <c:v>0.24117647058823527</c:v>
                </c:pt>
                <c:pt idx="77">
                  <c:v>0.29499999999999998</c:v>
                </c:pt>
                <c:pt idx="78">
                  <c:v>0.1326086956521739</c:v>
                </c:pt>
                <c:pt idx="79">
                  <c:v>0.18590909090909091</c:v>
                </c:pt>
                <c:pt idx="80">
                  <c:v>0.26200000000000001</c:v>
                </c:pt>
                <c:pt idx="81">
                  <c:v>0.18133333333333335</c:v>
                </c:pt>
                <c:pt idx="82">
                  <c:v>0.23105263157894734</c:v>
                </c:pt>
                <c:pt idx="83">
                  <c:v>0.38647058823529412</c:v>
                </c:pt>
              </c:numCache>
            </c:numRef>
          </c:yVal>
        </c:ser>
        <c:axId val="118513664"/>
        <c:axId val="118515584"/>
      </c:scatterChart>
      <c:valAx>
        <c:axId val="118513664"/>
        <c:scaling>
          <c:orientation val="minMax"/>
        </c:scaling>
        <c:axPos val="b"/>
        <c:title>
          <c:tx>
            <c:rich>
              <a:bodyPr/>
              <a:lstStyle/>
              <a:p>
                <a:pPr>
                  <a:defRPr/>
                </a:pPr>
                <a:r>
                  <a:rPr lang="en-US"/>
                  <a:t>Foliar P</a:t>
                </a:r>
              </a:p>
            </c:rich>
          </c:tx>
        </c:title>
        <c:numFmt formatCode="0.0000" sourceLinked="1"/>
        <c:tickLblPos val="nextTo"/>
        <c:crossAx val="118515584"/>
        <c:crosses val="autoZero"/>
        <c:crossBetween val="midCat"/>
      </c:valAx>
      <c:valAx>
        <c:axId val="118515584"/>
        <c:scaling>
          <c:orientation val="minMax"/>
        </c:scaling>
        <c:axPos val="l"/>
        <c:title>
          <c:tx>
            <c:rich>
              <a:bodyPr rot="-5400000" vert="horz"/>
              <a:lstStyle/>
              <a:p>
                <a:pPr>
                  <a:defRPr/>
                </a:pPr>
                <a:r>
                  <a:rPr lang="en-US"/>
                  <a:t>Avg Leaf Mass</a:t>
                </a:r>
              </a:p>
            </c:rich>
          </c:tx>
        </c:title>
        <c:numFmt formatCode="General" sourceLinked="1"/>
        <c:tickLblPos val="nextTo"/>
        <c:crossAx val="118513664"/>
        <c:crosses val="autoZero"/>
        <c:crossBetween val="midCat"/>
      </c:valAx>
    </c:plotArea>
    <c:plotVisOnly val="1"/>
  </c:chart>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a:pPr>
            <a:r>
              <a:rPr lang="en-US"/>
              <a:t>Leaf</a:t>
            </a:r>
            <a:r>
              <a:rPr lang="en-US" baseline="0"/>
              <a:t> Mass Response to Foliar Ca</a:t>
            </a:r>
            <a:endParaRPr lang="en-US"/>
          </a:p>
        </c:rich>
      </c:tx>
    </c:title>
    <c:plotArea>
      <c:layout/>
      <c:scatterChart>
        <c:scatterStyle val="lineMarker"/>
        <c:ser>
          <c:idx val="0"/>
          <c:order val="0"/>
          <c:tx>
            <c:strRef>
              <c:f>'Dry leaf mass '!$K$2</c:f>
              <c:strCache>
                <c:ptCount val="1"/>
                <c:pt idx="0">
                  <c:v>Ca 315.887</c:v>
                </c:pt>
              </c:strCache>
            </c:strRef>
          </c:tx>
          <c:spPr>
            <a:ln w="28575">
              <a:noFill/>
            </a:ln>
          </c:spPr>
          <c:trendline>
            <c:trendlineType val="linear"/>
            <c:dispRSqr val="1"/>
            <c:trendlineLbl>
              <c:layout>
                <c:manualLayout>
                  <c:x val="5.0233682621733437E-2"/>
                  <c:y val="-0.25859808479571456"/>
                </c:manualLayout>
              </c:layout>
              <c:numFmt formatCode="General" sourceLinked="0"/>
            </c:trendlineLbl>
          </c:trendline>
          <c:xVal>
            <c:numRef>
              <c:f>'Dry leaf mass '!$K$3:$K$86</c:f>
              <c:numCache>
                <c:formatCode>0.0000</c:formatCode>
                <c:ptCount val="84"/>
                <c:pt idx="0">
                  <c:v>7.6781296862069395</c:v>
                </c:pt>
                <c:pt idx="1">
                  <c:v>5.7028722329343395</c:v>
                </c:pt>
                <c:pt idx="2">
                  <c:v>6.5828526006130836</c:v>
                </c:pt>
                <c:pt idx="3">
                  <c:v>7.58172023469215</c:v>
                </c:pt>
                <c:pt idx="4">
                  <c:v>5.7651592714030304</c:v>
                </c:pt>
                <c:pt idx="5">
                  <c:v>9.0240226119124696</c:v>
                </c:pt>
                <c:pt idx="6">
                  <c:v>6.5158748276032057</c:v>
                </c:pt>
                <c:pt idx="7">
                  <c:v>6.2696268167975626</c:v>
                </c:pt>
                <c:pt idx="8">
                  <c:v>5.9947681718563341</c:v>
                </c:pt>
                <c:pt idx="9">
                  <c:v>6.3467438539707128</c:v>
                </c:pt>
                <c:pt idx="10">
                  <c:v>4.2909457785815066</c:v>
                </c:pt>
                <c:pt idx="11">
                  <c:v>8.9644982352345952</c:v>
                </c:pt>
                <c:pt idx="12">
                  <c:v>8.7571037700388068</c:v>
                </c:pt>
                <c:pt idx="13">
                  <c:v>5.2342715427264492</c:v>
                </c:pt>
                <c:pt idx="14">
                  <c:v>5.8313748752196384</c:v>
                </c:pt>
                <c:pt idx="15">
                  <c:v>7.4523426022760297</c:v>
                </c:pt>
                <c:pt idx="16">
                  <c:v>6.6945739445894459</c:v>
                </c:pt>
                <c:pt idx="17">
                  <c:v>3.3468443521904505</c:v>
                </c:pt>
                <c:pt idx="18">
                  <c:v>3.0753466021702915</c:v>
                </c:pt>
                <c:pt idx="19">
                  <c:v>3.3022355899901084</c:v>
                </c:pt>
                <c:pt idx="20">
                  <c:v>3.8981509731586175</c:v>
                </c:pt>
                <c:pt idx="21">
                  <c:v>5.4402754744847828</c:v>
                </c:pt>
                <c:pt idx="22">
                  <c:v>4.5909487584340285</c:v>
                </c:pt>
                <c:pt idx="23">
                  <c:v>3.5781733424503557</c:v>
                </c:pt>
                <c:pt idx="24">
                  <c:v>5.5373824531197053</c:v>
                </c:pt>
                <c:pt idx="25">
                  <c:v>6.6987326906601083</c:v>
                </c:pt>
                <c:pt idx="26">
                  <c:v>5.2782346931314441</c:v>
                </c:pt>
                <c:pt idx="27">
                  <c:v>7.2344461056911129</c:v>
                </c:pt>
                <c:pt idx="28">
                  <c:v>5.5374671065577372</c:v>
                </c:pt>
                <c:pt idx="29">
                  <c:v>5.0675150361302048</c:v>
                </c:pt>
                <c:pt idx="30">
                  <c:v>3.5623625496952522</c:v>
                </c:pt>
                <c:pt idx="31">
                  <c:v>2.7882254686499284</c:v>
                </c:pt>
                <c:pt idx="32">
                  <c:v>5.6928494762292638</c:v>
                </c:pt>
                <c:pt idx="33">
                  <c:v>5.9557241916594554</c:v>
                </c:pt>
                <c:pt idx="34">
                  <c:v>5.0893280662601024</c:v>
                </c:pt>
                <c:pt idx="35">
                  <c:v>3.6188422467300225</c:v>
                </c:pt>
                <c:pt idx="36">
                  <c:v>4.3850662375092933</c:v>
                </c:pt>
                <c:pt idx="37">
                  <c:v>5.9616513793000179</c:v>
                </c:pt>
                <c:pt idx="38">
                  <c:v>3.2879866530758552</c:v>
                </c:pt>
                <c:pt idx="39">
                  <c:v>4.0627359001298116</c:v>
                </c:pt>
                <c:pt idx="40">
                  <c:v>5.208959211078481</c:v>
                </c:pt>
                <c:pt idx="41">
                  <c:v>4.2258248063269201</c:v>
                </c:pt>
                <c:pt idx="42">
                  <c:v>3.1693569093756788</c:v>
                </c:pt>
                <c:pt idx="43">
                  <c:v>4.0792174108796031</c:v>
                </c:pt>
                <c:pt idx="44">
                  <c:v>8.6600887242756102</c:v>
                </c:pt>
                <c:pt idx="45">
                  <c:v>11.261882192953504</c:v>
                </c:pt>
                <c:pt idx="46">
                  <c:v>9.1900475303879148</c:v>
                </c:pt>
                <c:pt idx="47">
                  <c:v>8.4599026016386549</c:v>
                </c:pt>
                <c:pt idx="48">
                  <c:v>8.9369180006490332</c:v>
                </c:pt>
                <c:pt idx="49">
                  <c:v>5.3409704863176852</c:v>
                </c:pt>
                <c:pt idx="50">
                  <c:v>12.832134072732691</c:v>
                </c:pt>
                <c:pt idx="51">
                  <c:v>7.6900327382746232</c:v>
                </c:pt>
                <c:pt idx="52">
                  <c:v>6.5975825260106689</c:v>
                </c:pt>
                <c:pt idx="53">
                  <c:v>8.8400339797418521</c:v>
                </c:pt>
                <c:pt idx="54">
                  <c:v>11.14651258749555</c:v>
                </c:pt>
                <c:pt idx="55">
                  <c:v>7.2980239523522092</c:v>
                </c:pt>
                <c:pt idx="56">
                  <c:v>8.3171447986827616</c:v>
                </c:pt>
                <c:pt idx="57">
                  <c:v>10.270237357110364</c:v>
                </c:pt>
                <c:pt idx="58">
                  <c:v>7.5487690075263219</c:v>
                </c:pt>
                <c:pt idx="59">
                  <c:v>10.793892394883615</c:v>
                </c:pt>
                <c:pt idx="60">
                  <c:v>9.7139258771028167</c:v>
                </c:pt>
                <c:pt idx="61">
                  <c:v>11.821114842759791</c:v>
                </c:pt>
                <c:pt idx="62">
                  <c:v>10.486808486073896</c:v>
                </c:pt>
                <c:pt idx="63">
                  <c:v>9.3375153442026591</c:v>
                </c:pt>
                <c:pt idx="64">
                  <c:v>7.4018016875199359</c:v>
                </c:pt>
                <c:pt idx="65">
                  <c:v>3.6079731949841727</c:v>
                </c:pt>
                <c:pt idx="66">
                  <c:v>5.4104988811580697</c:v>
                </c:pt>
                <c:pt idx="67">
                  <c:v>6.5966150497584906</c:v>
                </c:pt>
                <c:pt idx="68">
                  <c:v>9.5851661372849257</c:v>
                </c:pt>
                <c:pt idx="69">
                  <c:v>9.1563864503914782</c:v>
                </c:pt>
                <c:pt idx="70">
                  <c:v>9.4718582102889926</c:v>
                </c:pt>
                <c:pt idx="71">
                  <c:v>6.5145810394677834</c:v>
                </c:pt>
                <c:pt idx="72">
                  <c:v>5.317517484673238</c:v>
                </c:pt>
                <c:pt idx="73">
                  <c:v>6.9066190572211719</c:v>
                </c:pt>
                <c:pt idx="74">
                  <c:v>9.3597048834586438</c:v>
                </c:pt>
                <c:pt idx="75">
                  <c:v>3.1803623704702155</c:v>
                </c:pt>
                <c:pt idx="76">
                  <c:v>9.0930241479110983</c:v>
                </c:pt>
                <c:pt idx="77">
                  <c:v>12.179078095580223</c:v>
                </c:pt>
                <c:pt idx="78">
                  <c:v>9.7194077237403356</c:v>
                </c:pt>
                <c:pt idx="79">
                  <c:v>6.7492190639429559</c:v>
                </c:pt>
                <c:pt idx="80">
                  <c:v>7.8086096534416143</c:v>
                </c:pt>
                <c:pt idx="81">
                  <c:v>3.6723388044994656</c:v>
                </c:pt>
                <c:pt idx="82">
                  <c:v>5.9000389879648081</c:v>
                </c:pt>
                <c:pt idx="83">
                  <c:v>4.3892967572628443</c:v>
                </c:pt>
              </c:numCache>
            </c:numRef>
          </c:xVal>
          <c:yVal>
            <c:numRef>
              <c:f>'Dry leaf mass '!$H$3:$H$86</c:f>
              <c:numCache>
                <c:formatCode>General</c:formatCode>
                <c:ptCount val="84"/>
                <c:pt idx="0">
                  <c:v>0.32666666666666672</c:v>
                </c:pt>
                <c:pt idx="1">
                  <c:v>0.32388888888888889</c:v>
                </c:pt>
                <c:pt idx="2">
                  <c:v>0.19421052631578947</c:v>
                </c:pt>
                <c:pt idx="3">
                  <c:v>0.31416666666666665</c:v>
                </c:pt>
                <c:pt idx="4">
                  <c:v>0.28964285714285715</c:v>
                </c:pt>
                <c:pt idx="5">
                  <c:v>0.30217391304347829</c:v>
                </c:pt>
                <c:pt idx="6">
                  <c:v>0.3338888888888889</c:v>
                </c:pt>
                <c:pt idx="7">
                  <c:v>0.31722222222222224</c:v>
                </c:pt>
                <c:pt idx="8">
                  <c:v>0.20590909090909093</c:v>
                </c:pt>
                <c:pt idx="9">
                  <c:v>0.12766666666666668</c:v>
                </c:pt>
                <c:pt idx="10">
                  <c:v>0.20529411764705885</c:v>
                </c:pt>
                <c:pt idx="11">
                  <c:v>0.11583333333333333</c:v>
                </c:pt>
                <c:pt idx="12">
                  <c:v>0.24857142857142858</c:v>
                </c:pt>
                <c:pt idx="13">
                  <c:v>0.21391304347826087</c:v>
                </c:pt>
                <c:pt idx="14">
                  <c:v>0.21333333333333335</c:v>
                </c:pt>
                <c:pt idx="15">
                  <c:v>0.29619047619047617</c:v>
                </c:pt>
                <c:pt idx="16">
                  <c:v>0.17695652173913046</c:v>
                </c:pt>
                <c:pt idx="17">
                  <c:v>0.2096875</c:v>
                </c:pt>
                <c:pt idx="18">
                  <c:v>0.22566666666666665</c:v>
                </c:pt>
                <c:pt idx="19">
                  <c:v>0.20227272727272727</c:v>
                </c:pt>
                <c:pt idx="20">
                  <c:v>0.12212121212121213</c:v>
                </c:pt>
                <c:pt idx="21">
                  <c:v>0.13555555555555557</c:v>
                </c:pt>
                <c:pt idx="22">
                  <c:v>0.22695652173913042</c:v>
                </c:pt>
                <c:pt idx="23">
                  <c:v>0.23727272727272727</c:v>
                </c:pt>
                <c:pt idx="24">
                  <c:v>0.18545454545454546</c:v>
                </c:pt>
                <c:pt idx="25">
                  <c:v>0.11461538461538462</c:v>
                </c:pt>
                <c:pt idx="26">
                  <c:v>0.15823529411764706</c:v>
                </c:pt>
                <c:pt idx="27">
                  <c:v>0.27173913043478259</c:v>
                </c:pt>
                <c:pt idx="28">
                  <c:v>0.26</c:v>
                </c:pt>
                <c:pt idx="29">
                  <c:v>0.13742857142857143</c:v>
                </c:pt>
                <c:pt idx="30">
                  <c:v>0.15843750000000001</c:v>
                </c:pt>
                <c:pt idx="31">
                  <c:v>0.15684210526315789</c:v>
                </c:pt>
                <c:pt idx="32">
                  <c:v>0.14571428571428571</c:v>
                </c:pt>
                <c:pt idx="33">
                  <c:v>0.12176470588235293</c:v>
                </c:pt>
                <c:pt idx="34">
                  <c:v>0.19850000000000001</c:v>
                </c:pt>
                <c:pt idx="35">
                  <c:v>0.20777777777777778</c:v>
                </c:pt>
                <c:pt idx="36">
                  <c:v>0.17266666666666666</c:v>
                </c:pt>
                <c:pt idx="37">
                  <c:v>0.13529411764705881</c:v>
                </c:pt>
                <c:pt idx="38">
                  <c:v>0.219</c:v>
                </c:pt>
                <c:pt idx="39">
                  <c:v>0.20555555555555555</c:v>
                </c:pt>
                <c:pt idx="40">
                  <c:v>0.18105263157894735</c:v>
                </c:pt>
                <c:pt idx="41">
                  <c:v>0.14826086956521739</c:v>
                </c:pt>
                <c:pt idx="42">
                  <c:v>0.25173913043478263</c:v>
                </c:pt>
                <c:pt idx="43">
                  <c:v>0.1965625</c:v>
                </c:pt>
                <c:pt idx="44">
                  <c:v>0.34343750000000001</c:v>
                </c:pt>
                <c:pt idx="45">
                  <c:v>0.20771428571428571</c:v>
                </c:pt>
                <c:pt idx="46">
                  <c:v>0.24684210526315792</c:v>
                </c:pt>
                <c:pt idx="47">
                  <c:v>0.44</c:v>
                </c:pt>
                <c:pt idx="48">
                  <c:v>0.31681818181818183</c:v>
                </c:pt>
                <c:pt idx="49">
                  <c:v>0.16767441860465115</c:v>
                </c:pt>
                <c:pt idx="50">
                  <c:v>0.26857142857142857</c:v>
                </c:pt>
                <c:pt idx="51">
                  <c:v>0.17384615384615382</c:v>
                </c:pt>
                <c:pt idx="52">
                  <c:v>0.25695652173913042</c:v>
                </c:pt>
                <c:pt idx="53">
                  <c:v>0.49</c:v>
                </c:pt>
                <c:pt idx="54">
                  <c:v>0.23838709677419354</c:v>
                </c:pt>
                <c:pt idx="55">
                  <c:v>0.33380952380952378</c:v>
                </c:pt>
                <c:pt idx="56">
                  <c:v>0.2473684210526316</c:v>
                </c:pt>
                <c:pt idx="57">
                  <c:v>0.4</c:v>
                </c:pt>
                <c:pt idx="58">
                  <c:v>0.21652173913043479</c:v>
                </c:pt>
                <c:pt idx="59">
                  <c:v>0.23700000000000002</c:v>
                </c:pt>
                <c:pt idx="60">
                  <c:v>0.23624999999999999</c:v>
                </c:pt>
                <c:pt idx="61">
                  <c:v>0.26806451612903226</c:v>
                </c:pt>
                <c:pt idx="62">
                  <c:v>0.24879999999999999</c:v>
                </c:pt>
                <c:pt idx="63">
                  <c:v>0.33260869565217394</c:v>
                </c:pt>
                <c:pt idx="64">
                  <c:v>0.16964285714285715</c:v>
                </c:pt>
                <c:pt idx="65">
                  <c:v>9.818181818181819E-2</c:v>
                </c:pt>
                <c:pt idx="66">
                  <c:v>0.22352941176470587</c:v>
                </c:pt>
                <c:pt idx="67">
                  <c:v>0.296875</c:v>
                </c:pt>
                <c:pt idx="68">
                  <c:v>0.2111764705882353</c:v>
                </c:pt>
                <c:pt idx="69">
                  <c:v>0.18571428571428572</c:v>
                </c:pt>
                <c:pt idx="70">
                  <c:v>0.18166666666666667</c:v>
                </c:pt>
                <c:pt idx="71">
                  <c:v>0.13804878048780489</c:v>
                </c:pt>
                <c:pt idx="72">
                  <c:v>0.27739130434782611</c:v>
                </c:pt>
                <c:pt idx="73">
                  <c:v>0.16470588235294117</c:v>
                </c:pt>
                <c:pt idx="74">
                  <c:v>0.22312499999999999</c:v>
                </c:pt>
                <c:pt idx="75">
                  <c:v>8.7222222222222229E-2</c:v>
                </c:pt>
                <c:pt idx="76">
                  <c:v>0.24117647058823527</c:v>
                </c:pt>
                <c:pt idx="77">
                  <c:v>0.29499999999999998</c:v>
                </c:pt>
                <c:pt idx="78">
                  <c:v>0.1326086956521739</c:v>
                </c:pt>
                <c:pt idx="79">
                  <c:v>0.18590909090909091</c:v>
                </c:pt>
                <c:pt idx="80">
                  <c:v>0.26200000000000001</c:v>
                </c:pt>
                <c:pt idx="81">
                  <c:v>0.18133333333333335</c:v>
                </c:pt>
                <c:pt idx="82">
                  <c:v>0.23105263157894734</c:v>
                </c:pt>
                <c:pt idx="83">
                  <c:v>0.38647058823529412</c:v>
                </c:pt>
              </c:numCache>
            </c:numRef>
          </c:yVal>
        </c:ser>
        <c:axId val="118541312"/>
        <c:axId val="118551680"/>
      </c:scatterChart>
      <c:valAx>
        <c:axId val="118541312"/>
        <c:scaling>
          <c:orientation val="minMax"/>
        </c:scaling>
        <c:axPos val="b"/>
        <c:title>
          <c:tx>
            <c:rich>
              <a:bodyPr/>
              <a:lstStyle/>
              <a:p>
                <a:pPr>
                  <a:defRPr/>
                </a:pPr>
                <a:r>
                  <a:rPr lang="en-US"/>
                  <a:t>Foliar Ca (mg/g)</a:t>
                </a:r>
              </a:p>
            </c:rich>
          </c:tx>
        </c:title>
        <c:numFmt formatCode="0.0000" sourceLinked="1"/>
        <c:tickLblPos val="nextTo"/>
        <c:crossAx val="118551680"/>
        <c:crosses val="autoZero"/>
        <c:crossBetween val="midCat"/>
      </c:valAx>
      <c:valAx>
        <c:axId val="118551680"/>
        <c:scaling>
          <c:orientation val="minMax"/>
        </c:scaling>
        <c:axPos val="l"/>
        <c:title>
          <c:tx>
            <c:rich>
              <a:bodyPr rot="-5400000" vert="horz"/>
              <a:lstStyle/>
              <a:p>
                <a:pPr>
                  <a:defRPr/>
                </a:pPr>
                <a:r>
                  <a:rPr lang="en-US"/>
                  <a:t>Avg Leaf Mass (g)</a:t>
                </a:r>
              </a:p>
            </c:rich>
          </c:tx>
        </c:title>
        <c:numFmt formatCode="General" sourceLinked="1"/>
        <c:tickLblPos val="nextTo"/>
        <c:crossAx val="118541312"/>
        <c:crosses val="autoZero"/>
        <c:crossBetween val="midCat"/>
      </c:valAx>
    </c:plotArea>
    <c:plotVisOnly val="1"/>
  </c:chart>
  <c:printSettings>
    <c:headerFooter/>
    <c:pageMargins b="0.750000000000001" l="0.70000000000000062" r="0.70000000000000062" t="0.75000000000000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chart>
    <c:title/>
    <c:plotArea>
      <c:layout/>
      <c:scatterChart>
        <c:scatterStyle val="lineMarker"/>
        <c:ser>
          <c:idx val="0"/>
          <c:order val="0"/>
          <c:tx>
            <c:strRef>
              <c:f>'Dry leaf mass '!$L$2</c:f>
              <c:strCache>
                <c:ptCount val="1"/>
                <c:pt idx="0">
                  <c:v>K 766.490</c:v>
                </c:pt>
              </c:strCache>
            </c:strRef>
          </c:tx>
          <c:spPr>
            <a:ln w="28575">
              <a:noFill/>
            </a:ln>
          </c:spPr>
          <c:trendline>
            <c:trendlineType val="linear"/>
            <c:dispRSqr val="1"/>
            <c:trendlineLbl>
              <c:layout>
                <c:manualLayout>
                  <c:x val="0.18842241778601238"/>
                  <c:y val="-0.10376685672911594"/>
                </c:manualLayout>
              </c:layout>
              <c:numFmt formatCode="General" sourceLinked="0"/>
            </c:trendlineLbl>
          </c:trendline>
          <c:xVal>
            <c:numRef>
              <c:f>'Dry leaf mass '!$L$3:$L$86</c:f>
              <c:numCache>
                <c:formatCode>0.0000</c:formatCode>
                <c:ptCount val="84"/>
                <c:pt idx="0">
                  <c:v>8.6827278015531171</c:v>
                </c:pt>
                <c:pt idx="1">
                  <c:v>5.4644058194928018</c:v>
                </c:pt>
                <c:pt idx="2">
                  <c:v>6.9832200803139148</c:v>
                </c:pt>
                <c:pt idx="3">
                  <c:v>5.0313451297220899</c:v>
                </c:pt>
                <c:pt idx="4">
                  <c:v>6.1688245801850847</c:v>
                </c:pt>
                <c:pt idx="5">
                  <c:v>8.5166600694837165</c:v>
                </c:pt>
                <c:pt idx="6">
                  <c:v>6.8526519567730624</c:v>
                </c:pt>
                <c:pt idx="7">
                  <c:v>7.0673762167184568</c:v>
                </c:pt>
                <c:pt idx="8">
                  <c:v>6.714189971600554</c:v>
                </c:pt>
                <c:pt idx="9">
                  <c:v>4.8597510037051448</c:v>
                </c:pt>
                <c:pt idx="10">
                  <c:v>6.3425129768019985</c:v>
                </c:pt>
                <c:pt idx="11">
                  <c:v>4.5636426532901986</c:v>
                </c:pt>
                <c:pt idx="12">
                  <c:v>9.5384474025810544</c:v>
                </c:pt>
                <c:pt idx="13">
                  <c:v>8.1535468314794688</c:v>
                </c:pt>
                <c:pt idx="14">
                  <c:v>6.3325967937594436</c:v>
                </c:pt>
                <c:pt idx="15">
                  <c:v>6.5327443236076368</c:v>
                </c:pt>
                <c:pt idx="16">
                  <c:v>6.3467744364580909</c:v>
                </c:pt>
                <c:pt idx="17">
                  <c:v>5.9508412979663516</c:v>
                </c:pt>
                <c:pt idx="18">
                  <c:v>6.6715988830167419</c:v>
                </c:pt>
                <c:pt idx="19">
                  <c:v>5.798145161078704</c:v>
                </c:pt>
                <c:pt idx="20">
                  <c:v>6.8582770726999343</c:v>
                </c:pt>
                <c:pt idx="21">
                  <c:v>5.150450698469907</c:v>
                </c:pt>
                <c:pt idx="22">
                  <c:v>5.77734694431477</c:v>
                </c:pt>
                <c:pt idx="23">
                  <c:v>6.0103063732900912</c:v>
                </c:pt>
                <c:pt idx="24">
                  <c:v>8.1844117607760811</c:v>
                </c:pt>
                <c:pt idx="25">
                  <c:v>7.2380795453935622</c:v>
                </c:pt>
                <c:pt idx="26">
                  <c:v>7.8671230925945377</c:v>
                </c:pt>
                <c:pt idx="27">
                  <c:v>7.825259920123381</c:v>
                </c:pt>
                <c:pt idx="28">
                  <c:v>7.0816924119243208</c:v>
                </c:pt>
                <c:pt idx="29">
                  <c:v>8.6146335229349535</c:v>
                </c:pt>
                <c:pt idx="30">
                  <c:v>6.3747942593518561</c:v>
                </c:pt>
                <c:pt idx="31">
                  <c:v>6.9247667113924081</c:v>
                </c:pt>
                <c:pt idx="32">
                  <c:v>8.7163415843141863</c:v>
                </c:pt>
                <c:pt idx="33">
                  <c:v>8.164036763906946</c:v>
                </c:pt>
                <c:pt idx="34">
                  <c:v>6.1516391035869331</c:v>
                </c:pt>
                <c:pt idx="35">
                  <c:v>6.0500155087267906</c:v>
                </c:pt>
                <c:pt idx="36">
                  <c:v>5.1955841489614123</c:v>
                </c:pt>
                <c:pt idx="37">
                  <c:v>9.131521280763824</c:v>
                </c:pt>
                <c:pt idx="38">
                  <c:v>5.7332344866758564</c:v>
                </c:pt>
                <c:pt idx="39">
                  <c:v>6.2482280843109441</c:v>
                </c:pt>
                <c:pt idx="40">
                  <c:v>6.971856308743229</c:v>
                </c:pt>
                <c:pt idx="41">
                  <c:v>6.3508321826409606</c:v>
                </c:pt>
                <c:pt idx="42">
                  <c:v>6.5094551283632791</c:v>
                </c:pt>
                <c:pt idx="43">
                  <c:v>7.5468827582739522</c:v>
                </c:pt>
                <c:pt idx="44">
                  <c:v>6.569572456590854</c:v>
                </c:pt>
                <c:pt idx="45">
                  <c:v>8.0538664437376735</c:v>
                </c:pt>
                <c:pt idx="46">
                  <c:v>6.1498407838407259</c:v>
                </c:pt>
                <c:pt idx="47">
                  <c:v>7.0701566412399108</c:v>
                </c:pt>
                <c:pt idx="48">
                  <c:v>6.9084372462513244</c:v>
                </c:pt>
                <c:pt idx="49">
                  <c:v>7.3561864289961427</c:v>
                </c:pt>
                <c:pt idx="50">
                  <c:v>6.8499910234688892</c:v>
                </c:pt>
                <c:pt idx="51">
                  <c:v>7.5813224531121319</c:v>
                </c:pt>
                <c:pt idx="52">
                  <c:v>5.6642695739017155</c:v>
                </c:pt>
                <c:pt idx="53">
                  <c:v>6.6170074117664992</c:v>
                </c:pt>
                <c:pt idx="54">
                  <c:v>8.3230444733793547</c:v>
                </c:pt>
                <c:pt idx="55">
                  <c:v>7.0460140131334654</c:v>
                </c:pt>
                <c:pt idx="56">
                  <c:v>5.6561386598399803</c:v>
                </c:pt>
                <c:pt idx="57">
                  <c:v>8.6777437917496361</c:v>
                </c:pt>
                <c:pt idx="58">
                  <c:v>6.7792473055841107</c:v>
                </c:pt>
                <c:pt idx="59">
                  <c:v>6.0510590168885683</c:v>
                </c:pt>
                <c:pt idx="60">
                  <c:v>6.091048022979197</c:v>
                </c:pt>
                <c:pt idx="61">
                  <c:v>5.6910871260736684</c:v>
                </c:pt>
                <c:pt idx="62">
                  <c:v>6.9395799447986581</c:v>
                </c:pt>
                <c:pt idx="63">
                  <c:v>7.5703098649957807</c:v>
                </c:pt>
                <c:pt idx="64">
                  <c:v>7.6448193021593163</c:v>
                </c:pt>
                <c:pt idx="65">
                  <c:v>7.8051255906267611</c:v>
                </c:pt>
                <c:pt idx="66">
                  <c:v>6.4389624023208958</c:v>
                </c:pt>
                <c:pt idx="67">
                  <c:v>6.6028088719674365</c:v>
                </c:pt>
                <c:pt idx="68">
                  <c:v>6.4826598329337077</c:v>
                </c:pt>
                <c:pt idx="69">
                  <c:v>6.5573568274906719</c:v>
                </c:pt>
                <c:pt idx="70">
                  <c:v>6.5067482709867992</c:v>
                </c:pt>
                <c:pt idx="71">
                  <c:v>6.3279385439151143</c:v>
                </c:pt>
                <c:pt idx="72">
                  <c:v>6.1247829879357845</c:v>
                </c:pt>
                <c:pt idx="73">
                  <c:v>7.9303901594167323</c:v>
                </c:pt>
                <c:pt idx="74">
                  <c:v>7.1676097608325779</c:v>
                </c:pt>
                <c:pt idx="75">
                  <c:v>9.925667677921151</c:v>
                </c:pt>
                <c:pt idx="76">
                  <c:v>5.3270395990477644</c:v>
                </c:pt>
                <c:pt idx="77">
                  <c:v>6.0053189988963673</c:v>
                </c:pt>
                <c:pt idx="78">
                  <c:v>5.5391997053251281</c:v>
                </c:pt>
                <c:pt idx="79">
                  <c:v>6.577201059786125</c:v>
                </c:pt>
                <c:pt idx="80">
                  <c:v>7.1533630671586899</c:v>
                </c:pt>
                <c:pt idx="81">
                  <c:v>7.323164071415925</c:v>
                </c:pt>
                <c:pt idx="82">
                  <c:v>8.421417077286188</c:v>
                </c:pt>
                <c:pt idx="83">
                  <c:v>6.922587291330812</c:v>
                </c:pt>
              </c:numCache>
            </c:numRef>
          </c:xVal>
          <c:yVal>
            <c:numRef>
              <c:f>'Dry leaf mass '!$H$3:$H$86</c:f>
              <c:numCache>
                <c:formatCode>General</c:formatCode>
                <c:ptCount val="84"/>
                <c:pt idx="0">
                  <c:v>0.32666666666666672</c:v>
                </c:pt>
                <c:pt idx="1">
                  <c:v>0.32388888888888889</c:v>
                </c:pt>
                <c:pt idx="2">
                  <c:v>0.19421052631578947</c:v>
                </c:pt>
                <c:pt idx="3">
                  <c:v>0.31416666666666665</c:v>
                </c:pt>
                <c:pt idx="4">
                  <c:v>0.28964285714285715</c:v>
                </c:pt>
                <c:pt idx="5">
                  <c:v>0.30217391304347829</c:v>
                </c:pt>
                <c:pt idx="6">
                  <c:v>0.3338888888888889</c:v>
                </c:pt>
                <c:pt idx="7">
                  <c:v>0.31722222222222224</c:v>
                </c:pt>
                <c:pt idx="8">
                  <c:v>0.20590909090909093</c:v>
                </c:pt>
                <c:pt idx="9">
                  <c:v>0.12766666666666668</c:v>
                </c:pt>
                <c:pt idx="10">
                  <c:v>0.20529411764705885</c:v>
                </c:pt>
                <c:pt idx="11">
                  <c:v>0.11583333333333333</c:v>
                </c:pt>
                <c:pt idx="12">
                  <c:v>0.24857142857142858</c:v>
                </c:pt>
                <c:pt idx="13">
                  <c:v>0.21391304347826087</c:v>
                </c:pt>
                <c:pt idx="14">
                  <c:v>0.21333333333333335</c:v>
                </c:pt>
                <c:pt idx="15">
                  <c:v>0.29619047619047617</c:v>
                </c:pt>
                <c:pt idx="16">
                  <c:v>0.17695652173913046</c:v>
                </c:pt>
                <c:pt idx="17">
                  <c:v>0.2096875</c:v>
                </c:pt>
                <c:pt idx="18">
                  <c:v>0.22566666666666665</c:v>
                </c:pt>
                <c:pt idx="19">
                  <c:v>0.20227272727272727</c:v>
                </c:pt>
                <c:pt idx="20">
                  <c:v>0.12212121212121213</c:v>
                </c:pt>
                <c:pt idx="21">
                  <c:v>0.13555555555555557</c:v>
                </c:pt>
                <c:pt idx="22">
                  <c:v>0.22695652173913042</c:v>
                </c:pt>
                <c:pt idx="23">
                  <c:v>0.23727272727272727</c:v>
                </c:pt>
                <c:pt idx="24">
                  <c:v>0.18545454545454546</c:v>
                </c:pt>
                <c:pt idx="25">
                  <c:v>0.11461538461538462</c:v>
                </c:pt>
                <c:pt idx="26">
                  <c:v>0.15823529411764706</c:v>
                </c:pt>
                <c:pt idx="27">
                  <c:v>0.27173913043478259</c:v>
                </c:pt>
                <c:pt idx="28">
                  <c:v>0.26</c:v>
                </c:pt>
                <c:pt idx="29">
                  <c:v>0.13742857142857143</c:v>
                </c:pt>
                <c:pt idx="30">
                  <c:v>0.15843750000000001</c:v>
                </c:pt>
                <c:pt idx="31">
                  <c:v>0.15684210526315789</c:v>
                </c:pt>
                <c:pt idx="32">
                  <c:v>0.14571428571428571</c:v>
                </c:pt>
                <c:pt idx="33">
                  <c:v>0.12176470588235293</c:v>
                </c:pt>
                <c:pt idx="34">
                  <c:v>0.19850000000000001</c:v>
                </c:pt>
                <c:pt idx="35">
                  <c:v>0.20777777777777778</c:v>
                </c:pt>
                <c:pt idx="36">
                  <c:v>0.17266666666666666</c:v>
                </c:pt>
                <c:pt idx="37">
                  <c:v>0.13529411764705881</c:v>
                </c:pt>
                <c:pt idx="38">
                  <c:v>0.219</c:v>
                </c:pt>
                <c:pt idx="39">
                  <c:v>0.20555555555555555</c:v>
                </c:pt>
                <c:pt idx="40">
                  <c:v>0.18105263157894735</c:v>
                </c:pt>
                <c:pt idx="41">
                  <c:v>0.14826086956521739</c:v>
                </c:pt>
                <c:pt idx="42">
                  <c:v>0.25173913043478263</c:v>
                </c:pt>
                <c:pt idx="43">
                  <c:v>0.1965625</c:v>
                </c:pt>
                <c:pt idx="44">
                  <c:v>0.34343750000000001</c:v>
                </c:pt>
                <c:pt idx="45">
                  <c:v>0.20771428571428571</c:v>
                </c:pt>
                <c:pt idx="46">
                  <c:v>0.24684210526315792</c:v>
                </c:pt>
                <c:pt idx="47">
                  <c:v>0.44</c:v>
                </c:pt>
                <c:pt idx="48">
                  <c:v>0.31681818181818183</c:v>
                </c:pt>
                <c:pt idx="49">
                  <c:v>0.16767441860465115</c:v>
                </c:pt>
                <c:pt idx="50">
                  <c:v>0.26857142857142857</c:v>
                </c:pt>
                <c:pt idx="51">
                  <c:v>0.17384615384615382</c:v>
                </c:pt>
                <c:pt idx="52">
                  <c:v>0.25695652173913042</c:v>
                </c:pt>
                <c:pt idx="53">
                  <c:v>0.49</c:v>
                </c:pt>
                <c:pt idx="54">
                  <c:v>0.23838709677419354</c:v>
                </c:pt>
                <c:pt idx="55">
                  <c:v>0.33380952380952378</c:v>
                </c:pt>
                <c:pt idx="56">
                  <c:v>0.2473684210526316</c:v>
                </c:pt>
                <c:pt idx="57">
                  <c:v>0.4</c:v>
                </c:pt>
                <c:pt idx="58">
                  <c:v>0.21652173913043479</c:v>
                </c:pt>
                <c:pt idx="59">
                  <c:v>0.23700000000000002</c:v>
                </c:pt>
                <c:pt idx="60">
                  <c:v>0.23624999999999999</c:v>
                </c:pt>
                <c:pt idx="61">
                  <c:v>0.26806451612903226</c:v>
                </c:pt>
                <c:pt idx="62">
                  <c:v>0.24879999999999999</c:v>
                </c:pt>
                <c:pt idx="63">
                  <c:v>0.33260869565217394</c:v>
                </c:pt>
                <c:pt idx="64">
                  <c:v>0.16964285714285715</c:v>
                </c:pt>
                <c:pt idx="65">
                  <c:v>9.818181818181819E-2</c:v>
                </c:pt>
                <c:pt idx="66">
                  <c:v>0.22352941176470587</c:v>
                </c:pt>
                <c:pt idx="67">
                  <c:v>0.296875</c:v>
                </c:pt>
                <c:pt idx="68">
                  <c:v>0.2111764705882353</c:v>
                </c:pt>
                <c:pt idx="69">
                  <c:v>0.18571428571428572</c:v>
                </c:pt>
                <c:pt idx="70">
                  <c:v>0.18166666666666667</c:v>
                </c:pt>
                <c:pt idx="71">
                  <c:v>0.13804878048780489</c:v>
                </c:pt>
                <c:pt idx="72">
                  <c:v>0.27739130434782611</c:v>
                </c:pt>
                <c:pt idx="73">
                  <c:v>0.16470588235294117</c:v>
                </c:pt>
                <c:pt idx="74">
                  <c:v>0.22312499999999999</c:v>
                </c:pt>
                <c:pt idx="75">
                  <c:v>8.7222222222222229E-2</c:v>
                </c:pt>
                <c:pt idx="76">
                  <c:v>0.24117647058823527</c:v>
                </c:pt>
                <c:pt idx="77">
                  <c:v>0.29499999999999998</c:v>
                </c:pt>
                <c:pt idx="78">
                  <c:v>0.1326086956521739</c:v>
                </c:pt>
                <c:pt idx="79">
                  <c:v>0.18590909090909091</c:v>
                </c:pt>
                <c:pt idx="80">
                  <c:v>0.26200000000000001</c:v>
                </c:pt>
                <c:pt idx="81">
                  <c:v>0.18133333333333335</c:v>
                </c:pt>
                <c:pt idx="82">
                  <c:v>0.23105263157894734</c:v>
                </c:pt>
                <c:pt idx="83">
                  <c:v>0.38647058823529412</c:v>
                </c:pt>
              </c:numCache>
            </c:numRef>
          </c:yVal>
        </c:ser>
        <c:axId val="118769920"/>
        <c:axId val="118772096"/>
      </c:scatterChart>
      <c:valAx>
        <c:axId val="118769920"/>
        <c:scaling>
          <c:orientation val="minMax"/>
        </c:scaling>
        <c:axPos val="b"/>
        <c:title>
          <c:tx>
            <c:rich>
              <a:bodyPr/>
              <a:lstStyle/>
              <a:p>
                <a:pPr>
                  <a:defRPr/>
                </a:pPr>
                <a:r>
                  <a:rPr lang="en-US"/>
                  <a:t>Foliar K (mg/g)</a:t>
                </a:r>
              </a:p>
            </c:rich>
          </c:tx>
        </c:title>
        <c:numFmt formatCode="0.0000" sourceLinked="1"/>
        <c:tickLblPos val="nextTo"/>
        <c:crossAx val="118772096"/>
        <c:crosses val="autoZero"/>
        <c:crossBetween val="midCat"/>
      </c:valAx>
      <c:valAx>
        <c:axId val="118772096"/>
        <c:scaling>
          <c:orientation val="minMax"/>
        </c:scaling>
        <c:axPos val="l"/>
        <c:title>
          <c:tx>
            <c:rich>
              <a:bodyPr rot="-5400000" vert="horz"/>
              <a:lstStyle/>
              <a:p>
                <a:pPr>
                  <a:defRPr/>
                </a:pPr>
                <a:r>
                  <a:rPr lang="en-US"/>
                  <a:t>Avg Leaf Mass (g) </a:t>
                </a:r>
              </a:p>
            </c:rich>
          </c:tx>
        </c:title>
        <c:numFmt formatCode="General" sourceLinked="1"/>
        <c:tickLblPos val="nextTo"/>
        <c:crossAx val="118769920"/>
        <c:crosses val="autoZero"/>
        <c:crossBetween val="midCat"/>
      </c:valAx>
    </c:plotArea>
    <c:plotVisOnly val="1"/>
  </c:chart>
  <c:printSettings>
    <c:headerFooter/>
    <c:pageMargins b="0.750000000000001" l="0.70000000000000062" r="0.70000000000000062" t="0.75000000000000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a:pPr>
            <a:r>
              <a:rPr lang="en-US"/>
              <a:t>Leaf</a:t>
            </a:r>
            <a:r>
              <a:rPr lang="en-US" baseline="0"/>
              <a:t> Mass Response to Foliar Mg</a:t>
            </a:r>
            <a:endParaRPr lang="en-US"/>
          </a:p>
        </c:rich>
      </c:tx>
    </c:title>
    <c:plotArea>
      <c:layout/>
      <c:scatterChart>
        <c:scatterStyle val="lineMarker"/>
        <c:ser>
          <c:idx val="0"/>
          <c:order val="0"/>
          <c:tx>
            <c:strRef>
              <c:f>'Dry leaf mass '!$M$2</c:f>
              <c:strCache>
                <c:ptCount val="1"/>
                <c:pt idx="0">
                  <c:v>Mg 279.077</c:v>
                </c:pt>
              </c:strCache>
            </c:strRef>
          </c:tx>
          <c:spPr>
            <a:ln w="28575">
              <a:noFill/>
            </a:ln>
          </c:spPr>
          <c:trendline>
            <c:trendlineType val="linear"/>
            <c:dispRSqr val="1"/>
            <c:trendlineLbl>
              <c:layout>
                <c:manualLayout>
                  <c:x val="0.17729161405844679"/>
                  <c:y val="0.17506336707911521"/>
                </c:manualLayout>
              </c:layout>
              <c:numFmt formatCode="General" sourceLinked="0"/>
            </c:trendlineLbl>
          </c:trendline>
          <c:xVal>
            <c:numRef>
              <c:f>'Dry leaf mass '!$M$3:$M$86</c:f>
              <c:numCache>
                <c:formatCode>0.0000</c:formatCode>
                <c:ptCount val="84"/>
                <c:pt idx="0">
                  <c:v>1.1390272832594002</c:v>
                </c:pt>
                <c:pt idx="1">
                  <c:v>0.68017324977653859</c:v>
                </c:pt>
                <c:pt idx="2">
                  <c:v>0.76791604678118397</c:v>
                </c:pt>
                <c:pt idx="3">
                  <c:v>1.0205376685001779</c:v>
                </c:pt>
                <c:pt idx="4">
                  <c:v>0.73620550108658178</c:v>
                </c:pt>
                <c:pt idx="5">
                  <c:v>1.096908605299227</c:v>
                </c:pt>
                <c:pt idx="6">
                  <c:v>1.0516306146290402</c:v>
                </c:pt>
                <c:pt idx="7">
                  <c:v>1.268213711212927</c:v>
                </c:pt>
                <c:pt idx="8">
                  <c:v>0.94005636041355656</c:v>
                </c:pt>
                <c:pt idx="9">
                  <c:v>0.78048630975882904</c:v>
                </c:pt>
                <c:pt idx="10">
                  <c:v>0.90143319614629025</c:v>
                </c:pt>
                <c:pt idx="11">
                  <c:v>1.1601674396384503</c:v>
                </c:pt>
                <c:pt idx="12">
                  <c:v>1.0406227886872121</c:v>
                </c:pt>
                <c:pt idx="13">
                  <c:v>0.90497789574773546</c:v>
                </c:pt>
                <c:pt idx="14">
                  <c:v>1.0989940730425423</c:v>
                </c:pt>
                <c:pt idx="15">
                  <c:v>1.1996252857165779</c:v>
                </c:pt>
                <c:pt idx="16">
                  <c:v>1.4065706743575737</c:v>
                </c:pt>
                <c:pt idx="17">
                  <c:v>0.50717526221930664</c:v>
                </c:pt>
                <c:pt idx="18">
                  <c:v>0.55814152401329797</c:v>
                </c:pt>
                <c:pt idx="19">
                  <c:v>0.50451947194366209</c:v>
                </c:pt>
                <c:pt idx="20">
                  <c:v>0.75881362444957889</c:v>
                </c:pt>
                <c:pt idx="21">
                  <c:v>0.6826592330205723</c:v>
                </c:pt>
                <c:pt idx="22">
                  <c:v>0.51764334681442981</c:v>
                </c:pt>
                <c:pt idx="23">
                  <c:v>0.54879999473036745</c:v>
                </c:pt>
                <c:pt idx="24">
                  <c:v>0.62090450939648711</c:v>
                </c:pt>
                <c:pt idx="25">
                  <c:v>0.87959111131441681</c:v>
                </c:pt>
                <c:pt idx="26">
                  <c:v>0.72246978413753626</c:v>
                </c:pt>
                <c:pt idx="27">
                  <c:v>0.928919489191113</c:v>
                </c:pt>
                <c:pt idx="28">
                  <c:v>0.6361590041669265</c:v>
                </c:pt>
                <c:pt idx="29">
                  <c:v>1.0052813789320145</c:v>
                </c:pt>
                <c:pt idx="30">
                  <c:v>0.5879995818185817</c:v>
                </c:pt>
                <c:pt idx="31">
                  <c:v>0.39503724694440212</c:v>
                </c:pt>
                <c:pt idx="32">
                  <c:v>0.77937813278022805</c:v>
                </c:pt>
                <c:pt idx="33">
                  <c:v>1.0044250829500803</c:v>
                </c:pt>
                <c:pt idx="34">
                  <c:v>0.64653501529337143</c:v>
                </c:pt>
                <c:pt idx="35">
                  <c:v>0.77850629721833631</c:v>
                </c:pt>
                <c:pt idx="36">
                  <c:v>0.39316147662979184</c:v>
                </c:pt>
                <c:pt idx="37">
                  <c:v>0.85050693835502089</c:v>
                </c:pt>
                <c:pt idx="38">
                  <c:v>0.4978442315717066</c:v>
                </c:pt>
                <c:pt idx="39">
                  <c:v>0.44493294592460386</c:v>
                </c:pt>
                <c:pt idx="40">
                  <c:v>0.8636526134167305</c:v>
                </c:pt>
                <c:pt idx="41">
                  <c:v>0.49100919231013196</c:v>
                </c:pt>
                <c:pt idx="42">
                  <c:v>0.70803540482056182</c:v>
                </c:pt>
                <c:pt idx="43">
                  <c:v>0.47338102510568519</c:v>
                </c:pt>
                <c:pt idx="44">
                  <c:v>1.27806942789089</c:v>
                </c:pt>
                <c:pt idx="45">
                  <c:v>1.1406243190529213</c:v>
                </c:pt>
                <c:pt idx="46">
                  <c:v>1.3978410815127009</c:v>
                </c:pt>
                <c:pt idx="47">
                  <c:v>1.3192388521266272</c:v>
                </c:pt>
                <c:pt idx="48">
                  <c:v>1.2410309683539851</c:v>
                </c:pt>
                <c:pt idx="49">
                  <c:v>1.0976787272294195</c:v>
                </c:pt>
                <c:pt idx="50">
                  <c:v>1.5487141899918933</c:v>
                </c:pt>
                <c:pt idx="51">
                  <c:v>0.93612409728805235</c:v>
                </c:pt>
                <c:pt idx="52">
                  <c:v>1.316724092645867</c:v>
                </c:pt>
                <c:pt idx="53">
                  <c:v>1.3765746228054683</c:v>
                </c:pt>
                <c:pt idx="54">
                  <c:v>2.0516448866006756</c:v>
                </c:pt>
                <c:pt idx="55">
                  <c:v>1.1276334415763816</c:v>
                </c:pt>
                <c:pt idx="56">
                  <c:v>1.3083724934664382</c:v>
                </c:pt>
                <c:pt idx="57">
                  <c:v>1.4919210409419998</c:v>
                </c:pt>
                <c:pt idx="58">
                  <c:v>1.1162558164492913</c:v>
                </c:pt>
                <c:pt idx="59">
                  <c:v>2.0416419834484643</c:v>
                </c:pt>
                <c:pt idx="60">
                  <c:v>1.6159427430013056</c:v>
                </c:pt>
                <c:pt idx="61">
                  <c:v>1.3326008984290283</c:v>
                </c:pt>
                <c:pt idx="62">
                  <c:v>1.1967504227642884</c:v>
                </c:pt>
                <c:pt idx="63">
                  <c:v>1.683792602391581</c:v>
                </c:pt>
                <c:pt idx="64">
                  <c:v>1.1419565581244828</c:v>
                </c:pt>
                <c:pt idx="65">
                  <c:v>0.71157255505246031</c:v>
                </c:pt>
                <c:pt idx="66">
                  <c:v>0.71818676819379013</c:v>
                </c:pt>
                <c:pt idx="67">
                  <c:v>0.98922546415939305</c:v>
                </c:pt>
                <c:pt idx="68">
                  <c:v>1.6265217484531662</c:v>
                </c:pt>
                <c:pt idx="69">
                  <c:v>1.4116871646303839</c:v>
                </c:pt>
                <c:pt idx="70">
                  <c:v>1.3450241466728063</c:v>
                </c:pt>
                <c:pt idx="71">
                  <c:v>0.89923715197994203</c:v>
                </c:pt>
                <c:pt idx="72">
                  <c:v>0.79590459483417553</c:v>
                </c:pt>
                <c:pt idx="73">
                  <c:v>1.0786153119347976</c:v>
                </c:pt>
                <c:pt idx="74">
                  <c:v>1.5941602563735322</c:v>
                </c:pt>
                <c:pt idx="75">
                  <c:v>0.72217862999620142</c:v>
                </c:pt>
                <c:pt idx="76">
                  <c:v>1.4030235292291817</c:v>
                </c:pt>
                <c:pt idx="77">
                  <c:v>1.6231863501719059</c:v>
                </c:pt>
                <c:pt idx="78">
                  <c:v>1.241987983043451</c:v>
                </c:pt>
                <c:pt idx="79">
                  <c:v>1.0999433787527826</c:v>
                </c:pt>
                <c:pt idx="80">
                  <c:v>1.2833100999938163</c:v>
                </c:pt>
                <c:pt idx="81">
                  <c:v>0.66197655768575925</c:v>
                </c:pt>
                <c:pt idx="82">
                  <c:v>1.1485456241682339</c:v>
                </c:pt>
                <c:pt idx="83">
                  <c:v>0.93631352892578024</c:v>
                </c:pt>
              </c:numCache>
            </c:numRef>
          </c:xVal>
          <c:yVal>
            <c:numRef>
              <c:f>'Dry leaf mass '!$H$3:$H$86</c:f>
              <c:numCache>
                <c:formatCode>General</c:formatCode>
                <c:ptCount val="84"/>
                <c:pt idx="0">
                  <c:v>0.32666666666666672</c:v>
                </c:pt>
                <c:pt idx="1">
                  <c:v>0.32388888888888889</c:v>
                </c:pt>
                <c:pt idx="2">
                  <c:v>0.19421052631578947</c:v>
                </c:pt>
                <c:pt idx="3">
                  <c:v>0.31416666666666665</c:v>
                </c:pt>
                <c:pt idx="4">
                  <c:v>0.28964285714285715</c:v>
                </c:pt>
                <c:pt idx="5">
                  <c:v>0.30217391304347829</c:v>
                </c:pt>
                <c:pt idx="6">
                  <c:v>0.3338888888888889</c:v>
                </c:pt>
                <c:pt idx="7">
                  <c:v>0.31722222222222224</c:v>
                </c:pt>
                <c:pt idx="8">
                  <c:v>0.20590909090909093</c:v>
                </c:pt>
                <c:pt idx="9">
                  <c:v>0.12766666666666668</c:v>
                </c:pt>
                <c:pt idx="10">
                  <c:v>0.20529411764705885</c:v>
                </c:pt>
                <c:pt idx="11">
                  <c:v>0.11583333333333333</c:v>
                </c:pt>
                <c:pt idx="12">
                  <c:v>0.24857142857142858</c:v>
                </c:pt>
                <c:pt idx="13">
                  <c:v>0.21391304347826087</c:v>
                </c:pt>
                <c:pt idx="14">
                  <c:v>0.21333333333333335</c:v>
                </c:pt>
                <c:pt idx="15">
                  <c:v>0.29619047619047617</c:v>
                </c:pt>
                <c:pt idx="16">
                  <c:v>0.17695652173913046</c:v>
                </c:pt>
                <c:pt idx="17">
                  <c:v>0.2096875</c:v>
                </c:pt>
                <c:pt idx="18">
                  <c:v>0.22566666666666665</c:v>
                </c:pt>
                <c:pt idx="19">
                  <c:v>0.20227272727272727</c:v>
                </c:pt>
                <c:pt idx="20">
                  <c:v>0.12212121212121213</c:v>
                </c:pt>
                <c:pt idx="21">
                  <c:v>0.13555555555555557</c:v>
                </c:pt>
                <c:pt idx="22">
                  <c:v>0.22695652173913042</c:v>
                </c:pt>
                <c:pt idx="23">
                  <c:v>0.23727272727272727</c:v>
                </c:pt>
                <c:pt idx="24">
                  <c:v>0.18545454545454546</c:v>
                </c:pt>
                <c:pt idx="25">
                  <c:v>0.11461538461538462</c:v>
                </c:pt>
                <c:pt idx="26">
                  <c:v>0.15823529411764706</c:v>
                </c:pt>
                <c:pt idx="27">
                  <c:v>0.27173913043478259</c:v>
                </c:pt>
                <c:pt idx="28">
                  <c:v>0.26</c:v>
                </c:pt>
                <c:pt idx="29">
                  <c:v>0.13742857142857143</c:v>
                </c:pt>
                <c:pt idx="30">
                  <c:v>0.15843750000000001</c:v>
                </c:pt>
                <c:pt idx="31">
                  <c:v>0.15684210526315789</c:v>
                </c:pt>
                <c:pt idx="32">
                  <c:v>0.14571428571428571</c:v>
                </c:pt>
                <c:pt idx="33">
                  <c:v>0.12176470588235293</c:v>
                </c:pt>
                <c:pt idx="34">
                  <c:v>0.19850000000000001</c:v>
                </c:pt>
                <c:pt idx="35">
                  <c:v>0.20777777777777778</c:v>
                </c:pt>
                <c:pt idx="36">
                  <c:v>0.17266666666666666</c:v>
                </c:pt>
                <c:pt idx="37">
                  <c:v>0.13529411764705881</c:v>
                </c:pt>
                <c:pt idx="38">
                  <c:v>0.219</c:v>
                </c:pt>
                <c:pt idx="39">
                  <c:v>0.20555555555555555</c:v>
                </c:pt>
                <c:pt idx="40">
                  <c:v>0.18105263157894735</c:v>
                </c:pt>
                <c:pt idx="41">
                  <c:v>0.14826086956521739</c:v>
                </c:pt>
                <c:pt idx="42">
                  <c:v>0.25173913043478263</c:v>
                </c:pt>
                <c:pt idx="43">
                  <c:v>0.1965625</c:v>
                </c:pt>
                <c:pt idx="44">
                  <c:v>0.34343750000000001</c:v>
                </c:pt>
                <c:pt idx="45">
                  <c:v>0.20771428571428571</c:v>
                </c:pt>
                <c:pt idx="46">
                  <c:v>0.24684210526315792</c:v>
                </c:pt>
                <c:pt idx="47">
                  <c:v>0.44</c:v>
                </c:pt>
                <c:pt idx="48">
                  <c:v>0.31681818181818183</c:v>
                </c:pt>
                <c:pt idx="49">
                  <c:v>0.16767441860465115</c:v>
                </c:pt>
                <c:pt idx="50">
                  <c:v>0.26857142857142857</c:v>
                </c:pt>
                <c:pt idx="51">
                  <c:v>0.17384615384615382</c:v>
                </c:pt>
                <c:pt idx="52">
                  <c:v>0.25695652173913042</c:v>
                </c:pt>
                <c:pt idx="53">
                  <c:v>0.49</c:v>
                </c:pt>
                <c:pt idx="54">
                  <c:v>0.23838709677419354</c:v>
                </c:pt>
                <c:pt idx="55">
                  <c:v>0.33380952380952378</c:v>
                </c:pt>
                <c:pt idx="56">
                  <c:v>0.2473684210526316</c:v>
                </c:pt>
                <c:pt idx="57">
                  <c:v>0.4</c:v>
                </c:pt>
                <c:pt idx="58">
                  <c:v>0.21652173913043479</c:v>
                </c:pt>
                <c:pt idx="59">
                  <c:v>0.23700000000000002</c:v>
                </c:pt>
                <c:pt idx="60">
                  <c:v>0.23624999999999999</c:v>
                </c:pt>
                <c:pt idx="61">
                  <c:v>0.26806451612903226</c:v>
                </c:pt>
                <c:pt idx="62">
                  <c:v>0.24879999999999999</c:v>
                </c:pt>
                <c:pt idx="63">
                  <c:v>0.33260869565217394</c:v>
                </c:pt>
                <c:pt idx="64">
                  <c:v>0.16964285714285715</c:v>
                </c:pt>
                <c:pt idx="65">
                  <c:v>9.818181818181819E-2</c:v>
                </c:pt>
                <c:pt idx="66">
                  <c:v>0.22352941176470587</c:v>
                </c:pt>
                <c:pt idx="67">
                  <c:v>0.296875</c:v>
                </c:pt>
                <c:pt idx="68">
                  <c:v>0.2111764705882353</c:v>
                </c:pt>
                <c:pt idx="69">
                  <c:v>0.18571428571428572</c:v>
                </c:pt>
                <c:pt idx="70">
                  <c:v>0.18166666666666667</c:v>
                </c:pt>
                <c:pt idx="71">
                  <c:v>0.13804878048780489</c:v>
                </c:pt>
                <c:pt idx="72">
                  <c:v>0.27739130434782611</c:v>
                </c:pt>
                <c:pt idx="73">
                  <c:v>0.16470588235294117</c:v>
                </c:pt>
                <c:pt idx="74">
                  <c:v>0.22312499999999999</c:v>
                </c:pt>
                <c:pt idx="75">
                  <c:v>8.7222222222222229E-2</c:v>
                </c:pt>
                <c:pt idx="76">
                  <c:v>0.24117647058823527</c:v>
                </c:pt>
                <c:pt idx="77">
                  <c:v>0.29499999999999998</c:v>
                </c:pt>
                <c:pt idx="78">
                  <c:v>0.1326086956521739</c:v>
                </c:pt>
                <c:pt idx="79">
                  <c:v>0.18590909090909091</c:v>
                </c:pt>
                <c:pt idx="80">
                  <c:v>0.26200000000000001</c:v>
                </c:pt>
                <c:pt idx="81">
                  <c:v>0.18133333333333335</c:v>
                </c:pt>
                <c:pt idx="82">
                  <c:v>0.23105263157894734</c:v>
                </c:pt>
                <c:pt idx="83">
                  <c:v>0.38647058823529412</c:v>
                </c:pt>
              </c:numCache>
            </c:numRef>
          </c:yVal>
        </c:ser>
        <c:axId val="118810112"/>
        <c:axId val="118812032"/>
      </c:scatterChart>
      <c:valAx>
        <c:axId val="118810112"/>
        <c:scaling>
          <c:orientation val="minMax"/>
        </c:scaling>
        <c:axPos val="b"/>
        <c:title>
          <c:tx>
            <c:rich>
              <a:bodyPr/>
              <a:lstStyle/>
              <a:p>
                <a:pPr>
                  <a:defRPr/>
                </a:pPr>
                <a:r>
                  <a:rPr lang="en-US"/>
                  <a:t>Foliar Mg (mg/g)</a:t>
                </a:r>
              </a:p>
            </c:rich>
          </c:tx>
        </c:title>
        <c:numFmt formatCode="0.0000" sourceLinked="1"/>
        <c:tickLblPos val="nextTo"/>
        <c:crossAx val="118812032"/>
        <c:crosses val="autoZero"/>
        <c:crossBetween val="midCat"/>
      </c:valAx>
      <c:valAx>
        <c:axId val="118812032"/>
        <c:scaling>
          <c:orientation val="minMax"/>
        </c:scaling>
        <c:axPos val="l"/>
        <c:title>
          <c:tx>
            <c:rich>
              <a:bodyPr rot="-5400000" vert="horz"/>
              <a:lstStyle/>
              <a:p>
                <a:pPr>
                  <a:defRPr/>
                </a:pPr>
                <a:r>
                  <a:rPr lang="en-US"/>
                  <a:t>Avg. Leaf Mass (g)</a:t>
                </a:r>
              </a:p>
            </c:rich>
          </c:tx>
        </c:title>
        <c:numFmt formatCode="General" sourceLinked="1"/>
        <c:tickLblPos val="nextTo"/>
        <c:crossAx val="118810112"/>
        <c:crosses val="autoZero"/>
        <c:crossBetween val="midCat"/>
      </c:valAx>
    </c:plotArea>
    <c:plotVisOnly val="1"/>
  </c:chart>
  <c:printSettings>
    <c:headerFooter/>
    <c:pageMargins b="0.750000000000001" l="0.70000000000000062" r="0.70000000000000062" t="0.75000000000000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a:pPr>
            <a:r>
              <a:rPr lang="en-US"/>
              <a:t>Leaf Mass Response to Foliar Mn</a:t>
            </a:r>
          </a:p>
        </c:rich>
      </c:tx>
    </c:title>
    <c:plotArea>
      <c:layout/>
      <c:scatterChart>
        <c:scatterStyle val="lineMarker"/>
        <c:ser>
          <c:idx val="0"/>
          <c:order val="0"/>
          <c:tx>
            <c:strRef>
              <c:f>'Dry leaf mass '!$N$2</c:f>
              <c:strCache>
                <c:ptCount val="1"/>
                <c:pt idx="0">
                  <c:v>Mn 257.610</c:v>
                </c:pt>
              </c:strCache>
            </c:strRef>
          </c:tx>
          <c:spPr>
            <a:ln w="28575">
              <a:noFill/>
            </a:ln>
          </c:spPr>
          <c:trendline>
            <c:trendlineType val="linear"/>
            <c:dispRSqr val="1"/>
            <c:trendlineLbl>
              <c:layout>
                <c:manualLayout>
                  <c:x val="8.7739075843185313E-2"/>
                  <c:y val="-0.29993419300848312"/>
                </c:manualLayout>
              </c:layout>
              <c:numFmt formatCode="General" sourceLinked="0"/>
            </c:trendlineLbl>
          </c:trendline>
          <c:xVal>
            <c:numRef>
              <c:f>'Dry leaf mass '!$N$3:$N$86</c:f>
              <c:numCache>
                <c:formatCode>0.0000</c:formatCode>
                <c:ptCount val="84"/>
                <c:pt idx="0">
                  <c:v>0.56943504139330492</c:v>
                </c:pt>
                <c:pt idx="1">
                  <c:v>0.61007682514041528</c:v>
                </c:pt>
                <c:pt idx="2">
                  <c:v>0.64660505985557626</c:v>
                </c:pt>
                <c:pt idx="3">
                  <c:v>0.76052422941332998</c:v>
                </c:pt>
                <c:pt idx="4">
                  <c:v>0.37899061138690304</c:v>
                </c:pt>
                <c:pt idx="5">
                  <c:v>0.57342521383610856</c:v>
                </c:pt>
                <c:pt idx="6">
                  <c:v>0.38247572455679568</c:v>
                </c:pt>
                <c:pt idx="7">
                  <c:v>0.34584954760419112</c:v>
                </c:pt>
                <c:pt idx="8">
                  <c:v>0.85003544433250788</c:v>
                </c:pt>
                <c:pt idx="9">
                  <c:v>1.0434631535736558</c:v>
                </c:pt>
                <c:pt idx="10">
                  <c:v>0.50371336739051087</c:v>
                </c:pt>
                <c:pt idx="11">
                  <c:v>0.89575793017232053</c:v>
                </c:pt>
                <c:pt idx="12">
                  <c:v>0.31835812355021437</c:v>
                </c:pt>
                <c:pt idx="13">
                  <c:v>0.30819957249547092</c:v>
                </c:pt>
                <c:pt idx="14">
                  <c:v>0.40832091396323322</c:v>
                </c:pt>
                <c:pt idx="15">
                  <c:v>0.4346518685101225</c:v>
                </c:pt>
                <c:pt idx="16">
                  <c:v>0.67681962187412714</c:v>
                </c:pt>
                <c:pt idx="17">
                  <c:v>0.5853012990295734</c:v>
                </c:pt>
                <c:pt idx="18">
                  <c:v>0.45548528293965568</c:v>
                </c:pt>
                <c:pt idx="19">
                  <c:v>0.56251331438691288</c:v>
                </c:pt>
                <c:pt idx="20">
                  <c:v>0.88009152613967767</c:v>
                </c:pt>
                <c:pt idx="21">
                  <c:v>0.78131595174406665</c:v>
                </c:pt>
                <c:pt idx="22">
                  <c:v>0.64037883438697163</c:v>
                </c:pt>
                <c:pt idx="23">
                  <c:v>0.69346168019323551</c:v>
                </c:pt>
                <c:pt idx="24">
                  <c:v>0.52216894312800433</c:v>
                </c:pt>
                <c:pt idx="25">
                  <c:v>0.40653878486307632</c:v>
                </c:pt>
                <c:pt idx="26">
                  <c:v>0.3626449078038248</c:v>
                </c:pt>
                <c:pt idx="27">
                  <c:v>0.42507209321440897</c:v>
                </c:pt>
                <c:pt idx="28">
                  <c:v>0.39838944993985131</c:v>
                </c:pt>
                <c:pt idx="29">
                  <c:v>0.39065180147847534</c:v>
                </c:pt>
                <c:pt idx="30">
                  <c:v>0.40489624130173268</c:v>
                </c:pt>
                <c:pt idx="31">
                  <c:v>0.37797969531220599</c:v>
                </c:pt>
                <c:pt idx="32">
                  <c:v>0.48489439754151853</c:v>
                </c:pt>
                <c:pt idx="33">
                  <c:v>0.61760143024178171</c:v>
                </c:pt>
                <c:pt idx="34">
                  <c:v>0.74014189540161401</c:v>
                </c:pt>
                <c:pt idx="35">
                  <c:v>0.3347830835103654</c:v>
                </c:pt>
                <c:pt idx="36">
                  <c:v>0.43751439125745722</c:v>
                </c:pt>
                <c:pt idx="37">
                  <c:v>0.47270529651373722</c:v>
                </c:pt>
                <c:pt idx="38">
                  <c:v>0.35615502629355844</c:v>
                </c:pt>
                <c:pt idx="39">
                  <c:v>0.40512690057109441</c:v>
                </c:pt>
                <c:pt idx="40">
                  <c:v>0.56920769102084856</c:v>
                </c:pt>
                <c:pt idx="41">
                  <c:v>0.37921863463567207</c:v>
                </c:pt>
                <c:pt idx="42">
                  <c:v>0.51879194177899168</c:v>
                </c:pt>
                <c:pt idx="43">
                  <c:v>0.41931205171321434</c:v>
                </c:pt>
                <c:pt idx="44">
                  <c:v>0.26542236806766145</c:v>
                </c:pt>
                <c:pt idx="45">
                  <c:v>0.28138279963351792</c:v>
                </c:pt>
                <c:pt idx="46">
                  <c:v>0.18797750393125315</c:v>
                </c:pt>
                <c:pt idx="47">
                  <c:v>0.16793209752291899</c:v>
                </c:pt>
                <c:pt idx="48">
                  <c:v>0.13574165742259431</c:v>
                </c:pt>
                <c:pt idx="49">
                  <c:v>9.6530005105233158E-2</c:v>
                </c:pt>
                <c:pt idx="50">
                  <c:v>0.27881249738380315</c:v>
                </c:pt>
                <c:pt idx="51">
                  <c:v>0.10647114853528396</c:v>
                </c:pt>
                <c:pt idx="52">
                  <c:v>0.2640637887888001</c:v>
                </c:pt>
                <c:pt idx="53">
                  <c:v>0.17266618117954446</c:v>
                </c:pt>
                <c:pt idx="54">
                  <c:v>0.39034217448839015</c:v>
                </c:pt>
                <c:pt idx="55">
                  <c:v>0.30865491284276381</c:v>
                </c:pt>
                <c:pt idx="56">
                  <c:v>0.35949945738407263</c:v>
                </c:pt>
                <c:pt idx="57">
                  <c:v>0.36573199177559995</c:v>
                </c:pt>
                <c:pt idx="58">
                  <c:v>0.29384060137591639</c:v>
                </c:pt>
                <c:pt idx="59">
                  <c:v>0.58202415385424755</c:v>
                </c:pt>
                <c:pt idx="60">
                  <c:v>0.39324079121275074</c:v>
                </c:pt>
                <c:pt idx="61">
                  <c:v>0.31515840071331874</c:v>
                </c:pt>
                <c:pt idx="62">
                  <c:v>0.1958541854764706</c:v>
                </c:pt>
                <c:pt idx="63">
                  <c:v>0.3931635004459762</c:v>
                </c:pt>
                <c:pt idx="64">
                  <c:v>0.71099623894675668</c:v>
                </c:pt>
                <c:pt idx="65">
                  <c:v>0.41405729630558269</c:v>
                </c:pt>
                <c:pt idx="66">
                  <c:v>0.50057411368475202</c:v>
                </c:pt>
                <c:pt idx="67">
                  <c:v>0.676950854645332</c:v>
                </c:pt>
                <c:pt idx="68">
                  <c:v>0.38462669172827907</c:v>
                </c:pt>
                <c:pt idx="69">
                  <c:v>0.2881793698786837</c:v>
                </c:pt>
                <c:pt idx="70">
                  <c:v>0.3852960265961457</c:v>
                </c:pt>
                <c:pt idx="71">
                  <c:v>0.31501484825078119</c:v>
                </c:pt>
                <c:pt idx="72">
                  <c:v>0.30037461901813761</c:v>
                </c:pt>
                <c:pt idx="73">
                  <c:v>0.54698030880219628</c:v>
                </c:pt>
                <c:pt idx="74">
                  <c:v>0.40722948126581854</c:v>
                </c:pt>
                <c:pt idx="75">
                  <c:v>0.28156170419061866</c:v>
                </c:pt>
                <c:pt idx="76">
                  <c:v>0.20773929988196627</c:v>
                </c:pt>
                <c:pt idx="77">
                  <c:v>0.31900028743693726</c:v>
                </c:pt>
                <c:pt idx="78">
                  <c:v>0.21042917875169684</c:v>
                </c:pt>
                <c:pt idx="79">
                  <c:v>0.35351565489159464</c:v>
                </c:pt>
                <c:pt idx="80">
                  <c:v>0.4566948716763044</c:v>
                </c:pt>
                <c:pt idx="81">
                  <c:v>0.20192482668524012</c:v>
                </c:pt>
                <c:pt idx="82">
                  <c:v>0.43950061193142104</c:v>
                </c:pt>
                <c:pt idx="83">
                  <c:v>0.43468547118922757</c:v>
                </c:pt>
              </c:numCache>
            </c:numRef>
          </c:xVal>
          <c:yVal>
            <c:numRef>
              <c:f>'Dry leaf mass '!$H$3:$H$86</c:f>
              <c:numCache>
                <c:formatCode>General</c:formatCode>
                <c:ptCount val="84"/>
                <c:pt idx="0">
                  <c:v>0.32666666666666672</c:v>
                </c:pt>
                <c:pt idx="1">
                  <c:v>0.32388888888888889</c:v>
                </c:pt>
                <c:pt idx="2">
                  <c:v>0.19421052631578947</c:v>
                </c:pt>
                <c:pt idx="3">
                  <c:v>0.31416666666666665</c:v>
                </c:pt>
                <c:pt idx="4">
                  <c:v>0.28964285714285715</c:v>
                </c:pt>
                <c:pt idx="5">
                  <c:v>0.30217391304347829</c:v>
                </c:pt>
                <c:pt idx="6">
                  <c:v>0.3338888888888889</c:v>
                </c:pt>
                <c:pt idx="7">
                  <c:v>0.31722222222222224</c:v>
                </c:pt>
                <c:pt idx="8">
                  <c:v>0.20590909090909093</c:v>
                </c:pt>
                <c:pt idx="9">
                  <c:v>0.12766666666666668</c:v>
                </c:pt>
                <c:pt idx="10">
                  <c:v>0.20529411764705885</c:v>
                </c:pt>
                <c:pt idx="11">
                  <c:v>0.11583333333333333</c:v>
                </c:pt>
                <c:pt idx="12">
                  <c:v>0.24857142857142858</c:v>
                </c:pt>
                <c:pt idx="13">
                  <c:v>0.21391304347826087</c:v>
                </c:pt>
                <c:pt idx="14">
                  <c:v>0.21333333333333335</c:v>
                </c:pt>
                <c:pt idx="15">
                  <c:v>0.29619047619047617</c:v>
                </c:pt>
                <c:pt idx="16">
                  <c:v>0.17695652173913046</c:v>
                </c:pt>
                <c:pt idx="17">
                  <c:v>0.2096875</c:v>
                </c:pt>
                <c:pt idx="18">
                  <c:v>0.22566666666666665</c:v>
                </c:pt>
                <c:pt idx="19">
                  <c:v>0.20227272727272727</c:v>
                </c:pt>
                <c:pt idx="20">
                  <c:v>0.12212121212121213</c:v>
                </c:pt>
                <c:pt idx="21">
                  <c:v>0.13555555555555557</c:v>
                </c:pt>
                <c:pt idx="22">
                  <c:v>0.22695652173913042</c:v>
                </c:pt>
                <c:pt idx="23">
                  <c:v>0.23727272727272727</c:v>
                </c:pt>
                <c:pt idx="24">
                  <c:v>0.18545454545454546</c:v>
                </c:pt>
                <c:pt idx="25">
                  <c:v>0.11461538461538462</c:v>
                </c:pt>
                <c:pt idx="26">
                  <c:v>0.15823529411764706</c:v>
                </c:pt>
                <c:pt idx="27">
                  <c:v>0.27173913043478259</c:v>
                </c:pt>
                <c:pt idx="28">
                  <c:v>0.26</c:v>
                </c:pt>
                <c:pt idx="29">
                  <c:v>0.13742857142857143</c:v>
                </c:pt>
                <c:pt idx="30">
                  <c:v>0.15843750000000001</c:v>
                </c:pt>
                <c:pt idx="31">
                  <c:v>0.15684210526315789</c:v>
                </c:pt>
                <c:pt idx="32">
                  <c:v>0.14571428571428571</c:v>
                </c:pt>
                <c:pt idx="33">
                  <c:v>0.12176470588235293</c:v>
                </c:pt>
                <c:pt idx="34">
                  <c:v>0.19850000000000001</c:v>
                </c:pt>
                <c:pt idx="35">
                  <c:v>0.20777777777777778</c:v>
                </c:pt>
                <c:pt idx="36">
                  <c:v>0.17266666666666666</c:v>
                </c:pt>
                <c:pt idx="37">
                  <c:v>0.13529411764705881</c:v>
                </c:pt>
                <c:pt idx="38">
                  <c:v>0.219</c:v>
                </c:pt>
                <c:pt idx="39">
                  <c:v>0.20555555555555555</c:v>
                </c:pt>
                <c:pt idx="40">
                  <c:v>0.18105263157894735</c:v>
                </c:pt>
                <c:pt idx="41">
                  <c:v>0.14826086956521739</c:v>
                </c:pt>
                <c:pt idx="42">
                  <c:v>0.25173913043478263</c:v>
                </c:pt>
                <c:pt idx="43">
                  <c:v>0.1965625</c:v>
                </c:pt>
                <c:pt idx="44">
                  <c:v>0.34343750000000001</c:v>
                </c:pt>
                <c:pt idx="45">
                  <c:v>0.20771428571428571</c:v>
                </c:pt>
                <c:pt idx="46">
                  <c:v>0.24684210526315792</c:v>
                </c:pt>
                <c:pt idx="47">
                  <c:v>0.44</c:v>
                </c:pt>
                <c:pt idx="48">
                  <c:v>0.31681818181818183</c:v>
                </c:pt>
                <c:pt idx="49">
                  <c:v>0.16767441860465115</c:v>
                </c:pt>
                <c:pt idx="50">
                  <c:v>0.26857142857142857</c:v>
                </c:pt>
                <c:pt idx="51">
                  <c:v>0.17384615384615382</c:v>
                </c:pt>
                <c:pt idx="52">
                  <c:v>0.25695652173913042</c:v>
                </c:pt>
                <c:pt idx="53">
                  <c:v>0.49</c:v>
                </c:pt>
                <c:pt idx="54">
                  <c:v>0.23838709677419354</c:v>
                </c:pt>
                <c:pt idx="55">
                  <c:v>0.33380952380952378</c:v>
                </c:pt>
                <c:pt idx="56">
                  <c:v>0.2473684210526316</c:v>
                </c:pt>
                <c:pt idx="57">
                  <c:v>0.4</c:v>
                </c:pt>
                <c:pt idx="58">
                  <c:v>0.21652173913043479</c:v>
                </c:pt>
                <c:pt idx="59">
                  <c:v>0.23700000000000002</c:v>
                </c:pt>
                <c:pt idx="60">
                  <c:v>0.23624999999999999</c:v>
                </c:pt>
                <c:pt idx="61">
                  <c:v>0.26806451612903226</c:v>
                </c:pt>
                <c:pt idx="62">
                  <c:v>0.24879999999999999</c:v>
                </c:pt>
                <c:pt idx="63">
                  <c:v>0.33260869565217394</c:v>
                </c:pt>
                <c:pt idx="64">
                  <c:v>0.16964285714285715</c:v>
                </c:pt>
                <c:pt idx="65">
                  <c:v>9.818181818181819E-2</c:v>
                </c:pt>
                <c:pt idx="66">
                  <c:v>0.22352941176470587</c:v>
                </c:pt>
                <c:pt idx="67">
                  <c:v>0.296875</c:v>
                </c:pt>
                <c:pt idx="68">
                  <c:v>0.2111764705882353</c:v>
                </c:pt>
                <c:pt idx="69">
                  <c:v>0.18571428571428572</c:v>
                </c:pt>
                <c:pt idx="70">
                  <c:v>0.18166666666666667</c:v>
                </c:pt>
                <c:pt idx="71">
                  <c:v>0.13804878048780489</c:v>
                </c:pt>
                <c:pt idx="72">
                  <c:v>0.27739130434782611</c:v>
                </c:pt>
                <c:pt idx="73">
                  <c:v>0.16470588235294117</c:v>
                </c:pt>
                <c:pt idx="74">
                  <c:v>0.22312499999999999</c:v>
                </c:pt>
                <c:pt idx="75">
                  <c:v>8.7222222222222229E-2</c:v>
                </c:pt>
                <c:pt idx="76">
                  <c:v>0.24117647058823527</c:v>
                </c:pt>
                <c:pt idx="77">
                  <c:v>0.29499999999999998</c:v>
                </c:pt>
                <c:pt idx="78">
                  <c:v>0.1326086956521739</c:v>
                </c:pt>
                <c:pt idx="79">
                  <c:v>0.18590909090909091</c:v>
                </c:pt>
                <c:pt idx="80">
                  <c:v>0.26200000000000001</c:v>
                </c:pt>
                <c:pt idx="81">
                  <c:v>0.18133333333333335</c:v>
                </c:pt>
                <c:pt idx="82">
                  <c:v>0.23105263157894734</c:v>
                </c:pt>
                <c:pt idx="83">
                  <c:v>0.38647058823529412</c:v>
                </c:pt>
              </c:numCache>
            </c:numRef>
          </c:yVal>
        </c:ser>
        <c:axId val="118932224"/>
        <c:axId val="118934144"/>
      </c:scatterChart>
      <c:valAx>
        <c:axId val="118932224"/>
        <c:scaling>
          <c:orientation val="minMax"/>
        </c:scaling>
        <c:axPos val="b"/>
        <c:title>
          <c:tx>
            <c:rich>
              <a:bodyPr/>
              <a:lstStyle/>
              <a:p>
                <a:pPr>
                  <a:defRPr/>
                </a:pPr>
                <a:r>
                  <a:rPr lang="en-US"/>
                  <a:t>Foliar Mn (g)</a:t>
                </a:r>
              </a:p>
            </c:rich>
          </c:tx>
        </c:title>
        <c:numFmt formatCode="0.0000" sourceLinked="1"/>
        <c:tickLblPos val="nextTo"/>
        <c:crossAx val="118934144"/>
        <c:crosses val="autoZero"/>
        <c:crossBetween val="midCat"/>
      </c:valAx>
      <c:valAx>
        <c:axId val="118934144"/>
        <c:scaling>
          <c:orientation val="minMax"/>
        </c:scaling>
        <c:axPos val="l"/>
        <c:title>
          <c:tx>
            <c:rich>
              <a:bodyPr rot="-5400000" vert="horz"/>
              <a:lstStyle/>
              <a:p>
                <a:pPr>
                  <a:defRPr/>
                </a:pPr>
                <a:r>
                  <a:rPr lang="en-US"/>
                  <a:t>Avg. Leaf Mass (g)</a:t>
                </a:r>
              </a:p>
            </c:rich>
          </c:tx>
        </c:title>
        <c:numFmt formatCode="General" sourceLinked="1"/>
        <c:tickLblPos val="nextTo"/>
        <c:crossAx val="118932224"/>
        <c:crosses val="autoZero"/>
        <c:crossBetween val="midCat"/>
      </c:valAx>
    </c:plotArea>
    <c:plotVisOnly val="1"/>
  </c:chart>
  <c:printSettings>
    <c:headerFooter/>
    <c:pageMargins b="0.750000000000001" l="0.70000000000000062" r="0.70000000000000062" t="0.75000000000000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chart>
    <c:title/>
    <c:plotArea>
      <c:layout/>
      <c:scatterChart>
        <c:scatterStyle val="lineMarker"/>
        <c:ser>
          <c:idx val="0"/>
          <c:order val="0"/>
          <c:tx>
            <c:strRef>
              <c:f>'Dry leaf mass '!$O$2</c:f>
              <c:strCache>
                <c:ptCount val="1"/>
                <c:pt idx="0">
                  <c:v>Na 589.592</c:v>
                </c:pt>
              </c:strCache>
            </c:strRef>
          </c:tx>
          <c:spPr>
            <a:ln w="28575">
              <a:noFill/>
            </a:ln>
          </c:spPr>
          <c:trendline>
            <c:trendlineType val="linear"/>
            <c:dispRSqr val="1"/>
            <c:trendlineLbl>
              <c:numFmt formatCode="General" sourceLinked="0"/>
            </c:trendlineLbl>
          </c:trendline>
          <c:xVal>
            <c:numRef>
              <c:f>'Dry leaf mass '!$O$3:$O$86</c:f>
              <c:numCache>
                <c:formatCode>0.0000</c:formatCode>
                <c:ptCount val="84"/>
                <c:pt idx="0">
                  <c:v>6.1821951306921911E-2</c:v>
                </c:pt>
                <c:pt idx="1">
                  <c:v>6.914504418105942E-2</c:v>
                </c:pt>
                <c:pt idx="2">
                  <c:v>4.9878279246790759E-2</c:v>
                </c:pt>
                <c:pt idx="3">
                  <c:v>5.2906079683026935E-2</c:v>
                </c:pt>
                <c:pt idx="4">
                  <c:v>9.392401867231584E-2</c:v>
                </c:pt>
                <c:pt idx="5">
                  <c:v>0.15298173744072413</c:v>
                </c:pt>
                <c:pt idx="6">
                  <c:v>0.21681787893509305</c:v>
                </c:pt>
                <c:pt idx="7">
                  <c:v>0.12065638131651074</c:v>
                </c:pt>
                <c:pt idx="8">
                  <c:v>8.6027991677414276E-2</c:v>
                </c:pt>
                <c:pt idx="9">
                  <c:v>6.039603016004761E-2</c:v>
                </c:pt>
                <c:pt idx="10">
                  <c:v>6.9273617217651434E-2</c:v>
                </c:pt>
                <c:pt idx="11">
                  <c:v>6.6678427851020655E-2</c:v>
                </c:pt>
                <c:pt idx="12">
                  <c:v>0.2671691837540387</c:v>
                </c:pt>
                <c:pt idx="13">
                  <c:v>0.11216188246619867</c:v>
                </c:pt>
                <c:pt idx="14">
                  <c:v>6.5112482760595558E-2</c:v>
                </c:pt>
                <c:pt idx="15">
                  <c:v>0.17217515094169797</c:v>
                </c:pt>
                <c:pt idx="16">
                  <c:v>0.11497970799451908</c:v>
                </c:pt>
                <c:pt idx="17">
                  <c:v>7.1381474185870444E-2</c:v>
                </c:pt>
                <c:pt idx="18">
                  <c:v>0.12983914915833022</c:v>
                </c:pt>
                <c:pt idx="19">
                  <c:v>9.2496158357260314E-2</c:v>
                </c:pt>
                <c:pt idx="20">
                  <c:v>0.10573311197183487</c:v>
                </c:pt>
                <c:pt idx="21">
                  <c:v>6.5965171645012505E-2</c:v>
                </c:pt>
                <c:pt idx="22">
                  <c:v>0.2776221771403764</c:v>
                </c:pt>
                <c:pt idx="23">
                  <c:v>0.10541095848784533</c:v>
                </c:pt>
                <c:pt idx="24">
                  <c:v>0.27484246630613801</c:v>
                </c:pt>
                <c:pt idx="25">
                  <c:v>7.8879703029217429E-2</c:v>
                </c:pt>
                <c:pt idx="26">
                  <c:v>7.8238208138639187E-2</c:v>
                </c:pt>
                <c:pt idx="27">
                  <c:v>0.12030545588893875</c:v>
                </c:pt>
                <c:pt idx="28">
                  <c:v>0.27810837955725437</c:v>
                </c:pt>
                <c:pt idx="29">
                  <c:v>0.46985330781519302</c:v>
                </c:pt>
                <c:pt idx="30">
                  <c:v>9.3879869059625559E-2</c:v>
                </c:pt>
                <c:pt idx="31">
                  <c:v>0.15347586975251279</c:v>
                </c:pt>
                <c:pt idx="32">
                  <c:v>0.11226471087965156</c:v>
                </c:pt>
                <c:pt idx="33">
                  <c:v>0.19752077322863296</c:v>
                </c:pt>
                <c:pt idx="34">
                  <c:v>6.8964391786610638E-2</c:v>
                </c:pt>
                <c:pt idx="35">
                  <c:v>0.79315946207316079</c:v>
                </c:pt>
                <c:pt idx="36">
                  <c:v>0.10953916369099627</c:v>
                </c:pt>
                <c:pt idx="37">
                  <c:v>0.25564470518497556</c:v>
                </c:pt>
                <c:pt idx="38">
                  <c:v>7.0927379930948539E-2</c:v>
                </c:pt>
                <c:pt idx="39">
                  <c:v>0.12067895374563022</c:v>
                </c:pt>
                <c:pt idx="40">
                  <c:v>0.10590734602674585</c:v>
                </c:pt>
                <c:pt idx="41">
                  <c:v>6.2055100896231598E-2</c:v>
                </c:pt>
                <c:pt idx="42">
                  <c:v>8.9979189957881872E-2</c:v>
                </c:pt>
                <c:pt idx="43">
                  <c:v>9.3352384421914736E-2</c:v>
                </c:pt>
                <c:pt idx="44">
                  <c:v>8.0693993294068414E-2</c:v>
                </c:pt>
                <c:pt idx="45">
                  <c:v>0.2396780433363658</c:v>
                </c:pt>
                <c:pt idx="46">
                  <c:v>0.26062835801561324</c:v>
                </c:pt>
                <c:pt idx="47">
                  <c:v>0.14672526355152027</c:v>
                </c:pt>
                <c:pt idx="48">
                  <c:v>8.7954889821684645E-2</c:v>
                </c:pt>
                <c:pt idx="49">
                  <c:v>0.13869039833417424</c:v>
                </c:pt>
                <c:pt idx="50">
                  <c:v>0.13938422612833692</c:v>
                </c:pt>
                <c:pt idx="51">
                  <c:v>0.29313443354009183</c:v>
                </c:pt>
                <c:pt idx="52">
                  <c:v>0.11300465698644574</c:v>
                </c:pt>
                <c:pt idx="53">
                  <c:v>8.9231097312588215E-2</c:v>
                </c:pt>
                <c:pt idx="54">
                  <c:v>1.1085056089700414</c:v>
                </c:pt>
                <c:pt idx="55">
                  <c:v>0.12097572094488539</c:v>
                </c:pt>
                <c:pt idx="56">
                  <c:v>0.11590487669886296</c:v>
                </c:pt>
                <c:pt idx="57">
                  <c:v>9.3725702495694535E-2</c:v>
                </c:pt>
                <c:pt idx="58">
                  <c:v>0.11757933792584055</c:v>
                </c:pt>
                <c:pt idx="59">
                  <c:v>0.23423506672153502</c:v>
                </c:pt>
                <c:pt idx="60">
                  <c:v>8.8274636419303235E-2</c:v>
                </c:pt>
                <c:pt idx="61">
                  <c:v>0.35253241023199683</c:v>
                </c:pt>
                <c:pt idx="62">
                  <c:v>0.12415962210611477</c:v>
                </c:pt>
                <c:pt idx="63">
                  <c:v>0.15175483743184889</c:v>
                </c:pt>
                <c:pt idx="64">
                  <c:v>0.37354271577732473</c:v>
                </c:pt>
                <c:pt idx="65">
                  <c:v>6.6583970536831627E-2</c:v>
                </c:pt>
                <c:pt idx="66">
                  <c:v>9.9191035153467569E-2</c:v>
                </c:pt>
                <c:pt idx="67">
                  <c:v>4.9882294765954946E-2</c:v>
                </c:pt>
                <c:pt idx="68">
                  <c:v>0.12824769206542316</c:v>
                </c:pt>
                <c:pt idx="69">
                  <c:v>0.11513410713704882</c:v>
                </c:pt>
                <c:pt idx="70">
                  <c:v>9.5485529984967274E-2</c:v>
                </c:pt>
                <c:pt idx="71">
                  <c:v>8.0613209006182407E-2</c:v>
                </c:pt>
                <c:pt idx="72">
                  <c:v>7.8612158351235445E-2</c:v>
                </c:pt>
                <c:pt idx="73">
                  <c:v>0.13119163419237642</c:v>
                </c:pt>
                <c:pt idx="74">
                  <c:v>0.13225003796500218</c:v>
                </c:pt>
                <c:pt idx="75">
                  <c:v>0.38018293838135253</c:v>
                </c:pt>
                <c:pt idx="76">
                  <c:v>7.0563779353175121E-2</c:v>
                </c:pt>
                <c:pt idx="77">
                  <c:v>0.1018911706970695</c:v>
                </c:pt>
                <c:pt idx="78">
                  <c:v>8.4838655054682174E-2</c:v>
                </c:pt>
                <c:pt idx="79">
                  <c:v>0.15555353506100247</c:v>
                </c:pt>
                <c:pt idx="80">
                  <c:v>0.17464441456739296</c:v>
                </c:pt>
                <c:pt idx="81">
                  <c:v>0.17412917767823341</c:v>
                </c:pt>
                <c:pt idx="82">
                  <c:v>0.15494548811337452</c:v>
                </c:pt>
                <c:pt idx="83">
                  <c:v>5.5853304633021947E-2</c:v>
                </c:pt>
              </c:numCache>
            </c:numRef>
          </c:xVal>
          <c:yVal>
            <c:numRef>
              <c:f>'Dry leaf mass '!$H$3:$H$86</c:f>
              <c:numCache>
                <c:formatCode>General</c:formatCode>
                <c:ptCount val="84"/>
                <c:pt idx="0">
                  <c:v>0.32666666666666672</c:v>
                </c:pt>
                <c:pt idx="1">
                  <c:v>0.32388888888888889</c:v>
                </c:pt>
                <c:pt idx="2">
                  <c:v>0.19421052631578947</c:v>
                </c:pt>
                <c:pt idx="3">
                  <c:v>0.31416666666666665</c:v>
                </c:pt>
                <c:pt idx="4">
                  <c:v>0.28964285714285715</c:v>
                </c:pt>
                <c:pt idx="5">
                  <c:v>0.30217391304347829</c:v>
                </c:pt>
                <c:pt idx="6">
                  <c:v>0.3338888888888889</c:v>
                </c:pt>
                <c:pt idx="7">
                  <c:v>0.31722222222222224</c:v>
                </c:pt>
                <c:pt idx="8">
                  <c:v>0.20590909090909093</c:v>
                </c:pt>
                <c:pt idx="9">
                  <c:v>0.12766666666666668</c:v>
                </c:pt>
                <c:pt idx="10">
                  <c:v>0.20529411764705885</c:v>
                </c:pt>
                <c:pt idx="11">
                  <c:v>0.11583333333333333</c:v>
                </c:pt>
                <c:pt idx="12">
                  <c:v>0.24857142857142858</c:v>
                </c:pt>
                <c:pt idx="13">
                  <c:v>0.21391304347826087</c:v>
                </c:pt>
                <c:pt idx="14">
                  <c:v>0.21333333333333335</c:v>
                </c:pt>
                <c:pt idx="15">
                  <c:v>0.29619047619047617</c:v>
                </c:pt>
                <c:pt idx="16">
                  <c:v>0.17695652173913046</c:v>
                </c:pt>
                <c:pt idx="17">
                  <c:v>0.2096875</c:v>
                </c:pt>
                <c:pt idx="18">
                  <c:v>0.22566666666666665</c:v>
                </c:pt>
                <c:pt idx="19">
                  <c:v>0.20227272727272727</c:v>
                </c:pt>
                <c:pt idx="20">
                  <c:v>0.12212121212121213</c:v>
                </c:pt>
                <c:pt idx="21">
                  <c:v>0.13555555555555557</c:v>
                </c:pt>
                <c:pt idx="22">
                  <c:v>0.22695652173913042</c:v>
                </c:pt>
                <c:pt idx="23">
                  <c:v>0.23727272727272727</c:v>
                </c:pt>
                <c:pt idx="24">
                  <c:v>0.18545454545454546</c:v>
                </c:pt>
                <c:pt idx="25">
                  <c:v>0.11461538461538462</c:v>
                </c:pt>
                <c:pt idx="26">
                  <c:v>0.15823529411764706</c:v>
                </c:pt>
                <c:pt idx="27">
                  <c:v>0.27173913043478259</c:v>
                </c:pt>
                <c:pt idx="28">
                  <c:v>0.26</c:v>
                </c:pt>
                <c:pt idx="29">
                  <c:v>0.13742857142857143</c:v>
                </c:pt>
                <c:pt idx="30">
                  <c:v>0.15843750000000001</c:v>
                </c:pt>
                <c:pt idx="31">
                  <c:v>0.15684210526315789</c:v>
                </c:pt>
                <c:pt idx="32">
                  <c:v>0.14571428571428571</c:v>
                </c:pt>
                <c:pt idx="33">
                  <c:v>0.12176470588235293</c:v>
                </c:pt>
                <c:pt idx="34">
                  <c:v>0.19850000000000001</c:v>
                </c:pt>
                <c:pt idx="35">
                  <c:v>0.20777777777777778</c:v>
                </c:pt>
                <c:pt idx="36">
                  <c:v>0.17266666666666666</c:v>
                </c:pt>
                <c:pt idx="37">
                  <c:v>0.13529411764705881</c:v>
                </c:pt>
                <c:pt idx="38">
                  <c:v>0.219</c:v>
                </c:pt>
                <c:pt idx="39">
                  <c:v>0.20555555555555555</c:v>
                </c:pt>
                <c:pt idx="40">
                  <c:v>0.18105263157894735</c:v>
                </c:pt>
                <c:pt idx="41">
                  <c:v>0.14826086956521739</c:v>
                </c:pt>
                <c:pt idx="42">
                  <c:v>0.25173913043478263</c:v>
                </c:pt>
                <c:pt idx="43">
                  <c:v>0.1965625</c:v>
                </c:pt>
                <c:pt idx="44">
                  <c:v>0.34343750000000001</c:v>
                </c:pt>
                <c:pt idx="45">
                  <c:v>0.20771428571428571</c:v>
                </c:pt>
                <c:pt idx="46">
                  <c:v>0.24684210526315792</c:v>
                </c:pt>
                <c:pt idx="47">
                  <c:v>0.44</c:v>
                </c:pt>
                <c:pt idx="48">
                  <c:v>0.31681818181818183</c:v>
                </c:pt>
                <c:pt idx="49">
                  <c:v>0.16767441860465115</c:v>
                </c:pt>
                <c:pt idx="50">
                  <c:v>0.26857142857142857</c:v>
                </c:pt>
                <c:pt idx="51">
                  <c:v>0.17384615384615382</c:v>
                </c:pt>
                <c:pt idx="52">
                  <c:v>0.25695652173913042</c:v>
                </c:pt>
                <c:pt idx="53">
                  <c:v>0.49</c:v>
                </c:pt>
                <c:pt idx="54">
                  <c:v>0.23838709677419354</c:v>
                </c:pt>
                <c:pt idx="55">
                  <c:v>0.33380952380952378</c:v>
                </c:pt>
                <c:pt idx="56">
                  <c:v>0.2473684210526316</c:v>
                </c:pt>
                <c:pt idx="57">
                  <c:v>0.4</c:v>
                </c:pt>
                <c:pt idx="58">
                  <c:v>0.21652173913043479</c:v>
                </c:pt>
                <c:pt idx="59">
                  <c:v>0.23700000000000002</c:v>
                </c:pt>
                <c:pt idx="60">
                  <c:v>0.23624999999999999</c:v>
                </c:pt>
                <c:pt idx="61">
                  <c:v>0.26806451612903226</c:v>
                </c:pt>
                <c:pt idx="62">
                  <c:v>0.24879999999999999</c:v>
                </c:pt>
                <c:pt idx="63">
                  <c:v>0.33260869565217394</c:v>
                </c:pt>
                <c:pt idx="64">
                  <c:v>0.16964285714285715</c:v>
                </c:pt>
                <c:pt idx="65">
                  <c:v>9.818181818181819E-2</c:v>
                </c:pt>
                <c:pt idx="66">
                  <c:v>0.22352941176470587</c:v>
                </c:pt>
                <c:pt idx="67">
                  <c:v>0.296875</c:v>
                </c:pt>
                <c:pt idx="68">
                  <c:v>0.2111764705882353</c:v>
                </c:pt>
                <c:pt idx="69">
                  <c:v>0.18571428571428572</c:v>
                </c:pt>
                <c:pt idx="70">
                  <c:v>0.18166666666666667</c:v>
                </c:pt>
                <c:pt idx="71">
                  <c:v>0.13804878048780489</c:v>
                </c:pt>
                <c:pt idx="72">
                  <c:v>0.27739130434782611</c:v>
                </c:pt>
                <c:pt idx="73">
                  <c:v>0.16470588235294117</c:v>
                </c:pt>
                <c:pt idx="74">
                  <c:v>0.22312499999999999</c:v>
                </c:pt>
                <c:pt idx="75">
                  <c:v>8.7222222222222229E-2</c:v>
                </c:pt>
                <c:pt idx="76">
                  <c:v>0.24117647058823527</c:v>
                </c:pt>
                <c:pt idx="77">
                  <c:v>0.29499999999999998</c:v>
                </c:pt>
                <c:pt idx="78">
                  <c:v>0.1326086956521739</c:v>
                </c:pt>
                <c:pt idx="79">
                  <c:v>0.18590909090909091</c:v>
                </c:pt>
                <c:pt idx="80">
                  <c:v>0.26200000000000001</c:v>
                </c:pt>
                <c:pt idx="81">
                  <c:v>0.18133333333333335</c:v>
                </c:pt>
                <c:pt idx="82">
                  <c:v>0.23105263157894734</c:v>
                </c:pt>
                <c:pt idx="83">
                  <c:v>0.38647058823529412</c:v>
                </c:pt>
              </c:numCache>
            </c:numRef>
          </c:yVal>
        </c:ser>
        <c:axId val="119230464"/>
        <c:axId val="119232000"/>
      </c:scatterChart>
      <c:valAx>
        <c:axId val="119230464"/>
        <c:scaling>
          <c:orientation val="minMax"/>
        </c:scaling>
        <c:axPos val="b"/>
        <c:numFmt formatCode="0.0000" sourceLinked="1"/>
        <c:tickLblPos val="nextTo"/>
        <c:crossAx val="119232000"/>
        <c:crosses val="autoZero"/>
        <c:crossBetween val="midCat"/>
      </c:valAx>
      <c:valAx>
        <c:axId val="119232000"/>
        <c:scaling>
          <c:orientation val="minMax"/>
        </c:scaling>
        <c:axPos val="l"/>
        <c:numFmt formatCode="General" sourceLinked="1"/>
        <c:tickLblPos val="nextTo"/>
        <c:crossAx val="119230464"/>
        <c:crosses val="autoZero"/>
        <c:crossBetween val="midCat"/>
      </c:valAx>
    </c:plotArea>
    <c:plotVisOnly val="1"/>
  </c:chart>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en-US"/>
  <c:chart>
    <c:title/>
    <c:plotArea>
      <c:layout/>
      <c:scatterChart>
        <c:scatterStyle val="lineMarker"/>
        <c:ser>
          <c:idx val="0"/>
          <c:order val="0"/>
          <c:tx>
            <c:strRef>
              <c:f>'Dry leaf mass '!$P$2</c:f>
              <c:strCache>
                <c:ptCount val="1"/>
                <c:pt idx="0">
                  <c:v>N mg/g</c:v>
                </c:pt>
              </c:strCache>
            </c:strRef>
          </c:tx>
          <c:spPr>
            <a:ln w="28575">
              <a:noFill/>
            </a:ln>
          </c:spPr>
          <c:trendline>
            <c:trendlineType val="linear"/>
            <c:dispRSqr val="1"/>
            <c:trendlineLbl>
              <c:layout>
                <c:manualLayout>
                  <c:x val="-0.27959755030621175"/>
                  <c:y val="-0.21215020463158887"/>
                </c:manualLayout>
              </c:layout>
              <c:numFmt formatCode="General" sourceLinked="0"/>
            </c:trendlineLbl>
          </c:trendline>
          <c:xVal>
            <c:numRef>
              <c:f>'Dry leaf mass '!$P$3:$P$86</c:f>
              <c:numCache>
                <c:formatCode>General</c:formatCode>
                <c:ptCount val="84"/>
                <c:pt idx="0">
                  <c:v>19.298582077026367</c:v>
                </c:pt>
                <c:pt idx="1">
                  <c:v>17.395845651626587</c:v>
                </c:pt>
                <c:pt idx="2">
                  <c:v>19.908816814422607</c:v>
                </c:pt>
                <c:pt idx="3">
                  <c:v>15.106866359710693</c:v>
                </c:pt>
                <c:pt idx="4">
                  <c:v>16.091182231903076</c:v>
                </c:pt>
                <c:pt idx="5">
                  <c:v>17.178351879119873</c:v>
                </c:pt>
                <c:pt idx="6">
                  <c:v>17.897632122039795</c:v>
                </c:pt>
                <c:pt idx="7">
                  <c:v>15.637919902801514</c:v>
                </c:pt>
                <c:pt idx="8">
                  <c:v>12.609965801239014</c:v>
                </c:pt>
                <c:pt idx="9">
                  <c:v>8.3765071630477905</c:v>
                </c:pt>
                <c:pt idx="10">
                  <c:v>15.73334813117981</c:v>
                </c:pt>
                <c:pt idx="11">
                  <c:v>12.420057058334351</c:v>
                </c:pt>
                <c:pt idx="12">
                  <c:v>15.020179748535156</c:v>
                </c:pt>
                <c:pt idx="13">
                  <c:v>15.060007572174072</c:v>
                </c:pt>
                <c:pt idx="14">
                  <c:v>11.599706411361694</c:v>
                </c:pt>
                <c:pt idx="15">
                  <c:v>14.424002170562744</c:v>
                </c:pt>
                <c:pt idx="16">
                  <c:v>17.698085308074951</c:v>
                </c:pt>
                <c:pt idx="17">
                  <c:v>11.744759082794189</c:v>
                </c:pt>
                <c:pt idx="18">
                  <c:v>9.9058187007904053</c:v>
                </c:pt>
                <c:pt idx="19">
                  <c:v>12.847580909729004</c:v>
                </c:pt>
                <c:pt idx="20">
                  <c:v>18.803727626800537</c:v>
                </c:pt>
                <c:pt idx="21">
                  <c:v>16.318075656890869</c:v>
                </c:pt>
                <c:pt idx="22">
                  <c:v>14.061970710754395</c:v>
                </c:pt>
                <c:pt idx="23">
                  <c:v>17.64288067817688</c:v>
                </c:pt>
                <c:pt idx="24">
                  <c:v>13.565492630004883</c:v>
                </c:pt>
                <c:pt idx="25">
                  <c:v>14.746518135070801</c:v>
                </c:pt>
                <c:pt idx="26">
                  <c:v>12.348177433013916</c:v>
                </c:pt>
                <c:pt idx="27">
                  <c:v>13.565645217895508</c:v>
                </c:pt>
                <c:pt idx="28">
                  <c:v>15.913394689559937</c:v>
                </c:pt>
                <c:pt idx="29">
                  <c:v>17.073531150817871</c:v>
                </c:pt>
                <c:pt idx="30">
                  <c:v>18.11984658241272</c:v>
                </c:pt>
                <c:pt idx="31">
                  <c:v>16.390770673751831</c:v>
                </c:pt>
                <c:pt idx="32">
                  <c:v>19.621565341949463</c:v>
                </c:pt>
                <c:pt idx="33">
                  <c:v>20.643882751464844</c:v>
                </c:pt>
                <c:pt idx="34">
                  <c:v>16.087982654571533</c:v>
                </c:pt>
                <c:pt idx="35">
                  <c:v>14.992444515228271</c:v>
                </c:pt>
                <c:pt idx="36">
                  <c:v>16.349862813949585</c:v>
                </c:pt>
                <c:pt idx="37">
                  <c:v>19.571154117584229</c:v>
                </c:pt>
                <c:pt idx="38">
                  <c:v>15.834852457046509</c:v>
                </c:pt>
                <c:pt idx="39">
                  <c:v>13.536484241485596</c:v>
                </c:pt>
                <c:pt idx="40">
                  <c:v>17.216168642044067</c:v>
                </c:pt>
                <c:pt idx="41">
                  <c:v>15.446385145187378</c:v>
                </c:pt>
                <c:pt idx="42">
                  <c:v>14.366017580032349</c:v>
                </c:pt>
                <c:pt idx="43">
                  <c:v>16.939581632614136</c:v>
                </c:pt>
                <c:pt idx="44">
                  <c:v>15.354070663452148</c:v>
                </c:pt>
                <c:pt idx="45">
                  <c:v>19.811402559280396</c:v>
                </c:pt>
                <c:pt idx="46">
                  <c:v>17.088241577148438</c:v>
                </c:pt>
                <c:pt idx="47">
                  <c:v>16.885315179824829</c:v>
                </c:pt>
                <c:pt idx="48">
                  <c:v>19.004603624343872</c:v>
                </c:pt>
                <c:pt idx="49">
                  <c:v>14.422248601913452</c:v>
                </c:pt>
                <c:pt idx="50">
                  <c:v>19.203248023986816</c:v>
                </c:pt>
                <c:pt idx="51">
                  <c:v>15.182904005050659</c:v>
                </c:pt>
                <c:pt idx="52">
                  <c:v>21.649656295776367</c:v>
                </c:pt>
                <c:pt idx="53">
                  <c:v>19.987314939498901</c:v>
                </c:pt>
                <c:pt idx="54">
                  <c:v>21.177089214324951</c:v>
                </c:pt>
                <c:pt idx="55">
                  <c:v>22.788922786712646</c:v>
                </c:pt>
                <c:pt idx="56">
                  <c:v>21.158111095428467</c:v>
                </c:pt>
                <c:pt idx="57">
                  <c:v>23.809635639190674</c:v>
                </c:pt>
                <c:pt idx="58">
                  <c:v>18.443793058395386</c:v>
                </c:pt>
                <c:pt idx="59">
                  <c:v>22.059199810028076</c:v>
                </c:pt>
                <c:pt idx="60">
                  <c:v>22.014484405517578</c:v>
                </c:pt>
                <c:pt idx="61">
                  <c:v>22.561216354370117</c:v>
                </c:pt>
                <c:pt idx="62">
                  <c:v>16.928119659423828</c:v>
                </c:pt>
                <c:pt idx="63">
                  <c:v>16.892482042312622</c:v>
                </c:pt>
                <c:pt idx="64">
                  <c:v>16.688308715820312</c:v>
                </c:pt>
                <c:pt idx="65">
                  <c:v>15.5420982837677</c:v>
                </c:pt>
                <c:pt idx="66">
                  <c:v>19.339724779129028</c:v>
                </c:pt>
                <c:pt idx="67">
                  <c:v>21.897249221801758</c:v>
                </c:pt>
                <c:pt idx="68">
                  <c:v>18.019512891769409</c:v>
                </c:pt>
                <c:pt idx="69">
                  <c:v>6.6119396686553955</c:v>
                </c:pt>
                <c:pt idx="70">
                  <c:v>17.333859205245972</c:v>
                </c:pt>
                <c:pt idx="71">
                  <c:v>16.872955560684204</c:v>
                </c:pt>
                <c:pt idx="72">
                  <c:v>21.031534671783447</c:v>
                </c:pt>
                <c:pt idx="73">
                  <c:v>20.30397891998291</c:v>
                </c:pt>
                <c:pt idx="74">
                  <c:v>20.051088333129883</c:v>
                </c:pt>
                <c:pt idx="75">
                  <c:v>21.52172327041626</c:v>
                </c:pt>
                <c:pt idx="76">
                  <c:v>18.961663246154785</c:v>
                </c:pt>
                <c:pt idx="77">
                  <c:v>19.036458730697632</c:v>
                </c:pt>
                <c:pt idx="78">
                  <c:v>19.082738161087036</c:v>
                </c:pt>
                <c:pt idx="79">
                  <c:v>21.284847259521484</c:v>
                </c:pt>
                <c:pt idx="80">
                  <c:v>18.723119497299194</c:v>
                </c:pt>
                <c:pt idx="81">
                  <c:v>8.0829739570617676</c:v>
                </c:pt>
                <c:pt idx="82">
                  <c:v>20.756561756134033</c:v>
                </c:pt>
                <c:pt idx="83">
                  <c:v>22.076451778411865</c:v>
                </c:pt>
              </c:numCache>
            </c:numRef>
          </c:xVal>
          <c:yVal>
            <c:numRef>
              <c:f>'Dry leaf mass '!$H$3:$H$86</c:f>
              <c:numCache>
                <c:formatCode>General</c:formatCode>
                <c:ptCount val="84"/>
                <c:pt idx="0">
                  <c:v>0.32666666666666672</c:v>
                </c:pt>
                <c:pt idx="1">
                  <c:v>0.32388888888888889</c:v>
                </c:pt>
                <c:pt idx="2">
                  <c:v>0.19421052631578947</c:v>
                </c:pt>
                <c:pt idx="3">
                  <c:v>0.31416666666666665</c:v>
                </c:pt>
                <c:pt idx="4">
                  <c:v>0.28964285714285715</c:v>
                </c:pt>
                <c:pt idx="5">
                  <c:v>0.30217391304347829</c:v>
                </c:pt>
                <c:pt idx="6">
                  <c:v>0.3338888888888889</c:v>
                </c:pt>
                <c:pt idx="7">
                  <c:v>0.31722222222222224</c:v>
                </c:pt>
                <c:pt idx="8">
                  <c:v>0.20590909090909093</c:v>
                </c:pt>
                <c:pt idx="9">
                  <c:v>0.12766666666666668</c:v>
                </c:pt>
                <c:pt idx="10">
                  <c:v>0.20529411764705885</c:v>
                </c:pt>
                <c:pt idx="11">
                  <c:v>0.11583333333333333</c:v>
                </c:pt>
                <c:pt idx="12">
                  <c:v>0.24857142857142858</c:v>
                </c:pt>
                <c:pt idx="13">
                  <c:v>0.21391304347826087</c:v>
                </c:pt>
                <c:pt idx="14">
                  <c:v>0.21333333333333335</c:v>
                </c:pt>
                <c:pt idx="15">
                  <c:v>0.29619047619047617</c:v>
                </c:pt>
                <c:pt idx="16">
                  <c:v>0.17695652173913046</c:v>
                </c:pt>
                <c:pt idx="17">
                  <c:v>0.2096875</c:v>
                </c:pt>
                <c:pt idx="18">
                  <c:v>0.22566666666666665</c:v>
                </c:pt>
                <c:pt idx="19">
                  <c:v>0.20227272727272727</c:v>
                </c:pt>
                <c:pt idx="20">
                  <c:v>0.12212121212121213</c:v>
                </c:pt>
                <c:pt idx="21">
                  <c:v>0.13555555555555557</c:v>
                </c:pt>
                <c:pt idx="22">
                  <c:v>0.22695652173913042</c:v>
                </c:pt>
                <c:pt idx="23">
                  <c:v>0.23727272727272727</c:v>
                </c:pt>
                <c:pt idx="24">
                  <c:v>0.18545454545454546</c:v>
                </c:pt>
                <c:pt idx="25">
                  <c:v>0.11461538461538462</c:v>
                </c:pt>
                <c:pt idx="26">
                  <c:v>0.15823529411764706</c:v>
                </c:pt>
                <c:pt idx="27">
                  <c:v>0.27173913043478259</c:v>
                </c:pt>
                <c:pt idx="28">
                  <c:v>0.26</c:v>
                </c:pt>
                <c:pt idx="29">
                  <c:v>0.13742857142857143</c:v>
                </c:pt>
                <c:pt idx="30">
                  <c:v>0.15843750000000001</c:v>
                </c:pt>
                <c:pt idx="31">
                  <c:v>0.15684210526315789</c:v>
                </c:pt>
                <c:pt idx="32">
                  <c:v>0.14571428571428571</c:v>
                </c:pt>
                <c:pt idx="33">
                  <c:v>0.12176470588235293</c:v>
                </c:pt>
                <c:pt idx="34">
                  <c:v>0.19850000000000001</c:v>
                </c:pt>
                <c:pt idx="35">
                  <c:v>0.20777777777777778</c:v>
                </c:pt>
                <c:pt idx="36">
                  <c:v>0.17266666666666666</c:v>
                </c:pt>
                <c:pt idx="37">
                  <c:v>0.13529411764705881</c:v>
                </c:pt>
                <c:pt idx="38">
                  <c:v>0.219</c:v>
                </c:pt>
                <c:pt idx="39">
                  <c:v>0.20555555555555555</c:v>
                </c:pt>
                <c:pt idx="40">
                  <c:v>0.18105263157894735</c:v>
                </c:pt>
                <c:pt idx="41">
                  <c:v>0.14826086956521739</c:v>
                </c:pt>
                <c:pt idx="42">
                  <c:v>0.25173913043478263</c:v>
                </c:pt>
                <c:pt idx="43">
                  <c:v>0.1965625</c:v>
                </c:pt>
                <c:pt idx="44">
                  <c:v>0.34343750000000001</c:v>
                </c:pt>
                <c:pt idx="45">
                  <c:v>0.20771428571428571</c:v>
                </c:pt>
                <c:pt idx="46">
                  <c:v>0.24684210526315792</c:v>
                </c:pt>
                <c:pt idx="47">
                  <c:v>0.44</c:v>
                </c:pt>
                <c:pt idx="48">
                  <c:v>0.31681818181818183</c:v>
                </c:pt>
                <c:pt idx="49">
                  <c:v>0.16767441860465115</c:v>
                </c:pt>
                <c:pt idx="50">
                  <c:v>0.26857142857142857</c:v>
                </c:pt>
                <c:pt idx="51">
                  <c:v>0.17384615384615382</c:v>
                </c:pt>
                <c:pt idx="52">
                  <c:v>0.25695652173913042</c:v>
                </c:pt>
                <c:pt idx="53">
                  <c:v>0.49</c:v>
                </c:pt>
                <c:pt idx="54">
                  <c:v>0.23838709677419354</c:v>
                </c:pt>
                <c:pt idx="55">
                  <c:v>0.33380952380952378</c:v>
                </c:pt>
                <c:pt idx="56">
                  <c:v>0.2473684210526316</c:v>
                </c:pt>
                <c:pt idx="57">
                  <c:v>0.4</c:v>
                </c:pt>
                <c:pt idx="58">
                  <c:v>0.21652173913043479</c:v>
                </c:pt>
                <c:pt idx="59">
                  <c:v>0.23700000000000002</c:v>
                </c:pt>
                <c:pt idx="60">
                  <c:v>0.23624999999999999</c:v>
                </c:pt>
                <c:pt idx="61">
                  <c:v>0.26806451612903226</c:v>
                </c:pt>
                <c:pt idx="62">
                  <c:v>0.24879999999999999</c:v>
                </c:pt>
                <c:pt idx="63">
                  <c:v>0.33260869565217394</c:v>
                </c:pt>
                <c:pt idx="64">
                  <c:v>0.16964285714285715</c:v>
                </c:pt>
                <c:pt idx="65">
                  <c:v>9.818181818181819E-2</c:v>
                </c:pt>
                <c:pt idx="66">
                  <c:v>0.22352941176470587</c:v>
                </c:pt>
                <c:pt idx="67">
                  <c:v>0.296875</c:v>
                </c:pt>
                <c:pt idx="68">
                  <c:v>0.2111764705882353</c:v>
                </c:pt>
                <c:pt idx="69">
                  <c:v>0.18571428571428572</c:v>
                </c:pt>
                <c:pt idx="70">
                  <c:v>0.18166666666666667</c:v>
                </c:pt>
                <c:pt idx="71">
                  <c:v>0.13804878048780489</c:v>
                </c:pt>
                <c:pt idx="72">
                  <c:v>0.27739130434782611</c:v>
                </c:pt>
                <c:pt idx="73">
                  <c:v>0.16470588235294117</c:v>
                </c:pt>
                <c:pt idx="74">
                  <c:v>0.22312499999999999</c:v>
                </c:pt>
                <c:pt idx="75">
                  <c:v>8.7222222222222229E-2</c:v>
                </c:pt>
                <c:pt idx="76">
                  <c:v>0.24117647058823527</c:v>
                </c:pt>
                <c:pt idx="77">
                  <c:v>0.29499999999999998</c:v>
                </c:pt>
                <c:pt idx="78">
                  <c:v>0.1326086956521739</c:v>
                </c:pt>
                <c:pt idx="79">
                  <c:v>0.18590909090909091</c:v>
                </c:pt>
                <c:pt idx="80">
                  <c:v>0.26200000000000001</c:v>
                </c:pt>
                <c:pt idx="81">
                  <c:v>0.18133333333333335</c:v>
                </c:pt>
                <c:pt idx="82">
                  <c:v>0.23105263157894734</c:v>
                </c:pt>
                <c:pt idx="83">
                  <c:v>0.38647058823529412</c:v>
                </c:pt>
              </c:numCache>
            </c:numRef>
          </c:yVal>
        </c:ser>
        <c:axId val="119273728"/>
        <c:axId val="119280000"/>
      </c:scatterChart>
      <c:valAx>
        <c:axId val="119273728"/>
        <c:scaling>
          <c:orientation val="minMax"/>
        </c:scaling>
        <c:axPos val="b"/>
        <c:title>
          <c:tx>
            <c:rich>
              <a:bodyPr/>
              <a:lstStyle/>
              <a:p>
                <a:pPr>
                  <a:defRPr/>
                </a:pPr>
                <a:r>
                  <a:rPr lang="en-US"/>
                  <a:t>Foliar N (mg/g)</a:t>
                </a:r>
              </a:p>
            </c:rich>
          </c:tx>
        </c:title>
        <c:numFmt formatCode="General" sourceLinked="1"/>
        <c:tickLblPos val="nextTo"/>
        <c:crossAx val="119280000"/>
        <c:crosses val="autoZero"/>
        <c:crossBetween val="midCat"/>
      </c:valAx>
      <c:valAx>
        <c:axId val="119280000"/>
        <c:scaling>
          <c:orientation val="minMax"/>
        </c:scaling>
        <c:axPos val="l"/>
        <c:title>
          <c:tx>
            <c:rich>
              <a:bodyPr rot="-5400000" vert="horz"/>
              <a:lstStyle/>
              <a:p>
                <a:pPr>
                  <a:defRPr/>
                </a:pPr>
                <a:r>
                  <a:rPr lang="en-US"/>
                  <a:t>Average Leaf Mass (g)</a:t>
                </a:r>
              </a:p>
            </c:rich>
          </c:tx>
        </c:title>
        <c:numFmt formatCode="General" sourceLinked="1"/>
        <c:tickLblPos val="nextTo"/>
        <c:crossAx val="119273728"/>
        <c:crosses val="autoZero"/>
        <c:crossBetween val="midCat"/>
      </c:valAx>
    </c:plotArea>
    <c:plotVisOnly val="1"/>
  </c:chart>
  <c:printSettings>
    <c:headerFooter/>
    <c:pageMargins b="0.75000000000000089" l="0.70000000000000062" r="0.70000000000000062" t="0.75000000000000089"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a:pPr>
            <a:r>
              <a:rPr lang="en-US"/>
              <a:t>Foliar</a:t>
            </a:r>
            <a:r>
              <a:rPr lang="en-US" baseline="0"/>
              <a:t> N &amp; Sugar Concentration</a:t>
            </a:r>
          </a:p>
        </c:rich>
      </c:tx>
      <c:layout>
        <c:manualLayout>
          <c:xMode val="edge"/>
          <c:yMode val="edge"/>
          <c:x val="0.1062582677165355"/>
          <c:y val="0"/>
        </c:manualLayout>
      </c:layout>
    </c:title>
    <c:plotArea>
      <c:layout>
        <c:manualLayout>
          <c:layoutTarget val="inner"/>
          <c:xMode val="edge"/>
          <c:yMode val="edge"/>
          <c:x val="0.17238635170603686"/>
          <c:y val="0.17564753947041034"/>
          <c:w val="0.76405538057742783"/>
          <c:h val="0.6398195638389238"/>
        </c:manualLayout>
      </c:layout>
      <c:scatterChart>
        <c:scatterStyle val="lineMarker"/>
        <c:ser>
          <c:idx val="0"/>
          <c:order val="0"/>
          <c:tx>
            <c:strRef>
              <c:f>'C&amp;N_data'!$G$1</c:f>
              <c:strCache>
                <c:ptCount val="1"/>
                <c:pt idx="0">
                  <c:v>N mg/g</c:v>
                </c:pt>
              </c:strCache>
            </c:strRef>
          </c:tx>
          <c:spPr>
            <a:ln w="28575">
              <a:noFill/>
            </a:ln>
          </c:spPr>
          <c:marker>
            <c:spPr>
              <a:noFill/>
              <a:ln>
                <a:noFill/>
              </a:ln>
            </c:spPr>
          </c:marker>
          <c:trendline>
            <c:trendlineType val="linear"/>
          </c:trendline>
          <c:xVal>
            <c:numRef>
              <c:f>'C&amp;N_data'!$G$2:$G$85</c:f>
              <c:numCache>
                <c:formatCode>General</c:formatCode>
                <c:ptCount val="84"/>
                <c:pt idx="0">
                  <c:v>19.298582077026367</c:v>
                </c:pt>
                <c:pt idx="1">
                  <c:v>17.395845651626587</c:v>
                </c:pt>
                <c:pt idx="2">
                  <c:v>19.908816814422607</c:v>
                </c:pt>
                <c:pt idx="3">
                  <c:v>15.106866359710693</c:v>
                </c:pt>
                <c:pt idx="4">
                  <c:v>16.091182231903076</c:v>
                </c:pt>
                <c:pt idx="5">
                  <c:v>17.178351879119873</c:v>
                </c:pt>
                <c:pt idx="6">
                  <c:v>17.897632122039795</c:v>
                </c:pt>
                <c:pt idx="7">
                  <c:v>15.637919902801514</c:v>
                </c:pt>
                <c:pt idx="8">
                  <c:v>12.609965801239014</c:v>
                </c:pt>
                <c:pt idx="9">
                  <c:v>8.3765071630477905</c:v>
                </c:pt>
                <c:pt idx="10">
                  <c:v>15.73334813117981</c:v>
                </c:pt>
                <c:pt idx="11">
                  <c:v>12.420057058334351</c:v>
                </c:pt>
                <c:pt idx="12">
                  <c:v>15.020179748535156</c:v>
                </c:pt>
                <c:pt idx="13">
                  <c:v>15.060007572174072</c:v>
                </c:pt>
                <c:pt idx="14">
                  <c:v>11.599706411361694</c:v>
                </c:pt>
                <c:pt idx="15">
                  <c:v>14.424002170562744</c:v>
                </c:pt>
                <c:pt idx="16">
                  <c:v>17.698085308074951</c:v>
                </c:pt>
                <c:pt idx="17">
                  <c:v>11.744759082794189</c:v>
                </c:pt>
                <c:pt idx="18">
                  <c:v>9.9058187007904053</c:v>
                </c:pt>
                <c:pt idx="19">
                  <c:v>12.847580909729004</c:v>
                </c:pt>
                <c:pt idx="20">
                  <c:v>18.803727626800537</c:v>
                </c:pt>
                <c:pt idx="21">
                  <c:v>16.318075656890869</c:v>
                </c:pt>
                <c:pt idx="22">
                  <c:v>14.061970710754395</c:v>
                </c:pt>
                <c:pt idx="23">
                  <c:v>17.64288067817688</c:v>
                </c:pt>
                <c:pt idx="24">
                  <c:v>13.565492630004883</c:v>
                </c:pt>
                <c:pt idx="25">
                  <c:v>14.746518135070801</c:v>
                </c:pt>
                <c:pt idx="26">
                  <c:v>12.348177433013916</c:v>
                </c:pt>
                <c:pt idx="27">
                  <c:v>13.565645217895508</c:v>
                </c:pt>
                <c:pt idx="28">
                  <c:v>15.913394689559937</c:v>
                </c:pt>
                <c:pt idx="29">
                  <c:v>17.073531150817871</c:v>
                </c:pt>
                <c:pt idx="30">
                  <c:v>18.11984658241272</c:v>
                </c:pt>
                <c:pt idx="31">
                  <c:v>16.390770673751831</c:v>
                </c:pt>
                <c:pt idx="32">
                  <c:v>19.621565341949463</c:v>
                </c:pt>
                <c:pt idx="33">
                  <c:v>20.643882751464844</c:v>
                </c:pt>
                <c:pt idx="34">
                  <c:v>16.087982654571533</c:v>
                </c:pt>
                <c:pt idx="35">
                  <c:v>14.992444515228271</c:v>
                </c:pt>
                <c:pt idx="36">
                  <c:v>16.349862813949585</c:v>
                </c:pt>
                <c:pt idx="37">
                  <c:v>19.571154117584229</c:v>
                </c:pt>
                <c:pt idx="38">
                  <c:v>15.834852457046509</c:v>
                </c:pt>
                <c:pt idx="39">
                  <c:v>13.536484241485596</c:v>
                </c:pt>
                <c:pt idx="40">
                  <c:v>17.216168642044067</c:v>
                </c:pt>
                <c:pt idx="41">
                  <c:v>15.446385145187378</c:v>
                </c:pt>
                <c:pt idx="42">
                  <c:v>14.366017580032349</c:v>
                </c:pt>
                <c:pt idx="43">
                  <c:v>16.939581632614136</c:v>
                </c:pt>
                <c:pt idx="44">
                  <c:v>15.354070663452148</c:v>
                </c:pt>
                <c:pt idx="45">
                  <c:v>19.811402559280396</c:v>
                </c:pt>
                <c:pt idx="46">
                  <c:v>17.088241577148438</c:v>
                </c:pt>
                <c:pt idx="47">
                  <c:v>16.885315179824829</c:v>
                </c:pt>
                <c:pt idx="48">
                  <c:v>19.004603624343872</c:v>
                </c:pt>
                <c:pt idx="49">
                  <c:v>14.422248601913452</c:v>
                </c:pt>
                <c:pt idx="50">
                  <c:v>19.203248023986816</c:v>
                </c:pt>
                <c:pt idx="51">
                  <c:v>15.182904005050659</c:v>
                </c:pt>
                <c:pt idx="52">
                  <c:v>21.649656295776367</c:v>
                </c:pt>
                <c:pt idx="53">
                  <c:v>19.987314939498901</c:v>
                </c:pt>
                <c:pt idx="54">
                  <c:v>21.177089214324951</c:v>
                </c:pt>
                <c:pt idx="55">
                  <c:v>22.788922786712646</c:v>
                </c:pt>
                <c:pt idx="56">
                  <c:v>21.158111095428467</c:v>
                </c:pt>
                <c:pt idx="57">
                  <c:v>23.809635639190674</c:v>
                </c:pt>
                <c:pt idx="58">
                  <c:v>18.443793058395386</c:v>
                </c:pt>
                <c:pt idx="59">
                  <c:v>22.059199810028076</c:v>
                </c:pt>
                <c:pt idx="60">
                  <c:v>22.014484405517578</c:v>
                </c:pt>
                <c:pt idx="61">
                  <c:v>16.928119659423828</c:v>
                </c:pt>
                <c:pt idx="62">
                  <c:v>16.892482042312622</c:v>
                </c:pt>
                <c:pt idx="63">
                  <c:v>22.561216354370117</c:v>
                </c:pt>
                <c:pt idx="64">
                  <c:v>16.688308715820312</c:v>
                </c:pt>
                <c:pt idx="65">
                  <c:v>15.5420982837677</c:v>
                </c:pt>
                <c:pt idx="66">
                  <c:v>19.339724779129028</c:v>
                </c:pt>
                <c:pt idx="67">
                  <c:v>21.897249221801758</c:v>
                </c:pt>
                <c:pt idx="68">
                  <c:v>18.019512891769409</c:v>
                </c:pt>
                <c:pt idx="69">
                  <c:v>6.6119396686553955</c:v>
                </c:pt>
                <c:pt idx="70">
                  <c:v>17.333859205245972</c:v>
                </c:pt>
                <c:pt idx="71">
                  <c:v>16.872955560684204</c:v>
                </c:pt>
                <c:pt idx="72">
                  <c:v>21.031534671783447</c:v>
                </c:pt>
                <c:pt idx="73">
                  <c:v>20.051088333129883</c:v>
                </c:pt>
                <c:pt idx="74">
                  <c:v>21.52172327041626</c:v>
                </c:pt>
                <c:pt idx="75">
                  <c:v>20.30397891998291</c:v>
                </c:pt>
                <c:pt idx="76">
                  <c:v>18.961663246154785</c:v>
                </c:pt>
                <c:pt idx="77">
                  <c:v>19.036458730697632</c:v>
                </c:pt>
                <c:pt idx="78">
                  <c:v>19.082738161087036</c:v>
                </c:pt>
                <c:pt idx="79">
                  <c:v>21.284847259521484</c:v>
                </c:pt>
                <c:pt idx="80">
                  <c:v>18.723119497299194</c:v>
                </c:pt>
                <c:pt idx="81">
                  <c:v>19.62</c:v>
                </c:pt>
                <c:pt idx="82">
                  <c:v>20.756561756134033</c:v>
                </c:pt>
                <c:pt idx="83">
                  <c:v>22.076451778411865</c:v>
                </c:pt>
              </c:numCache>
            </c:numRef>
          </c:xVal>
          <c:yVal>
            <c:numRef>
              <c:f>'C&amp;N_data'!$E$2:$E$85</c:f>
              <c:numCache>
                <c:formatCode>0.00</c:formatCode>
                <c:ptCount val="84"/>
                <c:pt idx="0">
                  <c:v>1.75</c:v>
                </c:pt>
                <c:pt idx="1">
                  <c:v>3.5</c:v>
                </c:pt>
                <c:pt idx="2">
                  <c:v>4.4666666666666668</c:v>
                </c:pt>
                <c:pt idx="3">
                  <c:v>1.9333333333333333</c:v>
                </c:pt>
                <c:pt idx="4">
                  <c:v>3.05</c:v>
                </c:pt>
                <c:pt idx="5">
                  <c:v>3.25</c:v>
                </c:pt>
                <c:pt idx="6">
                  <c:v>2.2000000000000002</c:v>
                </c:pt>
                <c:pt idx="7">
                  <c:v>2.35</c:v>
                </c:pt>
                <c:pt idx="8">
                  <c:v>1.35</c:v>
                </c:pt>
                <c:pt idx="9">
                  <c:v>1.6</c:v>
                </c:pt>
                <c:pt idx="10">
                  <c:v>2.4500000000000002</c:v>
                </c:pt>
                <c:pt idx="11">
                  <c:v>2.3333333333333335</c:v>
                </c:pt>
                <c:pt idx="12">
                  <c:v>2.2666666666666671</c:v>
                </c:pt>
                <c:pt idx="13">
                  <c:v>1.7</c:v>
                </c:pt>
                <c:pt idx="14">
                  <c:v>1.7250000000000001</c:v>
                </c:pt>
                <c:pt idx="15">
                  <c:v>2.2749999999999995</c:v>
                </c:pt>
                <c:pt idx="16">
                  <c:v>1.5</c:v>
                </c:pt>
                <c:pt idx="17">
                  <c:v>1.575</c:v>
                </c:pt>
                <c:pt idx="18">
                  <c:v>2.7666666666666671</c:v>
                </c:pt>
                <c:pt idx="19">
                  <c:v>2.75</c:v>
                </c:pt>
                <c:pt idx="20">
                  <c:v>2.25</c:v>
                </c:pt>
                <c:pt idx="21">
                  <c:v>2.0999999999999996</c:v>
                </c:pt>
                <c:pt idx="22">
                  <c:v>1.6333333333333335</c:v>
                </c:pt>
                <c:pt idx="23">
                  <c:v>1.7333333333333332</c:v>
                </c:pt>
                <c:pt idx="24">
                  <c:v>1.5666666666666664</c:v>
                </c:pt>
                <c:pt idx="25">
                  <c:v>1.4333333333333333</c:v>
                </c:pt>
                <c:pt idx="26">
                  <c:v>2.0666666666666669</c:v>
                </c:pt>
                <c:pt idx="27">
                  <c:v>2.5</c:v>
                </c:pt>
                <c:pt idx="28">
                  <c:v>1.8666666666666665</c:v>
                </c:pt>
                <c:pt idx="29">
                  <c:v>1.4333333333333333</c:v>
                </c:pt>
                <c:pt idx="30">
                  <c:v>3.1666666666666665</c:v>
                </c:pt>
                <c:pt idx="31">
                  <c:v>3.1333333333333333</c:v>
                </c:pt>
                <c:pt idx="32">
                  <c:v>2.1500000000000004</c:v>
                </c:pt>
                <c:pt idx="33">
                  <c:v>2.4500000000000002</c:v>
                </c:pt>
                <c:pt idx="34">
                  <c:v>2.8666666666666667</c:v>
                </c:pt>
                <c:pt idx="35">
                  <c:v>4.6333333333333329</c:v>
                </c:pt>
                <c:pt idx="36">
                  <c:v>3.1666666666666665</c:v>
                </c:pt>
                <c:pt idx="37">
                  <c:v>2.1333333333333333</c:v>
                </c:pt>
                <c:pt idx="38">
                  <c:v>3.1999999999999997</c:v>
                </c:pt>
                <c:pt idx="39">
                  <c:v>1.9333333333333333</c:v>
                </c:pt>
                <c:pt idx="40">
                  <c:v>2.8000000000000003</c:v>
                </c:pt>
                <c:pt idx="41">
                  <c:v>1.65</c:v>
                </c:pt>
                <c:pt idx="42">
                  <c:v>3.1666666666666665</c:v>
                </c:pt>
                <c:pt idx="43">
                  <c:v>1.65</c:v>
                </c:pt>
                <c:pt idx="44">
                  <c:v>3.0666666666666664</c:v>
                </c:pt>
                <c:pt idx="45">
                  <c:v>2.7999999999999994</c:v>
                </c:pt>
                <c:pt idx="46">
                  <c:v>1.75</c:v>
                </c:pt>
                <c:pt idx="47">
                  <c:v>1.9</c:v>
                </c:pt>
                <c:pt idx="48">
                  <c:v>1.9500000000000002</c:v>
                </c:pt>
                <c:pt idx="49">
                  <c:v>2.4000000000000004</c:v>
                </c:pt>
                <c:pt idx="50">
                  <c:v>1.9000000000000001</c:v>
                </c:pt>
                <c:pt idx="51">
                  <c:v>2.7333333333333338</c:v>
                </c:pt>
                <c:pt idx="52">
                  <c:v>3.5</c:v>
                </c:pt>
                <c:pt idx="53">
                  <c:v>2.6</c:v>
                </c:pt>
                <c:pt idx="54">
                  <c:v>2</c:v>
                </c:pt>
                <c:pt idx="55">
                  <c:v>2.9</c:v>
                </c:pt>
                <c:pt idx="56">
                  <c:v>2.3000000000000003</c:v>
                </c:pt>
                <c:pt idx="57">
                  <c:v>1.7</c:v>
                </c:pt>
                <c:pt idx="58">
                  <c:v>2.95</c:v>
                </c:pt>
                <c:pt idx="59">
                  <c:v>2.0499999999999998</c:v>
                </c:pt>
                <c:pt idx="60">
                  <c:v>2.2999999999999998</c:v>
                </c:pt>
                <c:pt idx="61">
                  <c:v>3</c:v>
                </c:pt>
                <c:pt idx="62">
                  <c:v>3.6666666666666665</c:v>
                </c:pt>
                <c:pt idx="63">
                  <c:v>1.8</c:v>
                </c:pt>
                <c:pt idx="64">
                  <c:v>1.9</c:v>
                </c:pt>
                <c:pt idx="65">
                  <c:v>1.9333333333333333</c:v>
                </c:pt>
                <c:pt idx="66">
                  <c:v>2.9</c:v>
                </c:pt>
                <c:pt idx="67">
                  <c:v>2.8</c:v>
                </c:pt>
                <c:pt idx="68">
                  <c:v>1.4666666666666668</c:v>
                </c:pt>
                <c:pt idx="69">
                  <c:v>1.75</c:v>
                </c:pt>
                <c:pt idx="70">
                  <c:v>2.8</c:v>
                </c:pt>
                <c:pt idx="71">
                  <c:v>3.45</c:v>
                </c:pt>
                <c:pt idx="72">
                  <c:v>2.8333333333333335</c:v>
                </c:pt>
                <c:pt idx="73">
                  <c:v>2</c:v>
                </c:pt>
                <c:pt idx="74">
                  <c:v>2.6666666666666665</c:v>
                </c:pt>
                <c:pt idx="75">
                  <c:v>1.9</c:v>
                </c:pt>
                <c:pt idx="76">
                  <c:v>2.9</c:v>
                </c:pt>
                <c:pt idx="77">
                  <c:v>1.9000000000000001</c:v>
                </c:pt>
                <c:pt idx="78">
                  <c:v>3.75</c:v>
                </c:pt>
                <c:pt idx="79">
                  <c:v>2</c:v>
                </c:pt>
                <c:pt idx="80">
                  <c:v>3.1666666666666665</c:v>
                </c:pt>
                <c:pt idx="81">
                  <c:v>2.0499999999999998</c:v>
                </c:pt>
                <c:pt idx="82">
                  <c:v>3.0666666666666664</c:v>
                </c:pt>
                <c:pt idx="83">
                  <c:v>2.0333333333333332</c:v>
                </c:pt>
              </c:numCache>
            </c:numRef>
          </c:yVal>
        </c:ser>
        <c:ser>
          <c:idx val="1"/>
          <c:order val="1"/>
          <c:tx>
            <c:strRef>
              <c:f>'C&amp;N_data'!$T$10</c:f>
              <c:strCache>
                <c:ptCount val="1"/>
                <c:pt idx="0">
                  <c:v>Bartlett Mature-C8</c:v>
                </c:pt>
              </c:strCache>
            </c:strRef>
          </c:tx>
          <c:spPr>
            <a:ln w="28575">
              <a:noFill/>
            </a:ln>
          </c:spPr>
          <c:marker>
            <c:symbol val="square"/>
            <c:size val="6"/>
            <c:spPr>
              <a:solidFill>
                <a:sysClr val="windowText" lastClr="000000"/>
              </a:solidFill>
              <a:ln>
                <a:solidFill>
                  <a:sysClr val="windowText" lastClr="000000"/>
                </a:solidFill>
              </a:ln>
            </c:spPr>
          </c:marker>
          <c:xVal>
            <c:numRef>
              <c:f>'C&amp;N_data'!$G$10:$G$29</c:f>
              <c:numCache>
                <c:formatCode>General</c:formatCode>
                <c:ptCount val="20"/>
                <c:pt idx="0">
                  <c:v>12.609965801239014</c:v>
                </c:pt>
                <c:pt idx="1">
                  <c:v>8.3765071630477905</c:v>
                </c:pt>
                <c:pt idx="2">
                  <c:v>15.73334813117981</c:v>
                </c:pt>
                <c:pt idx="3">
                  <c:v>12.420057058334351</c:v>
                </c:pt>
                <c:pt idx="4">
                  <c:v>15.020179748535156</c:v>
                </c:pt>
                <c:pt idx="5">
                  <c:v>15.060007572174072</c:v>
                </c:pt>
                <c:pt idx="6">
                  <c:v>11.599706411361694</c:v>
                </c:pt>
                <c:pt idx="7">
                  <c:v>14.424002170562744</c:v>
                </c:pt>
                <c:pt idx="8">
                  <c:v>17.698085308074951</c:v>
                </c:pt>
                <c:pt idx="9">
                  <c:v>11.744759082794189</c:v>
                </c:pt>
                <c:pt idx="10">
                  <c:v>9.9058187007904053</c:v>
                </c:pt>
                <c:pt idx="11">
                  <c:v>12.847580909729004</c:v>
                </c:pt>
                <c:pt idx="12">
                  <c:v>18.803727626800537</c:v>
                </c:pt>
                <c:pt idx="13">
                  <c:v>16.318075656890869</c:v>
                </c:pt>
                <c:pt idx="14">
                  <c:v>14.061970710754395</c:v>
                </c:pt>
                <c:pt idx="15">
                  <c:v>17.64288067817688</c:v>
                </c:pt>
                <c:pt idx="16">
                  <c:v>13.565492630004883</c:v>
                </c:pt>
                <c:pt idx="17">
                  <c:v>14.746518135070801</c:v>
                </c:pt>
                <c:pt idx="18">
                  <c:v>12.348177433013916</c:v>
                </c:pt>
                <c:pt idx="19">
                  <c:v>13.565645217895508</c:v>
                </c:pt>
              </c:numCache>
            </c:numRef>
          </c:xVal>
          <c:yVal>
            <c:numRef>
              <c:f>'C&amp;N_data'!$E$10:$E$29</c:f>
              <c:numCache>
                <c:formatCode>0.00</c:formatCode>
                <c:ptCount val="20"/>
                <c:pt idx="0">
                  <c:v>1.35</c:v>
                </c:pt>
                <c:pt idx="1">
                  <c:v>1.6</c:v>
                </c:pt>
                <c:pt idx="2">
                  <c:v>2.4500000000000002</c:v>
                </c:pt>
                <c:pt idx="3">
                  <c:v>2.3333333333333335</c:v>
                </c:pt>
                <c:pt idx="4">
                  <c:v>2.2666666666666671</c:v>
                </c:pt>
                <c:pt idx="5">
                  <c:v>1.7</c:v>
                </c:pt>
                <c:pt idx="6">
                  <c:v>1.7250000000000001</c:v>
                </c:pt>
                <c:pt idx="7">
                  <c:v>2.2749999999999995</c:v>
                </c:pt>
                <c:pt idx="8">
                  <c:v>1.5</c:v>
                </c:pt>
                <c:pt idx="9">
                  <c:v>1.575</c:v>
                </c:pt>
                <c:pt idx="10">
                  <c:v>2.7666666666666671</c:v>
                </c:pt>
                <c:pt idx="11">
                  <c:v>2.75</c:v>
                </c:pt>
                <c:pt idx="12">
                  <c:v>2.25</c:v>
                </c:pt>
                <c:pt idx="13">
                  <c:v>2.0999999999999996</c:v>
                </c:pt>
                <c:pt idx="14">
                  <c:v>1.6333333333333335</c:v>
                </c:pt>
                <c:pt idx="15">
                  <c:v>1.7333333333333332</c:v>
                </c:pt>
                <c:pt idx="16">
                  <c:v>1.5666666666666664</c:v>
                </c:pt>
                <c:pt idx="17">
                  <c:v>1.4333333333333333</c:v>
                </c:pt>
                <c:pt idx="18">
                  <c:v>2.0666666666666669</c:v>
                </c:pt>
                <c:pt idx="19">
                  <c:v>2.5</c:v>
                </c:pt>
              </c:numCache>
            </c:numRef>
          </c:yVal>
        </c:ser>
        <c:ser>
          <c:idx val="2"/>
          <c:order val="2"/>
          <c:tx>
            <c:strRef>
              <c:f>'C&amp;N_data'!$T$11</c:f>
              <c:strCache>
                <c:ptCount val="1"/>
                <c:pt idx="0">
                  <c:v>Bartlett Mature-C9</c:v>
                </c:pt>
              </c:strCache>
            </c:strRef>
          </c:tx>
          <c:spPr>
            <a:ln w="28575">
              <a:noFill/>
            </a:ln>
          </c:spPr>
          <c:marker>
            <c:symbol val="triangle"/>
            <c:size val="7"/>
            <c:spPr>
              <a:solidFill>
                <a:sysClr val="windowText" lastClr="000000"/>
              </a:solidFill>
              <a:ln>
                <a:solidFill>
                  <a:sysClr val="windowText" lastClr="000000"/>
                </a:solidFill>
              </a:ln>
            </c:spPr>
          </c:marker>
          <c:xVal>
            <c:numRef>
              <c:f>'C&amp;N_data'!$G$30:$G$45</c:f>
              <c:numCache>
                <c:formatCode>General</c:formatCode>
                <c:ptCount val="16"/>
                <c:pt idx="0">
                  <c:v>15.913394689559937</c:v>
                </c:pt>
                <c:pt idx="1">
                  <c:v>17.073531150817871</c:v>
                </c:pt>
                <c:pt idx="2">
                  <c:v>18.11984658241272</c:v>
                </c:pt>
                <c:pt idx="3">
                  <c:v>16.390770673751831</c:v>
                </c:pt>
                <c:pt idx="4">
                  <c:v>19.621565341949463</c:v>
                </c:pt>
                <c:pt idx="5">
                  <c:v>20.643882751464844</c:v>
                </c:pt>
                <c:pt idx="6">
                  <c:v>16.087982654571533</c:v>
                </c:pt>
                <c:pt idx="7">
                  <c:v>14.992444515228271</c:v>
                </c:pt>
                <c:pt idx="8">
                  <c:v>16.349862813949585</c:v>
                </c:pt>
                <c:pt idx="9">
                  <c:v>19.571154117584229</c:v>
                </c:pt>
                <c:pt idx="10">
                  <c:v>15.834852457046509</c:v>
                </c:pt>
                <c:pt idx="11">
                  <c:v>13.536484241485596</c:v>
                </c:pt>
                <c:pt idx="12">
                  <c:v>17.216168642044067</c:v>
                </c:pt>
                <c:pt idx="13">
                  <c:v>15.446385145187378</c:v>
                </c:pt>
                <c:pt idx="14">
                  <c:v>14.366017580032349</c:v>
                </c:pt>
                <c:pt idx="15">
                  <c:v>16.939581632614136</c:v>
                </c:pt>
              </c:numCache>
            </c:numRef>
          </c:xVal>
          <c:yVal>
            <c:numRef>
              <c:f>'C&amp;N_data'!$E$30:$E$45</c:f>
              <c:numCache>
                <c:formatCode>0.00</c:formatCode>
                <c:ptCount val="16"/>
                <c:pt idx="0">
                  <c:v>1.8666666666666665</c:v>
                </c:pt>
                <c:pt idx="1">
                  <c:v>1.4333333333333333</c:v>
                </c:pt>
                <c:pt idx="2">
                  <c:v>3.1666666666666665</c:v>
                </c:pt>
                <c:pt idx="3">
                  <c:v>3.1333333333333333</c:v>
                </c:pt>
                <c:pt idx="4">
                  <c:v>2.1500000000000004</c:v>
                </c:pt>
                <c:pt idx="5">
                  <c:v>2.4500000000000002</c:v>
                </c:pt>
                <c:pt idx="6">
                  <c:v>2.8666666666666667</c:v>
                </c:pt>
                <c:pt idx="7">
                  <c:v>4.6333333333333329</c:v>
                </c:pt>
                <c:pt idx="8">
                  <c:v>3.1666666666666665</c:v>
                </c:pt>
                <c:pt idx="9">
                  <c:v>2.1333333333333333</c:v>
                </c:pt>
                <c:pt idx="10">
                  <c:v>3.1999999999999997</c:v>
                </c:pt>
                <c:pt idx="11">
                  <c:v>1.9333333333333333</c:v>
                </c:pt>
                <c:pt idx="12">
                  <c:v>2.8000000000000003</c:v>
                </c:pt>
                <c:pt idx="13">
                  <c:v>1.65</c:v>
                </c:pt>
                <c:pt idx="14">
                  <c:v>3.1666666666666665</c:v>
                </c:pt>
                <c:pt idx="15">
                  <c:v>1.65</c:v>
                </c:pt>
              </c:numCache>
            </c:numRef>
          </c:yVal>
        </c:ser>
        <c:ser>
          <c:idx val="3"/>
          <c:order val="3"/>
          <c:tx>
            <c:strRef>
              <c:f>'C&amp;N_data'!$T$12</c:f>
              <c:strCache>
                <c:ptCount val="1"/>
                <c:pt idx="0">
                  <c:v>Bartlett Mid-C6</c:v>
                </c:pt>
              </c:strCache>
            </c:strRef>
          </c:tx>
          <c:spPr>
            <a:ln w="28575">
              <a:noFill/>
            </a:ln>
          </c:spPr>
          <c:marker>
            <c:symbol val="star"/>
            <c:size val="7"/>
            <c:spPr>
              <a:ln w="15875">
                <a:solidFill>
                  <a:sysClr val="windowText" lastClr="000000"/>
                </a:solidFill>
              </a:ln>
            </c:spPr>
          </c:marker>
          <c:xVal>
            <c:numRef>
              <c:f>'C&amp;N_data'!$G$2:$G$9</c:f>
              <c:numCache>
                <c:formatCode>General</c:formatCode>
                <c:ptCount val="8"/>
                <c:pt idx="0">
                  <c:v>19.298582077026367</c:v>
                </c:pt>
                <c:pt idx="1">
                  <c:v>17.395845651626587</c:v>
                </c:pt>
                <c:pt idx="2">
                  <c:v>19.908816814422607</c:v>
                </c:pt>
                <c:pt idx="3">
                  <c:v>15.106866359710693</c:v>
                </c:pt>
                <c:pt idx="4">
                  <c:v>16.091182231903076</c:v>
                </c:pt>
                <c:pt idx="5">
                  <c:v>17.178351879119873</c:v>
                </c:pt>
                <c:pt idx="6">
                  <c:v>17.897632122039795</c:v>
                </c:pt>
                <c:pt idx="7">
                  <c:v>15.637919902801514</c:v>
                </c:pt>
              </c:numCache>
            </c:numRef>
          </c:xVal>
          <c:yVal>
            <c:numRef>
              <c:f>'C&amp;N_data'!$E$2:$E$9</c:f>
              <c:numCache>
                <c:formatCode>0.00</c:formatCode>
                <c:ptCount val="8"/>
                <c:pt idx="0">
                  <c:v>1.75</c:v>
                </c:pt>
                <c:pt idx="1">
                  <c:v>3.5</c:v>
                </c:pt>
                <c:pt idx="2">
                  <c:v>4.4666666666666668</c:v>
                </c:pt>
                <c:pt idx="3">
                  <c:v>1.9333333333333333</c:v>
                </c:pt>
                <c:pt idx="4">
                  <c:v>3.05</c:v>
                </c:pt>
                <c:pt idx="5">
                  <c:v>3.25</c:v>
                </c:pt>
                <c:pt idx="6">
                  <c:v>2.2000000000000002</c:v>
                </c:pt>
                <c:pt idx="7">
                  <c:v>2.35</c:v>
                </c:pt>
              </c:numCache>
            </c:numRef>
          </c:yVal>
        </c:ser>
        <c:ser>
          <c:idx val="4"/>
          <c:order val="4"/>
          <c:tx>
            <c:strRef>
              <c:f>'C&amp;N_data'!$T$13</c:f>
              <c:strCache>
                <c:ptCount val="1"/>
                <c:pt idx="0">
                  <c:v>Jeffers Mid</c:v>
                </c:pt>
              </c:strCache>
            </c:strRef>
          </c:tx>
          <c:spPr>
            <a:ln w="28575">
              <a:noFill/>
            </a:ln>
          </c:spPr>
          <c:marker>
            <c:symbol val="circle"/>
            <c:size val="7"/>
            <c:spPr>
              <a:solidFill>
                <a:sysClr val="windowText" lastClr="000000"/>
              </a:solidFill>
              <a:ln>
                <a:solidFill>
                  <a:sysClr val="windowText" lastClr="000000"/>
                </a:solidFill>
              </a:ln>
            </c:spPr>
          </c:marker>
          <c:xVal>
            <c:numRef>
              <c:f>'C&amp;N_data'!$G$46:$G$65</c:f>
              <c:numCache>
                <c:formatCode>General</c:formatCode>
                <c:ptCount val="20"/>
                <c:pt idx="0">
                  <c:v>15.354070663452148</c:v>
                </c:pt>
                <c:pt idx="1">
                  <c:v>19.811402559280396</c:v>
                </c:pt>
                <c:pt idx="2">
                  <c:v>17.088241577148438</c:v>
                </c:pt>
                <c:pt idx="3">
                  <c:v>16.885315179824829</c:v>
                </c:pt>
                <c:pt idx="4">
                  <c:v>19.004603624343872</c:v>
                </c:pt>
                <c:pt idx="5">
                  <c:v>14.422248601913452</c:v>
                </c:pt>
                <c:pt idx="6">
                  <c:v>19.203248023986816</c:v>
                </c:pt>
                <c:pt idx="7">
                  <c:v>15.182904005050659</c:v>
                </c:pt>
                <c:pt idx="8">
                  <c:v>21.649656295776367</c:v>
                </c:pt>
                <c:pt idx="9">
                  <c:v>19.987314939498901</c:v>
                </c:pt>
                <c:pt idx="10">
                  <c:v>21.177089214324951</c:v>
                </c:pt>
                <c:pt idx="11">
                  <c:v>22.788922786712646</c:v>
                </c:pt>
                <c:pt idx="12">
                  <c:v>21.158111095428467</c:v>
                </c:pt>
                <c:pt idx="13">
                  <c:v>23.809635639190674</c:v>
                </c:pt>
                <c:pt idx="14">
                  <c:v>18.443793058395386</c:v>
                </c:pt>
                <c:pt idx="15">
                  <c:v>22.059199810028076</c:v>
                </c:pt>
                <c:pt idx="16">
                  <c:v>22.014484405517578</c:v>
                </c:pt>
                <c:pt idx="17">
                  <c:v>16.928119659423828</c:v>
                </c:pt>
                <c:pt idx="18">
                  <c:v>16.892482042312622</c:v>
                </c:pt>
                <c:pt idx="19">
                  <c:v>22.561216354370117</c:v>
                </c:pt>
              </c:numCache>
            </c:numRef>
          </c:xVal>
          <c:yVal>
            <c:numRef>
              <c:f>'C&amp;N_data'!$E$46:$E$65</c:f>
              <c:numCache>
                <c:formatCode>0.00</c:formatCode>
                <c:ptCount val="20"/>
                <c:pt idx="0">
                  <c:v>3.0666666666666664</c:v>
                </c:pt>
                <c:pt idx="1">
                  <c:v>2.7999999999999994</c:v>
                </c:pt>
                <c:pt idx="2">
                  <c:v>1.75</c:v>
                </c:pt>
                <c:pt idx="3">
                  <c:v>1.9</c:v>
                </c:pt>
                <c:pt idx="4">
                  <c:v>1.9500000000000002</c:v>
                </c:pt>
                <c:pt idx="5">
                  <c:v>2.4000000000000004</c:v>
                </c:pt>
                <c:pt idx="6">
                  <c:v>1.9000000000000001</c:v>
                </c:pt>
                <c:pt idx="7">
                  <c:v>2.7333333333333338</c:v>
                </c:pt>
                <c:pt idx="8">
                  <c:v>3.5</c:v>
                </c:pt>
                <c:pt idx="9">
                  <c:v>2.6</c:v>
                </c:pt>
                <c:pt idx="10">
                  <c:v>2</c:v>
                </c:pt>
                <c:pt idx="11">
                  <c:v>2.9</c:v>
                </c:pt>
                <c:pt idx="12">
                  <c:v>2.3000000000000003</c:v>
                </c:pt>
                <c:pt idx="13">
                  <c:v>1.7</c:v>
                </c:pt>
                <c:pt idx="14">
                  <c:v>2.95</c:v>
                </c:pt>
                <c:pt idx="15">
                  <c:v>2.0499999999999998</c:v>
                </c:pt>
                <c:pt idx="16">
                  <c:v>2.2999999999999998</c:v>
                </c:pt>
                <c:pt idx="17">
                  <c:v>3</c:v>
                </c:pt>
                <c:pt idx="18">
                  <c:v>3.6666666666666665</c:v>
                </c:pt>
                <c:pt idx="19">
                  <c:v>1.8</c:v>
                </c:pt>
              </c:numCache>
            </c:numRef>
          </c:yVal>
        </c:ser>
        <c:ser>
          <c:idx val="5"/>
          <c:order val="5"/>
          <c:tx>
            <c:strRef>
              <c:f>'C&amp;N_data'!$T$14</c:f>
              <c:strCache>
                <c:ptCount val="1"/>
                <c:pt idx="0">
                  <c:v>Jeffers Mature</c:v>
                </c:pt>
              </c:strCache>
            </c:strRef>
          </c:tx>
          <c:spPr>
            <a:ln w="28575">
              <a:noFill/>
            </a:ln>
          </c:spPr>
          <c:marker>
            <c:symbol val="diamond"/>
            <c:size val="7"/>
            <c:spPr>
              <a:solidFill>
                <a:sysClr val="windowText" lastClr="000000"/>
              </a:solidFill>
              <a:ln>
                <a:solidFill>
                  <a:sysClr val="windowText" lastClr="000000"/>
                </a:solidFill>
              </a:ln>
            </c:spPr>
          </c:marker>
          <c:xVal>
            <c:numRef>
              <c:f>'C&amp;N_data'!$G$66:$G$85</c:f>
              <c:numCache>
                <c:formatCode>General</c:formatCode>
                <c:ptCount val="20"/>
                <c:pt idx="0">
                  <c:v>16.688308715820312</c:v>
                </c:pt>
                <c:pt idx="1">
                  <c:v>15.5420982837677</c:v>
                </c:pt>
                <c:pt idx="2">
                  <c:v>19.339724779129028</c:v>
                </c:pt>
                <c:pt idx="3">
                  <c:v>21.897249221801758</c:v>
                </c:pt>
                <c:pt idx="4">
                  <c:v>18.019512891769409</c:v>
                </c:pt>
                <c:pt idx="5">
                  <c:v>6.6119396686553955</c:v>
                </c:pt>
                <c:pt idx="6">
                  <c:v>17.333859205245972</c:v>
                </c:pt>
                <c:pt idx="7">
                  <c:v>16.872955560684204</c:v>
                </c:pt>
                <c:pt idx="8">
                  <c:v>21.031534671783447</c:v>
                </c:pt>
                <c:pt idx="9">
                  <c:v>20.051088333129883</c:v>
                </c:pt>
                <c:pt idx="10">
                  <c:v>21.52172327041626</c:v>
                </c:pt>
                <c:pt idx="11">
                  <c:v>20.30397891998291</c:v>
                </c:pt>
                <c:pt idx="12">
                  <c:v>18.961663246154785</c:v>
                </c:pt>
                <c:pt idx="13">
                  <c:v>19.036458730697632</c:v>
                </c:pt>
                <c:pt idx="14">
                  <c:v>19.082738161087036</c:v>
                </c:pt>
                <c:pt idx="15">
                  <c:v>21.284847259521484</c:v>
                </c:pt>
                <c:pt idx="16">
                  <c:v>18.723119497299194</c:v>
                </c:pt>
                <c:pt idx="17">
                  <c:v>19.62</c:v>
                </c:pt>
                <c:pt idx="18">
                  <c:v>20.756561756134033</c:v>
                </c:pt>
                <c:pt idx="19">
                  <c:v>22.076451778411865</c:v>
                </c:pt>
              </c:numCache>
            </c:numRef>
          </c:xVal>
          <c:yVal>
            <c:numRef>
              <c:f>'C&amp;N_data'!$E$66:$E$85</c:f>
              <c:numCache>
                <c:formatCode>0.00</c:formatCode>
                <c:ptCount val="20"/>
                <c:pt idx="0">
                  <c:v>1.9</c:v>
                </c:pt>
                <c:pt idx="1">
                  <c:v>1.9333333333333333</c:v>
                </c:pt>
                <c:pt idx="2">
                  <c:v>2.9</c:v>
                </c:pt>
                <c:pt idx="3">
                  <c:v>2.8</c:v>
                </c:pt>
                <c:pt idx="4">
                  <c:v>1.4666666666666668</c:v>
                </c:pt>
                <c:pt idx="5">
                  <c:v>1.75</c:v>
                </c:pt>
                <c:pt idx="6">
                  <c:v>2.8</c:v>
                </c:pt>
                <c:pt idx="7">
                  <c:v>3.45</c:v>
                </c:pt>
                <c:pt idx="8">
                  <c:v>2.8333333333333335</c:v>
                </c:pt>
                <c:pt idx="9">
                  <c:v>2</c:v>
                </c:pt>
                <c:pt idx="10">
                  <c:v>2.6666666666666665</c:v>
                </c:pt>
                <c:pt idx="11">
                  <c:v>1.9</c:v>
                </c:pt>
                <c:pt idx="12">
                  <c:v>2.9</c:v>
                </c:pt>
                <c:pt idx="13">
                  <c:v>1.9000000000000001</c:v>
                </c:pt>
                <c:pt idx="14">
                  <c:v>3.75</c:v>
                </c:pt>
                <c:pt idx="15">
                  <c:v>2</c:v>
                </c:pt>
                <c:pt idx="16">
                  <c:v>3.1666666666666665</c:v>
                </c:pt>
                <c:pt idx="17">
                  <c:v>2.0499999999999998</c:v>
                </c:pt>
                <c:pt idx="18">
                  <c:v>3.0666666666666664</c:v>
                </c:pt>
                <c:pt idx="19">
                  <c:v>2.0333333333333332</c:v>
                </c:pt>
              </c:numCache>
            </c:numRef>
          </c:yVal>
        </c:ser>
        <c:axId val="119642752"/>
        <c:axId val="119669888"/>
      </c:scatterChart>
      <c:valAx>
        <c:axId val="119642752"/>
        <c:scaling>
          <c:orientation val="minMax"/>
          <c:max val="25"/>
          <c:min val="5"/>
        </c:scaling>
        <c:axPos val="b"/>
        <c:title>
          <c:tx>
            <c:rich>
              <a:bodyPr/>
              <a:lstStyle/>
              <a:p>
                <a:pPr>
                  <a:defRPr/>
                </a:pPr>
                <a:r>
                  <a:rPr lang="en-US"/>
                  <a:t>Foliar N (mg/g)</a:t>
                </a:r>
              </a:p>
            </c:rich>
          </c:tx>
        </c:title>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9669888"/>
        <c:crosses val="autoZero"/>
        <c:crossBetween val="midCat"/>
      </c:valAx>
      <c:valAx>
        <c:axId val="119669888"/>
        <c:scaling>
          <c:orientation val="minMax"/>
          <c:max val="3"/>
          <c:min val="1.5"/>
        </c:scaling>
        <c:axPos val="l"/>
        <c:title>
          <c:tx>
            <c:rich>
              <a:bodyPr rot="-5400000" vert="horz"/>
              <a:lstStyle/>
              <a:p>
                <a:pPr>
                  <a:defRPr/>
                </a:pPr>
                <a:r>
                  <a:rPr lang="en-US"/>
                  <a:t>Average Sugar Concentration (%)</a:t>
                </a:r>
              </a:p>
            </c:rich>
          </c:tx>
        </c:title>
        <c:numFmt formatCode="0.0" sourceLinked="0"/>
        <c:tickLblPos val="nextTo"/>
        <c:crossAx val="119642752"/>
        <c:crosses val="autoZero"/>
        <c:crossBetween val="midCat"/>
      </c:valAx>
    </c:plotArea>
    <c:legend>
      <c:legendPos val="r"/>
      <c:legendEntry>
        <c:idx val="0"/>
        <c:delete val="1"/>
      </c:legendEntry>
      <c:legendEntry>
        <c:idx val="6"/>
        <c:delete val="1"/>
      </c:legendEntry>
      <c:layout>
        <c:manualLayout>
          <c:xMode val="edge"/>
          <c:yMode val="edge"/>
          <c:x val="0.58746666666666603"/>
          <c:y val="5.5514941366274169E-2"/>
          <c:w val="0.40920000000000001"/>
          <c:h val="0.31802226556542873"/>
        </c:manualLayout>
      </c:layout>
    </c:legend>
    <c:plotVisOnly val="1"/>
    <c:dispBlanksAs val="gap"/>
  </c:chart>
  <c:printSettings>
    <c:headerFooter/>
    <c:pageMargins b="0.75000000000000044" l="0.7000000000000004" r="0.7000000000000004" t="0.75000000000000044"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133350</xdr:colOff>
      <xdr:row>1</xdr:row>
      <xdr:rowOff>104775</xdr:rowOff>
    </xdr:from>
    <xdr:to>
      <xdr:col>25</xdr:col>
      <xdr:colOff>438150</xdr:colOff>
      <xdr:row>15</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123825</xdr:colOff>
      <xdr:row>16</xdr:row>
      <xdr:rowOff>66674</xdr:rowOff>
    </xdr:from>
    <xdr:to>
      <xdr:col>24</xdr:col>
      <xdr:colOff>219075</xdr:colOff>
      <xdr:row>31</xdr:row>
      <xdr:rowOff>190499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190500</xdr:colOff>
      <xdr:row>32</xdr:row>
      <xdr:rowOff>85724</xdr:rowOff>
    </xdr:from>
    <xdr:to>
      <xdr:col>24</xdr:col>
      <xdr:colOff>276225</xdr:colOff>
      <xdr:row>47</xdr:row>
      <xdr:rowOff>19049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238125</xdr:colOff>
      <xdr:row>47</xdr:row>
      <xdr:rowOff>180975</xdr:rowOff>
    </xdr:from>
    <xdr:to>
      <xdr:col>23</xdr:col>
      <xdr:colOff>428625</xdr:colOff>
      <xdr:row>62</xdr:row>
      <xdr:rowOff>85725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238125</xdr:colOff>
      <xdr:row>62</xdr:row>
      <xdr:rowOff>180975</xdr:rowOff>
    </xdr:from>
    <xdr:to>
      <xdr:col>23</xdr:col>
      <xdr:colOff>457200</xdr:colOff>
      <xdr:row>76</xdr:row>
      <xdr:rowOff>180975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238125</xdr:colOff>
      <xdr:row>77</xdr:row>
      <xdr:rowOff>95250</xdr:rowOff>
    </xdr:from>
    <xdr:to>
      <xdr:col>23</xdr:col>
      <xdr:colOff>495300</xdr:colOff>
      <xdr:row>91</xdr:row>
      <xdr:rowOff>57150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257175</xdr:colOff>
      <xdr:row>91</xdr:row>
      <xdr:rowOff>104775</xdr:rowOff>
    </xdr:from>
    <xdr:to>
      <xdr:col>23</xdr:col>
      <xdr:colOff>409575</xdr:colOff>
      <xdr:row>104</xdr:row>
      <xdr:rowOff>104775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266701</xdr:colOff>
      <xdr:row>105</xdr:row>
      <xdr:rowOff>9524</xdr:rowOff>
    </xdr:from>
    <xdr:to>
      <xdr:col>23</xdr:col>
      <xdr:colOff>266701</xdr:colOff>
      <xdr:row>119</xdr:row>
      <xdr:rowOff>38100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0.75625</cdr:x>
      <cdr:y>0.63194</cdr:y>
    </cdr:from>
    <cdr:to>
      <cdr:x>0.96667</cdr:x>
      <cdr:y>0.73958</cdr:y>
    </cdr:to>
    <cdr:sp macro="" textlink="">
      <cdr:nvSpPr>
        <cdr:cNvPr id="2" name="TextBox 1"/>
        <cdr:cNvSpPr txBox="1"/>
      </cdr:nvSpPr>
      <cdr:spPr>
        <a:xfrm xmlns:a="http://schemas.openxmlformats.org/drawingml/2006/main">
          <a:off x="3457575" y="1733550"/>
          <a:ext cx="962025"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 = 0.6</a:t>
          </a:r>
        </a:p>
      </cdr:txBody>
    </cdr:sp>
  </cdr:relSizeAnchor>
</c:userShapes>
</file>

<file path=xl/drawings/drawing3.xml><?xml version="1.0" encoding="utf-8"?>
<c:userShapes xmlns:c="http://schemas.openxmlformats.org/drawingml/2006/chart">
  <cdr:relSizeAnchor xmlns:cdr="http://schemas.openxmlformats.org/drawingml/2006/chartDrawing">
    <cdr:from>
      <cdr:x>0.71501</cdr:x>
      <cdr:y>0.28328</cdr:y>
    </cdr:from>
    <cdr:to>
      <cdr:x>0.93893</cdr:x>
      <cdr:y>0.37543</cdr:y>
    </cdr:to>
    <cdr:sp macro="" textlink="">
      <cdr:nvSpPr>
        <cdr:cNvPr id="2" name="TextBox 1"/>
        <cdr:cNvSpPr txBox="1"/>
      </cdr:nvSpPr>
      <cdr:spPr>
        <a:xfrm xmlns:a="http://schemas.openxmlformats.org/drawingml/2006/main">
          <a:off x="2676525" y="790576"/>
          <a:ext cx="83820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a:t>
          </a:r>
          <a:r>
            <a:rPr lang="en-US" sz="1100" baseline="0"/>
            <a:t> = 0.001</a:t>
          </a:r>
          <a:endParaRPr 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0.72595</cdr:x>
      <cdr:y>0.3</cdr:y>
    </cdr:from>
    <cdr:to>
      <cdr:x>0.95044</cdr:x>
      <cdr:y>0.40714</cdr:y>
    </cdr:to>
    <cdr:sp macro="" textlink="">
      <cdr:nvSpPr>
        <cdr:cNvPr id="2" name="TextBox 1"/>
        <cdr:cNvSpPr txBox="1"/>
      </cdr:nvSpPr>
      <cdr:spPr>
        <a:xfrm xmlns:a="http://schemas.openxmlformats.org/drawingml/2006/main">
          <a:off x="2371725" y="800100"/>
          <a:ext cx="7334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 = 0.001</a:t>
          </a:r>
        </a:p>
      </cdr:txBody>
    </cdr:sp>
  </cdr:relSizeAnchor>
</c:userShapes>
</file>

<file path=xl/drawings/drawing5.xml><?xml version="1.0" encoding="utf-8"?>
<c:userShapes xmlns:c="http://schemas.openxmlformats.org/drawingml/2006/chart">
  <cdr:relSizeAnchor xmlns:cdr="http://schemas.openxmlformats.org/drawingml/2006/chartDrawing">
    <cdr:from>
      <cdr:x>0.68876</cdr:x>
      <cdr:y>0.43116</cdr:y>
    </cdr:from>
    <cdr:to>
      <cdr:x>0.93372</cdr:x>
      <cdr:y>0.56522</cdr:y>
    </cdr:to>
    <cdr:sp macro="" textlink="">
      <cdr:nvSpPr>
        <cdr:cNvPr id="2" name="TextBox 1"/>
        <cdr:cNvSpPr txBox="1"/>
      </cdr:nvSpPr>
      <cdr:spPr>
        <a:xfrm xmlns:a="http://schemas.openxmlformats.org/drawingml/2006/main">
          <a:off x="2276475" y="1133475"/>
          <a:ext cx="809625"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 = 0.014</a:t>
          </a:r>
        </a:p>
      </cdr:txBody>
    </cdr:sp>
  </cdr:relSizeAnchor>
</c:userShapes>
</file>

<file path=xl/drawings/drawing6.xml><?xml version="1.0" encoding="utf-8"?>
<c:userShapes xmlns:c="http://schemas.openxmlformats.org/drawingml/2006/chart">
  <cdr:relSizeAnchor xmlns:cdr="http://schemas.openxmlformats.org/drawingml/2006/chartDrawing">
    <cdr:from>
      <cdr:x>0.29167</cdr:x>
      <cdr:y>0.36042</cdr:y>
    </cdr:from>
    <cdr:to>
      <cdr:x>0.51562</cdr:x>
      <cdr:y>0.4417</cdr:y>
    </cdr:to>
    <cdr:sp macro="" textlink="">
      <cdr:nvSpPr>
        <cdr:cNvPr id="2" name="TextBox 1"/>
        <cdr:cNvSpPr txBox="1"/>
      </cdr:nvSpPr>
      <cdr:spPr>
        <a:xfrm xmlns:a="http://schemas.openxmlformats.org/drawingml/2006/main">
          <a:off x="1066799" y="971551"/>
          <a:ext cx="8191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p = 0.013</a:t>
          </a:r>
        </a:p>
      </cdr:txBody>
    </cdr:sp>
  </cdr:relSizeAnchor>
</c:userShapes>
</file>

<file path=xl/drawings/drawing7.xml><?xml version="1.0" encoding="utf-8"?>
<xdr:wsDr xmlns:xdr="http://schemas.openxmlformats.org/drawingml/2006/spreadsheetDrawing" xmlns:a="http://schemas.openxmlformats.org/drawingml/2006/main">
  <xdr:twoCellAnchor>
    <xdr:from>
      <xdr:col>12</xdr:col>
      <xdr:colOff>323850</xdr:colOff>
      <xdr:row>4</xdr:row>
      <xdr:rowOff>38100</xdr:rowOff>
    </xdr:from>
    <xdr:to>
      <xdr:col>18</xdr:col>
      <xdr:colOff>476250</xdr:colOff>
      <xdr:row>23</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361950</xdr:colOff>
      <xdr:row>99</xdr:row>
      <xdr:rowOff>114300</xdr:rowOff>
    </xdr:from>
    <xdr:to>
      <xdr:col>12</xdr:col>
      <xdr:colOff>552450</xdr:colOff>
      <xdr:row>127</xdr:row>
      <xdr:rowOff>47625</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0.67</cdr:x>
      <cdr:y>0.62996</cdr:y>
    </cdr:from>
    <cdr:to>
      <cdr:x>0.93</cdr:x>
      <cdr:y>0.78287</cdr:y>
    </cdr:to>
    <cdr:sp macro="" textlink="">
      <cdr:nvSpPr>
        <cdr:cNvPr id="2" name="TextBox 1"/>
        <cdr:cNvSpPr txBox="1"/>
      </cdr:nvSpPr>
      <cdr:spPr>
        <a:xfrm xmlns:a="http://schemas.openxmlformats.org/drawingml/2006/main">
          <a:off x="2552700" y="1962136"/>
          <a:ext cx="990600" cy="4762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latin typeface="+mn-lt"/>
              <a:ea typeface="+mn-ea"/>
              <a:cs typeface="+mn-cs"/>
            </a:rPr>
            <a:t>R² = 0.03</a:t>
          </a:r>
          <a:endParaRPr lang="en-US"/>
        </a:p>
        <a:p xmlns:a="http://schemas.openxmlformats.org/drawingml/2006/main">
          <a:r>
            <a:rPr lang="en-US" sz="1100"/>
            <a:t>p = 0.12</a:t>
          </a: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466725</xdr:colOff>
      <xdr:row>6</xdr:row>
      <xdr:rowOff>142875</xdr:rowOff>
    </xdr:from>
    <xdr:to>
      <xdr:col>14</xdr:col>
      <xdr:colOff>161925</xdr:colOff>
      <xdr:row>23</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oliar%20N%20Data%202013.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am Wild" refreshedDate="41680.592586574072" createdVersion="1" refreshedVersion="3" recordCount="96">
  <cacheSource type="worksheet">
    <worksheetSource ref="A1:L97" sheet="C&amp;N_data" r:id="rId2"/>
  </cacheSource>
  <cacheFields count="12">
    <cacheField name="Stand" numFmtId="0">
      <sharedItems count="9">
        <s v="C6"/>
        <s v="C8"/>
        <s v="C9"/>
        <s v="JBM"/>
        <s v="JBO"/>
        <s v="C8 Beech "/>
        <s v="C8 Birch "/>
        <s v="XC8Y" u="1"/>
        <s v="XC8B" u="1"/>
      </sharedItems>
    </cacheField>
    <cacheField name="Treatment" numFmtId="0">
      <sharedItems count="9">
        <s v="Ca"/>
        <s v="Control"/>
        <s v="N"/>
        <s v="NP"/>
        <s v="P"/>
        <s v="Control - surrounding Ca plot" u="1"/>
        <s v="CALCIUM" u="1"/>
        <s v="P " u="1"/>
        <s v="N " u="1"/>
      </sharedItems>
    </cacheField>
    <cacheField name="Tree ID" numFmtId="0">
      <sharedItems containsMixedTypes="1" containsNumber="1" containsInteger="1" minValue="10" maxValue="8326"/>
    </cacheField>
    <cacheField name="Well Name" numFmtId="0">
      <sharedItems/>
    </cacheField>
    <cacheField name="Sugar %" numFmtId="0">
      <sharedItems containsString="0" containsBlank="1" containsNumber="1" minValue="1.35" maxValue="4.6333333333333329"/>
    </cacheField>
    <cacheField name="Weight" numFmtId="0">
      <sharedItems containsSemiMixedTypes="0" containsString="0" containsNumber="1" minValue="2.0269999504089355" maxValue="2.937000036239624"/>
    </cacheField>
    <cacheField name="N mg/g" numFmtId="0">
      <sharedItems containsSemiMixedTypes="0" containsString="0" containsNumber="1" minValue="6.6119396686553955" maxValue="23.809635639190674"/>
    </cacheField>
    <cacheField name="PercentN" numFmtId="0">
      <sharedItems containsSemiMixedTypes="0" containsString="0" containsNumber="1" minValue="0.66119396686553955" maxValue="2.3809635639190674"/>
    </cacheField>
    <cacheField name="C mg/g" numFmtId="0">
      <sharedItems containsSemiMixedTypes="0" containsString="0" containsNumber="1" minValue="208.9227294921875" maxValue="479.94243621826172"/>
    </cacheField>
    <cacheField name="PercentC" numFmtId="0">
      <sharedItems containsSemiMixedTypes="0" containsString="0" containsNumber="1" minValue="20.89227294921875" maxValue="47.994243621826172"/>
    </cacheField>
    <cacheField name="PercentS" numFmtId="0">
      <sharedItems containsSemiMixedTypes="0" containsString="0" containsNumber="1" minValue="0.10589385032653809" maxValue="0.26191321015357971"/>
    </cacheField>
    <cacheField name="CNRatio" numFmtId="0">
      <sharedItems containsSemiMixedTypes="0" containsString="0" containsNumber="1" minValue="19.478490829467773" maxValue="39.561294555664063"/>
    </cacheField>
  </cacheFields>
</pivotCacheDefinition>
</file>

<file path=xl/pivotCache/pivotCacheRecords1.xml><?xml version="1.0" encoding="utf-8"?>
<pivotCacheRecords xmlns="http://schemas.openxmlformats.org/spreadsheetml/2006/main" xmlns:r="http://schemas.openxmlformats.org/officeDocument/2006/relationships" count="96">
  <r>
    <x v="0"/>
    <x v="0"/>
    <n v="591"/>
    <s v="B3"/>
    <n v="1.75"/>
    <n v="2.0750000476837158"/>
    <n v="19.298582077026367"/>
    <n v="1.9298582077026367"/>
    <n v="454.96639251708984"/>
    <n v="45.496639251708984"/>
    <n v="0.24280761182308197"/>
    <n v="23.57512092590332"/>
  </r>
  <r>
    <x v="0"/>
    <x v="0"/>
    <n v="848"/>
    <s v="A2"/>
    <n v="3.5"/>
    <n v="2.3410000801086426"/>
    <n v="17.395845651626587"/>
    <n v="1.7395845651626587"/>
    <n v="464.29355621337891"/>
    <n v="46.429355621337891"/>
    <n v="0.22239212691783905"/>
    <n v="26.689910888671875"/>
  </r>
  <r>
    <x v="0"/>
    <x v="0"/>
    <n v="1422"/>
    <s v="A9"/>
    <n v="4.4666666666666668"/>
    <n v="2.2569999694824219"/>
    <n v="19.908816814422607"/>
    <n v="1.9908816814422607"/>
    <n v="467.23045349121094"/>
    <n v="46.723045349121094"/>
    <n v="0.26043274998664856"/>
    <n v="23.46851921081543"/>
  </r>
  <r>
    <x v="0"/>
    <x v="0"/>
    <n v="1432"/>
    <s v="B2"/>
    <n v="1.9333333333333333"/>
    <n v="2.4079999923706055"/>
    <n v="15.106866359710693"/>
    <n v="1.5106866359710693"/>
    <n v="452.64484405517578"/>
    <n v="45.264484405517578"/>
    <n v="0.18481980264186859"/>
    <n v="29.962854385375977"/>
  </r>
  <r>
    <x v="0"/>
    <x v="1"/>
    <n v="1417"/>
    <s v="B4"/>
    <n v="3.05"/>
    <n v="2.8599998950958252"/>
    <n v="16.091182231903076"/>
    <n v="1.6091182231903076"/>
    <n v="474.18155670166016"/>
    <n v="47.418155670166016"/>
    <n v="0.20552332699298859"/>
    <n v="29.468410491943359"/>
  </r>
  <r>
    <x v="0"/>
    <x v="1"/>
    <n v="1418"/>
    <s v="A5"/>
    <n v="3.25"/>
    <n v="2.0859999656677246"/>
    <n v="17.178351879119873"/>
    <n v="1.7178351879119873"/>
    <n v="465.81703186035156"/>
    <n v="46.581703186035156"/>
    <n v="0.24957813322544098"/>
    <n v="27.116514205932617"/>
  </r>
  <r>
    <x v="0"/>
    <x v="1"/>
    <n v="1419"/>
    <s v="B5"/>
    <n v="2.2000000000000002"/>
    <n v="2.1159999370574951"/>
    <n v="17.897632122039795"/>
    <n v="1.7897632122039795"/>
    <n v="462.14401245117187"/>
    <n v="46.214401245117187"/>
    <n v="0.26191321015357971"/>
    <n v="25.821517944335938"/>
  </r>
  <r>
    <x v="0"/>
    <x v="1"/>
    <n v="1488"/>
    <s v="A12"/>
    <n v="2.35"/>
    <n v="2.2219998836517334"/>
    <n v="15.637919902801514"/>
    <n v="1.5637919902801514"/>
    <n v="463.21952819824219"/>
    <n v="46.321952819824219"/>
    <n v="0.21162799000740051"/>
    <n v="29.621557235717773"/>
  </r>
  <r>
    <x v="1"/>
    <x v="0"/>
    <n v="533"/>
    <s v="C8"/>
    <n v="1.35"/>
    <n v="2.2170000076293945"/>
    <n v="12.609965801239014"/>
    <n v="1.2609965801239014"/>
    <n v="350.91091156005859"/>
    <n v="35.091091156005859"/>
    <n v="0.18559211492538452"/>
    <n v="27.828062057495117"/>
  </r>
  <r>
    <x v="1"/>
    <x v="0"/>
    <n v="540"/>
    <s v="D4"/>
    <n v="1.6"/>
    <n v="2.1700000762939453"/>
    <n v="8.3765071630477905"/>
    <n v="0.83765071630477905"/>
    <n v="301.59097671508789"/>
    <n v="30.159097671508789"/>
    <n v="0.17413331568241119"/>
    <n v="36.004383087158203"/>
  </r>
  <r>
    <x v="1"/>
    <x v="0"/>
    <n v="555"/>
    <s v="A6"/>
    <n v="2.4500000000000002"/>
    <n v="2.5969998836517334"/>
    <n v="15.73334813117981"/>
    <n v="1.573334813117981"/>
    <n v="462.30453491210937"/>
    <n v="46.230453491210938"/>
    <n v="0.2069365382194519"/>
    <n v="29.383735656738281"/>
  </r>
  <r>
    <x v="1"/>
    <x v="0"/>
    <n v="563"/>
    <s v="A8"/>
    <n v="2.3333333333333335"/>
    <n v="2.4040000438690186"/>
    <n v="12.420057058334351"/>
    <n v="1.2420057058334351"/>
    <n v="455.84823608398437"/>
    <n v="45.584823608398437"/>
    <n v="0.17464843392372131"/>
    <n v="36.702587127685547"/>
  </r>
  <r>
    <x v="1"/>
    <x v="1"/>
    <n v="250"/>
    <s v="A11"/>
    <n v="2.2666666666666671"/>
    <n v="2.2320001125335693"/>
    <n v="15.020179748535156"/>
    <n v="1.5020179748535156"/>
    <n v="461.78871154785156"/>
    <n v="46.178871154785156"/>
    <n v="0.22572839260101318"/>
    <n v="30.744552612304688"/>
  </r>
  <r>
    <x v="1"/>
    <x v="1"/>
    <n v="265"/>
    <s v="A10"/>
    <n v="1.7"/>
    <n v="2.6589999198913574"/>
    <n v="15.060007572174072"/>
    <n v="1.5060007572174072"/>
    <n v="462.87723541259766"/>
    <n v="46.287723541259766"/>
    <n v="0.22737531363964081"/>
    <n v="30.735525131225586"/>
  </r>
  <r>
    <x v="1"/>
    <x v="1"/>
    <n v="270"/>
    <s v="A7"/>
    <n v="1.7250000000000001"/>
    <n v="2.937000036239624"/>
    <n v="11.599706411361694"/>
    <n v="1.1599706411361694"/>
    <n v="458.89938354492187"/>
    <n v="45.889938354492188"/>
    <n v="0.1601080596446991"/>
    <n v="39.561294555664063"/>
  </r>
  <r>
    <x v="1"/>
    <x v="1"/>
    <n v="651"/>
    <s v="B1"/>
    <n v="2.2749999999999995"/>
    <n v="2.5220000743865967"/>
    <n v="14.424002170562744"/>
    <n v="1.4424002170562744"/>
    <n v="466.81377410888672"/>
    <n v="46.681377410888672"/>
    <n v="0.20310184359550476"/>
    <n v="32.363677978515625"/>
  </r>
  <r>
    <x v="1"/>
    <x v="2"/>
    <n v="26"/>
    <s v="D9"/>
    <n v="1.5"/>
    <n v="2.6080000400543213"/>
    <n v="17.698085308074951"/>
    <n v="1.7698085308074951"/>
    <n v="463.56285095214844"/>
    <n v="46.356285095214844"/>
    <n v="0.18352548778057098"/>
    <n v="26.192825317382812"/>
  </r>
  <r>
    <x v="1"/>
    <x v="2"/>
    <n v="30"/>
    <s v="E1"/>
    <n v="1.575"/>
    <n v="2.6809999942779541"/>
    <n v="11.744759082794189"/>
    <n v="1.1744759082794189"/>
    <n v="443.05477142333984"/>
    <n v="44.305477142333984"/>
    <n v="0.15973588824272156"/>
    <n v="37.723613739013672"/>
  </r>
  <r>
    <x v="1"/>
    <x v="2"/>
    <n v="1451"/>
    <s v="F3"/>
    <n v="2.7666666666666671"/>
    <n v="2.4519999027252197"/>
    <n v="9.9058187007904053"/>
    <n v="0.99058187007904053"/>
    <n v="368.04454803466797"/>
    <n v="36.804454803466797"/>
    <n v="0.12670986354351044"/>
    <n v="37.154380798339844"/>
  </r>
  <r>
    <x v="1"/>
    <x v="2"/>
    <n v="1466"/>
    <s v="F7"/>
    <n v="2.75"/>
    <n v="2.25"/>
    <n v="12.847580909729004"/>
    <n v="1.2847580909729004"/>
    <n v="460.77167510986328"/>
    <n v="46.077167510986328"/>
    <n v="0.13435354828834534"/>
    <n v="35.864471435546875"/>
  </r>
  <r>
    <x v="1"/>
    <x v="3"/>
    <n v="173"/>
    <s v="E2"/>
    <n v="2.25"/>
    <n v="2.562999963760376"/>
    <n v="18.803727626800537"/>
    <n v="1.8803727626800537"/>
    <n v="465.19039154052734"/>
    <n v="46.519039154052734"/>
    <n v="0.17364263534545898"/>
    <n v="24.739265441894531"/>
  </r>
  <r>
    <x v="1"/>
    <x v="3"/>
    <n v="917"/>
    <s v="C10"/>
    <n v="2.0999999999999996"/>
    <n v="2.4539999961853027"/>
    <n v="16.318075656890869"/>
    <n v="1.6318075656890869"/>
    <n v="463.07098388671875"/>
    <n v="46.307098388671875"/>
    <n v="0.20530799031257629"/>
    <n v="28.37779426574707"/>
  </r>
  <r>
    <x v="1"/>
    <x v="3"/>
    <n v="927"/>
    <s v="D11"/>
    <n v="1.6333333333333335"/>
    <n v="2.5"/>
    <n v="14.061970710754395"/>
    <n v="1.4061970710754395"/>
    <n v="472.18120574951172"/>
    <n v="47.218120574951172"/>
    <n v="0.16458308696746826"/>
    <n v="33.578594207763672"/>
  </r>
  <r>
    <x v="1"/>
    <x v="3"/>
    <n v="938"/>
    <s v="F1"/>
    <n v="1.7333333333333332"/>
    <n v="2.4159998893737793"/>
    <n v="17.64288067817688"/>
    <n v="1.764288067817688"/>
    <n v="474.58000183105469"/>
    <n v="47.458000183105469"/>
    <n v="0.17378097772598267"/>
    <n v="26.899234771728516"/>
  </r>
  <r>
    <x v="1"/>
    <x v="4"/>
    <n v="242"/>
    <s v="G4"/>
    <n v="1.5666666666666664"/>
    <n v="2.1909999847412109"/>
    <n v="13.565492630004883"/>
    <n v="1.3565492630004883"/>
    <n v="464.41860198974609"/>
    <n v="46.441860198974609"/>
    <n v="0.19545955955982208"/>
    <n v="34.23529052734375"/>
  </r>
  <r>
    <x v="1"/>
    <x v="4"/>
    <n v="244"/>
    <s v="F5"/>
    <n v="1.4333333333333333"/>
    <n v="2.255000114440918"/>
    <n v="14.746518135070801"/>
    <n v="1.4746518135070801"/>
    <n v="469.97753143310547"/>
    <n v="46.997753143310547"/>
    <n v="0.15267446637153625"/>
    <n v="31.870407104492188"/>
  </r>
  <r>
    <x v="1"/>
    <x v="4"/>
    <n v="249"/>
    <s v="F8"/>
    <n v="2.0666666666666669"/>
    <n v="2.2969999313354492"/>
    <n v="12.348177433013916"/>
    <n v="1.2348177433013916"/>
    <n v="461.73648834228516"/>
    <n v="46.173648834228516"/>
    <n v="0.14622718095779419"/>
    <n v="37.393089294433594"/>
  </r>
  <r>
    <x v="1"/>
    <x v="4"/>
    <n v="509"/>
    <s v="F4"/>
    <n v="2.5"/>
    <n v="2.2109999656677246"/>
    <n v="13.565645217895508"/>
    <n v="1.3565645217895508"/>
    <n v="463.22666168212891"/>
    <n v="46.322666168212891"/>
    <n v="0.15951065719127655"/>
    <n v="34.147041320800781"/>
  </r>
  <r>
    <x v="2"/>
    <x v="1"/>
    <n v="46"/>
    <s v="B7"/>
    <n v="1.8666666666666665"/>
    <n v="2.1749999523162842"/>
    <n v="15.913394689559937"/>
    <n v="1.5913394689559937"/>
    <n v="461.75895690917969"/>
    <n v="46.175895690917969"/>
    <n v="0.24708697199821472"/>
    <n v="29.016998291015625"/>
  </r>
  <r>
    <x v="2"/>
    <x v="1"/>
    <n v="49"/>
    <s v="G11"/>
    <n v="1.4333333333333333"/>
    <n v="2.2420001029968262"/>
    <n v="17.073531150817871"/>
    <n v="1.7073531150817871"/>
    <n v="464.78191375732422"/>
    <n v="46.478191375732422"/>
    <n v="0.20974011719226837"/>
    <n v="27.222366333007813"/>
  </r>
  <r>
    <x v="2"/>
    <x v="1"/>
    <n v="77"/>
    <s v="G10"/>
    <n v="3.1666666666666665"/>
    <n v="2.1800000667572021"/>
    <n v="18.11984658241272"/>
    <n v="1.811984658241272"/>
    <n v="469.58702087402344"/>
    <n v="46.958702087402344"/>
    <n v="0.18874207139015198"/>
    <n v="25.915616989135742"/>
  </r>
  <r>
    <x v="2"/>
    <x v="1"/>
    <n v="79"/>
    <s v="G12"/>
    <n v="3.1333333333333333"/>
    <n v="2.7000000476837158"/>
    <n v="16.390770673751831"/>
    <n v="1.6390770673751831"/>
    <n v="477.11200714111328"/>
    <n v="47.711200714111328"/>
    <n v="0.15550178289413452"/>
    <n v="29.108577728271484"/>
  </r>
  <r>
    <x v="2"/>
    <x v="2"/>
    <n v="315"/>
    <s v="C9"/>
    <n v="2.1500000000000004"/>
    <n v="2.0269999504089355"/>
    <n v="19.621565341949463"/>
    <n v="1.9621565341949463"/>
    <n v="464.98641967773437"/>
    <n v="46.498641967773437"/>
    <n v="0.24855737388134003"/>
    <n v="23.697723388671875"/>
  </r>
  <r>
    <x v="2"/>
    <x v="2"/>
    <n v="330"/>
    <s v="C6"/>
    <n v="2.4500000000000002"/>
    <n v="2.124000072479248"/>
    <n v="20.643882751464844"/>
    <n v="2.0643882751464844"/>
    <n v="464.57202911376953"/>
    <n v="46.457202911376953"/>
    <n v="0.17395113408565521"/>
    <n v="22.504100799560547"/>
  </r>
  <r>
    <x v="2"/>
    <x v="2"/>
    <n v="337"/>
    <s v="C2"/>
    <n v="2.8666666666666667"/>
    <n v="2.4300000667572021"/>
    <n v="16.087982654571533"/>
    <n v="1.6087982654571533"/>
    <n v="395.49087524414062"/>
    <n v="39.549087524414063"/>
    <n v="0.16586855053901672"/>
    <n v="24.583000183105469"/>
  </r>
  <r>
    <x v="2"/>
    <x v="2"/>
    <n v="348"/>
    <s v="G7"/>
    <n v="4.6333333333333329"/>
    <n v="2.0639998912811279"/>
    <n v="14.992444515228271"/>
    <n v="1.4992444515228271"/>
    <n v="441.86813354492187"/>
    <n v="44.186813354492188"/>
    <n v="0.23596492409706116"/>
    <n v="29.472721099853516"/>
  </r>
  <r>
    <x v="2"/>
    <x v="3"/>
    <n v="175"/>
    <s v="D7"/>
    <n v="3.1666666666666665"/>
    <n v="2.4159998893737793"/>
    <n v="16.349862813949585"/>
    <n v="1.6349862813949585"/>
    <n v="477.37228393554687"/>
    <n v="47.737228393554687"/>
    <n v="0.18420782685279846"/>
    <n v="29.19732666015625"/>
  </r>
  <r>
    <x v="2"/>
    <x v="3"/>
    <n v="179"/>
    <s v="D5"/>
    <n v="2.1333333333333333"/>
    <n v="2.2890000343322754"/>
    <n v="19.571154117584229"/>
    <n v="1.9571154117584229"/>
    <n v="464.78404998779297"/>
    <n v="46.478404998779297"/>
    <n v="0.20543354749679565"/>
    <n v="23.748422622680664"/>
  </r>
  <r>
    <x v="2"/>
    <x v="3"/>
    <n v="184"/>
    <s v="G2"/>
    <n v="3.1999999999999997"/>
    <n v="2.4860000610351562"/>
    <n v="15.834852457046509"/>
    <n v="1.5834852457046509"/>
    <n v="467.56698608398437"/>
    <n v="46.756698608398437"/>
    <n v="0.13511015474796295"/>
    <n v="29.527713775634766"/>
  </r>
  <r>
    <x v="2"/>
    <x v="3"/>
    <n v="196"/>
    <s v="G6"/>
    <n v="1.9333333333333333"/>
    <n v="2.2860000133514404"/>
    <n v="13.536484241485596"/>
    <n v="1.3536484241485596"/>
    <n v="426.34105682373047"/>
    <n v="42.634105682373047"/>
    <n v="0.13223773241043091"/>
    <n v="31.495700836181641"/>
  </r>
  <r>
    <x v="2"/>
    <x v="4"/>
    <n v="94"/>
    <s v="A3"/>
    <n v="2.8000000000000003"/>
    <n v="2.6099998950958252"/>
    <n v="17.216168642044067"/>
    <n v="1.7216168642044067"/>
    <n v="466.37905120849609"/>
    <n v="46.637905120849609"/>
    <n v="0.20590582489967346"/>
    <n v="27.089595794677734"/>
  </r>
  <r>
    <x v="2"/>
    <x v="4"/>
    <n v="99"/>
    <s v="C1"/>
    <n v="1.65"/>
    <n v="2.187999963760376"/>
    <n v="15.446385145187378"/>
    <n v="1.5446385145187378"/>
    <n v="474.52686309814453"/>
    <n v="47.452686309814453"/>
    <n v="0.19956536591053009"/>
    <n v="30.720901489257813"/>
  </r>
  <r>
    <x v="2"/>
    <x v="4"/>
    <n v="110"/>
    <s v="F11"/>
    <n v="3.1666666666666665"/>
    <n v="2.1540000438690186"/>
    <n v="14.366017580032349"/>
    <n v="1.4366017580032349"/>
    <n v="471.16481781005859"/>
    <n v="47.116481781005859"/>
    <n v="0.14423981308937073"/>
    <n v="32.797176361083984"/>
  </r>
  <r>
    <x v="2"/>
    <x v="4"/>
    <n v="115"/>
    <s v="D8"/>
    <n v="1.65"/>
    <n v="2.380000114440918"/>
    <n v="16.939581632614136"/>
    <n v="1.6939581632614136"/>
    <n v="468.92829895019531"/>
    <n v="46.892829895019531"/>
    <n v="0.20110692083835602"/>
    <n v="27.682401657104492"/>
  </r>
  <r>
    <x v="3"/>
    <x v="0"/>
    <n v="1422"/>
    <s v="C5"/>
    <n v="3.0666666666666664"/>
    <n v="2.3250000476837158"/>
    <n v="15.354070663452148"/>
    <n v="1.5354070663452148"/>
    <n v="463.81427764892578"/>
    <n v="46.381427764892578"/>
    <n v="0.19864098727703094"/>
    <n v="30.207902908325195"/>
  </r>
  <r>
    <x v="3"/>
    <x v="0"/>
    <n v="1429"/>
    <s v="D1"/>
    <n v="2.7999999999999994"/>
    <n v="2.0350000858306885"/>
    <n v="19.811402559280396"/>
    <n v="1.9811402559280396"/>
    <n v="472.14649200439453"/>
    <n v="47.214649200439453"/>
    <n v="0.2517065703868866"/>
    <n v="23.832057952880859"/>
  </r>
  <r>
    <x v="3"/>
    <x v="0"/>
    <n v="1438"/>
    <s v="C12"/>
    <n v="1.75"/>
    <n v="2.0969998836517334"/>
    <n v="17.088241577148438"/>
    <n v="1.7088241577148437"/>
    <n v="452.87208557128906"/>
    <n v="45.287208557128906"/>
    <n v="0.236255943775177"/>
    <n v="26.501970291137695"/>
  </r>
  <r>
    <x v="3"/>
    <x v="0"/>
    <n v="1457"/>
    <s v="C11"/>
    <n v="1.9"/>
    <n v="2.4519999027252197"/>
    <n v="16.885315179824829"/>
    <n v="1.6885315179824829"/>
    <n v="428.49628448486328"/>
    <n v="42.849628448486328"/>
    <n v="0.17465412616729736"/>
    <n v="25.376859664916992"/>
  </r>
  <r>
    <x v="3"/>
    <x v="1"/>
    <n v="1476"/>
    <s v="E8"/>
    <n v="1.9500000000000002"/>
    <n v="2.4430000782012939"/>
    <n v="19.004603624343872"/>
    <n v="1.9004603624343872"/>
    <n v="474.87625122070312"/>
    <n v="47.487625122070313"/>
    <n v="0.18217194080352783"/>
    <n v="24.987432479858398"/>
  </r>
  <r>
    <x v="3"/>
    <x v="1"/>
    <n v="8298"/>
    <s v="E5"/>
    <n v="2.4000000000000004"/>
    <n v="2.7860000133514404"/>
    <n v="14.422248601913452"/>
    <n v="1.4422248601913452"/>
    <n v="463.91864776611328"/>
    <n v="46.391864776611328"/>
    <n v="0.15974374115467072"/>
    <n v="32.166873931884766"/>
  </r>
  <r>
    <x v="3"/>
    <x v="1"/>
    <n v="8303"/>
    <s v="E10"/>
    <n v="1.9000000000000001"/>
    <n v="2.3469998836517334"/>
    <n v="19.203248023986816"/>
    <n v="1.9203248023986816"/>
    <n v="461.89968109130859"/>
    <n v="46.189968109130859"/>
    <n v="0.1896233856678009"/>
    <n v="24.053205490112305"/>
  </r>
  <r>
    <x v="3"/>
    <x v="1"/>
    <n v="8326"/>
    <s v="B10"/>
    <n v="2.7333333333333338"/>
    <n v="2.0559999942779541"/>
    <n v="15.182904005050659"/>
    <n v="1.5182904005050659"/>
    <n v="435.21736145019531"/>
    <n v="43.521736145019531"/>
    <n v="0.23279887437820435"/>
    <n v="28.664960861206055"/>
  </r>
  <r>
    <x v="3"/>
    <x v="2"/>
    <n v="1454"/>
    <s v="F9"/>
    <n v="3.5"/>
    <n v="2.2699999809265137"/>
    <n v="21.649656295776367"/>
    <n v="2.1649656295776367"/>
    <n v="476.35936737060547"/>
    <n v="47.635936737060547"/>
    <n v="0.17386059463024139"/>
    <n v="22.003091812133789"/>
  </r>
  <r>
    <x v="3"/>
    <x v="2"/>
    <n v="1471"/>
    <s v="F10"/>
    <n v="2.6"/>
    <n v="2.4519999027252197"/>
    <n v="19.987314939498901"/>
    <n v="1.9987314939498901"/>
    <n v="470.78544616699219"/>
    <n v="47.078544616699219"/>
    <n v="0.1609557718038559"/>
    <n v="23.55421257019043"/>
  </r>
  <r>
    <x v="3"/>
    <x v="2"/>
    <n v="1474"/>
    <s v="E12"/>
    <n v="2"/>
    <n v="2.2950000762939453"/>
    <n v="21.177089214324951"/>
    <n v="2.1177089214324951"/>
    <n v="470.30818939208984"/>
    <n v="47.030818939208984"/>
    <n v="0.19391985237598419"/>
    <n v="22.208349227905273"/>
  </r>
  <r>
    <x v="3"/>
    <x v="2"/>
    <n v="8288"/>
    <s v="C3"/>
    <n v="2.9"/>
    <n v="2.3829998970031738"/>
    <n v="22.788922786712646"/>
    <n v="2.2788922786712646"/>
    <n v="469.05509948730469"/>
    <n v="46.905509948730469"/>
    <n v="0.21847251057624817"/>
    <n v="20.582592010498047"/>
  </r>
  <r>
    <x v="3"/>
    <x v="3"/>
    <n v="1456"/>
    <s v="G8"/>
    <n v="2.3000000000000003"/>
    <n v="2.7400000095367432"/>
    <n v="21.158111095428467"/>
    <n v="2.1158111095428467"/>
    <n v="478.53935241699219"/>
    <n v="47.853935241699219"/>
    <n v="0.15323169529438019"/>
    <n v="22.617300033569336"/>
  </r>
  <r>
    <x v="3"/>
    <x v="3"/>
    <n v="1467"/>
    <s v="C7"/>
    <n v="1.7"/>
    <n v="2.1040000915527344"/>
    <n v="23.809635639190674"/>
    <n v="2.3809635639190674"/>
    <n v="463.77578735351562"/>
    <n v="46.377578735351563"/>
    <n v="0.25542497634887695"/>
    <n v="19.478490829467773"/>
  </r>
  <r>
    <x v="3"/>
    <x v="3"/>
    <n v="8208"/>
    <s v="F12"/>
    <n v="2.95"/>
    <n v="2.369999885559082"/>
    <n v="18.443793058395386"/>
    <n v="1.8443793058395386"/>
    <n v="467.41573333740234"/>
    <n v="46.741573333740234"/>
    <n v="0.14880931377410889"/>
    <n v="25.34271240234375"/>
  </r>
  <r>
    <x v="3"/>
    <x v="3"/>
    <n v="8210"/>
    <s v="D2"/>
    <n v="2.0499999999999998"/>
    <n v="2.3510000705718994"/>
    <n v="22.059199810028076"/>
    <n v="2.2059199810028076"/>
    <n v="469.89261627197266"/>
    <n v="46.989261627197266"/>
    <n v="0.22858959436416626"/>
    <n v="21.301435470581055"/>
  </r>
  <r>
    <x v="3"/>
    <x v="4"/>
    <n v="811"/>
    <s v="B12"/>
    <n v="2.2999999999999998"/>
    <n v="2.4730000495910645"/>
    <n v="22.014484405517578"/>
    <n v="2.2014484405517578"/>
    <n v="468.47896575927734"/>
    <n v="46.847896575927734"/>
    <n v="0.24787221848964691"/>
    <n v="21.280487060546875"/>
  </r>
  <r>
    <x v="3"/>
    <x v="4"/>
    <n v="1464"/>
    <s v="G3"/>
    <n v="3"/>
    <n v="2.1730000972747803"/>
    <n v="16.928119659423828"/>
    <n v="1.6928119659423828"/>
    <n v="457.79861450195312"/>
    <n v="45.779861450195313"/>
    <n v="0.11979290097951889"/>
    <n v="27.043678283691406"/>
  </r>
  <r>
    <x v="3"/>
    <x v="4"/>
    <n v="1465"/>
    <s v="G1"/>
    <n v="3.6666666666666665"/>
    <n v="2.4590001106262207"/>
    <n v="16.892482042312622"/>
    <n v="1.6892482042312622"/>
    <n v="467.41504669189453"/>
    <n v="46.741504669189453"/>
    <n v="0.14342334866523743"/>
    <n v="27.670003890991211"/>
  </r>
  <r>
    <x v="3"/>
    <x v="4"/>
    <n v="839"/>
    <s v="E9"/>
    <n v="1.8"/>
    <n v="2.0940001010894775"/>
    <n v="22.561216354370117"/>
    <n v="2.2561216354370117"/>
    <n v="468.22277069091797"/>
    <n v="46.822277069091797"/>
    <n v="0.2165440171957016"/>
    <n v="20.753437042236328"/>
  </r>
  <r>
    <x v="4"/>
    <x v="0"/>
    <n v="1147"/>
    <s v="E7"/>
    <n v="1.9"/>
    <n v="2.6600000858306885"/>
    <n v="16.688308715820312"/>
    <n v="1.6688308715820312"/>
    <n v="464.47910308837891"/>
    <n v="46.447910308837891"/>
    <n v="0.14836974442005157"/>
    <n v="27.832605361938477"/>
  </r>
  <r>
    <x v="4"/>
    <x v="0"/>
    <n v="1154"/>
    <s v="E3"/>
    <n v="1.9333333333333333"/>
    <n v="2.5940001010894775"/>
    <n v="15.5420982837677"/>
    <n v="1.55420982837677"/>
    <n v="460.86227416992187"/>
    <n v="46.086227416992188"/>
    <n v="0.17156748473644257"/>
    <n v="29.65251350402832"/>
  </r>
  <r>
    <x v="4"/>
    <x v="0"/>
    <n v="1346"/>
    <s v="E11"/>
    <n v="2.9"/>
    <n v="2.1970000267028809"/>
    <n v="19.339724779129028"/>
    <n v="1.9339724779129028"/>
    <n v="470.39352416992187"/>
    <n v="47.039352416992188"/>
    <n v="0.20256990194320679"/>
    <n v="24.322658538818359"/>
  </r>
  <r>
    <x v="4"/>
    <x v="0"/>
    <n v="1357"/>
    <s v="E4"/>
    <n v="2.8"/>
    <n v="2.8459999561309814"/>
    <n v="21.897249221801758"/>
    <n v="2.1897249221801758"/>
    <n v="476.05552673339844"/>
    <n v="47.605552673339844"/>
    <n v="0.20653434097766876"/>
    <n v="21.740425109863281"/>
  </r>
  <r>
    <x v="4"/>
    <x v="1"/>
    <n v="10"/>
    <s v="G9"/>
    <n v="1.4666666666666668"/>
    <n v="2.0639998912811279"/>
    <n v="18.019512891769409"/>
    <n v="1.8019512891769409"/>
    <n v="475.28968811035156"/>
    <n v="47.528968811035156"/>
    <n v="0.1668027937412262"/>
    <n v="26.376388549804688"/>
  </r>
  <r>
    <x v="4"/>
    <x v="1"/>
    <n v="30"/>
    <s v="B9"/>
    <n v="1.75"/>
    <n v="2.9340000152587891"/>
    <n v="6.6119396686553955"/>
    <n v="0.66119396686553955"/>
    <n v="208.9227294921875"/>
    <n v="20.89227294921875"/>
    <n v="0.10589385032653809"/>
    <n v="31.597797393798828"/>
  </r>
  <r>
    <x v="4"/>
    <x v="1"/>
    <n v="50"/>
    <s v="B8"/>
    <n v="2.8"/>
    <n v="2.2239999771118164"/>
    <n v="17.333859205245972"/>
    <n v="1.7333859205245972"/>
    <n v="471.81838989257812"/>
    <n v="47.181838989257813"/>
    <n v="0.25674575567245483"/>
    <n v="27.219465255737305"/>
  </r>
  <r>
    <x v="4"/>
    <x v="1"/>
    <n v="61"/>
    <s v="G5"/>
    <n v="3.45"/>
    <n v="2.3250000476837158"/>
    <n v="16.872955560684204"/>
    <n v="1.6872955560684204"/>
    <n v="466.30897521972656"/>
    <n v="46.630897521972656"/>
    <n v="0.1480778306722641"/>
    <n v="27.636472702026367"/>
  </r>
  <r>
    <x v="4"/>
    <x v="2"/>
    <n v="8153"/>
    <s v="F2"/>
    <n v="2.8333333333333335"/>
    <n v="2.5239999294281006"/>
    <n v="21.031534671783447"/>
    <n v="2.1031534671783447"/>
    <n v="476.92302703857422"/>
    <n v="47.692302703857422"/>
    <n v="0.1863064169883728"/>
    <n v="22.676568984985352"/>
  </r>
  <r>
    <x v="4"/>
    <x v="2"/>
    <n v="8163"/>
    <s v="D3"/>
    <n v="2"/>
    <n v="2.5999999046325684"/>
    <n v="20.051088333129883"/>
    <n v="2.0051088333129883"/>
    <n v="465.85430145263672"/>
    <n v="46.585430145263672"/>
    <n v="0.20992742478847504"/>
    <n v="23.233367919921875"/>
  </r>
  <r>
    <x v="4"/>
    <x v="2"/>
    <n v="8167"/>
    <s v="D10"/>
    <n v="2.6666666666666665"/>
    <n v="2.5169999599456787"/>
    <n v="21.52172327041626"/>
    <n v="2.152172327041626"/>
    <n v="453.15998077392578"/>
    <n v="45.315998077392578"/>
    <n v="0.21351377665996552"/>
    <n v="21.055932998657227"/>
  </r>
  <r>
    <x v="4"/>
    <x v="2"/>
    <n v="8159"/>
    <s v="D6"/>
    <n v="1.9"/>
    <n v="2.3870000839233398"/>
    <n v="20.30397891998291"/>
    <n v="2.030397891998291"/>
    <n v="465.19828796386719"/>
    <n v="46.519828796386719"/>
    <n v="0.19699931144714355"/>
    <n v="22.911680221557617"/>
  </r>
  <r>
    <x v="4"/>
    <x v="3"/>
    <n v="8017"/>
    <s v="E6"/>
    <n v="2.9"/>
    <n v="2.5130000114440918"/>
    <n v="18.961663246154785"/>
    <n v="1.8961663246154785"/>
    <n v="467.32223510742187"/>
    <n v="46.732223510742188"/>
    <n v="0.18378046154975891"/>
    <n v="24.645635604858398"/>
  </r>
  <r>
    <x v="4"/>
    <x v="3"/>
    <n v="8024"/>
    <s v="A4"/>
    <n v="1.9000000000000001"/>
    <n v="2.2320001125335693"/>
    <n v="19.036458730697632"/>
    <n v="1.9036458730697632"/>
    <n v="461.99005126953125"/>
    <n v="46.199005126953125"/>
    <n v="0.19563126564025879"/>
    <n v="24.268697738647461"/>
  </r>
  <r>
    <x v="4"/>
    <x v="3"/>
    <n v="8027"/>
    <s v="B6"/>
    <n v="3.75"/>
    <n v="2.0699999332427979"/>
    <n v="19.082738161087036"/>
    <n v="1.9082738161087036"/>
    <n v="470.78540802001953"/>
    <n v="47.078540802001953"/>
    <n v="0.25962036848068237"/>
    <n v="24.670747756958008"/>
  </r>
  <r>
    <x v="4"/>
    <x v="3"/>
    <n v="8051"/>
    <s v="D12"/>
    <n v="2"/>
    <n v="2.2769999504089355"/>
    <n v="21.284847259521484"/>
    <n v="2.1284847259521484"/>
    <n v="467.27302551269531"/>
    <n v="46.727302551269531"/>
    <n v="0.19914062321186066"/>
    <n v="21.953317642211914"/>
  </r>
  <r>
    <x v="4"/>
    <x v="4"/>
    <n v="8082"/>
    <s v="F6"/>
    <n v="3.1666666666666665"/>
    <n v="2.5160000324249268"/>
    <n v="18.723119497299194"/>
    <n v="1.8723119497299194"/>
    <n v="470.87684631347656"/>
    <n v="47.087684631347656"/>
    <n v="0.15686149895191193"/>
    <n v="25.149486541748047"/>
  </r>
  <r>
    <x v="4"/>
    <x v="4"/>
    <n v="8091"/>
    <s v="B11"/>
    <n v="2.0499999999999998"/>
    <n v="2.2320001125335693"/>
    <n v="8.0829739570617676"/>
    <n v="0.80829739570617676"/>
    <n v="263.15132141113281"/>
    <n v="26.315132141113281"/>
    <n v="0.19186912477016449"/>
    <n v="32.556251525878906"/>
  </r>
  <r>
    <x v="4"/>
    <x v="4"/>
    <n v="8095"/>
    <s v="A1"/>
    <n v="3.0666666666666664"/>
    <n v="2.4920001029968262"/>
    <n v="20.756561756134033"/>
    <n v="2.0756561756134033"/>
    <n v="479.94243621826172"/>
    <n v="47.994243621826172"/>
    <n v="0.25272157788276672"/>
    <n v="23.122444152832031"/>
  </r>
  <r>
    <x v="4"/>
    <x v="4"/>
    <n v="8096"/>
    <s v="C4"/>
    <n v="2.0333333333333332"/>
    <n v="2.059999942779541"/>
    <n v="22.076451778411865"/>
    <n v="2.2076451778411865"/>
    <n v="477.45616912841797"/>
    <n v="47.745616912841797"/>
    <n v="0.23642309010028839"/>
    <n v="21.627395629882813"/>
  </r>
  <r>
    <x v="5"/>
    <x v="0"/>
    <n v="551"/>
    <s v="H7"/>
    <m/>
    <n v="2.3619999885559082"/>
    <n v="19.081295728683472"/>
    <n v="1.9081295728683472"/>
    <n v="458.1097412109375"/>
    <n v="45.81097412109375"/>
    <n v="0.19552934169769287"/>
    <n v="24.00831413269043"/>
  </r>
  <r>
    <x v="5"/>
    <x v="0"/>
    <n v="552"/>
    <s v="H11"/>
    <m/>
    <n v="2.4449999332427979"/>
    <n v="21.988837718963623"/>
    <n v="2.1988837718963623"/>
    <n v="454.97219085693359"/>
    <n v="45.497219085693359"/>
    <n v="0.14767900109291077"/>
    <n v="20.691051483154297"/>
  </r>
  <r>
    <x v="5"/>
    <x v="0"/>
    <n v="559"/>
    <s v="H12"/>
    <m/>
    <n v="2.3380000591278076"/>
    <n v="17.069604396820068"/>
    <n v="1.7069604396820068"/>
    <n v="450.13950347900391"/>
    <n v="45.013950347900391"/>
    <n v="0.17957861721515656"/>
    <n v="26.370822906494141"/>
  </r>
  <r>
    <x v="5"/>
    <x v="1"/>
    <n v="266"/>
    <s v="H9"/>
    <m/>
    <n v="2.1770000457763672"/>
    <n v="17.645695209503174"/>
    <n v="1.7645695209503174"/>
    <n v="452.06432342529297"/>
    <n v="45.206432342529297"/>
    <n v="0.14271591603755951"/>
    <n v="25.61895751953125"/>
  </r>
  <r>
    <x v="5"/>
    <x v="1"/>
    <n v="285"/>
    <s v="H10"/>
    <m/>
    <n v="2.4530000686645508"/>
    <n v="19.591573476791382"/>
    <n v="1.9591573476791382"/>
    <n v="461.31641387939453"/>
    <n v="46.131641387939453"/>
    <n v="0.14377416670322418"/>
    <n v="23.546674728393555"/>
  </r>
  <r>
    <x v="5"/>
    <x v="1"/>
    <n v="294"/>
    <s v="H8"/>
    <m/>
    <n v="2.5569999217987061"/>
    <n v="16.616885662078857"/>
    <n v="1.6616885662078857"/>
    <n v="461.11015319824219"/>
    <n v="46.111015319824219"/>
    <n v="0.14121046662330627"/>
    <n v="27.749492645263672"/>
  </r>
  <r>
    <x v="6"/>
    <x v="0"/>
    <n v="531"/>
    <s v="H6"/>
    <m/>
    <n v="2.1540000438690186"/>
    <n v="20.356364250183105"/>
    <n v="2.0356364250183105"/>
    <n v="468.53534698486328"/>
    <n v="46.853534698486328"/>
    <n v="0.12864631414413452"/>
    <n v="23.016651153564453"/>
  </r>
  <r>
    <x v="6"/>
    <x v="0"/>
    <n v="547"/>
    <s v="H4"/>
    <m/>
    <n v="2.8949999809265137"/>
    <n v="19.64996337890625"/>
    <n v="1.964996337890625"/>
    <n v="456.04267120361328"/>
    <n v="45.604267120361328"/>
    <n v="0.11022095382213593"/>
    <n v="23.208322525024414"/>
  </r>
  <r>
    <x v="6"/>
    <x v="0"/>
    <n v="1012"/>
    <s v="H1"/>
    <m/>
    <n v="2.1159999370574951"/>
    <n v="22.5834059715271"/>
    <n v="2.25834059715271"/>
    <n v="462.25017547607422"/>
    <n v="46.225017547607422"/>
    <n v="0.12301984429359436"/>
    <n v="20.468576431274414"/>
  </r>
  <r>
    <x v="6"/>
    <x v="1"/>
    <s v="B1"/>
    <s v="H3"/>
    <m/>
    <n v="2.4240000247955322"/>
    <n v="16.800196170806885"/>
    <n v="1.6800196170806885"/>
    <n v="455.87139129638672"/>
    <n v="45.587139129638672"/>
    <n v="0.12124519795179367"/>
    <n v="27.134885787963867"/>
  </r>
  <r>
    <x v="6"/>
    <x v="1"/>
    <s v="B2"/>
    <s v="H2"/>
    <m/>
    <n v="2.5889999866485596"/>
    <n v="22.969210147857666"/>
    <n v="2.2969210147857666"/>
    <n v="468.09425354003906"/>
    <n v="46.809425354003906"/>
    <n v="0.17838560044765472"/>
    <n v="20.379205703735352"/>
  </r>
  <r>
    <x v="6"/>
    <x v="1"/>
    <s v="B3"/>
    <s v="H5"/>
    <m/>
    <n v="2.815000057220459"/>
    <n v="22.283139228820801"/>
    <n v="2.2283139228820801"/>
    <n v="474.75860595703125"/>
    <n v="47.475860595703125"/>
    <n v="0.13125123083591461"/>
    <n v="21.30573272705078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4" dataOnRows="1" applyNumberFormats="0" applyBorderFormats="0" applyFontFormats="0" applyPatternFormats="0" applyAlignmentFormats="0" applyWidthHeightFormats="1" dataCaption="Data" updatedVersion="3" showMemberPropertyTips="0" useAutoFormatting="1" itemPrintTitles="1" createdVersion="1" indent="0" compact="0" compactData="0" gridDropZones="1" chartFormat="1">
  <location ref="A102:C136" firstHeaderRow="2" firstDataRow="2" firstDataCol="2"/>
  <pivotFields count="12">
    <pivotField axis="axisRow" compact="0" outline="0" subtotalTop="0" showAll="0" includeNewItemsInFilter="1">
      <items count="10">
        <item x="0"/>
        <item x="1"/>
        <item x="2"/>
        <item x="3"/>
        <item x="4"/>
        <item m="1" x="8"/>
        <item m="1" x="7"/>
        <item x="5"/>
        <item x="6"/>
        <item t="default"/>
      </items>
    </pivotField>
    <pivotField axis="axisRow" compact="0" outline="0" subtotalTop="0" showAll="0" includeNewItemsInFilter="1">
      <items count="10">
        <item x="0"/>
        <item m="1" x="6"/>
        <item x="1"/>
        <item m="1" x="5"/>
        <item x="2"/>
        <item m="1" x="8"/>
        <item x="3"/>
        <item x="4"/>
        <item m="1"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2">
    <field x="0"/>
    <field x="1"/>
  </rowFields>
  <rowItems count="33">
    <i>
      <x/>
      <x/>
    </i>
    <i r="1">
      <x v="2"/>
    </i>
    <i t="default">
      <x/>
    </i>
    <i>
      <x v="1"/>
      <x/>
    </i>
    <i r="1">
      <x v="2"/>
    </i>
    <i r="1">
      <x v="4"/>
    </i>
    <i r="1">
      <x v="6"/>
    </i>
    <i r="1">
      <x v="7"/>
    </i>
    <i t="default">
      <x v="1"/>
    </i>
    <i>
      <x v="2"/>
      <x v="2"/>
    </i>
    <i r="1">
      <x v="4"/>
    </i>
    <i r="1">
      <x v="6"/>
    </i>
    <i r="1">
      <x v="7"/>
    </i>
    <i t="default">
      <x v="2"/>
    </i>
    <i>
      <x v="3"/>
      <x/>
    </i>
    <i r="1">
      <x v="2"/>
    </i>
    <i r="1">
      <x v="4"/>
    </i>
    <i r="1">
      <x v="6"/>
    </i>
    <i r="1">
      <x v="7"/>
    </i>
    <i t="default">
      <x v="3"/>
    </i>
    <i>
      <x v="4"/>
      <x/>
    </i>
    <i r="1">
      <x v="2"/>
    </i>
    <i r="1">
      <x v="4"/>
    </i>
    <i r="1">
      <x v="6"/>
    </i>
    <i r="1">
      <x v="7"/>
    </i>
    <i t="default">
      <x v="4"/>
    </i>
    <i>
      <x v="7"/>
      <x/>
    </i>
    <i r="1">
      <x v="2"/>
    </i>
    <i t="default">
      <x v="7"/>
    </i>
    <i>
      <x v="8"/>
      <x/>
    </i>
    <i r="1">
      <x v="2"/>
    </i>
    <i t="default">
      <x v="8"/>
    </i>
    <i t="grand">
      <x/>
    </i>
  </rowItems>
  <colItems count="1">
    <i/>
  </colItems>
  <dataFields count="1">
    <dataField name="Average of N mg/g" fld="6" subtotal="average" baseField="0" baseItem="0"/>
  </dataFields>
  <chartFormats count="26">
    <chartFormat chart="0" format="0" series="1">
      <pivotArea type="data" outline="0" fieldPosition="0">
        <references count="1">
          <reference field="4294967294" count="1" selected="0">
            <x v="0"/>
          </reference>
        </references>
      </pivotArea>
    </chartFormat>
    <chartFormat chart="0" format="1">
      <pivotArea type="data" outline="0" fieldPosition="0">
        <references count="3">
          <reference field="4294967294" count="1" selected="0">
            <x v="0"/>
          </reference>
          <reference field="0" count="1" selected="0">
            <x v="0"/>
          </reference>
          <reference field="1" count="1" selected="0">
            <x v="0"/>
          </reference>
        </references>
      </pivotArea>
    </chartFormat>
    <chartFormat chart="0" format="2">
      <pivotArea type="data" outline="0" fieldPosition="0">
        <references count="3">
          <reference field="4294967294" count="1" selected="0">
            <x v="0"/>
          </reference>
          <reference field="0" count="1" selected="0">
            <x v="0"/>
          </reference>
          <reference field="1" count="1" selected="0">
            <x v="2"/>
          </reference>
        </references>
      </pivotArea>
    </chartFormat>
    <chartFormat chart="0" format="3">
      <pivotArea type="data" outline="0" fieldPosition="0">
        <references count="3">
          <reference field="4294967294" count="1" selected="0">
            <x v="0"/>
          </reference>
          <reference field="0" count="1" selected="0">
            <x v="1"/>
          </reference>
          <reference field="1" count="1" selected="0">
            <x v="0"/>
          </reference>
        </references>
      </pivotArea>
    </chartFormat>
    <chartFormat chart="0" format="4">
      <pivotArea type="data" outline="0" fieldPosition="0">
        <references count="3">
          <reference field="4294967294" count="1" selected="0">
            <x v="0"/>
          </reference>
          <reference field="0" count="1" selected="0">
            <x v="1"/>
          </reference>
          <reference field="1" count="1" selected="0">
            <x v="2"/>
          </reference>
        </references>
      </pivotArea>
    </chartFormat>
    <chartFormat chart="0" format="5">
      <pivotArea type="data" outline="0" fieldPosition="0">
        <references count="3">
          <reference field="4294967294" count="1" selected="0">
            <x v="0"/>
          </reference>
          <reference field="0" count="1" selected="0">
            <x v="1"/>
          </reference>
          <reference field="1" count="1" selected="0">
            <x v="4"/>
          </reference>
        </references>
      </pivotArea>
    </chartFormat>
    <chartFormat chart="0" format="6">
      <pivotArea type="data" outline="0" fieldPosition="0">
        <references count="3">
          <reference field="4294967294" count="1" selected="0">
            <x v="0"/>
          </reference>
          <reference field="0" count="1" selected="0">
            <x v="1"/>
          </reference>
          <reference field="1" count="1" selected="0">
            <x v="6"/>
          </reference>
        </references>
      </pivotArea>
    </chartFormat>
    <chartFormat chart="0" format="7">
      <pivotArea type="data" outline="0" fieldPosition="0">
        <references count="3">
          <reference field="4294967294" count="1" selected="0">
            <x v="0"/>
          </reference>
          <reference field="0" count="1" selected="0">
            <x v="1"/>
          </reference>
          <reference field="1" count="1" selected="0">
            <x v="7"/>
          </reference>
        </references>
      </pivotArea>
    </chartFormat>
    <chartFormat chart="0" format="8">
      <pivotArea type="data" outline="0" fieldPosition="0">
        <references count="3">
          <reference field="4294967294" count="1" selected="0">
            <x v="0"/>
          </reference>
          <reference field="0" count="1" selected="0">
            <x v="2"/>
          </reference>
          <reference field="1" count="1" selected="0">
            <x v="2"/>
          </reference>
        </references>
      </pivotArea>
    </chartFormat>
    <chartFormat chart="0" format="9">
      <pivotArea type="data" outline="0" fieldPosition="0">
        <references count="3">
          <reference field="4294967294" count="1" selected="0">
            <x v="0"/>
          </reference>
          <reference field="0" count="1" selected="0">
            <x v="2"/>
          </reference>
          <reference field="1" count="1" selected="0">
            <x v="4"/>
          </reference>
        </references>
      </pivotArea>
    </chartFormat>
    <chartFormat chart="0" format="10">
      <pivotArea type="data" outline="0" fieldPosition="0">
        <references count="3">
          <reference field="4294967294" count="1" selected="0">
            <x v="0"/>
          </reference>
          <reference field="0" count="1" selected="0">
            <x v="2"/>
          </reference>
          <reference field="1" count="1" selected="0">
            <x v="6"/>
          </reference>
        </references>
      </pivotArea>
    </chartFormat>
    <chartFormat chart="0" format="11">
      <pivotArea type="data" outline="0" fieldPosition="0">
        <references count="3">
          <reference field="4294967294" count="1" selected="0">
            <x v="0"/>
          </reference>
          <reference field="0" count="1" selected="0">
            <x v="2"/>
          </reference>
          <reference field="1" count="1" selected="0">
            <x v="7"/>
          </reference>
        </references>
      </pivotArea>
    </chartFormat>
    <chartFormat chart="0" format="12">
      <pivotArea type="data" outline="0" fieldPosition="0">
        <references count="3">
          <reference field="4294967294" count="1" selected="0">
            <x v="0"/>
          </reference>
          <reference field="0" count="1" selected="0">
            <x v="3"/>
          </reference>
          <reference field="1" count="1" selected="0">
            <x v="0"/>
          </reference>
        </references>
      </pivotArea>
    </chartFormat>
    <chartFormat chart="0" format="13">
      <pivotArea type="data" outline="0" fieldPosition="0">
        <references count="3">
          <reference field="4294967294" count="1" selected="0">
            <x v="0"/>
          </reference>
          <reference field="0" count="1" selected="0">
            <x v="3"/>
          </reference>
          <reference field="1" count="1" selected="0">
            <x v="2"/>
          </reference>
        </references>
      </pivotArea>
    </chartFormat>
    <chartFormat chart="0" format="14">
      <pivotArea type="data" outline="0" fieldPosition="0">
        <references count="3">
          <reference field="4294967294" count="1" selected="0">
            <x v="0"/>
          </reference>
          <reference field="0" count="1" selected="0">
            <x v="3"/>
          </reference>
          <reference field="1" count="1" selected="0">
            <x v="4"/>
          </reference>
        </references>
      </pivotArea>
    </chartFormat>
    <chartFormat chart="0" format="15">
      <pivotArea type="data" outline="0" fieldPosition="0">
        <references count="3">
          <reference field="4294967294" count="1" selected="0">
            <x v="0"/>
          </reference>
          <reference field="0" count="1" selected="0">
            <x v="3"/>
          </reference>
          <reference field="1" count="1" selected="0">
            <x v="6"/>
          </reference>
        </references>
      </pivotArea>
    </chartFormat>
    <chartFormat chart="0" format="16">
      <pivotArea type="data" outline="0" fieldPosition="0">
        <references count="3">
          <reference field="4294967294" count="1" selected="0">
            <x v="0"/>
          </reference>
          <reference field="0" count="1" selected="0">
            <x v="3"/>
          </reference>
          <reference field="1" count="1" selected="0">
            <x v="7"/>
          </reference>
        </references>
      </pivotArea>
    </chartFormat>
    <chartFormat chart="0" format="17">
      <pivotArea type="data" outline="0" fieldPosition="0">
        <references count="3">
          <reference field="4294967294" count="1" selected="0">
            <x v="0"/>
          </reference>
          <reference field="0" count="1" selected="0">
            <x v="4"/>
          </reference>
          <reference field="1" count="1" selected="0">
            <x v="0"/>
          </reference>
        </references>
      </pivotArea>
    </chartFormat>
    <chartFormat chart="0" format="18">
      <pivotArea type="data" outline="0" fieldPosition="0">
        <references count="3">
          <reference field="4294967294" count="1" selected="0">
            <x v="0"/>
          </reference>
          <reference field="0" count="1" selected="0">
            <x v="4"/>
          </reference>
          <reference field="1" count="1" selected="0">
            <x v="2"/>
          </reference>
        </references>
      </pivotArea>
    </chartFormat>
    <chartFormat chart="0" format="19">
      <pivotArea type="data" outline="0" fieldPosition="0">
        <references count="3">
          <reference field="4294967294" count="1" selected="0">
            <x v="0"/>
          </reference>
          <reference field="0" count="1" selected="0">
            <x v="4"/>
          </reference>
          <reference field="1" count="1" selected="0">
            <x v="4"/>
          </reference>
        </references>
      </pivotArea>
    </chartFormat>
    <chartFormat chart="0" format="20">
      <pivotArea type="data" outline="0" fieldPosition="0">
        <references count="3">
          <reference field="4294967294" count="1" selected="0">
            <x v="0"/>
          </reference>
          <reference field="0" count="1" selected="0">
            <x v="4"/>
          </reference>
          <reference field="1" count="1" selected="0">
            <x v="6"/>
          </reference>
        </references>
      </pivotArea>
    </chartFormat>
    <chartFormat chart="0" format="21">
      <pivotArea type="data" outline="0" fieldPosition="0">
        <references count="3">
          <reference field="4294967294" count="1" selected="0">
            <x v="0"/>
          </reference>
          <reference field="0" count="1" selected="0">
            <x v="4"/>
          </reference>
          <reference field="1" count="1" selected="0">
            <x v="7"/>
          </reference>
        </references>
      </pivotArea>
    </chartFormat>
    <chartFormat chart="0" format="22">
      <pivotArea type="data" outline="0" fieldPosition="0">
        <references count="3">
          <reference field="4294967294" count="1" selected="0">
            <x v="0"/>
          </reference>
          <reference field="0" count="1" selected="0">
            <x v="7"/>
          </reference>
          <reference field="1" count="1" selected="0">
            <x v="0"/>
          </reference>
        </references>
      </pivotArea>
    </chartFormat>
    <chartFormat chart="0" format="23">
      <pivotArea type="data" outline="0" fieldPosition="0">
        <references count="3">
          <reference field="4294967294" count="1" selected="0">
            <x v="0"/>
          </reference>
          <reference field="0" count="1" selected="0">
            <x v="7"/>
          </reference>
          <reference field="1" count="1" selected="0">
            <x v="2"/>
          </reference>
        </references>
      </pivotArea>
    </chartFormat>
    <chartFormat chart="0" format="24">
      <pivotArea type="data" outline="0" fieldPosition="0">
        <references count="3">
          <reference field="4294967294" count="1" selected="0">
            <x v="0"/>
          </reference>
          <reference field="0" count="1" selected="0">
            <x v="8"/>
          </reference>
          <reference field="1" count="1" selected="0">
            <x v="0"/>
          </reference>
        </references>
      </pivotArea>
    </chartFormat>
    <chartFormat chart="0" format="25">
      <pivotArea type="data" outline="0" fieldPosition="0">
        <references count="3">
          <reference field="4294967294" count="1" selected="0">
            <x v="0"/>
          </reference>
          <reference field="0" count="1" selected="0">
            <x v="8"/>
          </reference>
          <reference field="1" count="1" selected="0">
            <x v="2"/>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ivotTable" Target="../pivotTables/pivotTable1.xml"/><Relationship Id="rId5" Type="http://schemas.openxmlformats.org/officeDocument/2006/relationships/comments" Target="../comments1.xml"/><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A1:F15"/>
  <sheetViews>
    <sheetView tabSelected="1" workbookViewId="0">
      <selection activeCell="E7" sqref="E7"/>
    </sheetView>
  </sheetViews>
  <sheetFormatPr defaultRowHeight="12.75"/>
  <cols>
    <col min="1" max="1" width="16.25" customWidth="1"/>
    <col min="2" max="2" width="75.25" customWidth="1"/>
  </cols>
  <sheetData>
    <row r="1" spans="1:6" ht="15">
      <c r="A1" s="31" t="s">
        <v>170</v>
      </c>
      <c r="B1" s="31" t="s">
        <v>171</v>
      </c>
    </row>
    <row r="2" spans="1:6" ht="105">
      <c r="A2" s="32" t="s">
        <v>172</v>
      </c>
      <c r="B2" s="32" t="s">
        <v>182</v>
      </c>
    </row>
    <row r="3" spans="1:6" ht="15">
      <c r="A3" s="33"/>
      <c r="B3" s="33"/>
    </row>
    <row r="4" spans="1:6" ht="30">
      <c r="A4" s="32" t="s">
        <v>560</v>
      </c>
      <c r="B4" s="32" t="s">
        <v>173</v>
      </c>
    </row>
    <row r="5" spans="1:6" ht="15">
      <c r="A5" s="33"/>
      <c r="B5" s="33"/>
    </row>
    <row r="6" spans="1:6" ht="15">
      <c r="A6" s="31" t="s">
        <v>174</v>
      </c>
      <c r="B6" s="31" t="s">
        <v>406</v>
      </c>
    </row>
    <row r="7" spans="1:6" ht="90">
      <c r="A7" s="31" t="s">
        <v>175</v>
      </c>
      <c r="B7" s="31" t="s">
        <v>561</v>
      </c>
    </row>
    <row r="8" spans="1:6" ht="216.75" customHeight="1">
      <c r="A8" s="32" t="s">
        <v>176</v>
      </c>
      <c r="B8" s="54" t="s">
        <v>407</v>
      </c>
    </row>
    <row r="9" spans="1:6" ht="357.75" customHeight="1">
      <c r="A9" s="33"/>
      <c r="B9" s="34" t="s">
        <v>564</v>
      </c>
    </row>
    <row r="10" spans="1:6" ht="30">
      <c r="A10" s="31" t="s">
        <v>177</v>
      </c>
      <c r="B10" s="31" t="s">
        <v>409</v>
      </c>
    </row>
    <row r="11" spans="1:6" ht="45">
      <c r="A11" s="31" t="s">
        <v>178</v>
      </c>
      <c r="B11" s="31" t="s">
        <v>408</v>
      </c>
    </row>
    <row r="12" spans="1:6" ht="30">
      <c r="A12" s="31" t="s">
        <v>179</v>
      </c>
      <c r="B12" s="31" t="s">
        <v>562</v>
      </c>
    </row>
    <row r="13" spans="1:6" ht="30">
      <c r="A13" s="31" t="s">
        <v>180</v>
      </c>
      <c r="B13" s="31"/>
    </row>
    <row r="14" spans="1:6" ht="15">
      <c r="A14" s="31" t="s">
        <v>181</v>
      </c>
      <c r="B14" s="31" t="s">
        <v>414</v>
      </c>
    </row>
    <row r="15" spans="1:6" ht="31.5">
      <c r="A15" s="35" t="s">
        <v>563</v>
      </c>
      <c r="B15" s="55" t="s">
        <v>410</v>
      </c>
      <c r="C15" s="56"/>
      <c r="D15" s="56"/>
      <c r="E15" s="56"/>
      <c r="F15" s="57"/>
    </row>
  </sheetData>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dimension ref="A1:I678"/>
  <sheetViews>
    <sheetView workbookViewId="0">
      <pane xSplit="2" ySplit="1" topLeftCell="C2" activePane="bottomRight" state="frozenSplit"/>
      <selection sqref="A1:I1048576"/>
      <selection pane="topRight" activeCell="C1" sqref="C1"/>
      <selection pane="bottomLeft" activeCell="A10" sqref="A10"/>
      <selection pane="bottomRight" activeCell="A2" sqref="A2"/>
    </sheetView>
  </sheetViews>
  <sheetFormatPr defaultColWidth="11" defaultRowHeight="12.75"/>
  <cols>
    <col min="2" max="2" width="16.375" style="1" customWidth="1"/>
  </cols>
  <sheetData>
    <row r="1" spans="1:9">
      <c r="A1" t="s">
        <v>121</v>
      </c>
      <c r="B1" s="1" t="s">
        <v>58</v>
      </c>
      <c r="C1" t="s">
        <v>51</v>
      </c>
      <c r="D1" t="s">
        <v>57</v>
      </c>
      <c r="E1" t="s">
        <v>56</v>
      </c>
      <c r="F1" t="s">
        <v>55</v>
      </c>
      <c r="G1" t="s">
        <v>54</v>
      </c>
      <c r="H1" t="s">
        <v>85</v>
      </c>
      <c r="I1" t="s">
        <v>53</v>
      </c>
    </row>
    <row r="2" spans="1:9">
      <c r="A2" s="6">
        <v>40131</v>
      </c>
      <c r="B2">
        <v>1422</v>
      </c>
      <c r="C2">
        <v>1</v>
      </c>
      <c r="D2">
        <v>0.28889999999999999</v>
      </c>
      <c r="E2">
        <v>14.8202</v>
      </c>
      <c r="F2">
        <v>66.463700000000003</v>
      </c>
      <c r="G2">
        <v>51.643500000000003</v>
      </c>
      <c r="H2">
        <f>G2/1000</f>
        <v>5.1643500000000002E-2</v>
      </c>
    </row>
    <row r="3" spans="1:9">
      <c r="A3" s="6">
        <v>40131</v>
      </c>
      <c r="B3">
        <v>270</v>
      </c>
      <c r="C3">
        <v>2</v>
      </c>
      <c r="D3">
        <v>0.26629999999999998</v>
      </c>
      <c r="E3">
        <v>14.5905</v>
      </c>
      <c r="F3">
        <v>66.251499999999993</v>
      </c>
      <c r="G3">
        <v>51.660999999999994</v>
      </c>
      <c r="H3">
        <f t="shared" ref="H3:H66" si="0">G3/1000</f>
        <v>5.1660999999999992E-2</v>
      </c>
    </row>
    <row r="4" spans="1:9">
      <c r="A4" s="6">
        <v>40131</v>
      </c>
      <c r="B4">
        <v>848</v>
      </c>
      <c r="C4">
        <v>3</v>
      </c>
      <c r="D4">
        <v>0.24970000000000001</v>
      </c>
      <c r="E4">
        <v>14.7935</v>
      </c>
      <c r="F4">
        <v>65.492199999999997</v>
      </c>
      <c r="G4">
        <v>50.698699999999995</v>
      </c>
      <c r="H4">
        <f t="shared" si="0"/>
        <v>5.0698699999999992E-2</v>
      </c>
    </row>
    <row r="5" spans="1:9">
      <c r="A5" s="6">
        <v>40131</v>
      </c>
      <c r="B5">
        <v>1346</v>
      </c>
      <c r="C5">
        <v>4</v>
      </c>
      <c r="D5">
        <v>0.25130000000000002</v>
      </c>
      <c r="E5">
        <v>14.6958</v>
      </c>
      <c r="F5">
        <v>65.860699999999994</v>
      </c>
      <c r="G5">
        <v>51.164899999999996</v>
      </c>
      <c r="H5">
        <f t="shared" si="0"/>
        <v>5.1164899999999999E-2</v>
      </c>
    </row>
    <row r="6" spans="1:9">
      <c r="A6" s="6">
        <v>40131</v>
      </c>
      <c r="B6">
        <v>8017</v>
      </c>
      <c r="C6">
        <v>5</v>
      </c>
      <c r="D6">
        <v>0.28439999999999999</v>
      </c>
      <c r="E6">
        <v>14.4274</v>
      </c>
      <c r="F6">
        <v>65.282200000000003</v>
      </c>
      <c r="G6">
        <v>50.854800000000004</v>
      </c>
      <c r="H6">
        <f t="shared" si="0"/>
        <v>5.0854800000000006E-2</v>
      </c>
    </row>
    <row r="7" spans="1:9">
      <c r="A7" s="6">
        <v>40131</v>
      </c>
      <c r="B7">
        <v>77</v>
      </c>
      <c r="C7">
        <v>6</v>
      </c>
      <c r="D7">
        <v>0.26619999999999999</v>
      </c>
      <c r="E7">
        <v>14.5655</v>
      </c>
      <c r="F7">
        <v>64.294700000000006</v>
      </c>
      <c r="G7">
        <v>49.729200000000006</v>
      </c>
      <c r="H7">
        <f t="shared" si="0"/>
        <v>4.9729200000000008E-2</v>
      </c>
    </row>
    <row r="8" spans="1:9">
      <c r="A8" s="6">
        <v>40131</v>
      </c>
      <c r="B8">
        <v>173</v>
      </c>
      <c r="C8">
        <v>7</v>
      </c>
      <c r="D8">
        <v>0.25840000000000002</v>
      </c>
      <c r="E8">
        <v>14.695499999999999</v>
      </c>
      <c r="F8">
        <v>65.863799999999998</v>
      </c>
      <c r="G8">
        <v>51.168300000000002</v>
      </c>
      <c r="H8">
        <f t="shared" si="0"/>
        <v>5.11683E-2</v>
      </c>
    </row>
    <row r="9" spans="1:9">
      <c r="A9" s="6">
        <v>40131</v>
      </c>
      <c r="B9">
        <v>1465</v>
      </c>
      <c r="C9">
        <v>8</v>
      </c>
      <c r="D9">
        <v>0.27539999999999998</v>
      </c>
      <c r="E9">
        <v>14.6577</v>
      </c>
      <c r="F9">
        <v>66.162700000000001</v>
      </c>
      <c r="G9">
        <v>51.505000000000003</v>
      </c>
      <c r="H9">
        <f t="shared" si="0"/>
        <v>5.1505000000000002E-2</v>
      </c>
    </row>
    <row r="10" spans="1:9">
      <c r="A10" s="6">
        <v>40131</v>
      </c>
      <c r="B10">
        <v>1466</v>
      </c>
      <c r="C10">
        <v>9</v>
      </c>
      <c r="D10">
        <v>0.28989999999999999</v>
      </c>
      <c r="E10">
        <v>14.521800000000001</v>
      </c>
      <c r="F10">
        <v>65.946200000000005</v>
      </c>
      <c r="G10">
        <v>51.424400000000006</v>
      </c>
      <c r="H10">
        <f t="shared" si="0"/>
        <v>5.1424400000000009E-2</v>
      </c>
    </row>
    <row r="11" spans="1:9">
      <c r="A11" s="6">
        <v>40131</v>
      </c>
      <c r="B11">
        <v>244</v>
      </c>
      <c r="C11">
        <v>10</v>
      </c>
      <c r="D11">
        <v>0.25719999999999998</v>
      </c>
      <c r="E11">
        <v>14.6517</v>
      </c>
      <c r="F11">
        <v>65.544899999999998</v>
      </c>
      <c r="G11">
        <v>50.8932</v>
      </c>
      <c r="H11">
        <f t="shared" si="0"/>
        <v>5.08932E-2</v>
      </c>
    </row>
    <row r="12" spans="1:9">
      <c r="A12" s="6">
        <v>40131</v>
      </c>
      <c r="B12">
        <v>175</v>
      </c>
      <c r="C12">
        <v>11</v>
      </c>
      <c r="D12">
        <v>0.26900000000000002</v>
      </c>
      <c r="E12">
        <v>14.6594</v>
      </c>
      <c r="F12">
        <v>65.737399999999994</v>
      </c>
      <c r="G12">
        <v>51.077999999999996</v>
      </c>
      <c r="H12">
        <f t="shared" si="0"/>
        <v>5.1077999999999998E-2</v>
      </c>
    </row>
    <row r="13" spans="1:9">
      <c r="A13" s="6">
        <v>40131</v>
      </c>
      <c r="B13">
        <v>1451</v>
      </c>
      <c r="C13">
        <v>12</v>
      </c>
      <c r="D13">
        <v>0.2707</v>
      </c>
      <c r="E13">
        <v>14.723100000000001</v>
      </c>
      <c r="F13">
        <v>64.649699999999996</v>
      </c>
      <c r="G13">
        <v>49.926599999999993</v>
      </c>
      <c r="H13">
        <f t="shared" si="0"/>
        <v>4.9926599999999995E-2</v>
      </c>
    </row>
    <row r="14" spans="1:9">
      <c r="A14" s="6">
        <v>40131</v>
      </c>
      <c r="B14">
        <v>8096</v>
      </c>
      <c r="C14">
        <v>13</v>
      </c>
      <c r="D14">
        <v>0.29520000000000002</v>
      </c>
      <c r="E14">
        <v>14.7484</v>
      </c>
      <c r="F14">
        <v>66.331599999999995</v>
      </c>
      <c r="G14">
        <v>51.583199999999991</v>
      </c>
      <c r="H14">
        <f t="shared" si="0"/>
        <v>5.1583199999999989E-2</v>
      </c>
    </row>
    <row r="15" spans="1:9">
      <c r="A15" s="6">
        <v>40131</v>
      </c>
      <c r="B15">
        <v>61</v>
      </c>
      <c r="C15">
        <v>14</v>
      </c>
      <c r="D15">
        <v>0.2848</v>
      </c>
      <c r="E15">
        <v>14.7006</v>
      </c>
      <c r="F15">
        <v>65.793099999999995</v>
      </c>
      <c r="G15">
        <v>51.092499999999994</v>
      </c>
      <c r="H15">
        <f t="shared" si="0"/>
        <v>5.1092499999999992E-2</v>
      </c>
    </row>
    <row r="16" spans="1:9">
      <c r="A16" s="6">
        <v>40131</v>
      </c>
      <c r="B16">
        <v>540</v>
      </c>
      <c r="C16">
        <v>15</v>
      </c>
      <c r="D16">
        <v>0.22159999999999999</v>
      </c>
      <c r="E16">
        <v>14.803100000000001</v>
      </c>
      <c r="F16">
        <v>66.275199999999998</v>
      </c>
      <c r="G16">
        <v>51.472099999999998</v>
      </c>
      <c r="H16">
        <f t="shared" si="0"/>
        <v>5.14721E-2</v>
      </c>
    </row>
    <row r="17" spans="1:8">
      <c r="A17" s="6">
        <v>40131</v>
      </c>
      <c r="B17">
        <v>30</v>
      </c>
      <c r="C17">
        <v>16</v>
      </c>
      <c r="D17">
        <v>0.29980000000000001</v>
      </c>
      <c r="E17">
        <v>14.805199999999999</v>
      </c>
      <c r="F17">
        <v>65.836500000000001</v>
      </c>
      <c r="G17">
        <v>51.031300000000002</v>
      </c>
      <c r="H17">
        <f t="shared" si="0"/>
        <v>5.1031300000000002E-2</v>
      </c>
    </row>
    <row r="18" spans="1:8">
      <c r="A18" s="6">
        <v>40131</v>
      </c>
      <c r="B18">
        <v>555</v>
      </c>
      <c r="C18">
        <v>17</v>
      </c>
      <c r="D18">
        <v>0.27010000000000001</v>
      </c>
      <c r="E18">
        <v>14.6859</v>
      </c>
      <c r="F18">
        <v>65.241399999999999</v>
      </c>
      <c r="G18">
        <v>50.555499999999995</v>
      </c>
      <c r="H18">
        <f t="shared" si="0"/>
        <v>5.0555499999999996E-2</v>
      </c>
    </row>
    <row r="19" spans="1:8">
      <c r="A19" s="6">
        <v>40131</v>
      </c>
      <c r="B19">
        <v>196</v>
      </c>
      <c r="C19">
        <v>18</v>
      </c>
      <c r="D19">
        <v>0.27560000000000001</v>
      </c>
      <c r="E19">
        <v>14.8803</v>
      </c>
      <c r="F19">
        <v>69.563500000000005</v>
      </c>
      <c r="G19">
        <v>54.683200000000006</v>
      </c>
      <c r="H19">
        <f t="shared" si="0"/>
        <v>5.4683200000000008E-2</v>
      </c>
    </row>
    <row r="20" spans="1:8">
      <c r="A20" s="6">
        <v>40131</v>
      </c>
      <c r="B20">
        <v>8326</v>
      </c>
      <c r="C20">
        <v>19</v>
      </c>
      <c r="D20">
        <v>0.2135</v>
      </c>
      <c r="E20">
        <v>14.9793</v>
      </c>
      <c r="F20">
        <v>66.258499999999998</v>
      </c>
      <c r="G20">
        <v>51.279199999999996</v>
      </c>
      <c r="H20">
        <f t="shared" si="0"/>
        <v>5.1279199999999997E-2</v>
      </c>
    </row>
    <row r="21" spans="1:8">
      <c r="A21" s="6">
        <v>40131</v>
      </c>
      <c r="B21">
        <v>1419</v>
      </c>
      <c r="C21">
        <v>20</v>
      </c>
      <c r="D21">
        <v>0.29459999999999997</v>
      </c>
      <c r="E21">
        <v>14.658099999999999</v>
      </c>
      <c r="F21">
        <v>66.197299999999998</v>
      </c>
      <c r="G21">
        <v>51.539200000000001</v>
      </c>
      <c r="H21">
        <f t="shared" si="0"/>
        <v>5.15392E-2</v>
      </c>
    </row>
    <row r="22" spans="1:8">
      <c r="A22" s="6">
        <v>40137</v>
      </c>
      <c r="B22">
        <v>330</v>
      </c>
      <c r="C22">
        <v>21</v>
      </c>
      <c r="D22">
        <v>0.21249999999999999</v>
      </c>
      <c r="E22">
        <v>14.7759</v>
      </c>
      <c r="F22">
        <v>65.591300000000004</v>
      </c>
      <c r="G22">
        <v>50.815400000000004</v>
      </c>
      <c r="H22">
        <f t="shared" si="0"/>
        <v>5.0815400000000004E-2</v>
      </c>
    </row>
    <row r="23" spans="1:8">
      <c r="A23" s="6">
        <v>40137</v>
      </c>
      <c r="B23">
        <v>8288</v>
      </c>
      <c r="C23">
        <v>22</v>
      </c>
      <c r="D23">
        <v>0.27860000000000001</v>
      </c>
      <c r="E23">
        <v>14.616099999999999</v>
      </c>
      <c r="F23">
        <v>65.610399999999998</v>
      </c>
      <c r="G23">
        <v>50.994299999999996</v>
      </c>
      <c r="H23">
        <f t="shared" si="0"/>
        <v>5.0994299999999992E-2</v>
      </c>
    </row>
    <row r="24" spans="1:8">
      <c r="A24" s="6">
        <v>40137</v>
      </c>
      <c r="B24">
        <v>1467</v>
      </c>
      <c r="C24">
        <v>23</v>
      </c>
      <c r="D24">
        <v>0.28050000000000003</v>
      </c>
      <c r="E24">
        <v>14.4375</v>
      </c>
      <c r="F24">
        <v>65.085599999999999</v>
      </c>
      <c r="G24">
        <v>50.648099999999999</v>
      </c>
      <c r="H24">
        <f t="shared" si="0"/>
        <v>5.0648100000000001E-2</v>
      </c>
    </row>
    <row r="25" spans="1:8">
      <c r="A25" s="6">
        <v>40137</v>
      </c>
      <c r="B25">
        <v>46</v>
      </c>
      <c r="C25">
        <v>24</v>
      </c>
      <c r="D25">
        <v>0.22450000000000001</v>
      </c>
      <c r="E25">
        <v>14.883599999999999</v>
      </c>
      <c r="F25">
        <v>66.545400000000001</v>
      </c>
      <c r="G25">
        <v>51.661799999999999</v>
      </c>
      <c r="H25">
        <f t="shared" si="0"/>
        <v>5.1661800000000001E-2</v>
      </c>
    </row>
    <row r="26" spans="1:8">
      <c r="A26" s="6">
        <v>40137</v>
      </c>
      <c r="B26">
        <v>811</v>
      </c>
      <c r="C26">
        <v>25</v>
      </c>
      <c r="D26">
        <v>0.2984</v>
      </c>
      <c r="E26">
        <v>14.6035</v>
      </c>
      <c r="F26">
        <v>65.881100000000004</v>
      </c>
      <c r="G26">
        <v>51.277600000000007</v>
      </c>
      <c r="H26">
        <f t="shared" si="0"/>
        <v>5.1277600000000007E-2</v>
      </c>
    </row>
    <row r="27" spans="1:8">
      <c r="A27" s="6">
        <v>40137</v>
      </c>
      <c r="B27">
        <v>315</v>
      </c>
      <c r="C27">
        <v>26</v>
      </c>
      <c r="D27">
        <v>0.22969999999999999</v>
      </c>
      <c r="E27">
        <v>14.406700000000001</v>
      </c>
      <c r="F27">
        <v>65.8733</v>
      </c>
      <c r="G27">
        <v>51.4666</v>
      </c>
      <c r="H27">
        <f t="shared" si="0"/>
        <v>5.1466600000000001E-2</v>
      </c>
    </row>
    <row r="28" spans="1:8">
      <c r="A28" s="6">
        <v>40137</v>
      </c>
      <c r="B28">
        <v>184</v>
      </c>
      <c r="C28">
        <v>27</v>
      </c>
      <c r="D28">
        <v>0.28760000000000002</v>
      </c>
      <c r="E28">
        <v>14.7563</v>
      </c>
      <c r="F28">
        <v>66.317700000000002</v>
      </c>
      <c r="G28">
        <v>51.561400000000006</v>
      </c>
      <c r="H28">
        <f t="shared" si="0"/>
        <v>5.1561400000000007E-2</v>
      </c>
    </row>
    <row r="29" spans="1:8">
      <c r="A29" s="6">
        <v>40137</v>
      </c>
      <c r="B29">
        <v>79</v>
      </c>
      <c r="C29">
        <v>28</v>
      </c>
      <c r="D29">
        <v>0.21010000000000001</v>
      </c>
      <c r="E29">
        <v>14.7333</v>
      </c>
      <c r="F29">
        <v>65.141599999999997</v>
      </c>
      <c r="G29">
        <v>50.408299999999997</v>
      </c>
      <c r="H29">
        <f t="shared" si="0"/>
        <v>5.0408299999999996E-2</v>
      </c>
    </row>
    <row r="30" spans="1:8">
      <c r="A30" s="6">
        <v>40137</v>
      </c>
      <c r="B30">
        <v>179</v>
      </c>
      <c r="C30">
        <v>29</v>
      </c>
      <c r="D30">
        <v>0.2291</v>
      </c>
      <c r="E30">
        <v>14.3484</v>
      </c>
      <c r="F30">
        <v>64.213499999999996</v>
      </c>
      <c r="G30">
        <v>49.865099999999998</v>
      </c>
      <c r="H30">
        <f t="shared" si="0"/>
        <v>4.9865099999999996E-2</v>
      </c>
    </row>
    <row r="31" spans="1:8">
      <c r="A31" s="6">
        <v>40137</v>
      </c>
      <c r="B31">
        <v>1357</v>
      </c>
      <c r="C31">
        <v>30</v>
      </c>
      <c r="D31">
        <v>0.2903</v>
      </c>
      <c r="E31">
        <v>14.8383</v>
      </c>
      <c r="F31">
        <v>64.950199999999995</v>
      </c>
      <c r="G31">
        <v>50.111899999999991</v>
      </c>
      <c r="H31">
        <f t="shared" si="0"/>
        <v>5.0111899999999994E-2</v>
      </c>
    </row>
    <row r="32" spans="1:8">
      <c r="A32" s="6">
        <v>40137</v>
      </c>
      <c r="B32">
        <v>8210</v>
      </c>
      <c r="C32">
        <v>31</v>
      </c>
      <c r="D32">
        <v>0.2157</v>
      </c>
      <c r="E32">
        <v>14.7812</v>
      </c>
      <c r="F32">
        <v>65.618899999999996</v>
      </c>
      <c r="G32">
        <v>50.837699999999998</v>
      </c>
      <c r="H32">
        <f t="shared" si="0"/>
        <v>5.08377E-2</v>
      </c>
    </row>
    <row r="33" spans="1:8">
      <c r="A33" s="6">
        <v>40137</v>
      </c>
      <c r="B33">
        <v>938</v>
      </c>
      <c r="C33">
        <v>32</v>
      </c>
      <c r="D33">
        <v>0.27550000000000002</v>
      </c>
      <c r="E33">
        <v>14.8018</v>
      </c>
      <c r="F33">
        <v>66.375900000000001</v>
      </c>
      <c r="G33">
        <v>51.574100000000001</v>
      </c>
      <c r="H33">
        <f t="shared" si="0"/>
        <v>5.1574100000000005E-2</v>
      </c>
    </row>
    <row r="34" spans="1:8">
      <c r="A34" s="6">
        <v>40137</v>
      </c>
      <c r="B34">
        <v>115</v>
      </c>
      <c r="C34">
        <v>33</v>
      </c>
      <c r="D34">
        <v>0.24210000000000001</v>
      </c>
      <c r="E34">
        <v>14.756399999999999</v>
      </c>
      <c r="F34">
        <v>66.069599999999994</v>
      </c>
      <c r="G34">
        <v>51.313199999999995</v>
      </c>
      <c r="H34">
        <f t="shared" si="0"/>
        <v>5.1313199999999996E-2</v>
      </c>
    </row>
    <row r="35" spans="1:8">
      <c r="A35" s="6">
        <v>40137</v>
      </c>
      <c r="B35">
        <v>1429</v>
      </c>
      <c r="C35">
        <v>34</v>
      </c>
      <c r="D35">
        <v>0.23730000000000001</v>
      </c>
      <c r="E35">
        <v>14.829499999999999</v>
      </c>
      <c r="F35">
        <v>65.880899999999997</v>
      </c>
      <c r="G35">
        <v>51.051400000000001</v>
      </c>
      <c r="H35">
        <f t="shared" si="0"/>
        <v>5.1051400000000004E-2</v>
      </c>
    </row>
    <row r="36" spans="1:8">
      <c r="A36" s="6">
        <v>40137</v>
      </c>
      <c r="B36">
        <v>839</v>
      </c>
      <c r="C36">
        <v>35</v>
      </c>
      <c r="D36">
        <v>0.26919999999999999</v>
      </c>
      <c r="E36">
        <v>14.4528</v>
      </c>
      <c r="F36">
        <v>63.957999999999998</v>
      </c>
      <c r="G36">
        <v>49.505200000000002</v>
      </c>
      <c r="H36">
        <f t="shared" si="0"/>
        <v>4.9505199999999999E-2</v>
      </c>
    </row>
    <row r="37" spans="1:8">
      <c r="A37" s="6">
        <v>40137</v>
      </c>
      <c r="B37">
        <v>651</v>
      </c>
      <c r="C37">
        <v>36</v>
      </c>
      <c r="D37">
        <v>0.28639999999999999</v>
      </c>
      <c r="E37">
        <v>14.521599999999999</v>
      </c>
      <c r="F37">
        <v>65.259699999999995</v>
      </c>
      <c r="G37">
        <v>50.738099999999996</v>
      </c>
      <c r="H37">
        <f t="shared" si="0"/>
        <v>5.0738099999999994E-2</v>
      </c>
    </row>
    <row r="38" spans="1:8">
      <c r="A38" s="6">
        <v>40137</v>
      </c>
      <c r="B38">
        <v>509</v>
      </c>
      <c r="C38">
        <v>37</v>
      </c>
      <c r="D38">
        <v>0.23180000000000001</v>
      </c>
      <c r="E38">
        <v>14.4328</v>
      </c>
      <c r="F38">
        <v>65.012799999999999</v>
      </c>
      <c r="G38">
        <v>50.58</v>
      </c>
      <c r="H38">
        <f t="shared" si="0"/>
        <v>5.058E-2</v>
      </c>
    </row>
    <row r="39" spans="1:8">
      <c r="A39" s="6">
        <v>40137</v>
      </c>
      <c r="B39">
        <v>110</v>
      </c>
      <c r="C39">
        <v>38</v>
      </c>
      <c r="D39">
        <v>0.27629999999999999</v>
      </c>
      <c r="E39">
        <v>14.444000000000001</v>
      </c>
      <c r="F39">
        <v>66.055300000000003</v>
      </c>
      <c r="G39">
        <v>51.6113</v>
      </c>
      <c r="H39">
        <f t="shared" si="0"/>
        <v>5.1611299999999999E-2</v>
      </c>
    </row>
    <row r="40" spans="1:8">
      <c r="A40" s="6">
        <v>40137</v>
      </c>
      <c r="B40">
        <v>1417</v>
      </c>
      <c r="C40">
        <v>39</v>
      </c>
      <c r="D40">
        <v>0.28129999999999999</v>
      </c>
      <c r="E40">
        <v>14.496499999999999</v>
      </c>
      <c r="F40">
        <v>65.404300000000006</v>
      </c>
      <c r="G40">
        <v>50.907800000000009</v>
      </c>
      <c r="H40">
        <f t="shared" si="0"/>
        <v>5.090780000000001E-2</v>
      </c>
    </row>
    <row r="41" spans="1:8">
      <c r="A41" s="6">
        <v>40137</v>
      </c>
      <c r="B41">
        <v>50</v>
      </c>
      <c r="C41">
        <v>40</v>
      </c>
      <c r="D41">
        <v>0.25530000000000003</v>
      </c>
      <c r="E41">
        <v>14.660399999999999</v>
      </c>
      <c r="F41">
        <v>65.668899999999994</v>
      </c>
      <c r="G41">
        <v>51.008499999999998</v>
      </c>
      <c r="H41">
        <f t="shared" si="0"/>
        <v>5.1008499999999998E-2</v>
      </c>
    </row>
    <row r="42" spans="1:8">
      <c r="A42" s="6">
        <v>40137</v>
      </c>
      <c r="B42" t="s">
        <v>44</v>
      </c>
      <c r="C42">
        <v>41</v>
      </c>
      <c r="D42" t="s">
        <v>44</v>
      </c>
      <c r="E42">
        <v>14.4984</v>
      </c>
      <c r="F42">
        <v>65.452200000000005</v>
      </c>
      <c r="G42">
        <v>50.953800000000001</v>
      </c>
      <c r="H42">
        <f t="shared" si="0"/>
        <v>5.09538E-2</v>
      </c>
    </row>
    <row r="43" spans="1:8">
      <c r="A43" s="6">
        <v>40137</v>
      </c>
      <c r="B43">
        <v>94</v>
      </c>
      <c r="C43">
        <v>42</v>
      </c>
      <c r="D43">
        <v>0.2177</v>
      </c>
      <c r="E43">
        <v>14.5115</v>
      </c>
      <c r="F43">
        <v>65.418800000000005</v>
      </c>
      <c r="G43">
        <v>50.907300000000006</v>
      </c>
      <c r="H43">
        <f t="shared" si="0"/>
        <v>5.0907300000000009E-2</v>
      </c>
    </row>
    <row r="44" spans="1:8">
      <c r="A44" s="6">
        <v>40137</v>
      </c>
      <c r="B44" s="19" t="s">
        <v>124</v>
      </c>
      <c r="C44">
        <v>43</v>
      </c>
      <c r="D44">
        <v>0.21299999999999999</v>
      </c>
      <c r="E44">
        <v>14.706200000000001</v>
      </c>
      <c r="F44">
        <v>67.458200000000005</v>
      </c>
      <c r="G44">
        <v>52.752000000000002</v>
      </c>
      <c r="H44">
        <f t="shared" si="0"/>
        <v>5.2752E-2</v>
      </c>
    </row>
    <row r="45" spans="1:8">
      <c r="A45" s="6">
        <v>40137</v>
      </c>
      <c r="B45" s="19" t="s">
        <v>125</v>
      </c>
      <c r="C45">
        <v>44</v>
      </c>
      <c r="D45">
        <v>0.20669999999999999</v>
      </c>
      <c r="E45">
        <v>14.391400000000001</v>
      </c>
      <c r="F45">
        <v>65.230400000000003</v>
      </c>
      <c r="G45">
        <v>50.838999999999999</v>
      </c>
      <c r="H45">
        <f t="shared" si="0"/>
        <v>5.0838999999999995E-2</v>
      </c>
    </row>
    <row r="46" spans="1:8">
      <c r="A46" s="6">
        <v>40137</v>
      </c>
      <c r="B46">
        <v>8159</v>
      </c>
      <c r="C46">
        <v>45</v>
      </c>
      <c r="D46">
        <v>0.22239999999999999</v>
      </c>
      <c r="E46">
        <v>14.817500000000001</v>
      </c>
      <c r="F46">
        <v>66.171099999999996</v>
      </c>
      <c r="G46">
        <v>51.353599999999993</v>
      </c>
      <c r="H46">
        <f t="shared" si="0"/>
        <v>5.1353599999999992E-2</v>
      </c>
    </row>
    <row r="47" spans="1:8">
      <c r="A47" s="6">
        <v>40137</v>
      </c>
      <c r="B47">
        <v>30</v>
      </c>
      <c r="C47">
        <v>46</v>
      </c>
      <c r="D47">
        <v>0.22320000000000001</v>
      </c>
      <c r="E47">
        <v>13.290800000000001</v>
      </c>
      <c r="F47">
        <v>65.706599999999995</v>
      </c>
      <c r="G47">
        <v>52.41579999999999</v>
      </c>
      <c r="H47">
        <f t="shared" si="0"/>
        <v>5.2415799999999992E-2</v>
      </c>
    </row>
    <row r="48" spans="1:8">
      <c r="A48" s="6">
        <v>40137</v>
      </c>
      <c r="B48">
        <v>591</v>
      </c>
      <c r="C48">
        <v>47</v>
      </c>
      <c r="D48">
        <v>0.28939999999999999</v>
      </c>
      <c r="E48">
        <v>14.4337</v>
      </c>
      <c r="F48">
        <v>65.456100000000006</v>
      </c>
      <c r="G48">
        <v>51.022400000000005</v>
      </c>
      <c r="H48">
        <f t="shared" si="0"/>
        <v>5.1022400000000002E-2</v>
      </c>
    </row>
    <row r="49" spans="1:8">
      <c r="A49" s="6">
        <v>40137</v>
      </c>
      <c r="B49">
        <v>265</v>
      </c>
      <c r="C49">
        <v>48</v>
      </c>
      <c r="D49">
        <v>0.24840000000000001</v>
      </c>
      <c r="E49">
        <v>13.257099999999999</v>
      </c>
      <c r="F49">
        <v>65.269599999999997</v>
      </c>
      <c r="G49">
        <v>52.012499999999996</v>
      </c>
      <c r="H49">
        <f t="shared" si="0"/>
        <v>5.2012499999999996E-2</v>
      </c>
    </row>
    <row r="50" spans="1:8">
      <c r="A50" s="6">
        <v>40137</v>
      </c>
      <c r="B50">
        <v>1432</v>
      </c>
      <c r="C50">
        <v>49</v>
      </c>
      <c r="D50">
        <v>0.2555</v>
      </c>
      <c r="E50">
        <v>14.684900000000001</v>
      </c>
      <c r="F50">
        <v>66.272300000000001</v>
      </c>
      <c r="G50">
        <v>51.587400000000002</v>
      </c>
      <c r="H50">
        <f t="shared" si="0"/>
        <v>5.1587400000000005E-2</v>
      </c>
    </row>
    <row r="51" spans="1:8">
      <c r="A51" s="6">
        <v>40137</v>
      </c>
      <c r="B51">
        <v>1456</v>
      </c>
      <c r="C51">
        <v>50</v>
      </c>
      <c r="D51">
        <v>0.25330000000000003</v>
      </c>
      <c r="E51">
        <v>14.836</v>
      </c>
      <c r="F51">
        <v>66.482299999999995</v>
      </c>
      <c r="G51">
        <v>51.646299999999997</v>
      </c>
      <c r="H51">
        <f t="shared" si="0"/>
        <v>5.1646299999999999E-2</v>
      </c>
    </row>
    <row r="52" spans="1:8">
      <c r="A52" s="6">
        <v>40137</v>
      </c>
      <c r="B52">
        <v>10</v>
      </c>
      <c r="C52">
        <v>51</v>
      </c>
      <c r="D52">
        <v>0.2651</v>
      </c>
      <c r="E52">
        <v>13.3085</v>
      </c>
      <c r="F52">
        <v>65.449399999999997</v>
      </c>
      <c r="G52">
        <v>52.140899999999995</v>
      </c>
      <c r="H52">
        <f t="shared" si="0"/>
        <v>5.2140899999999997E-2</v>
      </c>
    </row>
    <row r="53" spans="1:8">
      <c r="A53" s="6">
        <v>40137</v>
      </c>
      <c r="B53">
        <v>249</v>
      </c>
      <c r="C53">
        <v>52</v>
      </c>
      <c r="D53">
        <v>0.27160000000000001</v>
      </c>
      <c r="E53">
        <v>13.2881</v>
      </c>
      <c r="F53">
        <v>65.169300000000007</v>
      </c>
      <c r="G53">
        <v>51.881200000000007</v>
      </c>
      <c r="H53">
        <f t="shared" si="0"/>
        <v>5.1881200000000009E-2</v>
      </c>
    </row>
    <row r="54" spans="1:8">
      <c r="A54" s="6">
        <v>40137</v>
      </c>
      <c r="B54">
        <v>348</v>
      </c>
      <c r="C54">
        <v>53</v>
      </c>
      <c r="D54">
        <v>0.27839999999999998</v>
      </c>
      <c r="E54">
        <v>14.814</v>
      </c>
      <c r="F54">
        <v>66.102900000000005</v>
      </c>
      <c r="G54">
        <v>51.288900000000005</v>
      </c>
      <c r="H54">
        <f t="shared" si="0"/>
        <v>5.1288900000000005E-2</v>
      </c>
    </row>
    <row r="55" spans="1:8">
      <c r="A55" s="6">
        <v>40137</v>
      </c>
      <c r="B55">
        <v>1147</v>
      </c>
      <c r="C55">
        <v>54</v>
      </c>
      <c r="D55">
        <v>0.22570000000000001</v>
      </c>
      <c r="E55">
        <v>14.8744</v>
      </c>
      <c r="F55">
        <v>66.430999999999997</v>
      </c>
      <c r="G55">
        <v>51.556599999999996</v>
      </c>
      <c r="H55">
        <f t="shared" si="0"/>
        <v>5.1556599999999994E-2</v>
      </c>
    </row>
    <row r="56" spans="1:8">
      <c r="A56" s="6">
        <v>40137</v>
      </c>
      <c r="B56">
        <v>1422</v>
      </c>
      <c r="C56">
        <v>55</v>
      </c>
      <c r="D56">
        <v>0.29559999999999997</v>
      </c>
      <c r="E56">
        <v>14.745100000000001</v>
      </c>
      <c r="F56">
        <v>66.082800000000006</v>
      </c>
      <c r="G56">
        <v>51.337700000000005</v>
      </c>
      <c r="H56">
        <f t="shared" si="0"/>
        <v>5.1337700000000007E-2</v>
      </c>
    </row>
    <row r="57" spans="1:8">
      <c r="A57" s="6">
        <v>40137</v>
      </c>
      <c r="B57">
        <v>563</v>
      </c>
      <c r="C57">
        <v>56</v>
      </c>
      <c r="D57">
        <v>0.22650000000000001</v>
      </c>
      <c r="E57">
        <v>13.368</v>
      </c>
      <c r="F57">
        <v>66.436199999999999</v>
      </c>
      <c r="G57">
        <v>53.068199999999997</v>
      </c>
      <c r="H57">
        <f t="shared" si="0"/>
        <v>5.3068199999999996E-2</v>
      </c>
    </row>
    <row r="58" spans="1:8">
      <c r="A58" s="6">
        <v>40137</v>
      </c>
      <c r="B58">
        <v>8167</v>
      </c>
      <c r="C58">
        <v>57</v>
      </c>
      <c r="D58">
        <v>0.22720000000000001</v>
      </c>
      <c r="E58">
        <v>13.257899999999999</v>
      </c>
      <c r="F58">
        <v>65.551699999999997</v>
      </c>
      <c r="G58">
        <v>52.293799999999997</v>
      </c>
      <c r="H58">
        <f t="shared" si="0"/>
        <v>5.2293799999999994E-2</v>
      </c>
    </row>
    <row r="59" spans="1:8">
      <c r="A59" s="6">
        <v>40137</v>
      </c>
      <c r="B59">
        <v>1418</v>
      </c>
      <c r="C59">
        <v>58</v>
      </c>
      <c r="D59">
        <v>0.223</v>
      </c>
      <c r="E59">
        <v>13.307399999999999</v>
      </c>
      <c r="F59">
        <v>65.528099999999995</v>
      </c>
      <c r="G59">
        <v>52.220699999999994</v>
      </c>
      <c r="H59">
        <f t="shared" si="0"/>
        <v>5.2220699999999995E-2</v>
      </c>
    </row>
    <row r="60" spans="1:8">
      <c r="A60" s="6">
        <v>40137</v>
      </c>
      <c r="B60">
        <v>8027</v>
      </c>
      <c r="C60">
        <v>59</v>
      </c>
      <c r="D60">
        <v>0.24410000000000001</v>
      </c>
      <c r="E60">
        <v>14.7623</v>
      </c>
      <c r="F60">
        <v>66.042699999999996</v>
      </c>
      <c r="G60">
        <v>51.2804</v>
      </c>
      <c r="H60">
        <f t="shared" si="0"/>
        <v>5.1280399999999997E-2</v>
      </c>
    </row>
    <row r="61" spans="1:8">
      <c r="A61" s="6">
        <v>40137</v>
      </c>
      <c r="B61">
        <v>8051</v>
      </c>
      <c r="C61">
        <v>60</v>
      </c>
      <c r="D61">
        <v>0.2802</v>
      </c>
      <c r="E61">
        <v>14.538</v>
      </c>
      <c r="F61">
        <v>65.882800000000003</v>
      </c>
      <c r="G61">
        <v>51.344800000000006</v>
      </c>
      <c r="H61">
        <f t="shared" si="0"/>
        <v>5.134480000000001E-2</v>
      </c>
    </row>
    <row r="62" spans="1:8">
      <c r="A62" s="6">
        <v>40137</v>
      </c>
      <c r="B62">
        <v>337</v>
      </c>
      <c r="C62">
        <v>61</v>
      </c>
      <c r="D62">
        <v>0.21609999999999999</v>
      </c>
      <c r="E62">
        <v>14.6282</v>
      </c>
      <c r="F62">
        <v>66.145799999999994</v>
      </c>
      <c r="G62">
        <v>51.517599999999995</v>
      </c>
      <c r="H62">
        <f t="shared" si="0"/>
        <v>5.1517599999999997E-2</v>
      </c>
    </row>
    <row r="63" spans="1:8">
      <c r="A63" s="6">
        <v>40137</v>
      </c>
      <c r="B63">
        <v>1471</v>
      </c>
      <c r="C63">
        <v>62</v>
      </c>
      <c r="D63">
        <v>0.2079</v>
      </c>
      <c r="E63">
        <v>14.855600000000001</v>
      </c>
      <c r="F63">
        <v>66.502300000000005</v>
      </c>
      <c r="G63">
        <v>51.646700000000003</v>
      </c>
      <c r="H63">
        <f t="shared" si="0"/>
        <v>5.1646700000000004E-2</v>
      </c>
    </row>
    <row r="64" spans="1:8">
      <c r="A64" s="6">
        <v>40137</v>
      </c>
      <c r="B64">
        <v>927</v>
      </c>
      <c r="C64">
        <v>63</v>
      </c>
      <c r="D64">
        <v>0.26140000000000002</v>
      </c>
      <c r="E64">
        <v>13.1714</v>
      </c>
      <c r="F64">
        <v>65.204099999999997</v>
      </c>
      <c r="G64">
        <v>52.032699999999998</v>
      </c>
      <c r="H64">
        <f t="shared" si="0"/>
        <v>5.2032700000000001E-2</v>
      </c>
    </row>
    <row r="65" spans="1:8">
      <c r="A65" s="6">
        <v>40137</v>
      </c>
      <c r="B65">
        <v>8091</v>
      </c>
      <c r="C65">
        <v>64</v>
      </c>
      <c r="D65">
        <v>0.23899999999999999</v>
      </c>
      <c r="E65">
        <v>13.2463</v>
      </c>
      <c r="F65">
        <v>65.038600000000002</v>
      </c>
      <c r="G65">
        <v>51.792300000000004</v>
      </c>
      <c r="H65">
        <f t="shared" si="0"/>
        <v>5.1792300000000006E-2</v>
      </c>
    </row>
    <row r="66" spans="1:8">
      <c r="A66" s="6">
        <v>40137</v>
      </c>
      <c r="B66">
        <v>8303</v>
      </c>
      <c r="C66">
        <v>65</v>
      </c>
      <c r="D66">
        <v>0.23980000000000001</v>
      </c>
      <c r="E66">
        <v>13.2835</v>
      </c>
      <c r="F66">
        <v>65.101500000000001</v>
      </c>
      <c r="G66">
        <v>51.817999999999998</v>
      </c>
      <c r="H66">
        <f t="shared" si="0"/>
        <v>5.1817999999999996E-2</v>
      </c>
    </row>
    <row r="67" spans="1:8">
      <c r="A67" s="6">
        <v>40137</v>
      </c>
      <c r="B67">
        <v>917</v>
      </c>
      <c r="C67">
        <v>66</v>
      </c>
      <c r="D67">
        <v>0.22620000000000001</v>
      </c>
      <c r="E67">
        <v>14.428699999999999</v>
      </c>
      <c r="F67">
        <v>66.163799999999995</v>
      </c>
      <c r="G67">
        <v>51.735099999999996</v>
      </c>
      <c r="H67">
        <f t="shared" ref="H67:H91" si="1">G67/1000</f>
        <v>5.1735099999999992E-2</v>
      </c>
    </row>
    <row r="68" spans="1:8">
      <c r="A68" s="6">
        <v>40137</v>
      </c>
      <c r="B68">
        <v>8208</v>
      </c>
      <c r="C68">
        <v>67</v>
      </c>
      <c r="D68">
        <v>0.2319</v>
      </c>
      <c r="E68">
        <v>14.848699999999999</v>
      </c>
      <c r="F68">
        <v>66.221400000000003</v>
      </c>
      <c r="G68">
        <v>51.372700000000002</v>
      </c>
      <c r="H68">
        <f t="shared" si="1"/>
        <v>5.13727E-2</v>
      </c>
    </row>
    <row r="69" spans="1:8">
      <c r="A69" s="6">
        <v>40137</v>
      </c>
      <c r="B69">
        <v>8298</v>
      </c>
      <c r="C69">
        <v>68</v>
      </c>
      <c r="D69">
        <v>0.22559999999999999</v>
      </c>
      <c r="E69">
        <v>14.805300000000001</v>
      </c>
      <c r="F69">
        <v>66.454300000000003</v>
      </c>
      <c r="G69">
        <v>51.649000000000001</v>
      </c>
      <c r="H69">
        <f t="shared" si="1"/>
        <v>5.1649E-2</v>
      </c>
    </row>
    <row r="70" spans="1:8">
      <c r="A70" s="6">
        <v>40137</v>
      </c>
      <c r="B70">
        <v>8024</v>
      </c>
      <c r="C70">
        <v>69</v>
      </c>
      <c r="D70">
        <v>0.24529999999999999</v>
      </c>
      <c r="E70">
        <v>13.369199999999999</v>
      </c>
      <c r="F70">
        <v>65.523499999999999</v>
      </c>
      <c r="G70">
        <v>52.154299999999999</v>
      </c>
      <c r="H70">
        <f t="shared" si="1"/>
        <v>5.2154300000000001E-2</v>
      </c>
    </row>
    <row r="71" spans="1:8">
      <c r="A71" s="6">
        <v>40137</v>
      </c>
      <c r="B71">
        <v>250</v>
      </c>
      <c r="C71">
        <v>70</v>
      </c>
      <c r="D71">
        <v>0.23230000000000001</v>
      </c>
      <c r="E71">
        <v>13.1831</v>
      </c>
      <c r="F71">
        <v>65.256399999999999</v>
      </c>
      <c r="G71">
        <v>52.073300000000003</v>
      </c>
      <c r="H71">
        <f t="shared" si="1"/>
        <v>5.2073300000000003E-2</v>
      </c>
    </row>
    <row r="72" spans="1:8">
      <c r="A72" s="6">
        <v>40137</v>
      </c>
      <c r="B72">
        <v>1454</v>
      </c>
      <c r="C72">
        <v>71</v>
      </c>
      <c r="D72">
        <v>0.28349999999999997</v>
      </c>
      <c r="E72">
        <v>13.1951</v>
      </c>
      <c r="F72">
        <v>65.704700000000003</v>
      </c>
      <c r="G72">
        <v>52.509600000000006</v>
      </c>
      <c r="H72">
        <f t="shared" si="1"/>
        <v>5.2509600000000003E-2</v>
      </c>
    </row>
    <row r="73" spans="1:8">
      <c r="A73" s="6">
        <v>40137</v>
      </c>
      <c r="B73">
        <v>8082</v>
      </c>
      <c r="C73">
        <v>72</v>
      </c>
      <c r="D73">
        <v>0.22670000000000001</v>
      </c>
      <c r="E73">
        <v>14.640700000000001</v>
      </c>
      <c r="F73">
        <v>66.206800000000001</v>
      </c>
      <c r="G73">
        <v>51.566099999999999</v>
      </c>
      <c r="H73">
        <f t="shared" si="1"/>
        <v>5.1566099999999997E-2</v>
      </c>
    </row>
    <row r="74" spans="1:8">
      <c r="A74" s="6">
        <v>40137</v>
      </c>
      <c r="B74">
        <v>1464</v>
      </c>
      <c r="C74">
        <v>73</v>
      </c>
      <c r="D74">
        <v>0.24629999999999999</v>
      </c>
      <c r="E74">
        <v>13.153600000000001</v>
      </c>
      <c r="F74">
        <v>65.186400000000006</v>
      </c>
      <c r="G74">
        <v>52.032800000000009</v>
      </c>
      <c r="H74">
        <f t="shared" si="1"/>
        <v>5.2032800000000011E-2</v>
      </c>
    </row>
    <row r="75" spans="1:8">
      <c r="A75" s="6">
        <v>40137</v>
      </c>
      <c r="B75">
        <v>99</v>
      </c>
      <c r="C75">
        <v>74</v>
      </c>
      <c r="D75">
        <v>0.22500000000000001</v>
      </c>
      <c r="E75">
        <v>13.1751</v>
      </c>
      <c r="F75">
        <v>65.444400000000002</v>
      </c>
      <c r="G75">
        <v>52.269300000000001</v>
      </c>
      <c r="H75">
        <f t="shared" si="1"/>
        <v>5.2269300000000005E-2</v>
      </c>
    </row>
    <row r="76" spans="1:8">
      <c r="A76" s="6">
        <v>40137</v>
      </c>
      <c r="B76">
        <v>49</v>
      </c>
      <c r="C76">
        <v>75</v>
      </c>
      <c r="D76">
        <v>0.248</v>
      </c>
      <c r="E76">
        <v>13.3177</v>
      </c>
      <c r="F76">
        <v>65.126599999999996</v>
      </c>
      <c r="G76">
        <v>51.808899999999994</v>
      </c>
      <c r="H76">
        <f t="shared" si="1"/>
        <v>5.1808899999999991E-2</v>
      </c>
    </row>
    <row r="77" spans="1:8">
      <c r="A77" s="6">
        <v>40137</v>
      </c>
      <c r="B77">
        <v>1488</v>
      </c>
      <c r="C77">
        <v>76</v>
      </c>
      <c r="D77">
        <v>0.20810000000000001</v>
      </c>
      <c r="E77">
        <v>13.257099999999999</v>
      </c>
      <c r="F77">
        <v>65.405199999999994</v>
      </c>
      <c r="G77">
        <v>52.148099999999992</v>
      </c>
      <c r="H77">
        <f t="shared" si="1"/>
        <v>5.2148099999999989E-2</v>
      </c>
    </row>
    <row r="78" spans="1:8">
      <c r="A78" s="6">
        <v>40137</v>
      </c>
      <c r="B78">
        <v>1457</v>
      </c>
      <c r="C78">
        <v>77</v>
      </c>
      <c r="D78">
        <v>0.2447</v>
      </c>
      <c r="E78">
        <v>13.273199999999999</v>
      </c>
      <c r="F78">
        <v>65.245900000000006</v>
      </c>
      <c r="G78">
        <v>51.972700000000003</v>
      </c>
      <c r="H78">
        <f t="shared" si="1"/>
        <v>5.1972700000000004E-2</v>
      </c>
    </row>
    <row r="79" spans="1:8">
      <c r="A79" s="6">
        <v>40137</v>
      </c>
      <c r="B79">
        <v>8163</v>
      </c>
      <c r="C79">
        <v>78</v>
      </c>
      <c r="D79">
        <v>0.21609999999999999</v>
      </c>
      <c r="E79">
        <v>13.317</v>
      </c>
      <c r="F79">
        <v>65.469899999999996</v>
      </c>
      <c r="G79">
        <v>52.152899999999995</v>
      </c>
      <c r="H79">
        <f t="shared" si="1"/>
        <v>5.2152899999999995E-2</v>
      </c>
    </row>
    <row r="80" spans="1:8">
      <c r="A80" s="6">
        <v>40137</v>
      </c>
      <c r="B80">
        <v>26</v>
      </c>
      <c r="C80">
        <v>79</v>
      </c>
      <c r="D80">
        <v>0.21690000000000001</v>
      </c>
      <c r="E80">
        <v>13.168100000000001</v>
      </c>
      <c r="F80">
        <v>65.526200000000003</v>
      </c>
      <c r="G80">
        <v>52.3581</v>
      </c>
      <c r="H80">
        <f t="shared" si="1"/>
        <v>5.2358099999999998E-2</v>
      </c>
    </row>
    <row r="81" spans="1:8">
      <c r="A81" s="6">
        <v>40137</v>
      </c>
      <c r="B81">
        <v>1154</v>
      </c>
      <c r="C81">
        <v>80</v>
      </c>
      <c r="D81">
        <v>0.23630000000000001</v>
      </c>
      <c r="E81">
        <v>14.5281</v>
      </c>
      <c r="F81">
        <v>65.929299999999998</v>
      </c>
      <c r="G81">
        <v>51.401199999999996</v>
      </c>
      <c r="H81">
        <f t="shared" si="1"/>
        <v>5.1401199999999994E-2</v>
      </c>
    </row>
    <row r="82" spans="1:8">
      <c r="A82" s="6">
        <v>40137</v>
      </c>
      <c r="B82">
        <v>1438</v>
      </c>
      <c r="C82">
        <v>81</v>
      </c>
      <c r="D82">
        <v>0.23169999999999999</v>
      </c>
      <c r="E82">
        <v>13.3941</v>
      </c>
      <c r="F82">
        <v>65.210899999999995</v>
      </c>
      <c r="G82">
        <v>51.816799999999994</v>
      </c>
      <c r="H82">
        <f t="shared" si="1"/>
        <v>5.1816799999999996E-2</v>
      </c>
    </row>
    <row r="83" spans="1:8">
      <c r="A83" s="6">
        <v>40137</v>
      </c>
      <c r="B83">
        <v>242</v>
      </c>
      <c r="C83">
        <v>82</v>
      </c>
      <c r="D83">
        <v>0.28420000000000001</v>
      </c>
      <c r="E83">
        <v>13.2576</v>
      </c>
      <c r="F83">
        <v>65.707800000000006</v>
      </c>
      <c r="G83">
        <v>52.450200000000009</v>
      </c>
      <c r="H83">
        <f t="shared" si="1"/>
        <v>5.2450200000000009E-2</v>
      </c>
    </row>
    <row r="84" spans="1:8">
      <c r="A84" s="6">
        <v>40137</v>
      </c>
      <c r="B84">
        <v>8153</v>
      </c>
      <c r="C84">
        <v>83</v>
      </c>
      <c r="D84">
        <v>0.24279999999999999</v>
      </c>
      <c r="E84">
        <v>13.2096</v>
      </c>
      <c r="F84">
        <v>65.439400000000006</v>
      </c>
      <c r="G84">
        <v>52.229800000000004</v>
      </c>
      <c r="H84">
        <f t="shared" si="1"/>
        <v>5.2229800000000007E-2</v>
      </c>
    </row>
    <row r="85" spans="1:8">
      <c r="A85" s="6">
        <v>40137</v>
      </c>
      <c r="B85">
        <v>533</v>
      </c>
      <c r="C85">
        <v>84</v>
      </c>
      <c r="D85">
        <v>0.22370000000000001</v>
      </c>
      <c r="E85">
        <v>13.378399999999999</v>
      </c>
      <c r="F85">
        <v>67.101100000000002</v>
      </c>
      <c r="G85">
        <v>53.722700000000003</v>
      </c>
      <c r="H85">
        <f t="shared" si="1"/>
        <v>5.3722700000000005E-2</v>
      </c>
    </row>
    <row r="86" spans="1:8">
      <c r="A86" s="6">
        <v>40137</v>
      </c>
      <c r="B86">
        <v>8095</v>
      </c>
      <c r="C86">
        <v>85</v>
      </c>
      <c r="D86">
        <v>0.22589999999999999</v>
      </c>
      <c r="E86">
        <v>14.5054</v>
      </c>
      <c r="F86">
        <v>65.388400000000004</v>
      </c>
      <c r="G86">
        <v>50.883000000000003</v>
      </c>
      <c r="H86">
        <f t="shared" si="1"/>
        <v>5.0883000000000005E-2</v>
      </c>
    </row>
    <row r="87" spans="1:8">
      <c r="A87" s="6">
        <v>40137</v>
      </c>
      <c r="B87">
        <v>1476</v>
      </c>
      <c r="C87">
        <v>86</v>
      </c>
      <c r="D87">
        <v>0.28599999999999998</v>
      </c>
      <c r="E87">
        <v>14.5679</v>
      </c>
      <c r="F87">
        <v>65.789000000000001</v>
      </c>
      <c r="G87">
        <v>51.2211</v>
      </c>
      <c r="H87">
        <f t="shared" si="1"/>
        <v>5.1221099999999999E-2</v>
      </c>
    </row>
    <row r="88" spans="1:8">
      <c r="A88" s="6">
        <v>40137</v>
      </c>
      <c r="B88">
        <v>1474</v>
      </c>
      <c r="C88">
        <v>87</v>
      </c>
      <c r="D88">
        <v>0.21840000000000001</v>
      </c>
      <c r="E88">
        <v>13.1305</v>
      </c>
      <c r="F88">
        <v>65.692599999999999</v>
      </c>
      <c r="G88">
        <v>52.562100000000001</v>
      </c>
      <c r="H88">
        <f t="shared" si="1"/>
        <v>5.25621E-2</v>
      </c>
    </row>
    <row r="89" spans="1:8">
      <c r="A89" s="6">
        <v>40137</v>
      </c>
      <c r="B89" t="s">
        <v>44</v>
      </c>
      <c r="C89">
        <v>88</v>
      </c>
      <c r="D89" t="s">
        <v>44</v>
      </c>
      <c r="E89">
        <v>13.2577</v>
      </c>
      <c r="F89">
        <v>65.344999999999999</v>
      </c>
      <c r="G89">
        <v>52.087299999999999</v>
      </c>
      <c r="H89">
        <f t="shared" si="1"/>
        <v>5.2087299999999996E-2</v>
      </c>
    </row>
    <row r="90" spans="1:8">
      <c r="A90" s="6">
        <v>40137</v>
      </c>
      <c r="B90" s="19" t="s">
        <v>124</v>
      </c>
      <c r="C90">
        <v>89</v>
      </c>
      <c r="D90">
        <v>0.2329</v>
      </c>
      <c r="E90">
        <v>13.1839</v>
      </c>
      <c r="F90">
        <v>65.436300000000003</v>
      </c>
      <c r="G90">
        <v>52.252400000000002</v>
      </c>
      <c r="H90">
        <f t="shared" si="1"/>
        <v>5.2252400000000004E-2</v>
      </c>
    </row>
    <row r="91" spans="1:8">
      <c r="A91" s="6">
        <v>40137</v>
      </c>
      <c r="B91" s="19" t="s">
        <v>125</v>
      </c>
      <c r="C91">
        <v>90</v>
      </c>
      <c r="D91">
        <v>0.29859999999999998</v>
      </c>
      <c r="E91">
        <v>13.215400000000001</v>
      </c>
      <c r="F91">
        <v>65.673000000000002</v>
      </c>
      <c r="G91">
        <v>52.457599999999999</v>
      </c>
      <c r="H91">
        <f t="shared" si="1"/>
        <v>5.24576E-2</v>
      </c>
    </row>
    <row r="92" spans="1:8">
      <c r="A92" s="6"/>
    </row>
    <row r="93" spans="1:8">
      <c r="A93" s="6"/>
    </row>
    <row r="94" spans="1:8">
      <c r="A94" s="6"/>
    </row>
    <row r="95" spans="1:8">
      <c r="A95" s="6"/>
    </row>
    <row r="96" spans="1:8">
      <c r="A96" s="6"/>
    </row>
    <row r="97" spans="1:1">
      <c r="A97" s="6"/>
    </row>
    <row r="98" spans="1:1">
      <c r="A98" s="6"/>
    </row>
    <row r="99" spans="1:1">
      <c r="A99" s="6"/>
    </row>
    <row r="100" spans="1:1">
      <c r="A100" s="6"/>
    </row>
    <row r="101" spans="1:1">
      <c r="A101" s="6"/>
    </row>
    <row r="102" spans="1:1">
      <c r="A102" s="6"/>
    </row>
    <row r="103" spans="1:1">
      <c r="A103" s="6"/>
    </row>
    <row r="104" spans="1:1">
      <c r="A104" s="6"/>
    </row>
    <row r="105" spans="1:1">
      <c r="A105" s="6"/>
    </row>
    <row r="106" spans="1:1">
      <c r="A106" s="6"/>
    </row>
    <row r="107" spans="1:1">
      <c r="A107" s="6"/>
    </row>
    <row r="108" spans="1:1">
      <c r="A108" s="6"/>
    </row>
    <row r="109" spans="1:1">
      <c r="A109" s="6"/>
    </row>
    <row r="110" spans="1:1">
      <c r="A110" s="6"/>
    </row>
    <row r="111" spans="1:1">
      <c r="A111" s="6"/>
    </row>
    <row r="112" spans="1:1">
      <c r="A112" s="6"/>
    </row>
    <row r="113" spans="1:1">
      <c r="A113" s="6"/>
    </row>
    <row r="114" spans="1:1">
      <c r="A114" s="6"/>
    </row>
    <row r="115" spans="1:1">
      <c r="A115" s="6"/>
    </row>
    <row r="116" spans="1:1">
      <c r="A116" s="6"/>
    </row>
    <row r="117" spans="1:1">
      <c r="A117" s="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53" spans="1:1">
      <c r="A153" s="6"/>
    </row>
    <row r="154" spans="1:1">
      <c r="A154" s="6"/>
    </row>
    <row r="155" spans="1:1">
      <c r="A155" s="6"/>
    </row>
    <row r="156" spans="1:1">
      <c r="A156" s="6"/>
    </row>
    <row r="157" spans="1:1">
      <c r="A157" s="6"/>
    </row>
    <row r="158" spans="1:1">
      <c r="A158" s="6"/>
    </row>
    <row r="159" spans="1:1">
      <c r="A159" s="6"/>
    </row>
    <row r="160" spans="1: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4" spans="1:1">
      <c r="A194" s="6"/>
    </row>
    <row r="195" spans="1:1">
      <c r="A195"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c r="A238" s="6"/>
    </row>
    <row r="239" spans="1:1">
      <c r="A239" s="6"/>
    </row>
    <row r="240" spans="1:1">
      <c r="A240" s="6"/>
    </row>
    <row r="241" spans="1:1">
      <c r="A241" s="6"/>
    </row>
    <row r="242" spans="1: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c r="A270" s="6"/>
    </row>
    <row r="271" spans="1:1">
      <c r="A271" s="6"/>
    </row>
    <row r="272" spans="1:1">
      <c r="A272" s="6"/>
    </row>
    <row r="273" spans="1:1">
      <c r="A273" s="6"/>
    </row>
    <row r="274" spans="1:1">
      <c r="A274" s="6"/>
    </row>
    <row r="275" spans="1:1">
      <c r="A275" s="6"/>
    </row>
    <row r="276" spans="1:1">
      <c r="A276" s="6"/>
    </row>
    <row r="277" spans="1:1">
      <c r="A277" s="6"/>
    </row>
    <row r="278" spans="1: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2" spans="1:1">
      <c r="A292" s="6"/>
    </row>
    <row r="293" spans="1:1">
      <c r="A293" s="6"/>
    </row>
    <row r="294" spans="1:1">
      <c r="A294" s="6"/>
    </row>
    <row r="295" spans="1:1">
      <c r="A295" s="6"/>
    </row>
    <row r="296" spans="1:1">
      <c r="A296" s="6"/>
    </row>
    <row r="297" spans="1:1">
      <c r="A297" s="6"/>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c r="A336" s="6"/>
    </row>
    <row r="337" spans="1:1">
      <c r="A337" s="6"/>
    </row>
    <row r="338" spans="1:1">
      <c r="A338" s="6"/>
    </row>
    <row r="339" spans="1:1">
      <c r="A339" s="6"/>
    </row>
    <row r="340" spans="1: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4" spans="1:1">
      <c r="A484" s="6"/>
    </row>
    <row r="485" spans="1:1">
      <c r="A485" s="6"/>
    </row>
    <row r="486" spans="1:1">
      <c r="A486" s="6"/>
    </row>
    <row r="487" spans="1:1">
      <c r="A487" s="6"/>
    </row>
    <row r="488" spans="1:1">
      <c r="A488" s="6"/>
    </row>
    <row r="489" spans="1:1">
      <c r="A489" s="6"/>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c r="A530" s="6"/>
    </row>
    <row r="531" spans="1:1">
      <c r="A531" s="6"/>
    </row>
    <row r="532" spans="1:1">
      <c r="A532" s="6"/>
    </row>
    <row r="533" spans="1:1">
      <c r="A533" s="6"/>
    </row>
    <row r="534" spans="1:1">
      <c r="A534" s="6"/>
    </row>
    <row r="535" spans="1:1">
      <c r="A535" s="6"/>
    </row>
    <row r="536" spans="1:1">
      <c r="A536" s="6"/>
    </row>
    <row r="537" spans="1:1">
      <c r="A537" s="6"/>
    </row>
    <row r="538" spans="1:1">
      <c r="A538"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2">
      <c r="A561" s="6"/>
    </row>
    <row r="562" spans="1:2">
      <c r="A562" s="6"/>
    </row>
    <row r="563" spans="1:2">
      <c r="A563" s="6"/>
    </row>
    <row r="564" spans="1:2">
      <c r="A564" s="6"/>
    </row>
    <row r="565" spans="1:2">
      <c r="A565" s="6"/>
    </row>
    <row r="566" spans="1:2">
      <c r="A566" s="6"/>
    </row>
    <row r="567" spans="1:2">
      <c r="A567" s="6"/>
    </row>
    <row r="568" spans="1:2">
      <c r="A568" s="6"/>
    </row>
    <row r="569" spans="1:2">
      <c r="A569" s="6"/>
    </row>
    <row r="570" spans="1:2">
      <c r="A570" s="6"/>
    </row>
    <row r="571" spans="1:2">
      <c r="A571" s="6"/>
    </row>
    <row r="572" spans="1:2">
      <c r="A572" s="6"/>
    </row>
    <row r="573" spans="1:2">
      <c r="A573" s="6"/>
    </row>
    <row r="574" spans="1:2">
      <c r="A574" s="6"/>
    </row>
    <row r="575" spans="1:2">
      <c r="A575" s="6"/>
      <c r="B575"/>
    </row>
    <row r="576" spans="1:2">
      <c r="A576" s="6"/>
      <c r="B576"/>
    </row>
    <row r="577" spans="1:2">
      <c r="A577" s="6"/>
      <c r="B577"/>
    </row>
    <row r="578" spans="1:2">
      <c r="A578" s="6"/>
      <c r="B578"/>
    </row>
    <row r="579" spans="1:2">
      <c r="A579" s="6"/>
      <c r="B579"/>
    </row>
    <row r="580" spans="1:2">
      <c r="A580" s="6"/>
      <c r="B580"/>
    </row>
    <row r="581" spans="1:2">
      <c r="A581" s="6"/>
      <c r="B581"/>
    </row>
    <row r="582" spans="1:2">
      <c r="A582" s="6"/>
      <c r="B582"/>
    </row>
    <row r="583" spans="1:2">
      <c r="A583" s="6"/>
      <c r="B583"/>
    </row>
    <row r="584" spans="1:2">
      <c r="A584" s="6"/>
      <c r="B584"/>
    </row>
    <row r="585" spans="1:2">
      <c r="A585" s="6"/>
      <c r="B585"/>
    </row>
    <row r="586" spans="1:2">
      <c r="A586" s="6"/>
      <c r="B586"/>
    </row>
    <row r="587" spans="1:2">
      <c r="A587" s="6"/>
      <c r="B587"/>
    </row>
    <row r="588" spans="1:2">
      <c r="A588" s="6"/>
      <c r="B588"/>
    </row>
    <row r="589" spans="1:2">
      <c r="A589" s="6"/>
      <c r="B589"/>
    </row>
    <row r="590" spans="1:2">
      <c r="A590" s="6"/>
      <c r="B590"/>
    </row>
    <row r="591" spans="1:2">
      <c r="A591" s="6"/>
      <c r="B591"/>
    </row>
    <row r="592" spans="1:2">
      <c r="A592" s="6"/>
      <c r="B592"/>
    </row>
    <row r="593" spans="1:2">
      <c r="A593" s="6"/>
      <c r="B593"/>
    </row>
    <row r="594" spans="1:2">
      <c r="A594" s="6"/>
      <c r="B594"/>
    </row>
    <row r="595" spans="1:2">
      <c r="A595" s="6"/>
      <c r="B595"/>
    </row>
    <row r="596" spans="1:2">
      <c r="A596" s="6"/>
      <c r="B596"/>
    </row>
    <row r="597" spans="1:2">
      <c r="A597" s="6"/>
      <c r="B597"/>
    </row>
    <row r="598" spans="1:2">
      <c r="A598" s="6"/>
      <c r="B598"/>
    </row>
    <row r="599" spans="1:2">
      <c r="A599" s="6"/>
      <c r="B599"/>
    </row>
    <row r="600" spans="1:2">
      <c r="A600" s="6"/>
      <c r="B600"/>
    </row>
    <row r="601" spans="1:2">
      <c r="A601" s="6"/>
      <c r="B601"/>
    </row>
    <row r="602" spans="1:2">
      <c r="A602" s="6"/>
      <c r="B602"/>
    </row>
    <row r="603" spans="1:2">
      <c r="A603" s="6"/>
      <c r="B603"/>
    </row>
    <row r="604" spans="1:2">
      <c r="A604" s="6"/>
      <c r="B604"/>
    </row>
    <row r="605" spans="1:2">
      <c r="A605" s="6"/>
      <c r="B605"/>
    </row>
    <row r="606" spans="1:2">
      <c r="A606" s="6"/>
      <c r="B606"/>
    </row>
    <row r="607" spans="1:2">
      <c r="A607" s="6"/>
    </row>
    <row r="608" spans="1:2">
      <c r="A608" s="6"/>
    </row>
    <row r="609" spans="1:1">
      <c r="A609" s="6"/>
    </row>
    <row r="610" spans="1:1">
      <c r="A610" s="6"/>
    </row>
    <row r="611" spans="1:1">
      <c r="A611" s="6"/>
    </row>
    <row r="612" spans="1:1">
      <c r="A612" s="6"/>
    </row>
    <row r="613" spans="1:1">
      <c r="A613" s="6"/>
    </row>
    <row r="614" spans="1:1">
      <c r="A614" s="6"/>
    </row>
    <row r="615" spans="1:1">
      <c r="A615" s="6"/>
    </row>
    <row r="616" spans="1:1">
      <c r="A616" s="6"/>
    </row>
    <row r="617" spans="1:1">
      <c r="A617" s="6"/>
    </row>
    <row r="618" spans="1:1">
      <c r="A618" s="6"/>
    </row>
    <row r="619" spans="1:1">
      <c r="A619" s="6"/>
    </row>
    <row r="620" spans="1:1">
      <c r="A620" s="6"/>
    </row>
    <row r="621" spans="1:1">
      <c r="A621" s="6"/>
    </row>
    <row r="622" spans="1:1">
      <c r="A622" s="6"/>
    </row>
    <row r="623" spans="1:1">
      <c r="A623" s="6"/>
    </row>
    <row r="624" spans="1:1">
      <c r="A624" s="6"/>
    </row>
    <row r="625" spans="1:1">
      <c r="A625" s="6"/>
    </row>
    <row r="626" spans="1:1">
      <c r="A626" s="6"/>
    </row>
    <row r="627" spans="1:1">
      <c r="A627" s="6"/>
    </row>
    <row r="628" spans="1:1">
      <c r="A628" s="6"/>
    </row>
    <row r="629" spans="1:1">
      <c r="A629" s="6"/>
    </row>
    <row r="630" spans="1:1">
      <c r="A630" s="6"/>
    </row>
    <row r="631" spans="1:1">
      <c r="A631" s="6"/>
    </row>
    <row r="632" spans="1:1">
      <c r="A632" s="6"/>
    </row>
    <row r="633" spans="1:1">
      <c r="A633" s="6"/>
    </row>
    <row r="634" spans="1:1">
      <c r="A634" s="6"/>
    </row>
    <row r="635" spans="1:1">
      <c r="A635" s="6"/>
    </row>
    <row r="636" spans="1:1">
      <c r="A636" s="6"/>
    </row>
    <row r="637" spans="1:1">
      <c r="A637" s="6"/>
    </row>
    <row r="638" spans="1:1">
      <c r="A638" s="6"/>
    </row>
    <row r="639" spans="1:1">
      <c r="A639" s="6"/>
    </row>
    <row r="640" spans="1:1">
      <c r="A640" s="6"/>
    </row>
    <row r="641" spans="1:1">
      <c r="A641" s="6"/>
    </row>
    <row r="642" spans="1:1">
      <c r="A642" s="6"/>
    </row>
    <row r="643" spans="1:1">
      <c r="A643" s="6"/>
    </row>
    <row r="644" spans="1:1">
      <c r="A644" s="6"/>
    </row>
    <row r="645" spans="1:1">
      <c r="A645" s="6"/>
    </row>
    <row r="646" spans="1:1">
      <c r="A646" s="6"/>
    </row>
    <row r="647" spans="1:1">
      <c r="A647" s="6"/>
    </row>
    <row r="648" spans="1:1">
      <c r="A648" s="6"/>
    </row>
    <row r="649" spans="1:1">
      <c r="A649" s="6"/>
    </row>
    <row r="650" spans="1:1">
      <c r="A650" s="6"/>
    </row>
    <row r="651" spans="1:1">
      <c r="A651" s="6"/>
    </row>
    <row r="652" spans="1:1">
      <c r="A652" s="6"/>
    </row>
    <row r="653" spans="1:1">
      <c r="A653" s="6"/>
    </row>
    <row r="654" spans="1:1">
      <c r="A654" s="6"/>
    </row>
    <row r="655" spans="1:1">
      <c r="A655" s="6"/>
    </row>
    <row r="656" spans="1:1">
      <c r="A656" s="6"/>
    </row>
    <row r="657" spans="1:1">
      <c r="A657" s="6"/>
    </row>
    <row r="658" spans="1:1">
      <c r="A658" s="6"/>
    </row>
    <row r="659" spans="1:1">
      <c r="A659" s="6"/>
    </row>
    <row r="660" spans="1:1">
      <c r="A660" s="6"/>
    </row>
    <row r="661" spans="1:1">
      <c r="A661" s="6"/>
    </row>
    <row r="662" spans="1:1">
      <c r="A662" s="6"/>
    </row>
    <row r="663" spans="1:1">
      <c r="A663" s="6"/>
    </row>
    <row r="664" spans="1:1">
      <c r="A664" s="6"/>
    </row>
    <row r="665" spans="1:1">
      <c r="A665" s="6"/>
    </row>
    <row r="666" spans="1:1">
      <c r="A666" s="6"/>
    </row>
    <row r="667" spans="1:1">
      <c r="A667" s="6"/>
    </row>
    <row r="668" spans="1:1">
      <c r="A668" s="6"/>
    </row>
    <row r="669" spans="1:1">
      <c r="A669" s="6"/>
    </row>
    <row r="670" spans="1:1">
      <c r="A670" s="6"/>
    </row>
    <row r="671" spans="1:1">
      <c r="A671" s="6"/>
    </row>
    <row r="672" spans="1:1">
      <c r="A672" s="6"/>
    </row>
    <row r="673" spans="1:2">
      <c r="A673" s="6"/>
    </row>
    <row r="674" spans="1:2">
      <c r="A674" s="6"/>
    </row>
    <row r="675" spans="1:2">
      <c r="A675" s="6"/>
    </row>
    <row r="676" spans="1:2">
      <c r="A676" s="6"/>
    </row>
    <row r="677" spans="1:2">
      <c r="A677" s="6"/>
    </row>
    <row r="678" spans="1:2">
      <c r="A678" s="6"/>
      <c r="B678"/>
    </row>
  </sheetData>
  <sortState ref="A2:I1048576">
    <sortCondition ref="A3:A1048576"/>
  </sortState>
  <phoneticPr fontId="5" type="noConversion"/>
  <pageMargins left="0.75" right="0.75" top="1" bottom="1" header="0.5" footer="0.5"/>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dimension ref="A1:E578"/>
  <sheetViews>
    <sheetView workbookViewId="0">
      <pane ySplit="1" topLeftCell="A2" activePane="bottomLeft" state="frozenSplit"/>
      <selection activeCell="A207" sqref="A1:D1048576"/>
      <selection pane="bottomLeft" activeCell="A2" sqref="A2"/>
    </sheetView>
  </sheetViews>
  <sheetFormatPr defaultColWidth="11" defaultRowHeight="12.75"/>
  <cols>
    <col min="1" max="1" width="16" style="5" bestFit="1" customWidth="1"/>
    <col min="2" max="2" width="13.25" style="9" bestFit="1" customWidth="1"/>
    <col min="3" max="3" width="13.875" style="9" bestFit="1" customWidth="1"/>
    <col min="4" max="4" width="10.75" style="7"/>
  </cols>
  <sheetData>
    <row r="1" spans="1:5">
      <c r="A1" s="5" t="s">
        <v>78</v>
      </c>
      <c r="B1" s="9" t="s">
        <v>28</v>
      </c>
      <c r="C1" s="9" t="s">
        <v>77</v>
      </c>
      <c r="D1" s="7" t="s">
        <v>22</v>
      </c>
      <c r="E1" t="s">
        <v>12</v>
      </c>
    </row>
    <row r="2" spans="1:5">
      <c r="A2">
        <v>1</v>
      </c>
      <c r="B2">
        <v>0.28889999999999999</v>
      </c>
      <c r="C2">
        <v>51.643500000000003</v>
      </c>
      <c r="D2">
        <v>5.1643500000000002E-2</v>
      </c>
    </row>
    <row r="3" spans="1:5">
      <c r="A3">
        <v>2</v>
      </c>
      <c r="B3">
        <v>0.26629999999999998</v>
      </c>
      <c r="C3">
        <v>51.660999999999994</v>
      </c>
      <c r="D3">
        <v>5.1660999999999992E-2</v>
      </c>
    </row>
    <row r="4" spans="1:5">
      <c r="A4">
        <v>3</v>
      </c>
      <c r="B4">
        <v>0.24970000000000001</v>
      </c>
      <c r="C4">
        <v>50.698699999999995</v>
      </c>
      <c r="D4">
        <v>5.0698699999999992E-2</v>
      </c>
    </row>
    <row r="5" spans="1:5">
      <c r="A5">
        <v>4</v>
      </c>
      <c r="B5">
        <v>0.25130000000000002</v>
      </c>
      <c r="C5">
        <v>51.164899999999996</v>
      </c>
      <c r="D5">
        <v>5.1164899999999999E-2</v>
      </c>
    </row>
    <row r="6" spans="1:5">
      <c r="A6">
        <v>5</v>
      </c>
      <c r="B6">
        <v>0.28439999999999999</v>
      </c>
      <c r="C6">
        <v>50.854800000000004</v>
      </c>
      <c r="D6">
        <v>5.0854800000000006E-2</v>
      </c>
    </row>
    <row r="7" spans="1:5">
      <c r="A7">
        <v>6</v>
      </c>
      <c r="B7">
        <v>0.26619999999999999</v>
      </c>
      <c r="C7">
        <v>49.729200000000006</v>
      </c>
      <c r="D7">
        <v>4.9729200000000008E-2</v>
      </c>
    </row>
    <row r="8" spans="1:5">
      <c r="A8">
        <v>7</v>
      </c>
      <c r="B8">
        <v>0.25840000000000002</v>
      </c>
      <c r="C8">
        <v>51.168300000000002</v>
      </c>
      <c r="D8">
        <v>5.11683E-2</v>
      </c>
    </row>
    <row r="9" spans="1:5">
      <c r="A9">
        <v>8</v>
      </c>
      <c r="B9">
        <v>0.27539999999999998</v>
      </c>
      <c r="C9">
        <v>51.505000000000003</v>
      </c>
      <c r="D9">
        <v>5.1505000000000002E-2</v>
      </c>
    </row>
    <row r="10" spans="1:5">
      <c r="A10">
        <v>9</v>
      </c>
      <c r="B10">
        <v>0.28989999999999999</v>
      </c>
      <c r="C10">
        <v>51.424400000000006</v>
      </c>
      <c r="D10">
        <v>5.1424400000000009E-2</v>
      </c>
    </row>
    <row r="11" spans="1:5">
      <c r="A11">
        <v>10</v>
      </c>
      <c r="B11">
        <v>0.25719999999999998</v>
      </c>
      <c r="C11">
        <v>50.8932</v>
      </c>
      <c r="D11">
        <v>5.08932E-2</v>
      </c>
    </row>
    <row r="12" spans="1:5">
      <c r="A12">
        <v>11</v>
      </c>
      <c r="B12">
        <v>0.26900000000000002</v>
      </c>
      <c r="C12">
        <v>51.077999999999996</v>
      </c>
      <c r="D12">
        <v>5.1077999999999998E-2</v>
      </c>
    </row>
    <row r="13" spans="1:5">
      <c r="A13">
        <v>12</v>
      </c>
      <c r="B13">
        <v>0.2707</v>
      </c>
      <c r="C13">
        <v>49.926599999999993</v>
      </c>
      <c r="D13">
        <v>4.9926599999999995E-2</v>
      </c>
    </row>
    <row r="14" spans="1:5">
      <c r="A14">
        <v>13</v>
      </c>
      <c r="B14">
        <v>0.29520000000000002</v>
      </c>
      <c r="C14">
        <v>51.583199999999991</v>
      </c>
      <c r="D14">
        <v>5.1583199999999989E-2</v>
      </c>
    </row>
    <row r="15" spans="1:5">
      <c r="A15">
        <v>14</v>
      </c>
      <c r="B15">
        <v>0.2848</v>
      </c>
      <c r="C15">
        <v>51.092499999999994</v>
      </c>
      <c r="D15">
        <v>5.1092499999999992E-2</v>
      </c>
    </row>
    <row r="16" spans="1:5">
      <c r="A16">
        <v>15</v>
      </c>
      <c r="B16">
        <v>0.22159999999999999</v>
      </c>
      <c r="C16">
        <v>51.472099999999998</v>
      </c>
      <c r="D16">
        <v>5.14721E-2</v>
      </c>
    </row>
    <row r="17" spans="1:4">
      <c r="A17">
        <v>16</v>
      </c>
      <c r="B17">
        <v>0.29980000000000001</v>
      </c>
      <c r="C17">
        <v>51.031300000000002</v>
      </c>
      <c r="D17">
        <v>5.1031300000000002E-2</v>
      </c>
    </row>
    <row r="18" spans="1:4">
      <c r="A18">
        <v>17</v>
      </c>
      <c r="B18">
        <v>0.27010000000000001</v>
      </c>
      <c r="C18">
        <v>50.555499999999995</v>
      </c>
      <c r="D18">
        <v>5.0555499999999996E-2</v>
      </c>
    </row>
    <row r="19" spans="1:4">
      <c r="A19">
        <v>18</v>
      </c>
      <c r="B19">
        <v>0.27560000000000001</v>
      </c>
      <c r="C19">
        <v>54.683200000000006</v>
      </c>
      <c r="D19">
        <v>5.4683200000000008E-2</v>
      </c>
    </row>
    <row r="20" spans="1:4">
      <c r="A20">
        <v>19</v>
      </c>
      <c r="B20">
        <v>0.2135</v>
      </c>
      <c r="C20">
        <v>51.279199999999996</v>
      </c>
      <c r="D20">
        <v>5.1279199999999997E-2</v>
      </c>
    </row>
    <row r="21" spans="1:4">
      <c r="A21">
        <v>20</v>
      </c>
      <c r="B21">
        <v>0.29459999999999997</v>
      </c>
      <c r="C21">
        <v>51.539200000000001</v>
      </c>
      <c r="D21">
        <v>5.15392E-2</v>
      </c>
    </row>
    <row r="22" spans="1:4">
      <c r="A22">
        <v>21</v>
      </c>
      <c r="B22">
        <v>0.21249999999999999</v>
      </c>
      <c r="C22">
        <v>50.815400000000004</v>
      </c>
      <c r="D22">
        <v>5.0815400000000004E-2</v>
      </c>
    </row>
    <row r="23" spans="1:4">
      <c r="A23">
        <v>22</v>
      </c>
      <c r="B23">
        <v>0.27860000000000001</v>
      </c>
      <c r="C23">
        <v>50.994299999999996</v>
      </c>
      <c r="D23">
        <v>5.0994299999999992E-2</v>
      </c>
    </row>
    <row r="24" spans="1:4">
      <c r="A24">
        <v>23</v>
      </c>
      <c r="B24">
        <v>0.28050000000000003</v>
      </c>
      <c r="C24">
        <v>50.648099999999999</v>
      </c>
      <c r="D24">
        <v>5.0648100000000001E-2</v>
      </c>
    </row>
    <row r="25" spans="1:4">
      <c r="A25">
        <v>24</v>
      </c>
      <c r="B25">
        <v>0.22450000000000001</v>
      </c>
      <c r="C25">
        <v>51.661799999999999</v>
      </c>
      <c r="D25">
        <v>5.1661800000000001E-2</v>
      </c>
    </row>
    <row r="26" spans="1:4">
      <c r="A26">
        <v>25</v>
      </c>
      <c r="B26">
        <v>0.2984</v>
      </c>
      <c r="C26">
        <v>51.277600000000007</v>
      </c>
      <c r="D26">
        <v>5.1277600000000007E-2</v>
      </c>
    </row>
    <row r="27" spans="1:4">
      <c r="A27">
        <v>26</v>
      </c>
      <c r="B27">
        <v>0.22969999999999999</v>
      </c>
      <c r="C27">
        <v>51.4666</v>
      </c>
      <c r="D27">
        <v>5.1466600000000001E-2</v>
      </c>
    </row>
    <row r="28" spans="1:4">
      <c r="A28">
        <v>27</v>
      </c>
      <c r="B28">
        <v>0.28760000000000002</v>
      </c>
      <c r="C28">
        <v>51.561400000000006</v>
      </c>
      <c r="D28">
        <v>5.1561400000000007E-2</v>
      </c>
    </row>
    <row r="29" spans="1:4">
      <c r="A29">
        <v>28</v>
      </c>
      <c r="B29">
        <v>0.21010000000000001</v>
      </c>
      <c r="C29">
        <v>50.408299999999997</v>
      </c>
      <c r="D29">
        <v>5.0408299999999996E-2</v>
      </c>
    </row>
    <row r="30" spans="1:4">
      <c r="A30">
        <v>29</v>
      </c>
      <c r="B30">
        <v>0.2291</v>
      </c>
      <c r="C30">
        <v>49.865099999999998</v>
      </c>
      <c r="D30">
        <v>4.9865099999999996E-2</v>
      </c>
    </row>
    <row r="31" spans="1:4">
      <c r="A31">
        <v>30</v>
      </c>
      <c r="B31">
        <v>0.2903</v>
      </c>
      <c r="C31">
        <v>50.111899999999991</v>
      </c>
      <c r="D31">
        <v>5.0111899999999994E-2</v>
      </c>
    </row>
    <row r="32" spans="1:4">
      <c r="A32">
        <v>31</v>
      </c>
      <c r="B32">
        <v>0.2157</v>
      </c>
      <c r="C32">
        <v>50.837699999999998</v>
      </c>
      <c r="D32">
        <v>5.08377E-2</v>
      </c>
    </row>
    <row r="33" spans="1:4">
      <c r="A33">
        <v>32</v>
      </c>
      <c r="B33">
        <v>0.27550000000000002</v>
      </c>
      <c r="C33">
        <v>51.574100000000001</v>
      </c>
      <c r="D33">
        <v>5.1574100000000005E-2</v>
      </c>
    </row>
    <row r="34" spans="1:4">
      <c r="A34">
        <v>33</v>
      </c>
      <c r="B34">
        <v>0.24210000000000001</v>
      </c>
      <c r="C34">
        <v>51.313199999999995</v>
      </c>
      <c r="D34">
        <v>5.1313199999999996E-2</v>
      </c>
    </row>
    <row r="35" spans="1:4">
      <c r="A35">
        <v>34</v>
      </c>
      <c r="B35">
        <v>0.23730000000000001</v>
      </c>
      <c r="C35">
        <v>51.051400000000001</v>
      </c>
      <c r="D35">
        <v>5.1051400000000004E-2</v>
      </c>
    </row>
    <row r="36" spans="1:4">
      <c r="A36">
        <v>35</v>
      </c>
      <c r="B36">
        <v>0.26919999999999999</v>
      </c>
      <c r="C36">
        <v>49.505200000000002</v>
      </c>
      <c r="D36">
        <v>4.9505199999999999E-2</v>
      </c>
    </row>
    <row r="37" spans="1:4">
      <c r="A37">
        <v>36</v>
      </c>
      <c r="B37">
        <v>0.28639999999999999</v>
      </c>
      <c r="C37" s="9">
        <v>50.738099999999996</v>
      </c>
      <c r="D37" s="7">
        <v>5.0738099999999994E-2</v>
      </c>
    </row>
    <row r="38" spans="1:4">
      <c r="A38">
        <v>37</v>
      </c>
      <c r="B38">
        <v>0.23180000000000001</v>
      </c>
      <c r="C38" s="9">
        <v>50.58</v>
      </c>
      <c r="D38" s="7">
        <v>5.058E-2</v>
      </c>
    </row>
    <row r="39" spans="1:4">
      <c r="A39">
        <v>38</v>
      </c>
      <c r="B39">
        <v>0.27629999999999999</v>
      </c>
      <c r="C39" s="9">
        <v>51.6113</v>
      </c>
      <c r="D39" s="7">
        <v>5.1611299999999999E-2</v>
      </c>
    </row>
    <row r="40" spans="1:4">
      <c r="A40">
        <v>39</v>
      </c>
      <c r="B40">
        <v>0.28129999999999999</v>
      </c>
      <c r="C40" s="9">
        <v>50.907800000000009</v>
      </c>
      <c r="D40" s="7">
        <v>5.090780000000001E-2</v>
      </c>
    </row>
    <row r="41" spans="1:4">
      <c r="A41">
        <v>40</v>
      </c>
      <c r="B41">
        <v>0.25530000000000003</v>
      </c>
      <c r="C41" s="9">
        <v>51.008499999999998</v>
      </c>
      <c r="D41" s="7">
        <v>5.1008499999999998E-2</v>
      </c>
    </row>
    <row r="42" spans="1:4">
      <c r="A42">
        <v>41</v>
      </c>
      <c r="B42" t="s">
        <v>44</v>
      </c>
      <c r="C42" s="9">
        <v>50.953800000000001</v>
      </c>
      <c r="D42" s="7">
        <v>5.09538E-2</v>
      </c>
    </row>
    <row r="43" spans="1:4">
      <c r="A43">
        <v>42</v>
      </c>
      <c r="B43">
        <v>0.2177</v>
      </c>
      <c r="C43" s="9">
        <v>50.907300000000006</v>
      </c>
      <c r="D43" s="7">
        <v>5.0907300000000009E-2</v>
      </c>
    </row>
    <row r="44" spans="1:4">
      <c r="A44">
        <v>43</v>
      </c>
      <c r="B44">
        <v>0.21299999999999999</v>
      </c>
      <c r="C44" s="9">
        <v>52.752000000000002</v>
      </c>
      <c r="D44" s="7">
        <v>5.2752E-2</v>
      </c>
    </row>
    <row r="45" spans="1:4">
      <c r="A45">
        <v>44</v>
      </c>
      <c r="B45">
        <v>0.20669999999999999</v>
      </c>
      <c r="C45" s="9">
        <v>50.838999999999999</v>
      </c>
      <c r="D45" s="7">
        <v>5.0838999999999995E-2</v>
      </c>
    </row>
    <row r="46" spans="1:4">
      <c r="A46">
        <v>45</v>
      </c>
      <c r="B46">
        <v>0.22239999999999999</v>
      </c>
      <c r="C46" s="9">
        <v>51.353599999999993</v>
      </c>
      <c r="D46" s="7">
        <v>5.1353599999999992E-2</v>
      </c>
    </row>
    <row r="47" spans="1:4">
      <c r="A47">
        <v>46</v>
      </c>
      <c r="B47">
        <v>0.22320000000000001</v>
      </c>
      <c r="C47" s="9">
        <v>52.41579999999999</v>
      </c>
      <c r="D47" s="7">
        <v>5.2415799999999992E-2</v>
      </c>
    </row>
    <row r="48" spans="1:4">
      <c r="A48">
        <v>47</v>
      </c>
      <c r="B48">
        <v>0.28939999999999999</v>
      </c>
      <c r="C48" s="9">
        <v>51.022400000000005</v>
      </c>
      <c r="D48" s="7">
        <v>5.1022400000000002E-2</v>
      </c>
    </row>
    <row r="49" spans="1:4">
      <c r="A49">
        <v>48</v>
      </c>
      <c r="B49">
        <v>0.24840000000000001</v>
      </c>
      <c r="C49" s="9">
        <v>52.012499999999996</v>
      </c>
      <c r="D49" s="7">
        <v>5.2012499999999996E-2</v>
      </c>
    </row>
    <row r="50" spans="1:4">
      <c r="A50">
        <v>49</v>
      </c>
      <c r="B50">
        <v>0.2555</v>
      </c>
      <c r="C50" s="9">
        <v>51.587400000000002</v>
      </c>
      <c r="D50" s="7">
        <v>5.1587400000000005E-2</v>
      </c>
    </row>
    <row r="51" spans="1:4">
      <c r="A51">
        <v>50</v>
      </c>
      <c r="B51">
        <v>0.25330000000000003</v>
      </c>
      <c r="C51" s="9">
        <v>51.646299999999997</v>
      </c>
      <c r="D51" s="7">
        <v>5.1646299999999999E-2</v>
      </c>
    </row>
    <row r="52" spans="1:4">
      <c r="A52">
        <v>51</v>
      </c>
      <c r="B52">
        <v>0.2651</v>
      </c>
      <c r="C52" s="9">
        <v>52.140899999999995</v>
      </c>
      <c r="D52" s="7">
        <v>5.2140899999999997E-2</v>
      </c>
    </row>
    <row r="53" spans="1:4">
      <c r="A53">
        <v>52</v>
      </c>
      <c r="B53">
        <v>0.27160000000000001</v>
      </c>
      <c r="C53" s="9">
        <v>51.881200000000007</v>
      </c>
      <c r="D53" s="7">
        <v>5.1881200000000009E-2</v>
      </c>
    </row>
    <row r="54" spans="1:4">
      <c r="A54">
        <v>53</v>
      </c>
      <c r="B54">
        <v>0.27839999999999998</v>
      </c>
      <c r="C54" s="9">
        <v>51.288900000000005</v>
      </c>
      <c r="D54" s="7">
        <v>5.1288900000000005E-2</v>
      </c>
    </row>
    <row r="55" spans="1:4">
      <c r="A55">
        <v>54</v>
      </c>
      <c r="B55">
        <v>0.22570000000000001</v>
      </c>
      <c r="C55" s="9">
        <v>51.556599999999996</v>
      </c>
      <c r="D55" s="7">
        <v>5.1556599999999994E-2</v>
      </c>
    </row>
    <row r="56" spans="1:4">
      <c r="A56">
        <v>55</v>
      </c>
      <c r="B56">
        <v>0.29559999999999997</v>
      </c>
      <c r="C56" s="9">
        <v>51.337700000000005</v>
      </c>
      <c r="D56" s="7">
        <v>5.1337700000000007E-2</v>
      </c>
    </row>
    <row r="57" spans="1:4">
      <c r="A57">
        <v>56</v>
      </c>
      <c r="B57">
        <v>0.22650000000000001</v>
      </c>
      <c r="C57" s="9">
        <v>53.068199999999997</v>
      </c>
      <c r="D57" s="7">
        <v>5.3068199999999996E-2</v>
      </c>
    </row>
    <row r="58" spans="1:4">
      <c r="A58">
        <v>57</v>
      </c>
      <c r="B58">
        <v>0.22720000000000001</v>
      </c>
      <c r="C58" s="9">
        <v>52.293799999999997</v>
      </c>
      <c r="D58" s="7">
        <v>5.2293799999999994E-2</v>
      </c>
    </row>
    <row r="59" spans="1:4">
      <c r="A59">
        <v>58</v>
      </c>
      <c r="B59">
        <v>0.223</v>
      </c>
      <c r="C59" s="9">
        <v>52.220699999999994</v>
      </c>
      <c r="D59" s="7">
        <v>5.2220699999999995E-2</v>
      </c>
    </row>
    <row r="60" spans="1:4">
      <c r="A60">
        <v>59</v>
      </c>
      <c r="B60">
        <v>0.24410000000000001</v>
      </c>
      <c r="C60" s="9">
        <v>51.2804</v>
      </c>
      <c r="D60" s="7">
        <v>5.1280399999999997E-2</v>
      </c>
    </row>
    <row r="61" spans="1:4">
      <c r="A61">
        <v>60</v>
      </c>
      <c r="B61">
        <v>0.2802</v>
      </c>
      <c r="C61" s="9">
        <v>51.344800000000006</v>
      </c>
      <c r="D61" s="7">
        <v>5.134480000000001E-2</v>
      </c>
    </row>
    <row r="62" spans="1:4">
      <c r="A62">
        <v>61</v>
      </c>
      <c r="B62">
        <v>0.21609999999999999</v>
      </c>
      <c r="C62" s="9">
        <v>51.517599999999995</v>
      </c>
      <c r="D62" s="7">
        <v>5.1517599999999997E-2</v>
      </c>
    </row>
    <row r="63" spans="1:4">
      <c r="A63">
        <v>62</v>
      </c>
      <c r="B63">
        <v>0.2079</v>
      </c>
      <c r="C63" s="9">
        <v>51.646700000000003</v>
      </c>
      <c r="D63" s="7">
        <v>5.1646700000000004E-2</v>
      </c>
    </row>
    <row r="64" spans="1:4">
      <c r="A64">
        <v>63</v>
      </c>
      <c r="B64">
        <v>0.26140000000000002</v>
      </c>
      <c r="C64" s="9">
        <v>52.032699999999998</v>
      </c>
      <c r="D64" s="7">
        <v>5.2032700000000001E-2</v>
      </c>
    </row>
    <row r="65" spans="1:4">
      <c r="A65">
        <v>64</v>
      </c>
      <c r="B65">
        <v>0.23899999999999999</v>
      </c>
      <c r="C65" s="9">
        <v>51.792300000000004</v>
      </c>
      <c r="D65" s="7">
        <v>5.1792300000000006E-2</v>
      </c>
    </row>
    <row r="66" spans="1:4">
      <c r="A66">
        <v>65</v>
      </c>
      <c r="B66">
        <v>0.23980000000000001</v>
      </c>
      <c r="C66" s="9">
        <v>51.817999999999998</v>
      </c>
      <c r="D66" s="7">
        <v>5.1817999999999996E-2</v>
      </c>
    </row>
    <row r="67" spans="1:4">
      <c r="A67">
        <v>66</v>
      </c>
      <c r="B67">
        <v>0.22620000000000001</v>
      </c>
      <c r="C67" s="9">
        <v>51.735099999999996</v>
      </c>
      <c r="D67" s="7">
        <v>5.1735099999999992E-2</v>
      </c>
    </row>
    <row r="68" spans="1:4">
      <c r="A68">
        <v>67</v>
      </c>
      <c r="B68">
        <v>0.2319</v>
      </c>
      <c r="C68" s="9">
        <v>51.372700000000002</v>
      </c>
      <c r="D68" s="7">
        <v>5.13727E-2</v>
      </c>
    </row>
    <row r="69" spans="1:4">
      <c r="A69">
        <v>68</v>
      </c>
      <c r="B69">
        <v>0.22559999999999999</v>
      </c>
      <c r="C69" s="9">
        <v>51.649000000000001</v>
      </c>
      <c r="D69" s="7">
        <v>5.1649E-2</v>
      </c>
    </row>
    <row r="70" spans="1:4">
      <c r="A70">
        <v>69</v>
      </c>
      <c r="B70">
        <v>0.24529999999999999</v>
      </c>
      <c r="C70" s="9">
        <v>52.154299999999999</v>
      </c>
      <c r="D70" s="7">
        <v>5.2154300000000001E-2</v>
      </c>
    </row>
    <row r="71" spans="1:4">
      <c r="A71">
        <v>70</v>
      </c>
      <c r="B71">
        <v>0.23230000000000001</v>
      </c>
      <c r="C71" s="9">
        <v>52.073300000000003</v>
      </c>
      <c r="D71" s="7">
        <v>5.2073300000000003E-2</v>
      </c>
    </row>
    <row r="72" spans="1:4">
      <c r="A72">
        <v>71</v>
      </c>
      <c r="B72">
        <v>0.28349999999999997</v>
      </c>
      <c r="C72" s="9">
        <v>52.509600000000006</v>
      </c>
      <c r="D72" s="7">
        <v>5.2509600000000003E-2</v>
      </c>
    </row>
    <row r="73" spans="1:4">
      <c r="A73">
        <v>72</v>
      </c>
      <c r="B73">
        <v>0.22670000000000001</v>
      </c>
      <c r="C73" s="9">
        <v>51.566099999999999</v>
      </c>
      <c r="D73" s="7">
        <v>5.1566099999999997E-2</v>
      </c>
    </row>
    <row r="74" spans="1:4">
      <c r="A74">
        <v>73</v>
      </c>
      <c r="B74">
        <v>0.24629999999999999</v>
      </c>
      <c r="C74" s="9">
        <v>52.032800000000009</v>
      </c>
      <c r="D74" s="7">
        <v>5.2032800000000011E-2</v>
      </c>
    </row>
    <row r="75" spans="1:4">
      <c r="A75">
        <v>74</v>
      </c>
      <c r="B75">
        <v>0.22500000000000001</v>
      </c>
      <c r="C75" s="9">
        <v>52.269300000000001</v>
      </c>
      <c r="D75" s="7">
        <v>5.2269300000000005E-2</v>
      </c>
    </row>
    <row r="76" spans="1:4">
      <c r="A76">
        <v>75</v>
      </c>
      <c r="B76">
        <v>0.248</v>
      </c>
      <c r="C76" s="9">
        <v>51.808899999999994</v>
      </c>
      <c r="D76" s="7">
        <v>5.1808899999999991E-2</v>
      </c>
    </row>
    <row r="77" spans="1:4">
      <c r="A77">
        <v>76</v>
      </c>
      <c r="B77">
        <v>0.20810000000000001</v>
      </c>
      <c r="C77" s="9">
        <v>52.148099999999992</v>
      </c>
      <c r="D77" s="7">
        <v>5.2148099999999989E-2</v>
      </c>
    </row>
    <row r="78" spans="1:4">
      <c r="A78">
        <v>77</v>
      </c>
      <c r="B78">
        <v>0.2447</v>
      </c>
      <c r="C78" s="9">
        <v>51.972700000000003</v>
      </c>
      <c r="D78" s="7">
        <v>5.1972700000000004E-2</v>
      </c>
    </row>
    <row r="79" spans="1:4">
      <c r="A79">
        <v>78</v>
      </c>
      <c r="B79">
        <v>0.21609999999999999</v>
      </c>
      <c r="C79" s="9">
        <v>52.152899999999995</v>
      </c>
      <c r="D79" s="7">
        <v>5.2152899999999995E-2</v>
      </c>
    </row>
    <row r="80" spans="1:4">
      <c r="A80">
        <v>79</v>
      </c>
      <c r="B80">
        <v>0.21690000000000001</v>
      </c>
      <c r="C80" s="9">
        <v>52.3581</v>
      </c>
      <c r="D80" s="7">
        <v>5.2358099999999998E-2</v>
      </c>
    </row>
    <row r="81" spans="1:4">
      <c r="A81">
        <v>80</v>
      </c>
      <c r="B81">
        <v>0.23630000000000001</v>
      </c>
      <c r="C81" s="9">
        <v>51.401199999999996</v>
      </c>
      <c r="D81" s="7">
        <v>5.1401199999999994E-2</v>
      </c>
    </row>
    <row r="82" spans="1:4">
      <c r="A82">
        <v>81</v>
      </c>
      <c r="B82">
        <v>0.23169999999999999</v>
      </c>
      <c r="C82" s="9">
        <v>51.816799999999994</v>
      </c>
      <c r="D82" s="7">
        <v>5.1816799999999996E-2</v>
      </c>
    </row>
    <row r="83" spans="1:4">
      <c r="A83">
        <v>82</v>
      </c>
      <c r="B83">
        <v>0.28420000000000001</v>
      </c>
      <c r="C83" s="9">
        <v>52.450200000000009</v>
      </c>
      <c r="D83" s="7">
        <v>5.2450200000000009E-2</v>
      </c>
    </row>
    <row r="84" spans="1:4">
      <c r="A84">
        <v>83</v>
      </c>
      <c r="B84">
        <v>0.24279999999999999</v>
      </c>
      <c r="C84" s="9">
        <v>52.229800000000004</v>
      </c>
      <c r="D84" s="7">
        <v>5.2229800000000007E-2</v>
      </c>
    </row>
    <row r="85" spans="1:4">
      <c r="A85">
        <v>84</v>
      </c>
      <c r="B85">
        <v>0.22370000000000001</v>
      </c>
      <c r="C85" s="9">
        <v>53.722700000000003</v>
      </c>
      <c r="D85" s="7">
        <v>5.3722700000000005E-2</v>
      </c>
    </row>
    <row r="86" spans="1:4">
      <c r="A86">
        <v>85</v>
      </c>
      <c r="B86">
        <v>0.22589999999999999</v>
      </c>
      <c r="C86" s="9">
        <v>50.883000000000003</v>
      </c>
      <c r="D86" s="7">
        <v>5.0883000000000005E-2</v>
      </c>
    </row>
    <row r="87" spans="1:4">
      <c r="A87">
        <v>86</v>
      </c>
      <c r="B87">
        <v>0.28599999999999998</v>
      </c>
      <c r="C87" s="9">
        <v>51.2211</v>
      </c>
      <c r="D87" s="7">
        <v>5.1221099999999999E-2</v>
      </c>
    </row>
    <row r="88" spans="1:4">
      <c r="A88">
        <v>87</v>
      </c>
      <c r="B88">
        <v>0.21840000000000001</v>
      </c>
      <c r="C88" s="9">
        <v>52.562100000000001</v>
      </c>
      <c r="D88" s="7">
        <v>5.25621E-2</v>
      </c>
    </row>
    <row r="89" spans="1:4">
      <c r="A89">
        <v>88</v>
      </c>
      <c r="B89" t="s">
        <v>44</v>
      </c>
      <c r="C89" s="9">
        <v>52.087299999999999</v>
      </c>
      <c r="D89" s="7">
        <v>5.2087299999999996E-2</v>
      </c>
    </row>
    <row r="90" spans="1:4">
      <c r="A90">
        <v>89</v>
      </c>
      <c r="B90">
        <v>0.2329</v>
      </c>
      <c r="C90" s="9">
        <v>52.252400000000002</v>
      </c>
      <c r="D90" s="7">
        <v>5.2252400000000004E-2</v>
      </c>
    </row>
    <row r="91" spans="1:4">
      <c r="A91">
        <v>90</v>
      </c>
      <c r="B91">
        <v>0.29859999999999998</v>
      </c>
      <c r="C91" s="9">
        <v>52.457599999999999</v>
      </c>
      <c r="D91" s="7">
        <v>5.24576E-2</v>
      </c>
    </row>
    <row r="92" spans="1:4">
      <c r="A92"/>
    </row>
    <row r="93" spans="1:4">
      <c r="A93"/>
    </row>
    <row r="94" spans="1:4">
      <c r="A94"/>
    </row>
    <row r="95" spans="1:4">
      <c r="A95"/>
    </row>
    <row r="96" spans="1:4">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row r="324" spans="1:1">
      <c r="A324"/>
    </row>
    <row r="325" spans="1:1">
      <c r="A325"/>
    </row>
    <row r="326" spans="1:1">
      <c r="A326"/>
    </row>
    <row r="327" spans="1:1">
      <c r="A327"/>
    </row>
    <row r="328" spans="1:1">
      <c r="A328"/>
    </row>
    <row r="329" spans="1:1">
      <c r="A329"/>
    </row>
    <row r="330" spans="1:1">
      <c r="A330"/>
    </row>
    <row r="331" spans="1:1">
      <c r="A331"/>
    </row>
    <row r="332" spans="1:1">
      <c r="A332"/>
    </row>
    <row r="333" spans="1:1">
      <c r="A333"/>
    </row>
    <row r="334" spans="1:1">
      <c r="A334"/>
    </row>
    <row r="335" spans="1:1">
      <c r="A335"/>
    </row>
    <row r="336" spans="1:1">
      <c r="A336"/>
    </row>
    <row r="337" spans="1:1">
      <c r="A337"/>
    </row>
    <row r="338" spans="1:1">
      <c r="A338"/>
    </row>
    <row r="339" spans="1:1">
      <c r="A339"/>
    </row>
    <row r="340" spans="1:1">
      <c r="A340"/>
    </row>
    <row r="341" spans="1:1">
      <c r="A341"/>
    </row>
    <row r="342" spans="1:1">
      <c r="A342"/>
    </row>
    <row r="343" spans="1:1">
      <c r="A343"/>
    </row>
    <row r="344" spans="1:1">
      <c r="A344"/>
    </row>
    <row r="345" spans="1:1">
      <c r="A345"/>
    </row>
    <row r="346" spans="1:1">
      <c r="A346"/>
    </row>
    <row r="347" spans="1:1">
      <c r="A347"/>
    </row>
    <row r="348" spans="1:1">
      <c r="A348"/>
    </row>
    <row r="349" spans="1:1">
      <c r="A349"/>
    </row>
    <row r="350" spans="1:1">
      <c r="A350"/>
    </row>
    <row r="351" spans="1:1">
      <c r="A351"/>
    </row>
    <row r="352" spans="1:1">
      <c r="A352"/>
    </row>
    <row r="353" spans="1:1">
      <c r="A353"/>
    </row>
    <row r="354" spans="1:1">
      <c r="A354"/>
    </row>
    <row r="355" spans="1:1">
      <c r="A355"/>
    </row>
    <row r="356" spans="1:1">
      <c r="A356"/>
    </row>
    <row r="357" spans="1:1">
      <c r="A357"/>
    </row>
    <row r="358" spans="1:1">
      <c r="A358"/>
    </row>
    <row r="359" spans="1:1">
      <c r="A359"/>
    </row>
    <row r="360" spans="1:1">
      <c r="A360"/>
    </row>
    <row r="361" spans="1:1">
      <c r="A361"/>
    </row>
    <row r="362" spans="1:1">
      <c r="A362"/>
    </row>
    <row r="363" spans="1:1">
      <c r="A363"/>
    </row>
    <row r="364" spans="1:1">
      <c r="A364"/>
    </row>
    <row r="365" spans="1:1">
      <c r="A365"/>
    </row>
    <row r="366" spans="1:1">
      <c r="A366"/>
    </row>
    <row r="416" spans="1:4">
      <c r="A416" s="1"/>
      <c r="B416"/>
      <c r="C416"/>
      <c r="D416"/>
    </row>
    <row r="421" spans="1:4">
      <c r="A421" s="1"/>
      <c r="B421"/>
      <c r="C421"/>
      <c r="D421"/>
    </row>
    <row r="430" spans="1:4">
      <c r="B430" s="17"/>
      <c r="C430" s="11"/>
    </row>
    <row r="431" spans="1:4">
      <c r="B431" s="17"/>
    </row>
    <row r="432" spans="1:4">
      <c r="B432" s="17"/>
      <c r="C432" s="17"/>
    </row>
    <row r="433" spans="2:3">
      <c r="B433" s="17"/>
    </row>
    <row r="434" spans="2:3">
      <c r="B434" s="11"/>
      <c r="C434" s="11"/>
    </row>
    <row r="435" spans="2:3">
      <c r="B435" s="17"/>
    </row>
    <row r="436" spans="2:3">
      <c r="B436" s="11"/>
      <c r="C436" s="11"/>
    </row>
    <row r="437" spans="2:3">
      <c r="B437" s="17"/>
    </row>
    <row r="438" spans="2:3">
      <c r="B438" s="17"/>
      <c r="C438" s="17"/>
    </row>
    <row r="439" spans="2:3">
      <c r="B439" s="17"/>
    </row>
    <row r="440" spans="2:3">
      <c r="B440" s="17"/>
    </row>
    <row r="441" spans="2:3">
      <c r="B441" s="17"/>
      <c r="C441" s="17"/>
    </row>
    <row r="442" spans="2:3">
      <c r="B442" s="17"/>
    </row>
    <row r="443" spans="2:3">
      <c r="B443" s="17"/>
      <c r="C443" s="11"/>
    </row>
    <row r="444" spans="2:3">
      <c r="B444" s="17"/>
    </row>
    <row r="445" spans="2:3">
      <c r="B445" s="17"/>
    </row>
    <row r="449" spans="2:3">
      <c r="B449" s="17"/>
      <c r="C449" s="11"/>
    </row>
    <row r="450" spans="2:3">
      <c r="B450" s="17"/>
      <c r="C450" s="17"/>
    </row>
    <row r="451" spans="2:3">
      <c r="B451" s="17"/>
    </row>
    <row r="452" spans="2:3">
      <c r="B452" s="17"/>
    </row>
    <row r="453" spans="2:3">
      <c r="B453" s="17"/>
      <c r="C453" s="17"/>
    </row>
    <row r="454" spans="2:3">
      <c r="B454" s="11"/>
    </row>
    <row r="455" spans="2:3">
      <c r="B455" s="17"/>
      <c r="C455" s="11"/>
    </row>
    <row r="456" spans="2:3">
      <c r="B456" s="17"/>
    </row>
    <row r="457" spans="2:3">
      <c r="B457" s="17"/>
    </row>
    <row r="460" spans="2:3">
      <c r="B460" s="17"/>
      <c r="C460" s="11"/>
    </row>
    <row r="461" spans="2:3">
      <c r="B461" s="11"/>
    </row>
    <row r="462" spans="2:3">
      <c r="B462" s="11"/>
      <c r="C462" s="11"/>
    </row>
    <row r="463" spans="2:3">
      <c r="B463" s="17"/>
    </row>
    <row r="464" spans="2:3">
      <c r="B464" s="17"/>
      <c r="C464" s="17"/>
    </row>
    <row r="465" spans="1:4">
      <c r="B465" s="17"/>
      <c r="C465" s="17"/>
    </row>
    <row r="467" spans="1:4">
      <c r="B467"/>
    </row>
    <row r="468" spans="1:4">
      <c r="A468" s="1"/>
      <c r="B468"/>
      <c r="C468"/>
      <c r="D468"/>
    </row>
    <row r="469" spans="1:4">
      <c r="B469"/>
    </row>
    <row r="470" spans="1:4">
      <c r="B470"/>
      <c r="C470"/>
    </row>
    <row r="471" spans="1:4">
      <c r="B471"/>
    </row>
    <row r="473" spans="1:4">
      <c r="B473"/>
    </row>
    <row r="474" spans="1:4">
      <c r="B474" s="17"/>
    </row>
    <row r="475" spans="1:4">
      <c r="B475"/>
    </row>
    <row r="476" spans="1:4">
      <c r="B476"/>
      <c r="C476"/>
    </row>
    <row r="477" spans="1:4">
      <c r="B477"/>
    </row>
    <row r="478" spans="1:4">
      <c r="B478"/>
    </row>
    <row r="479" spans="1:4">
      <c r="B479"/>
    </row>
    <row r="480" spans="1:4">
      <c r="B480"/>
      <c r="C480"/>
    </row>
    <row r="481" spans="2:3">
      <c r="B481"/>
    </row>
    <row r="482" spans="2:3">
      <c r="B482"/>
    </row>
    <row r="483" spans="2:3">
      <c r="B483"/>
    </row>
    <row r="484" spans="2:3">
      <c r="B484" s="17"/>
      <c r="C484" s="17"/>
    </row>
    <row r="485" spans="2:3">
      <c r="B485" s="17"/>
    </row>
    <row r="486" spans="2:3">
      <c r="B486" s="17"/>
    </row>
    <row r="487" spans="2:3">
      <c r="B487"/>
      <c r="C487" s="11"/>
    </row>
    <row r="488" spans="2:3">
      <c r="B488"/>
      <c r="C488" s="17"/>
    </row>
    <row r="489" spans="2:3">
      <c r="B489"/>
      <c r="C489"/>
    </row>
    <row r="490" spans="2:3">
      <c r="B490"/>
      <c r="C490" s="11"/>
    </row>
    <row r="491" spans="2:3">
      <c r="B491"/>
      <c r="C491"/>
    </row>
    <row r="492" spans="2:3">
      <c r="B492" s="17"/>
      <c r="C492" s="11"/>
    </row>
    <row r="493" spans="2:3">
      <c r="B493"/>
      <c r="C493" s="11"/>
    </row>
    <row r="494" spans="2:3">
      <c r="B494"/>
      <c r="C494" s="11"/>
    </row>
    <row r="495" spans="2:3">
      <c r="B495"/>
      <c r="C495" s="11"/>
    </row>
    <row r="496" spans="2:3">
      <c r="B496" s="11"/>
      <c r="C496" s="11"/>
    </row>
    <row r="497" spans="2:3">
      <c r="B497" s="11"/>
      <c r="C497" s="11"/>
    </row>
    <row r="498" spans="2:3">
      <c r="B498"/>
    </row>
    <row r="499" spans="2:3">
      <c r="B499" s="11"/>
    </row>
    <row r="500" spans="2:3">
      <c r="B500" s="11"/>
    </row>
    <row r="501" spans="2:3">
      <c r="B501"/>
    </row>
    <row r="502" spans="2:3">
      <c r="B502"/>
      <c r="C502"/>
    </row>
    <row r="503" spans="2:3">
      <c r="B503"/>
      <c r="C503"/>
    </row>
    <row r="504" spans="2:3">
      <c r="B504" s="11"/>
    </row>
    <row r="505" spans="2:3">
      <c r="B505" s="11"/>
    </row>
    <row r="506" spans="2:3">
      <c r="B506"/>
      <c r="C506"/>
    </row>
    <row r="507" spans="2:3">
      <c r="B507"/>
    </row>
    <row r="508" spans="2:3">
      <c r="B508"/>
      <c r="C508"/>
    </row>
    <row r="509" spans="2:3">
      <c r="B509"/>
    </row>
    <row r="510" spans="2:3">
      <c r="B510" s="17"/>
    </row>
    <row r="511" spans="2:3">
      <c r="B511"/>
    </row>
    <row r="512" spans="2:3">
      <c r="B512"/>
    </row>
    <row r="513" spans="2:3">
      <c r="B513" s="11"/>
    </row>
    <row r="514" spans="2:3">
      <c r="B514"/>
    </row>
    <row r="515" spans="2:3">
      <c r="B515"/>
    </row>
    <row r="516" spans="2:3">
      <c r="B516"/>
    </row>
    <row r="517" spans="2:3">
      <c r="B517"/>
    </row>
    <row r="518" spans="2:3">
      <c r="B518" s="11"/>
    </row>
    <row r="519" spans="2:3">
      <c r="B519"/>
    </row>
    <row r="520" spans="2:3">
      <c r="B520"/>
    </row>
    <row r="521" spans="2:3">
      <c r="B521"/>
    </row>
    <row r="522" spans="2:3">
      <c r="B522"/>
      <c r="C522"/>
    </row>
    <row r="523" spans="2:3">
      <c r="B523"/>
    </row>
    <row r="524" spans="2:3">
      <c r="B524"/>
    </row>
    <row r="525" spans="2:3">
      <c r="B525"/>
    </row>
    <row r="526" spans="2:3">
      <c r="B526"/>
      <c r="C526"/>
    </row>
    <row r="527" spans="2:3">
      <c r="B527"/>
    </row>
    <row r="528" spans="2:3">
      <c r="B528"/>
    </row>
    <row r="529" spans="2:3">
      <c r="B529"/>
    </row>
    <row r="530" spans="2:3">
      <c r="B530"/>
    </row>
    <row r="531" spans="2:3">
      <c r="B531"/>
    </row>
    <row r="532" spans="2:3">
      <c r="B532"/>
    </row>
    <row r="533" spans="2:3">
      <c r="B533"/>
    </row>
    <row r="534" spans="2:3">
      <c r="B534" s="11"/>
    </row>
    <row r="535" spans="2:3">
      <c r="B535" s="11"/>
    </row>
    <row r="536" spans="2:3">
      <c r="B536" s="11"/>
    </row>
    <row r="537" spans="2:3">
      <c r="B537" s="11"/>
    </row>
    <row r="538" spans="2:3">
      <c r="B538" s="11"/>
    </row>
    <row r="539" spans="2:3">
      <c r="B539" s="17"/>
      <c r="C539" s="17"/>
    </row>
    <row r="540" spans="2:3">
      <c r="B540" s="17"/>
      <c r="C540" s="17"/>
    </row>
    <row r="541" spans="2:3">
      <c r="B541" s="17"/>
      <c r="C541" s="17"/>
    </row>
    <row r="542" spans="2:3">
      <c r="B542" s="17"/>
      <c r="C542" s="17"/>
    </row>
    <row r="543" spans="2:3">
      <c r="B543" s="17"/>
      <c r="C543" s="17"/>
    </row>
    <row r="544" spans="2:3">
      <c r="B544" s="17"/>
      <c r="C544" s="17"/>
    </row>
    <row r="545" spans="1:4">
      <c r="B545" s="17"/>
      <c r="C545" s="17"/>
    </row>
    <row r="546" spans="1:4">
      <c r="B546" s="17"/>
      <c r="C546" s="17"/>
    </row>
    <row r="547" spans="1:4">
      <c r="B547" s="17"/>
      <c r="C547" s="17"/>
    </row>
    <row r="548" spans="1:4">
      <c r="B548"/>
      <c r="C548" s="17"/>
    </row>
    <row r="549" spans="1:4">
      <c r="A549" s="1"/>
      <c r="B549"/>
      <c r="C549"/>
      <c r="D549"/>
    </row>
    <row r="550" spans="1:4">
      <c r="B550" s="17"/>
      <c r="C550" s="17"/>
    </row>
    <row r="551" spans="1:4">
      <c r="B551" s="17"/>
      <c r="C551" s="17"/>
    </row>
    <row r="552" spans="1:4">
      <c r="B552" s="17"/>
      <c r="C552" s="17"/>
    </row>
    <row r="553" spans="1:4">
      <c r="B553" s="17"/>
      <c r="C553" s="17"/>
    </row>
    <row r="554" spans="1:4">
      <c r="B554" s="17"/>
      <c r="C554" s="17"/>
    </row>
    <row r="555" spans="1:4">
      <c r="B555" s="17"/>
      <c r="C555" s="17"/>
    </row>
    <row r="556" spans="1:4">
      <c r="B556" s="17"/>
      <c r="C556" s="17"/>
    </row>
    <row r="557" spans="1:4">
      <c r="B557" s="17"/>
      <c r="C557" s="17"/>
    </row>
    <row r="558" spans="1:4">
      <c r="B558" s="17"/>
      <c r="C558" s="17"/>
    </row>
    <row r="559" spans="1:4">
      <c r="B559" s="17"/>
      <c r="C559" s="17"/>
    </row>
    <row r="560" spans="1:4">
      <c r="B560" s="17"/>
      <c r="C560" s="17"/>
    </row>
    <row r="561" spans="1:4">
      <c r="A561"/>
      <c r="B561"/>
      <c r="C561"/>
      <c r="D561"/>
    </row>
    <row r="562" spans="1:4">
      <c r="B562" s="17"/>
      <c r="C562" s="17"/>
    </row>
    <row r="563" spans="1:4">
      <c r="B563" s="17"/>
      <c r="C563" s="17"/>
    </row>
    <row r="564" spans="1:4">
      <c r="B564" s="17"/>
      <c r="C564" s="17"/>
    </row>
    <row r="565" spans="1:4">
      <c r="B565" s="17"/>
      <c r="C565" s="17"/>
    </row>
    <row r="566" spans="1:4">
      <c r="B566" s="17"/>
      <c r="C566" s="17"/>
    </row>
    <row r="567" spans="1:4">
      <c r="B567" s="17"/>
      <c r="C567" s="17"/>
    </row>
    <row r="568" spans="1:4">
      <c r="B568" s="17"/>
      <c r="C568" s="17"/>
    </row>
    <row r="569" spans="1:4">
      <c r="B569" s="17"/>
      <c r="C569" s="17"/>
    </row>
    <row r="570" spans="1:4">
      <c r="B570" s="17"/>
      <c r="C570" s="17"/>
    </row>
    <row r="571" spans="1:4">
      <c r="B571" s="17"/>
      <c r="C571" s="17"/>
    </row>
    <row r="572" spans="1:4">
      <c r="B572" s="17"/>
      <c r="C572" s="17"/>
    </row>
    <row r="573" spans="1:4">
      <c r="B573" s="17"/>
      <c r="C573" s="17"/>
    </row>
    <row r="574" spans="1:4">
      <c r="B574" s="17"/>
      <c r="C574" s="17"/>
    </row>
    <row r="575" spans="1:4">
      <c r="B575" s="17"/>
      <c r="C575" s="17"/>
    </row>
    <row r="576" spans="1:4">
      <c r="B576" s="17"/>
      <c r="C576" s="17"/>
    </row>
    <row r="577" spans="2:3">
      <c r="B577" s="17"/>
      <c r="C577" s="17"/>
    </row>
    <row r="578" spans="2:3">
      <c r="B578" s="17"/>
      <c r="C578" s="17"/>
    </row>
  </sheetData>
  <sortState ref="A2:E578">
    <sortCondition ref="A1"/>
  </sortState>
  <phoneticPr fontId="5" type="noConversion"/>
  <pageMargins left="0.75" right="0.75" top="1" bottom="1" header="0.5" footer="0.5"/>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dimension ref="A1:G7138"/>
  <sheetViews>
    <sheetView workbookViewId="0">
      <pane ySplit="1" topLeftCell="A2" activePane="bottomLeft" state="frozenSplit"/>
      <selection activeCell="B1" sqref="B1:F1048576"/>
      <selection pane="bottomLeft" activeCell="B28" sqref="B28"/>
    </sheetView>
  </sheetViews>
  <sheetFormatPr defaultColWidth="11" defaultRowHeight="12.75"/>
  <cols>
    <col min="1" max="1" width="12.75" style="10" customWidth="1"/>
    <col min="2" max="2" width="16.75" style="5" bestFit="1" customWidth="1"/>
    <col min="3" max="3" width="11.25" customWidth="1"/>
    <col min="4" max="4" width="10.625" style="12" customWidth="1"/>
    <col min="5" max="5" width="19.625" style="8" customWidth="1"/>
    <col min="6" max="6" width="28.375" style="7" bestFit="1" customWidth="1"/>
  </cols>
  <sheetData>
    <row r="1" spans="1:7">
      <c r="A1" s="10" t="s">
        <v>121</v>
      </c>
      <c r="B1" s="5" t="s">
        <v>120</v>
      </c>
      <c r="C1" t="s">
        <v>119</v>
      </c>
      <c r="D1" s="12" t="s">
        <v>118</v>
      </c>
      <c r="E1" s="8" t="s">
        <v>117</v>
      </c>
      <c r="F1" s="26" t="s">
        <v>142</v>
      </c>
      <c r="G1" t="s">
        <v>52</v>
      </c>
    </row>
    <row r="2" spans="1:7">
      <c r="A2" s="14">
        <v>40131</v>
      </c>
      <c r="B2" s="21">
        <v>1</v>
      </c>
      <c r="C2" s="21" t="s">
        <v>126</v>
      </c>
      <c r="D2" s="21">
        <v>0.1310666207</v>
      </c>
      <c r="E2" s="8">
        <f>D2*VLOOKUP(Element_Concentrations!B2,lookup_table!$A$2:$D$91,4)*(1/1000)</f>
        <v>6.7687390261204498E-6</v>
      </c>
      <c r="F2" s="7">
        <f>E2/VLOOKUP(B2,lookup_table!$A$2:$D$91,2)*1000</f>
        <v>2.3429349346211319E-2</v>
      </c>
    </row>
    <row r="3" spans="1:7">
      <c r="A3" s="14">
        <v>40131</v>
      </c>
      <c r="B3" s="21">
        <v>1</v>
      </c>
      <c r="C3" s="21" t="s">
        <v>129</v>
      </c>
      <c r="D3" s="21">
        <v>0.12860803899999998</v>
      </c>
      <c r="E3" s="8">
        <f>D3*VLOOKUP(Element_Concentrations!B3,lookup_table!$A$2:$D$91,4)*(1/1000)</f>
        <v>6.6417692620964993E-6</v>
      </c>
      <c r="F3" s="7">
        <f>E3/VLOOKUP(B3,lookup_table!$A$2:$D$91,2)*1000</f>
        <v>2.2989855528198336E-2</v>
      </c>
    </row>
    <row r="4" spans="1:7">
      <c r="A4" s="14">
        <v>40131</v>
      </c>
      <c r="B4" s="20">
        <v>1</v>
      </c>
      <c r="C4" s="20" t="s">
        <v>130</v>
      </c>
      <c r="D4" s="20">
        <v>0.1256044811</v>
      </c>
      <c r="E4" s="8">
        <f>D4*VLOOKUP(Element_Concentrations!B4,lookup_table!$A$2:$D$91,4)*(1/1000)</f>
        <v>6.4866550196878505E-6</v>
      </c>
      <c r="F4" s="7">
        <f>E4/VLOOKUP(B4,lookup_table!$A$2:$D$91,2)*1000</f>
        <v>2.2452942262678608E-2</v>
      </c>
    </row>
    <row r="5" spans="1:7">
      <c r="A5" s="14">
        <v>40131</v>
      </c>
      <c r="B5">
        <v>1</v>
      </c>
      <c r="C5" t="s">
        <v>50</v>
      </c>
      <c r="D5">
        <v>36.701754749999999</v>
      </c>
      <c r="E5" s="8">
        <f>D5*VLOOKUP(Element_Concentrations!B5,lookup_table!$A$2:$D$91,4)*(1/1000)</f>
        <v>1.8954070714316251E-3</v>
      </c>
      <c r="F5" s="7">
        <f>E5/VLOOKUP(B5,lookup_table!$A$2:$D$91,2)*1000</f>
        <v>6.5607721406425243</v>
      </c>
    </row>
    <row r="6" spans="1:7">
      <c r="A6" s="14">
        <v>40131</v>
      </c>
      <c r="B6">
        <v>1</v>
      </c>
      <c r="C6" t="s">
        <v>49</v>
      </c>
      <c r="D6">
        <v>36.825275519999998</v>
      </c>
      <c r="E6" s="8">
        <f>D6*VLOOKUP(Element_Concentrations!B6,lookup_table!$A$2:$D$91,4)*(1/1000)</f>
        <v>1.9017861163171199E-3</v>
      </c>
      <c r="F6" s="7">
        <f>E6/VLOOKUP(B6,lookup_table!$A$2:$D$91,2)*1000</f>
        <v>6.5828526006130836</v>
      </c>
    </row>
    <row r="7" spans="1:7">
      <c r="A7" s="14">
        <v>40131</v>
      </c>
      <c r="B7">
        <v>1</v>
      </c>
      <c r="C7" t="s">
        <v>48</v>
      </c>
      <c r="D7">
        <v>39.064979739999998</v>
      </c>
      <c r="E7" s="8">
        <f>D7*VLOOKUP(Element_Concentrations!B7,lookup_table!$A$2:$D$91,4)*(1/1000)</f>
        <v>2.0174522812026899E-3</v>
      </c>
      <c r="F7" s="7">
        <f>E7/VLOOKUP(B7,lookup_table!$A$2:$D$91,2)*1000</f>
        <v>6.9832200803139148</v>
      </c>
    </row>
    <row r="8" spans="1:7">
      <c r="A8" s="14">
        <v>40131</v>
      </c>
      <c r="B8">
        <v>1</v>
      </c>
      <c r="C8" t="s">
        <v>47</v>
      </c>
      <c r="D8">
        <v>4.2958154640000004</v>
      </c>
      <c r="E8" s="8">
        <f>D8*VLOOKUP(Element_Concentrations!B8,lookup_table!$A$2:$D$91,4)*(1/1000)</f>
        <v>2.2185094591508403E-4</v>
      </c>
      <c r="F8" s="7">
        <f>E8/VLOOKUP(B8,lookup_table!$A$2:$D$91,2)*1000</f>
        <v>0.76791604678118397</v>
      </c>
    </row>
    <row r="9" spans="1:7">
      <c r="A9" s="14">
        <v>40131</v>
      </c>
      <c r="B9">
        <v>1</v>
      </c>
      <c r="C9" t="s">
        <v>46</v>
      </c>
      <c r="D9">
        <v>4.8882670829999997</v>
      </c>
      <c r="E9" s="8">
        <f>D9*VLOOKUP(Element_Concentrations!B9,lookup_table!$A$2:$D$91,4)*(1/1000)</f>
        <v>2.5244722110091052E-4</v>
      </c>
      <c r="F9" s="7">
        <f>E9/VLOOKUP(B9,lookup_table!$A$2:$D$91,2)*1000</f>
        <v>0.87382215680481312</v>
      </c>
    </row>
    <row r="10" spans="1:7">
      <c r="A10" s="14">
        <v>40131</v>
      </c>
      <c r="B10">
        <v>1</v>
      </c>
      <c r="C10" t="s">
        <v>45</v>
      </c>
      <c r="D10">
        <v>3.6171870959999999</v>
      </c>
      <c r="E10" s="8">
        <f>D10*VLOOKUP(Element_Concentrations!B10,lookup_table!$A$2:$D$91,4)*(1/1000)</f>
        <v>1.86804201792276E-4</v>
      </c>
      <c r="F10" s="7">
        <f>E10/VLOOKUP(B10,lookup_table!$A$2:$D$91,2)*1000</f>
        <v>0.64660505985557626</v>
      </c>
    </row>
    <row r="11" spans="1:7">
      <c r="A11" s="14">
        <v>40131</v>
      </c>
      <c r="B11">
        <v>1</v>
      </c>
      <c r="C11" t="s">
        <v>84</v>
      </c>
      <c r="D11">
        <v>3.6141112259999999</v>
      </c>
      <c r="E11" s="8">
        <f>D11*VLOOKUP(Element_Concentrations!B11,lookup_table!$A$2:$D$91,4)*(1/1000)</f>
        <v>1.8664535309993101E-4</v>
      </c>
      <c r="F11" s="7">
        <f>E11/VLOOKUP(B11,lookup_table!$A$2:$D$91,2)*1000</f>
        <v>0.64605522014514027</v>
      </c>
    </row>
    <row r="12" spans="1:7">
      <c r="A12" s="14">
        <v>40131</v>
      </c>
      <c r="B12">
        <v>1</v>
      </c>
      <c r="C12" t="s">
        <v>83</v>
      </c>
      <c r="D12">
        <v>0.27902514109999998</v>
      </c>
      <c r="E12" s="8">
        <f>D12*VLOOKUP(Element_Concentrations!B12,lookup_table!$A$2:$D$91,4)*(1/1000)</f>
        <v>1.4409834874397849E-5</v>
      </c>
      <c r="F12" s="7">
        <f>E12/VLOOKUP(B12,lookup_table!$A$2:$D$91,2)*1000</f>
        <v>4.9878279246790759E-2</v>
      </c>
    </row>
    <row r="13" spans="1:7">
      <c r="A13" s="14">
        <v>40131</v>
      </c>
      <c r="B13">
        <v>1</v>
      </c>
      <c r="C13" t="s">
        <v>82</v>
      </c>
      <c r="D13">
        <v>5.6542714289999996</v>
      </c>
      <c r="E13" s="8">
        <f>D13*VLOOKUP(Element_Concentrations!B13,lookup_table!$A$2:$D$91,4)*(1/1000)</f>
        <v>2.9200636654356149E-4</v>
      </c>
      <c r="F13" s="7">
        <f>E13/VLOOKUP(B13,lookup_table!$A$2:$D$91,2)*1000</f>
        <v>1.0107523937125702</v>
      </c>
    </row>
    <row r="14" spans="1:7">
      <c r="A14" s="14">
        <v>40131</v>
      </c>
      <c r="B14">
        <v>1</v>
      </c>
      <c r="C14" t="s">
        <v>81</v>
      </c>
      <c r="D14">
        <v>5.5877822549999996</v>
      </c>
      <c r="E14" s="8">
        <f>D14*VLOOKUP(Element_Concentrations!B14,lookup_table!$A$2:$D$91,4)*(1/1000)</f>
        <v>2.8857263288609245E-4</v>
      </c>
      <c r="F14" s="7">
        <f>E14/VLOOKUP(B14,lookup_table!$A$2:$D$91,2)*1000</f>
        <v>0.99886684972686912</v>
      </c>
    </row>
    <row r="15" spans="1:7">
      <c r="A15" s="14">
        <v>40131</v>
      </c>
      <c r="B15">
        <v>1</v>
      </c>
      <c r="C15" t="s">
        <v>80</v>
      </c>
      <c r="D15">
        <v>9.74348726E-2</v>
      </c>
      <c r="E15" s="8">
        <f>D15*VLOOKUP(Element_Concentrations!B15,lookup_table!$A$2:$D$91,4)*(1/1000)</f>
        <v>5.0318778431181004E-6</v>
      </c>
      <c r="F15" s="7">
        <f>E15/VLOOKUP(B15,lookup_table!$A$2:$D$91,2)*1000</f>
        <v>1.7417368788916927E-2</v>
      </c>
    </row>
    <row r="16" spans="1:7">
      <c r="A16" s="14">
        <v>40131</v>
      </c>
      <c r="B16">
        <v>1</v>
      </c>
      <c r="C16" t="s">
        <v>79</v>
      </c>
      <c r="D16">
        <v>9.6337729920000004E-2</v>
      </c>
      <c r="E16" s="8">
        <f>D16*VLOOKUP(Element_Concentrations!B16,lookup_table!$A$2:$D$91,4)*(1/1000)</f>
        <v>4.9752175551235208E-6</v>
      </c>
      <c r="F16" s="7">
        <f>E16/VLOOKUP(B16,lookup_table!$A$2:$D$91,2)*1000</f>
        <v>1.7221244566021185E-2</v>
      </c>
    </row>
    <row r="17" spans="1:6">
      <c r="A17" s="14">
        <v>40131</v>
      </c>
      <c r="B17" s="21">
        <v>2</v>
      </c>
      <c r="C17" s="21" t="s">
        <v>126</v>
      </c>
      <c r="D17" s="21">
        <v>0.1177555004</v>
      </c>
      <c r="E17" s="8">
        <f>D17*VLOOKUP(Element_Concentrations!B17,lookup_table!$A$2:$D$91,4)*(1/1000)</f>
        <v>6.0833669061643999E-6</v>
      </c>
      <c r="F17" s="7">
        <f>E17/VLOOKUP(B17,lookup_table!$A$2:$D$91,2)*1000</f>
        <v>2.2844036448232824E-2</v>
      </c>
    </row>
    <row r="18" spans="1:6">
      <c r="A18" s="14">
        <v>40131</v>
      </c>
      <c r="B18" s="21">
        <v>2</v>
      </c>
      <c r="C18" s="21" t="s">
        <v>129</v>
      </c>
      <c r="D18" s="21">
        <v>0.11963916349999999</v>
      </c>
      <c r="E18" s="8">
        <f>D18*VLOOKUP(Element_Concentrations!B18,lookup_table!$A$2:$D$91,4)*(1/1000)</f>
        <v>6.1806788255734986E-6</v>
      </c>
      <c r="F18" s="7">
        <f>E18/VLOOKUP(B18,lookup_table!$A$2:$D$91,2)*1000</f>
        <v>2.3209458601477651E-2</v>
      </c>
    </row>
    <row r="19" spans="1:6">
      <c r="A19" s="14">
        <v>40131</v>
      </c>
      <c r="B19">
        <v>2</v>
      </c>
      <c r="C19" t="s">
        <v>130</v>
      </c>
      <c r="D19">
        <v>0.11577756239999999</v>
      </c>
      <c r="E19" s="8">
        <f>D19*VLOOKUP(Element_Concentrations!B19,lookup_table!$A$2:$D$91,4)*(1/1000)</f>
        <v>5.9811846511463986E-6</v>
      </c>
      <c r="F19" s="7">
        <f>E19/VLOOKUP(B19,lookup_table!$A$2:$D$91,2)*1000</f>
        <v>2.2460325389209161E-2</v>
      </c>
    </row>
    <row r="20" spans="1:6">
      <c r="A20" s="14">
        <v>40131</v>
      </c>
      <c r="B20">
        <v>2</v>
      </c>
      <c r="C20" t="s">
        <v>50</v>
      </c>
      <c r="D20">
        <v>29.963897079999999</v>
      </c>
      <c r="E20" s="8">
        <f>D20*VLOOKUP(Element_Concentrations!B20,lookup_table!$A$2:$D$91,4)*(1/1000)</f>
        <v>1.5479648870498797E-3</v>
      </c>
      <c r="F20" s="7">
        <f>E20/VLOOKUP(B20,lookup_table!$A$2:$D$91,2)*1000</f>
        <v>5.8128610103262472</v>
      </c>
    </row>
    <row r="21" spans="1:6">
      <c r="A21" s="14">
        <v>40131</v>
      </c>
      <c r="B21">
        <v>2</v>
      </c>
      <c r="C21" t="s">
        <v>49</v>
      </c>
      <c r="D21">
        <v>30.059331589999999</v>
      </c>
      <c r="E21" s="8">
        <f>D21*VLOOKUP(Element_Concentrations!B21,lookup_table!$A$2:$D$91,4)*(1/1000)</f>
        <v>1.5528951292709896E-3</v>
      </c>
      <c r="F21" s="7">
        <f>E21/VLOOKUP(B21,lookup_table!$A$2:$D$91,2)*1000</f>
        <v>5.8313748752196384</v>
      </c>
    </row>
    <row r="22" spans="1:6">
      <c r="A22" s="14">
        <v>40131</v>
      </c>
      <c r="B22">
        <v>2</v>
      </c>
      <c r="C22" t="s">
        <v>48</v>
      </c>
      <c r="D22">
        <v>32.643009739999997</v>
      </c>
      <c r="E22" s="8">
        <f>D22*VLOOKUP(Element_Concentrations!B22,lookup_table!$A$2:$D$91,4)*(1/1000)</f>
        <v>1.6863705261781397E-3</v>
      </c>
      <c r="F22" s="7">
        <f>E22/VLOOKUP(B22,lookup_table!$A$2:$D$91,2)*1000</f>
        <v>6.3325967937594436</v>
      </c>
    </row>
    <row r="23" spans="1:6">
      <c r="A23" s="14">
        <v>40131</v>
      </c>
      <c r="B23">
        <v>2</v>
      </c>
      <c r="C23" t="s">
        <v>47</v>
      </c>
      <c r="D23">
        <v>5.6650494890000003</v>
      </c>
      <c r="E23" s="8">
        <f>D23*VLOOKUP(Element_Concentrations!B23,lookup_table!$A$2:$D$91,4)*(1/1000)</f>
        <v>2.9266212165122898E-4</v>
      </c>
      <c r="F23" s="7">
        <f>E23/VLOOKUP(B23,lookup_table!$A$2:$D$91,2)*1000</f>
        <v>1.0989940730425423</v>
      </c>
    </row>
    <row r="24" spans="1:6">
      <c r="A24" s="14">
        <v>40131</v>
      </c>
      <c r="B24">
        <v>2</v>
      </c>
      <c r="C24" t="s">
        <v>46</v>
      </c>
      <c r="D24">
        <v>6.3921749859999997</v>
      </c>
      <c r="E24" s="8">
        <f>D24*VLOOKUP(Element_Concentrations!B24,lookup_table!$A$2:$D$91,4)*(1/1000)</f>
        <v>3.3022615195174592E-4</v>
      </c>
      <c r="F24" s="7">
        <f>E24/VLOOKUP(B24,lookup_table!$A$2:$D$91,2)*1000</f>
        <v>1.2400531428905217</v>
      </c>
    </row>
    <row r="25" spans="1:6">
      <c r="A25" s="14">
        <v>40131</v>
      </c>
      <c r="B25">
        <v>2</v>
      </c>
      <c r="C25" t="s">
        <v>45</v>
      </c>
      <c r="D25">
        <v>2.1047958690000002</v>
      </c>
      <c r="E25" s="8">
        <f>D25*VLOOKUP(Element_Concentrations!B25,lookup_table!$A$2:$D$91,4)*(1/1000)</f>
        <v>1.08735859388409E-4</v>
      </c>
      <c r="F25" s="7">
        <f>E25/VLOOKUP(B25,lookup_table!$A$2:$D$91,2)*1000</f>
        <v>0.40832091396323322</v>
      </c>
    </row>
    <row r="26" spans="1:6">
      <c r="A26" s="14">
        <v>40131</v>
      </c>
      <c r="B26">
        <v>2</v>
      </c>
      <c r="C26" t="s">
        <v>84</v>
      </c>
      <c r="D26">
        <v>2.0866021560000001</v>
      </c>
      <c r="E26" s="8">
        <f>D26*VLOOKUP(Element_Concentrations!B26,lookup_table!$A$2:$D$91,4)*(1/1000)</f>
        <v>1.0779595398111599E-4</v>
      </c>
      <c r="F26" s="7">
        <f>E26/VLOOKUP(B26,lookup_table!$A$2:$D$91,2)*1000</f>
        <v>0.40479141562567034</v>
      </c>
    </row>
    <row r="27" spans="1:6">
      <c r="A27" s="14">
        <v>40131</v>
      </c>
      <c r="B27">
        <v>2</v>
      </c>
      <c r="C27" t="s">
        <v>83</v>
      </c>
      <c r="D27">
        <v>0.33563915059999999</v>
      </c>
      <c r="E27" s="8">
        <f>D27*VLOOKUP(Element_Concentrations!B27,lookup_table!$A$2:$D$91,4)*(1/1000)</f>
        <v>1.7339454159146598E-5</v>
      </c>
      <c r="F27" s="7">
        <f>E27/VLOOKUP(B27,lookup_table!$A$2:$D$91,2)*1000</f>
        <v>6.5112482760595558E-2</v>
      </c>
    </row>
    <row r="28" spans="1:6">
      <c r="A28" s="14">
        <v>40131</v>
      </c>
      <c r="B28">
        <v>2</v>
      </c>
      <c r="C28" t="s">
        <v>82</v>
      </c>
      <c r="D28">
        <v>4.1470925440000004</v>
      </c>
      <c r="E28" s="8">
        <f>D28*VLOOKUP(Element_Concentrations!B28,lookup_table!$A$2:$D$91,4)*(1/1000)</f>
        <v>2.1424294791558398E-4</v>
      </c>
      <c r="F28" s="7">
        <f>E28/VLOOKUP(B28,lookup_table!$A$2:$D$91,2)*1000</f>
        <v>0.80451726592408568</v>
      </c>
    </row>
    <row r="29" spans="1:6">
      <c r="A29" s="14">
        <v>40131</v>
      </c>
      <c r="B29">
        <v>2</v>
      </c>
      <c r="C29" t="s">
        <v>81</v>
      </c>
      <c r="D29">
        <v>4.0854882530000003</v>
      </c>
      <c r="E29" s="8">
        <f>D29*VLOOKUP(Element_Concentrations!B29,lookup_table!$A$2:$D$91,4)*(1/1000)</f>
        <v>2.1106040863823298E-4</v>
      </c>
      <c r="F29" s="7">
        <f>E29/VLOOKUP(B29,lookup_table!$A$2:$D$91,2)*1000</f>
        <v>0.79256631107109643</v>
      </c>
    </row>
    <row r="30" spans="1:6">
      <c r="A30" s="14">
        <v>40131</v>
      </c>
      <c r="B30">
        <v>2</v>
      </c>
      <c r="C30" t="s">
        <v>80</v>
      </c>
      <c r="D30">
        <v>0.1083176399</v>
      </c>
      <c r="E30" s="8">
        <f>D30*VLOOKUP(Element_Concentrations!B30,lookup_table!$A$2:$D$91,4)*(1/1000)</f>
        <v>5.5957975948738994E-6</v>
      </c>
      <c r="F30" s="7">
        <f>E30/VLOOKUP(B30,lookup_table!$A$2:$D$91,2)*1000</f>
        <v>2.1013134040082235E-2</v>
      </c>
    </row>
    <row r="31" spans="1:6">
      <c r="A31" s="14">
        <v>40131</v>
      </c>
      <c r="B31">
        <v>2</v>
      </c>
      <c r="C31" t="s">
        <v>79</v>
      </c>
      <c r="D31">
        <v>0.1080544947</v>
      </c>
      <c r="E31" s="8">
        <f>D31*VLOOKUP(Element_Concentrations!B31,lookup_table!$A$2:$D$91,4)*(1/1000)</f>
        <v>5.5822032506966992E-6</v>
      </c>
      <c r="F31" s="7">
        <f>E31/VLOOKUP(B31,lookup_table!$A$2:$D$91,2)*1000</f>
        <v>2.096208505706609E-2</v>
      </c>
    </row>
    <row r="32" spans="1:6">
      <c r="A32" s="14">
        <v>40131</v>
      </c>
      <c r="B32" s="21">
        <v>3</v>
      </c>
      <c r="C32" s="21" t="s">
        <v>126</v>
      </c>
      <c r="D32" s="21">
        <v>0.1991181588</v>
      </c>
      <c r="E32" s="8">
        <f>D32*VLOOKUP(Element_Concentrations!B32,lookup_table!$A$2:$D$91,4)*(1/1000)</f>
        <v>1.0095031797553559E-5</v>
      </c>
      <c r="F32" s="7">
        <f>E32/VLOOKUP(B32,lookup_table!$A$2:$D$91,2)*1000</f>
        <v>4.042864156008634E-2</v>
      </c>
    </row>
    <row r="33" spans="1:6">
      <c r="A33" s="14">
        <v>40131</v>
      </c>
      <c r="B33" s="21">
        <v>3</v>
      </c>
      <c r="C33" s="21" t="s">
        <v>129</v>
      </c>
      <c r="D33" s="21">
        <v>0.20393502650000001</v>
      </c>
      <c r="E33" s="8">
        <f>D33*VLOOKUP(Element_Concentrations!B33,lookup_table!$A$2:$D$91,4)*(1/1000)</f>
        <v>1.0339240728015549E-5</v>
      </c>
      <c r="F33" s="7">
        <f>E33/VLOOKUP(B33,lookup_table!$A$2:$D$91,2)*1000</f>
        <v>4.1406650893133959E-2</v>
      </c>
    </row>
    <row r="34" spans="1:6">
      <c r="A34" s="14">
        <v>40131</v>
      </c>
      <c r="B34">
        <v>3</v>
      </c>
      <c r="C34" t="s">
        <v>130</v>
      </c>
      <c r="D34">
        <v>0.19531698829999999</v>
      </c>
      <c r="E34" s="8">
        <f>D34*VLOOKUP(Element_Concentrations!B34,lookup_table!$A$2:$D$91,4)*(1/1000)</f>
        <v>9.9023173947252087E-6</v>
      </c>
      <c r="F34" s="7">
        <f>E34/VLOOKUP(B34,lookup_table!$A$2:$D$91,2)*1000</f>
        <v>3.965685780827076E-2</v>
      </c>
    </row>
    <row r="35" spans="1:6">
      <c r="A35" s="14">
        <v>40131</v>
      </c>
      <c r="B35">
        <v>3</v>
      </c>
      <c r="C35" t="s">
        <v>50</v>
      </c>
      <c r="D35">
        <v>28.130418420000002</v>
      </c>
      <c r="E35" s="8">
        <f>D35*VLOOKUP(Element_Concentrations!B35,lookup_table!$A$2:$D$91,4)*(1/1000)</f>
        <v>1.426175644350054E-3</v>
      </c>
      <c r="F35" s="7">
        <f>E35/VLOOKUP(B35,lookup_table!$A$2:$D$91,2)*1000</f>
        <v>5.7115564451343772</v>
      </c>
    </row>
    <row r="36" spans="1:6">
      <c r="A36" s="14">
        <v>40131</v>
      </c>
      <c r="B36">
        <v>3</v>
      </c>
      <c r="C36" t="s">
        <v>49</v>
      </c>
      <c r="D36">
        <v>28.087647149999999</v>
      </c>
      <c r="E36" s="8">
        <f>D36*VLOOKUP(Element_Concentrations!B36,lookup_table!$A$2:$D$91,4)*(1/1000)</f>
        <v>1.4240071965637047E-3</v>
      </c>
      <c r="F36" s="7">
        <f>E36/VLOOKUP(B36,lookup_table!$A$2:$D$91,2)*1000</f>
        <v>5.7028722329343395</v>
      </c>
    </row>
    <row r="37" spans="1:6">
      <c r="A37" s="14">
        <v>40131</v>
      </c>
      <c r="B37">
        <v>3</v>
      </c>
      <c r="C37" t="s">
        <v>48</v>
      </c>
      <c r="D37">
        <v>26.913158190000001</v>
      </c>
      <c r="E37" s="8">
        <f>D37*VLOOKUP(Element_Concentrations!B37,lookup_table!$A$2:$D$91,4)*(1/1000)</f>
        <v>1.3644621331273528E-3</v>
      </c>
      <c r="F37" s="7">
        <f>E37/VLOOKUP(B37,lookup_table!$A$2:$D$91,2)*1000</f>
        <v>5.4644058194928018</v>
      </c>
    </row>
    <row r="38" spans="1:6">
      <c r="A38" s="14">
        <v>40131</v>
      </c>
      <c r="B38">
        <v>3</v>
      </c>
      <c r="C38" t="s">
        <v>47</v>
      </c>
      <c r="D38">
        <v>3.3499726910000001</v>
      </c>
      <c r="E38" s="8">
        <f>D38*VLOOKUP(Element_Concentrations!B38,lookup_table!$A$2:$D$91,4)*(1/1000)</f>
        <v>1.6983926046920168E-4</v>
      </c>
      <c r="F38" s="7">
        <f>E38/VLOOKUP(B38,lookup_table!$A$2:$D$91,2)*1000</f>
        <v>0.68017324977653859</v>
      </c>
    </row>
    <row r="39" spans="1:6">
      <c r="A39" s="14">
        <v>40131</v>
      </c>
      <c r="B39">
        <v>3</v>
      </c>
      <c r="C39" t="s">
        <v>46</v>
      </c>
      <c r="D39">
        <v>3.7751338799999998</v>
      </c>
      <c r="E39" s="8">
        <f>D39*VLOOKUP(Element_Concentrations!B39,lookup_table!$A$2:$D$91,4)*(1/1000)</f>
        <v>1.9139438004195597E-4</v>
      </c>
      <c r="F39" s="7">
        <f>E39/VLOOKUP(B39,lookup_table!$A$2:$D$91,2)*1000</f>
        <v>0.7664973169481617</v>
      </c>
    </row>
    <row r="40" spans="1:6">
      <c r="A40" s="14">
        <v>40131</v>
      </c>
      <c r="B40">
        <v>3</v>
      </c>
      <c r="C40" t="s">
        <v>45</v>
      </c>
      <c r="D40">
        <v>3.0047354909999999</v>
      </c>
      <c r="E40" s="8">
        <f>D40*VLOOKUP(Element_Concentrations!B40,lookup_table!$A$2:$D$91,4)*(1/1000)</f>
        <v>1.5233618323756169E-4</v>
      </c>
      <c r="F40" s="7">
        <f>E40/VLOOKUP(B40,lookup_table!$A$2:$D$91,2)*1000</f>
        <v>0.61007682514041528</v>
      </c>
    </row>
    <row r="41" spans="1:6">
      <c r="A41" s="14">
        <v>40131</v>
      </c>
      <c r="B41">
        <v>3</v>
      </c>
      <c r="C41" t="s">
        <v>84</v>
      </c>
      <c r="D41">
        <v>2.9622883199999999</v>
      </c>
      <c r="E41" s="8">
        <f>D41*VLOOKUP(Element_Concentrations!B41,lookup_table!$A$2:$D$91,4)*(1/1000)</f>
        <v>1.5018416684918398E-4</v>
      </c>
      <c r="F41" s="7">
        <f>E41/VLOOKUP(B41,lookup_table!$A$2:$D$91,2)*1000</f>
        <v>0.6014584174977331</v>
      </c>
    </row>
    <row r="42" spans="1:6">
      <c r="A42" s="14">
        <v>40131</v>
      </c>
      <c r="B42">
        <v>3</v>
      </c>
      <c r="C42" t="s">
        <v>83</v>
      </c>
      <c r="D42">
        <v>0.34055148419999998</v>
      </c>
      <c r="E42" s="8">
        <f>D42*VLOOKUP(Element_Concentrations!B42,lookup_table!$A$2:$D$91,4)*(1/1000)</f>
        <v>1.7265517532010538E-5</v>
      </c>
      <c r="F42" s="7">
        <f>E42/VLOOKUP(B42,lookup_table!$A$2:$D$91,2)*1000</f>
        <v>6.914504418105942E-2</v>
      </c>
    </row>
    <row r="43" spans="1:6">
      <c r="A43" s="14">
        <v>40131</v>
      </c>
      <c r="B43">
        <v>3</v>
      </c>
      <c r="C43" t="s">
        <v>82</v>
      </c>
      <c r="D43">
        <v>4.4283893369999996</v>
      </c>
      <c r="E43" s="8">
        <f>D43*VLOOKUP(Element_Concentrations!B43,lookup_table!$A$2:$D$91,4)*(1/1000)</f>
        <v>2.2451358247976188E-4</v>
      </c>
      <c r="F43" s="7">
        <f>E43/VLOOKUP(B43,lookup_table!$A$2:$D$91,2)*1000</f>
        <v>0.89913328986688779</v>
      </c>
    </row>
    <row r="44" spans="1:6">
      <c r="A44" s="14">
        <v>40131</v>
      </c>
      <c r="B44">
        <v>3</v>
      </c>
      <c r="C44" t="s">
        <v>81</v>
      </c>
      <c r="D44">
        <v>4.3671575010000003</v>
      </c>
      <c r="E44" s="8">
        <f>D44*VLOOKUP(Element_Concentrations!B44,lookup_table!$A$2:$D$91,4)*(1/1000)</f>
        <v>2.2140920799594869E-4</v>
      </c>
      <c r="F44" s="7">
        <f>E44/VLOOKUP(B44,lookup_table!$A$2:$D$91,2)*1000</f>
        <v>0.88670087303143241</v>
      </c>
    </row>
    <row r="45" spans="1:6">
      <c r="A45" s="14">
        <v>40131</v>
      </c>
      <c r="B45">
        <v>3</v>
      </c>
      <c r="C45" t="s">
        <v>80</v>
      </c>
      <c r="D45">
        <v>7.2281926189999998E-2</v>
      </c>
      <c r="E45" s="8">
        <f>D45*VLOOKUP(Element_Concentrations!B45,lookup_table!$A$2:$D$91,4)*(1/1000)</f>
        <v>3.6645996913289527E-6</v>
      </c>
      <c r="F45" s="7">
        <f>E45/VLOOKUP(B45,lookup_table!$A$2:$D$91,2)*1000</f>
        <v>1.4676009977288558E-2</v>
      </c>
    </row>
    <row r="46" spans="1:6">
      <c r="A46" s="14">
        <v>40131</v>
      </c>
      <c r="B46">
        <v>3</v>
      </c>
      <c r="C46" t="s">
        <v>79</v>
      </c>
      <c r="D46">
        <v>7.0515194409999996E-2</v>
      </c>
      <c r="E46" s="8">
        <f>D46*VLOOKUP(Element_Concentrations!B46,lookup_table!$A$2:$D$91,4)*(1/1000)</f>
        <v>3.5750286868342662E-6</v>
      </c>
      <c r="F46" s="7">
        <f>E46/VLOOKUP(B46,lookup_table!$A$2:$D$91,2)*1000</f>
        <v>1.4317295501939392E-2</v>
      </c>
    </row>
    <row r="47" spans="1:6">
      <c r="A47" s="14">
        <v>40131</v>
      </c>
      <c r="B47" s="21">
        <v>4</v>
      </c>
      <c r="C47" s="21" t="s">
        <v>126</v>
      </c>
      <c r="D47" s="21">
        <v>0.28797070609999997</v>
      </c>
      <c r="E47" s="8">
        <f>D47*VLOOKUP(Element_Concentrations!B47,lookup_table!$A$2:$D$91,4)*(1/1000)</f>
        <v>1.4733992380535889E-5</v>
      </c>
      <c r="F47" s="7">
        <f>E47/VLOOKUP(B47,lookup_table!$A$2:$D$91,2)*1000</f>
        <v>5.8631087865244277E-2</v>
      </c>
    </row>
    <row r="48" spans="1:6">
      <c r="A48" s="14">
        <v>40131</v>
      </c>
      <c r="B48" s="21">
        <v>4</v>
      </c>
      <c r="C48" s="21" t="s">
        <v>129</v>
      </c>
      <c r="D48" s="21">
        <v>0.28796053599999999</v>
      </c>
      <c r="E48" s="8">
        <f>D48*VLOOKUP(Element_Concentrations!B48,lookup_table!$A$2:$D$91,4)*(1/1000)</f>
        <v>1.4733472028386401E-5</v>
      </c>
      <c r="F48" s="7">
        <f>E48/VLOOKUP(B48,lookup_table!$A$2:$D$91,2)*1000</f>
        <v>5.8629017223980902E-2</v>
      </c>
    </row>
    <row r="49" spans="1:6">
      <c r="A49" s="14">
        <v>40131</v>
      </c>
      <c r="B49">
        <v>4</v>
      </c>
      <c r="C49" t="s">
        <v>130</v>
      </c>
      <c r="D49">
        <v>0.2848274147</v>
      </c>
      <c r="E49" s="8">
        <f>D49*VLOOKUP(Element_Concentrations!B49,lookup_table!$A$2:$D$91,4)*(1/1000)</f>
        <v>1.457316619038403E-5</v>
      </c>
      <c r="F49" s="7">
        <f>E49/VLOOKUP(B49,lookup_table!$A$2:$D$91,2)*1000</f>
        <v>5.7991110984417144E-2</v>
      </c>
    </row>
    <row r="50" spans="1:6">
      <c r="A50" s="14">
        <v>40131</v>
      </c>
      <c r="B50">
        <v>4</v>
      </c>
      <c r="C50" t="s">
        <v>50</v>
      </c>
      <c r="D50">
        <v>26.59299043</v>
      </c>
      <c r="E50" s="8">
        <f>D50*VLOOKUP(Element_Concentrations!B50,lookup_table!$A$2:$D$91,4)*(1/1000)</f>
        <v>1.360627696051907E-3</v>
      </c>
      <c r="F50" s="7">
        <f>E50/VLOOKUP(B50,lookup_table!$A$2:$D$91,2)*1000</f>
        <v>5.4143561323195657</v>
      </c>
    </row>
    <row r="51" spans="1:6">
      <c r="A51" s="14">
        <v>40131</v>
      </c>
      <c r="B51">
        <v>4</v>
      </c>
      <c r="C51" t="s">
        <v>49</v>
      </c>
      <c r="D51">
        <v>26.574045269999999</v>
      </c>
      <c r="E51" s="8">
        <f>D51*VLOOKUP(Element_Concentrations!B51,lookup_table!$A$2:$D$91,4)*(1/1000)</f>
        <v>1.359658368835023E-3</v>
      </c>
      <c r="F51" s="7">
        <f>E51/VLOOKUP(B51,lookup_table!$A$2:$D$91,2)*1000</f>
        <v>5.4104988811580697</v>
      </c>
    </row>
    <row r="52" spans="1:6">
      <c r="A52" s="14">
        <v>40131</v>
      </c>
      <c r="B52">
        <v>4</v>
      </c>
      <c r="C52" t="s">
        <v>48</v>
      </c>
      <c r="D52">
        <v>31.625416090000002</v>
      </c>
      <c r="E52" s="8">
        <f>D52*VLOOKUP(Element_Concentrations!B52,lookup_table!$A$2:$D$91,4)*(1/1000)</f>
        <v>1.6181112517032411E-3</v>
      </c>
      <c r="F52" s="7">
        <f>E52/VLOOKUP(B52,lookup_table!$A$2:$D$91,2)*1000</f>
        <v>6.4389624023208958</v>
      </c>
    </row>
    <row r="53" spans="1:6">
      <c r="A53" s="14">
        <v>40131</v>
      </c>
      <c r="B53">
        <v>4</v>
      </c>
      <c r="C53" t="s">
        <v>47</v>
      </c>
      <c r="D53">
        <v>3.5274247550000002</v>
      </c>
      <c r="E53" s="8">
        <f>D53*VLOOKUP(Element_Concentrations!B53,lookup_table!$A$2:$D$91,4)*(1/1000)</f>
        <v>1.8048033484709949E-4</v>
      </c>
      <c r="F53" s="7">
        <f>E53/VLOOKUP(B53,lookup_table!$A$2:$D$91,2)*1000</f>
        <v>0.71818676819379013</v>
      </c>
    </row>
    <row r="54" spans="1:6">
      <c r="A54" s="14">
        <v>40131</v>
      </c>
      <c r="B54">
        <v>4</v>
      </c>
      <c r="C54" t="s">
        <v>46</v>
      </c>
      <c r="D54">
        <v>3.9822430350000002</v>
      </c>
      <c r="E54" s="8">
        <f>D54*VLOOKUP(Element_Concentrations!B54,lookup_table!$A$2:$D$91,4)*(1/1000)</f>
        <v>2.0375106666147149E-4</v>
      </c>
      <c r="F54" s="7">
        <f>E54/VLOOKUP(B54,lookup_table!$A$2:$D$91,2)*1000</f>
        <v>0.81078816817139465</v>
      </c>
    </row>
    <row r="55" spans="1:6">
      <c r="A55" s="14">
        <v>40131</v>
      </c>
      <c r="B55">
        <v>4</v>
      </c>
      <c r="C55" t="s">
        <v>45</v>
      </c>
      <c r="D55">
        <v>2.4586049179999998</v>
      </c>
      <c r="E55" s="8">
        <f>D55*VLOOKUP(Element_Concentrations!B55,lookup_table!$A$2:$D$91,4)*(1/1000)</f>
        <v>1.257942747689782E-4</v>
      </c>
      <c r="F55" s="7">
        <f>E55/VLOOKUP(B55,lookup_table!$A$2:$D$91,2)*1000</f>
        <v>0.50057411368475202</v>
      </c>
    </row>
    <row r="56" spans="1:6">
      <c r="A56" s="14">
        <v>40131</v>
      </c>
      <c r="B56">
        <v>4</v>
      </c>
      <c r="C56" t="s">
        <v>84</v>
      </c>
      <c r="D56">
        <v>2.4208408850000001</v>
      </c>
      <c r="E56" s="8">
        <f>D56*VLOOKUP(Element_Concentrations!B56,lookup_table!$A$2:$D$91,4)*(1/1000)</f>
        <v>1.2386208179693649E-4</v>
      </c>
      <c r="F56" s="7">
        <f>E56/VLOOKUP(B56,lookup_table!$A$2:$D$91,2)*1000</f>
        <v>0.49288532350551728</v>
      </c>
    </row>
    <row r="57" spans="1:6">
      <c r="A57" s="14">
        <v>40131</v>
      </c>
      <c r="B57">
        <v>4</v>
      </c>
      <c r="C57" t="s">
        <v>83</v>
      </c>
      <c r="D57">
        <v>0.48718373599999998</v>
      </c>
      <c r="E57" s="8">
        <f>D57*VLOOKUP(Element_Concentrations!B57,lookup_table!$A$2:$D$91,4)*(1/1000)</f>
        <v>2.4926707134066402E-5</v>
      </c>
      <c r="F57" s="7">
        <f>E57/VLOOKUP(B57,lookup_table!$A$2:$D$91,2)*1000</f>
        <v>9.9191035153467569E-2</v>
      </c>
    </row>
    <row r="58" spans="1:6">
      <c r="A58" s="14">
        <v>40131</v>
      </c>
      <c r="B58">
        <v>4</v>
      </c>
      <c r="C58" t="s">
        <v>82</v>
      </c>
      <c r="D58">
        <v>5.7803262609999999</v>
      </c>
      <c r="E58" s="8">
        <f>D58*VLOOKUP(Element_Concentrations!B58,lookup_table!$A$2:$D$91,4)*(1/1000)</f>
        <v>2.9574981511143889E-4</v>
      </c>
      <c r="F58" s="7">
        <f>E58/VLOOKUP(B58,lookup_table!$A$2:$D$91,2)*1000</f>
        <v>1.176879487112769</v>
      </c>
    </row>
    <row r="59" spans="1:6">
      <c r="A59" s="14">
        <v>40131</v>
      </c>
      <c r="B59">
        <v>4</v>
      </c>
      <c r="C59" t="s">
        <v>81</v>
      </c>
      <c r="D59">
        <v>5.6916344859999999</v>
      </c>
      <c r="E59" s="8">
        <f>D59*VLOOKUP(Element_Concentrations!B59,lookup_table!$A$2:$D$91,4)*(1/1000)</f>
        <v>2.9121190931274141E-4</v>
      </c>
      <c r="F59" s="7">
        <f>E59/VLOOKUP(B59,lookup_table!$A$2:$D$91,2)*1000</f>
        <v>1.1588217640777612</v>
      </c>
    </row>
    <row r="60" spans="1:6">
      <c r="A60" s="14">
        <v>40131</v>
      </c>
      <c r="B60">
        <v>4</v>
      </c>
      <c r="C60" t="s">
        <v>80</v>
      </c>
      <c r="D60">
        <v>7.3696785099999995E-2</v>
      </c>
      <c r="E60" s="8">
        <f>D60*VLOOKUP(Element_Concentrations!B60,lookup_table!$A$2:$D$91,4)*(1/1000)</f>
        <v>3.7706886399629898E-6</v>
      </c>
      <c r="F60" s="7">
        <f>E60/VLOOKUP(B60,lookup_table!$A$2:$D$91,2)*1000</f>
        <v>1.5004729964038954E-2</v>
      </c>
    </row>
    <row r="61" spans="1:6">
      <c r="A61" s="14">
        <v>40131</v>
      </c>
      <c r="B61">
        <v>4</v>
      </c>
      <c r="C61" t="s">
        <v>79</v>
      </c>
      <c r="D61">
        <v>7.1935529550000002E-2</v>
      </c>
      <c r="E61" s="8">
        <f>D61*VLOOKUP(Element_Concentrations!B61,lookup_table!$A$2:$D$91,4)*(1/1000)</f>
        <v>3.680574175872795E-6</v>
      </c>
      <c r="F61" s="7">
        <f>E61/VLOOKUP(B61,lookup_table!$A$2:$D$91,2)*1000</f>
        <v>1.4646136792171884E-2</v>
      </c>
    </row>
    <row r="62" spans="1:6">
      <c r="A62" s="14">
        <v>40131</v>
      </c>
      <c r="B62" s="21">
        <v>5</v>
      </c>
      <c r="C62" s="21" t="s">
        <v>126</v>
      </c>
      <c r="D62" s="21">
        <v>0.1085471729</v>
      </c>
      <c r="E62" s="8">
        <f>D62*VLOOKUP(Element_Concentrations!B62,lookup_table!$A$2:$D$91,4)*(1/1000)</f>
        <v>5.5201447683949211E-6</v>
      </c>
      <c r="F62" s="7">
        <f>E62/VLOOKUP(B62,lookup_table!$A$2:$D$91,2)*1000</f>
        <v>1.9409791731346417E-2</v>
      </c>
    </row>
    <row r="63" spans="1:6">
      <c r="A63" s="14">
        <v>40131</v>
      </c>
      <c r="B63" s="21">
        <v>5</v>
      </c>
      <c r="C63" s="21" t="s">
        <v>129</v>
      </c>
      <c r="D63" s="21">
        <v>0.1137911922</v>
      </c>
      <c r="E63" s="8">
        <f>D63*VLOOKUP(Element_Concentrations!B63,lookup_table!$A$2:$D$91,4)*(1/1000)</f>
        <v>5.7868283210925603E-6</v>
      </c>
      <c r="F63" s="7">
        <f>E63/VLOOKUP(B63,lookup_table!$A$2:$D$91,2)*1000</f>
        <v>2.0347497612843043E-2</v>
      </c>
    </row>
    <row r="64" spans="1:6">
      <c r="A64" s="14">
        <v>40131</v>
      </c>
      <c r="B64">
        <v>5</v>
      </c>
      <c r="C64" t="s">
        <v>130</v>
      </c>
      <c r="D64">
        <v>0.1050360359</v>
      </c>
      <c r="E64" s="8">
        <f>D64*VLOOKUP(Element_Concentrations!B64,lookup_table!$A$2:$D$91,4)*(1/1000)</f>
        <v>5.3415865984873215E-6</v>
      </c>
      <c r="F64" s="7">
        <f>E64/VLOOKUP(B64,lookup_table!$A$2:$D$91,2)*1000</f>
        <v>1.8781950065004646E-2</v>
      </c>
    </row>
    <row r="65" spans="1:7">
      <c r="A65" s="14">
        <v>40131</v>
      </c>
      <c r="B65">
        <v>5</v>
      </c>
      <c r="C65" t="s">
        <v>50</v>
      </c>
      <c r="D65">
        <v>50.80439046</v>
      </c>
      <c r="E65" s="8">
        <f>D65*VLOOKUP(Element_Concentrations!B65,lookup_table!$A$2:$D$91,4)*(1/1000)</f>
        <v>2.583647115965208E-3</v>
      </c>
      <c r="F65" s="7">
        <f>E65/VLOOKUP(B65,lookup_table!$A$2:$D$91,2)*1000</f>
        <v>9.0845538536048114</v>
      </c>
    </row>
    <row r="66" spans="1:7">
      <c r="A66" s="14">
        <v>40131</v>
      </c>
      <c r="B66">
        <v>5</v>
      </c>
      <c r="C66" t="s">
        <v>49</v>
      </c>
      <c r="D66">
        <v>50.85175967</v>
      </c>
      <c r="E66" s="8">
        <f>D66*VLOOKUP(Element_Concentrations!B66,lookup_table!$A$2:$D$91,4)*(1/1000)</f>
        <v>2.586056067665916E-3</v>
      </c>
      <c r="F66" s="7">
        <f>E66/VLOOKUP(B66,lookup_table!$A$2:$D$91,2)*1000</f>
        <v>9.0930241479110983</v>
      </c>
    </row>
    <row r="67" spans="1:7">
      <c r="A67" s="14">
        <v>40131</v>
      </c>
      <c r="B67">
        <v>5</v>
      </c>
      <c r="C67" t="s">
        <v>48</v>
      </c>
      <c r="D67">
        <v>29.79089608</v>
      </c>
      <c r="E67" s="8">
        <f>D67*VLOOKUP(Element_Concentrations!B67,lookup_table!$A$2:$D$91,4)*(1/1000)</f>
        <v>1.5150100619691841E-3</v>
      </c>
      <c r="F67" s="7">
        <f>E67/VLOOKUP(B67,lookup_table!$A$2:$D$91,2)*1000</f>
        <v>5.3270395990477644</v>
      </c>
    </row>
    <row r="68" spans="1:7">
      <c r="A68" s="14">
        <v>40131</v>
      </c>
      <c r="B68">
        <v>5</v>
      </c>
      <c r="C68" t="s">
        <v>47</v>
      </c>
      <c r="D68">
        <v>7.8462582039999997</v>
      </c>
      <c r="E68" s="8">
        <f>D68*VLOOKUP(Element_Concentrations!B68,lookup_table!$A$2:$D$91,4)*(1/1000)</f>
        <v>3.9901989171277927E-4</v>
      </c>
      <c r="F68" s="7">
        <f>E68/VLOOKUP(B68,lookup_table!$A$2:$D$91,2)*1000</f>
        <v>1.4030235292291817</v>
      </c>
    </row>
    <row r="69" spans="1:7">
      <c r="A69" s="14">
        <v>40131</v>
      </c>
      <c r="B69">
        <v>5</v>
      </c>
      <c r="C69" t="s">
        <v>46</v>
      </c>
      <c r="D69">
        <v>8.8172426539999993</v>
      </c>
      <c r="E69" s="8">
        <f>D69*VLOOKUP(Element_Concentrations!B69,lookup_table!$A$2:$D$91,4)*(1/1000)</f>
        <v>4.4839911172063924E-4</v>
      </c>
      <c r="F69" s="7">
        <f>E69/VLOOKUP(B69,lookup_table!$A$2:$D$91,2)*1000</f>
        <v>1.5766494786239074</v>
      </c>
    </row>
    <row r="70" spans="1:7">
      <c r="A70" s="14">
        <v>40131</v>
      </c>
      <c r="B70">
        <v>5</v>
      </c>
      <c r="C70" t="s">
        <v>45</v>
      </c>
      <c r="D70">
        <v>1.1617596939999999</v>
      </c>
      <c r="E70" s="8">
        <f>D70*VLOOKUP(Element_Concentrations!B70,lookup_table!$A$2:$D$91,4)*(1/1000)</f>
        <v>5.90810568864312E-5</v>
      </c>
      <c r="F70" s="7">
        <f>E70/VLOOKUP(B70,lookup_table!$A$2:$D$91,2)*1000</f>
        <v>0.20773929988196627</v>
      </c>
    </row>
    <row r="71" spans="1:7">
      <c r="A71" s="14">
        <v>40131</v>
      </c>
      <c r="B71">
        <v>5</v>
      </c>
      <c r="C71" t="s">
        <v>84</v>
      </c>
      <c r="D71">
        <v>1.1603623940000001</v>
      </c>
      <c r="E71" s="8">
        <f>D71*VLOOKUP(Element_Concentrations!B71,lookup_table!$A$2:$D$91,4)*(1/1000)</f>
        <v>5.9009997474391208E-5</v>
      </c>
      <c r="F71" s="7">
        <f>E71/VLOOKUP(B71,lookup_table!$A$2:$D$91,2)*1000</f>
        <v>0.20748944259631227</v>
      </c>
    </row>
    <row r="72" spans="1:7">
      <c r="A72" s="14">
        <v>40131</v>
      </c>
      <c r="B72">
        <v>5</v>
      </c>
      <c r="C72" t="s">
        <v>83</v>
      </c>
      <c r="D72">
        <v>0.39462034750000002</v>
      </c>
      <c r="E72" s="8">
        <f>D72*VLOOKUP(Element_Concentrations!B72,lookup_table!$A$2:$D$91,4)*(1/1000)</f>
        <v>2.0068338848043003E-5</v>
      </c>
      <c r="F72" s="7">
        <f>E72/VLOOKUP(B72,lookup_table!$A$2:$D$91,2)*1000</f>
        <v>7.0563779353175121E-2</v>
      </c>
      <c r="G72" s="20"/>
    </row>
    <row r="73" spans="1:7">
      <c r="A73" s="14">
        <v>40131</v>
      </c>
      <c r="B73">
        <v>5</v>
      </c>
      <c r="C73" t="s">
        <v>82</v>
      </c>
      <c r="D73">
        <v>5.8666803549999997</v>
      </c>
      <c r="E73" s="8">
        <f>D73*VLOOKUP(Element_Concentrations!B73,lookup_table!$A$2:$D$91,4)*(1/1000)</f>
        <v>2.9834885611745404E-4</v>
      </c>
      <c r="F73" s="7">
        <f>E73/VLOOKUP(B73,lookup_table!$A$2:$D$91,2)*1000</f>
        <v>1.0490466108208651</v>
      </c>
      <c r="G73" s="20"/>
    </row>
    <row r="74" spans="1:7">
      <c r="A74" s="14">
        <v>40131</v>
      </c>
      <c r="B74">
        <v>5</v>
      </c>
      <c r="C74" t="s">
        <v>81</v>
      </c>
      <c r="D74">
        <v>5.7743873160000003</v>
      </c>
      <c r="E74" s="8">
        <f>D74*VLOOKUP(Element_Concentrations!B74,lookup_table!$A$2:$D$91,4)*(1/1000)</f>
        <v>2.9365531207771684E-4</v>
      </c>
      <c r="F74" s="7">
        <f>E74/VLOOKUP(B74,lookup_table!$A$2:$D$91,2)*1000</f>
        <v>1.0325432914125066</v>
      </c>
      <c r="G74" s="20"/>
    </row>
    <row r="75" spans="1:7">
      <c r="A75" s="14">
        <v>40131</v>
      </c>
      <c r="B75">
        <v>5</v>
      </c>
      <c r="C75" t="s">
        <v>80</v>
      </c>
      <c r="D75">
        <v>0.12763542150000001</v>
      </c>
      <c r="E75" s="8">
        <f>D75*VLOOKUP(Element_Concentrations!B75,lookup_table!$A$2:$D$91,4)*(1/1000)</f>
        <v>6.4908738332982016E-6</v>
      </c>
      <c r="F75" s="7">
        <f>E75/VLOOKUP(B75,lookup_table!$A$2:$D$91,2)*1000</f>
        <v>2.2823044420879752E-2</v>
      </c>
      <c r="G75" s="20"/>
    </row>
    <row r="76" spans="1:7">
      <c r="A76" s="14">
        <v>40131</v>
      </c>
      <c r="B76">
        <v>5</v>
      </c>
      <c r="C76" t="s">
        <v>79</v>
      </c>
      <c r="D76">
        <v>0.12680659729999999</v>
      </c>
      <c r="E76" s="8">
        <f>D76*VLOOKUP(Element_Concentrations!B76,lookup_table!$A$2:$D$91,4)*(1/1000)</f>
        <v>6.4487241443720398E-6</v>
      </c>
      <c r="F76" s="7">
        <f>E76/VLOOKUP(B76,lookup_table!$A$2:$D$91,2)*1000</f>
        <v>2.2674838763614771E-2</v>
      </c>
      <c r="G76" s="20"/>
    </row>
    <row r="77" spans="1:7">
      <c r="A77" s="14">
        <v>40131</v>
      </c>
      <c r="B77" s="21">
        <v>6</v>
      </c>
      <c r="C77" s="21" t="s">
        <v>126</v>
      </c>
      <c r="D77" s="21">
        <v>0.11225304850000001</v>
      </c>
      <c r="E77" s="8">
        <f>D77*VLOOKUP(Element_Concentrations!B77,lookup_table!$A$2:$D$91,4)*(1/1000)</f>
        <v>5.5822542994662012E-6</v>
      </c>
      <c r="F77" s="7">
        <f>E77/VLOOKUP(B77,lookup_table!$A$2:$D$91,2)*1000</f>
        <v>2.0970151387927127E-2</v>
      </c>
      <c r="G77" s="20"/>
    </row>
    <row r="78" spans="1:7">
      <c r="A78" s="14">
        <v>40131</v>
      </c>
      <c r="B78" s="21">
        <v>6</v>
      </c>
      <c r="C78" s="21" t="s">
        <v>129</v>
      </c>
      <c r="D78" s="21">
        <v>0.12920723249999999</v>
      </c>
      <c r="E78" s="8">
        <f>D78*VLOOKUP(Element_Concentrations!B78,lookup_table!$A$2:$D$91,4)*(1/1000)</f>
        <v>6.4253723064390007E-6</v>
      </c>
      <c r="F78" s="7">
        <f>E78/VLOOKUP(B78,lookup_table!$A$2:$D$91,2)*1000</f>
        <v>2.4137386575653647E-2</v>
      </c>
      <c r="G78" s="20"/>
    </row>
    <row r="79" spans="1:7">
      <c r="A79" s="14">
        <v>40131</v>
      </c>
      <c r="B79">
        <v>6</v>
      </c>
      <c r="C79" t="s">
        <v>130</v>
      </c>
      <c r="D79">
        <v>0.109596006</v>
      </c>
      <c r="E79" s="8">
        <f>D79*VLOOKUP(Element_Concentrations!B79,lookup_table!$A$2:$D$91,4)*(1/1000)</f>
        <v>5.4501217015752001E-6</v>
      </c>
      <c r="F79" s="7">
        <f>E79/VLOOKUP(B79,lookup_table!$A$2:$D$91,2)*1000</f>
        <v>2.04737855055417E-2</v>
      </c>
      <c r="G79" s="20"/>
    </row>
    <row r="80" spans="1:7">
      <c r="A80" s="14">
        <v>40131</v>
      </c>
      <c r="B80">
        <v>6</v>
      </c>
      <c r="C80" t="s">
        <v>50</v>
      </c>
      <c r="D80">
        <v>18.977704360000001</v>
      </c>
      <c r="E80" s="8">
        <f>D80*VLOOKUP(Element_Concentrations!B80,lookup_table!$A$2:$D$91,4)*(1/1000)</f>
        <v>9.437460556593122E-4</v>
      </c>
      <c r="F80" s="7">
        <f>E80/VLOOKUP(B80,lookup_table!$A$2:$D$91,2)*1000</f>
        <v>3.5452518995466273</v>
      </c>
      <c r="G80" s="20"/>
    </row>
    <row r="81" spans="1:7">
      <c r="A81" s="14">
        <v>40131</v>
      </c>
      <c r="B81">
        <v>6</v>
      </c>
      <c r="C81" t="s">
        <v>49</v>
      </c>
      <c r="D81">
        <v>19.06929753</v>
      </c>
      <c r="E81" s="8">
        <f>D81*VLOOKUP(Element_Concentrations!B81,lookup_table!$A$2:$D$91,4)*(1/1000)</f>
        <v>9.4830091072887611E-4</v>
      </c>
      <c r="F81" s="7">
        <f>E81/VLOOKUP(B81,lookup_table!$A$2:$D$91,2)*1000</f>
        <v>3.5623625496952522</v>
      </c>
      <c r="G81" s="20"/>
    </row>
    <row r="82" spans="1:7">
      <c r="A82" s="14">
        <v>40131</v>
      </c>
      <c r="B82">
        <v>6</v>
      </c>
      <c r="C82" t="s">
        <v>48</v>
      </c>
      <c r="D82">
        <v>34.124221419999998</v>
      </c>
      <c r="E82" s="8">
        <f>D82*VLOOKUP(Element_Concentrations!B82,lookup_table!$A$2:$D$91,4)*(1/1000)</f>
        <v>1.6969702318394642E-3</v>
      </c>
      <c r="F82" s="7">
        <f>E82/VLOOKUP(B82,lookup_table!$A$2:$D$91,2)*1000</f>
        <v>6.3747942593518561</v>
      </c>
      <c r="G82" s="20"/>
    </row>
    <row r="83" spans="1:7">
      <c r="A83" s="14">
        <v>40131</v>
      </c>
      <c r="B83">
        <v>6</v>
      </c>
      <c r="C83" t="s">
        <v>47</v>
      </c>
      <c r="D83">
        <v>3.147556942</v>
      </c>
      <c r="E83" s="8">
        <f>D83*VLOOKUP(Element_Concentrations!B83,lookup_table!$A$2:$D$91,4)*(1/1000)</f>
        <v>1.5652548868010644E-4</v>
      </c>
      <c r="F83" s="7">
        <f>E83/VLOOKUP(B83,lookup_table!$A$2:$D$91,2)*1000</f>
        <v>0.5879995818185817</v>
      </c>
      <c r="G83" s="20"/>
    </row>
    <row r="84" spans="1:7">
      <c r="A84" s="14">
        <v>40131</v>
      </c>
      <c r="B84">
        <v>6</v>
      </c>
      <c r="C84" t="s">
        <v>46</v>
      </c>
      <c r="D84">
        <v>3.5625582819999999</v>
      </c>
      <c r="E84" s="8">
        <f>D84*VLOOKUP(Element_Concentrations!B84,lookup_table!$A$2:$D$91,4)*(1/1000)</f>
        <v>1.7716317331723441E-4</v>
      </c>
      <c r="F84" s="7">
        <f>E84/VLOOKUP(B84,lookup_table!$A$2:$D$91,2)*1000</f>
        <v>0.66552657143964844</v>
      </c>
      <c r="G84" s="20"/>
    </row>
    <row r="85" spans="1:7">
      <c r="A85" s="14">
        <v>40131</v>
      </c>
      <c r="B85">
        <v>6</v>
      </c>
      <c r="C85" t="s">
        <v>45</v>
      </c>
      <c r="D85">
        <v>2.167406261</v>
      </c>
      <c r="E85" s="8">
        <f>D85*VLOOKUP(Element_Concentrations!B85,lookup_table!$A$2:$D$91,4)*(1/1000)</f>
        <v>1.0778337943452123E-4</v>
      </c>
      <c r="F85" s="7">
        <f>E85/VLOOKUP(B85,lookup_table!$A$2:$D$91,2)*1000</f>
        <v>0.40489624130173268</v>
      </c>
      <c r="G85" s="20"/>
    </row>
    <row r="86" spans="1:7">
      <c r="A86" s="14">
        <v>40131</v>
      </c>
      <c r="B86">
        <v>6</v>
      </c>
      <c r="C86" t="s">
        <v>84</v>
      </c>
      <c r="D86">
        <v>2.1952425510000002</v>
      </c>
      <c r="E86" s="8">
        <f>D86*VLOOKUP(Element_Concentrations!B86,lookup_table!$A$2:$D$91,4)*(1/1000)</f>
        <v>1.0916765586718923E-4</v>
      </c>
      <c r="F86" s="7">
        <f>E86/VLOOKUP(B86,lookup_table!$A$2:$D$91,2)*1000</f>
        <v>0.41009637816374617</v>
      </c>
      <c r="G86" s="20"/>
    </row>
    <row r="87" spans="1:7">
      <c r="A87" s="14">
        <v>40131</v>
      </c>
      <c r="B87">
        <v>6</v>
      </c>
      <c r="C87" t="s">
        <v>83</v>
      </c>
      <c r="D87">
        <v>0.50253816959999997</v>
      </c>
      <c r="E87" s="8">
        <f>D87*VLOOKUP(Element_Concentrations!B87,lookup_table!$A$2:$D$91,4)*(1/1000)</f>
        <v>2.4990821143672325E-5</v>
      </c>
      <c r="F87" s="7">
        <f>E87/VLOOKUP(B87,lookup_table!$A$2:$D$91,2)*1000</f>
        <v>9.3879869059625559E-2</v>
      </c>
      <c r="G87" s="20"/>
    </row>
    <row r="88" spans="1:7">
      <c r="A88" s="14">
        <v>40131</v>
      </c>
      <c r="B88">
        <v>6</v>
      </c>
      <c r="C88" t="s">
        <v>82</v>
      </c>
      <c r="D88">
        <v>5.1006746209999996</v>
      </c>
      <c r="E88" s="8">
        <f>D88*VLOOKUP(Element_Concentrations!B88,lookup_table!$A$2:$D$91,4)*(1/1000)</f>
        <v>2.5365246836263323E-4</v>
      </c>
      <c r="F88" s="7">
        <f>E88/VLOOKUP(B88,lookup_table!$A$2:$D$91,2)*1000</f>
        <v>0.95286426883032771</v>
      </c>
      <c r="G88" s="20"/>
    </row>
    <row r="89" spans="1:7">
      <c r="A89" s="14">
        <v>40131</v>
      </c>
      <c r="B89">
        <v>6</v>
      </c>
      <c r="C89" t="s">
        <v>81</v>
      </c>
      <c r="D89">
        <v>4.9850991660000004</v>
      </c>
      <c r="E89" s="8">
        <f>D89*VLOOKUP(Element_Concentrations!B89,lookup_table!$A$2:$D$91,4)*(1/1000)</f>
        <v>2.4790499344584725E-4</v>
      </c>
      <c r="F89" s="7">
        <f>E89/VLOOKUP(B89,lookup_table!$A$2:$D$91,2)*1000</f>
        <v>0.93127345396636829</v>
      </c>
      <c r="G89" s="20"/>
    </row>
    <row r="90" spans="1:7">
      <c r="A90" s="14">
        <v>40131</v>
      </c>
      <c r="B90">
        <v>6</v>
      </c>
      <c r="C90" t="s">
        <v>80</v>
      </c>
      <c r="D90">
        <v>4.0463796759999997E-2</v>
      </c>
      <c r="E90" s="8">
        <f>D90*VLOOKUP(Element_Concentrations!B90,lookup_table!$A$2:$D$91,4)*(1/1000)</f>
        <v>2.0122322418373924E-6</v>
      </c>
      <c r="F90" s="7">
        <f>E90/VLOOKUP(B90,lookup_table!$A$2:$D$91,2)*1000</f>
        <v>7.5590993307189797E-3</v>
      </c>
      <c r="G90" s="20"/>
    </row>
    <row r="91" spans="1:7">
      <c r="A91" s="14">
        <v>40131</v>
      </c>
      <c r="B91">
        <v>6</v>
      </c>
      <c r="C91" t="s">
        <v>79</v>
      </c>
      <c r="D91">
        <v>4.1029723259999998E-2</v>
      </c>
      <c r="E91" s="8">
        <f>D91*VLOOKUP(Element_Concentrations!B91,lookup_table!$A$2:$D$91,4)*(1/1000)</f>
        <v>2.0403753139411922E-6</v>
      </c>
      <c r="F91" s="7">
        <f>E91/VLOOKUP(B91,lookup_table!$A$2:$D$91,2)*1000</f>
        <v>7.6648208637911056E-3</v>
      </c>
      <c r="G91" s="20"/>
    </row>
    <row r="92" spans="1:7">
      <c r="A92" s="14">
        <v>40131</v>
      </c>
      <c r="B92" s="21">
        <v>7</v>
      </c>
      <c r="C92" s="21" t="s">
        <v>126</v>
      </c>
      <c r="D92" s="21">
        <v>0.25700452819999997</v>
      </c>
      <c r="E92" s="8">
        <f>D92*VLOOKUP(Element_Concentrations!B92,lookup_table!$A$2:$D$91,4)*(1/1000)</f>
        <v>1.315048480029606E-5</v>
      </c>
      <c r="F92" s="7">
        <f>E92/VLOOKUP(B92,lookup_table!$A$2:$D$91,2)*1000</f>
        <v>5.0891969041393419E-2</v>
      </c>
      <c r="G92" s="20"/>
    </row>
    <row r="93" spans="1:7">
      <c r="A93" s="14">
        <v>40131</v>
      </c>
      <c r="B93" s="21">
        <v>7</v>
      </c>
      <c r="C93" s="21" t="s">
        <v>129</v>
      </c>
      <c r="D93" s="21">
        <v>0.26355325610000002</v>
      </c>
      <c r="E93" s="8">
        <f>D93*VLOOKUP(Element_Concentrations!B93,lookup_table!$A$2:$D$91,4)*(1/1000)</f>
        <v>1.3485572074101631E-5</v>
      </c>
      <c r="F93" s="7">
        <f>E93/VLOOKUP(B93,lookup_table!$A$2:$D$91,2)*1000</f>
        <v>5.2188746416801969E-2</v>
      </c>
      <c r="G93" s="20"/>
    </row>
    <row r="94" spans="1:7">
      <c r="A94" s="14">
        <v>40131</v>
      </c>
      <c r="B94">
        <v>7</v>
      </c>
      <c r="C94" t="s">
        <v>130</v>
      </c>
      <c r="D94">
        <v>0.25976409919999999</v>
      </c>
      <c r="E94" s="8">
        <f>D94*VLOOKUP(Element_Concentrations!B94,lookup_table!$A$2:$D$91,4)*(1/1000)</f>
        <v>1.329168735709536E-5</v>
      </c>
      <c r="F94" s="7">
        <f>E94/VLOOKUP(B94,lookup_table!$A$2:$D$91,2)*1000</f>
        <v>5.1438418564610518E-2</v>
      </c>
      <c r="G94" s="20"/>
    </row>
    <row r="95" spans="1:7">
      <c r="A95" s="14">
        <v>40131</v>
      </c>
      <c r="B95">
        <v>7</v>
      </c>
      <c r="C95" t="s">
        <v>50</v>
      </c>
      <c r="D95">
        <v>19.612249179999999</v>
      </c>
      <c r="E95" s="8">
        <f>D95*VLOOKUP(Element_Concentrations!B95,lookup_table!$A$2:$D$91,4)*(1/1000)</f>
        <v>1.0035254497169938E-3</v>
      </c>
      <c r="F95" s="7">
        <f>E95/VLOOKUP(B95,lookup_table!$A$2:$D$91,2)*1000</f>
        <v>3.883612421505394</v>
      </c>
      <c r="G95" s="20"/>
    </row>
    <row r="96" spans="1:7">
      <c r="A96" s="14">
        <v>40131</v>
      </c>
      <c r="B96">
        <v>7</v>
      </c>
      <c r="C96" t="s">
        <v>49</v>
      </c>
      <c r="D96">
        <v>19.685668889999999</v>
      </c>
      <c r="E96" s="8">
        <f>D96*VLOOKUP(Element_Concentrations!B96,lookup_table!$A$2:$D$91,4)*(1/1000)</f>
        <v>1.0072822114641868E-3</v>
      </c>
      <c r="F96" s="7">
        <f>E96/VLOOKUP(B96,lookup_table!$A$2:$D$91,2)*1000</f>
        <v>3.8981509731586175</v>
      </c>
      <c r="G96" s="20"/>
    </row>
    <row r="97" spans="1:7">
      <c r="A97" s="14">
        <v>40131</v>
      </c>
      <c r="B97">
        <v>7</v>
      </c>
      <c r="C97" t="s">
        <v>48</v>
      </c>
      <c r="D97">
        <v>34.63431061</v>
      </c>
      <c r="E97" s="8">
        <f>D97*VLOOKUP(Element_Concentrations!B97,lookup_table!$A$2:$D$91,4)*(1/1000)</f>
        <v>1.772178795585663E-3</v>
      </c>
      <c r="F97" s="7">
        <f>E97/VLOOKUP(B97,lookup_table!$A$2:$D$91,2)*1000</f>
        <v>6.8582770726999343</v>
      </c>
      <c r="G97" s="20"/>
    </row>
    <row r="98" spans="1:7">
      <c r="A98" s="14">
        <v>40131</v>
      </c>
      <c r="B98">
        <v>7</v>
      </c>
      <c r="C98" t="s">
        <v>47</v>
      </c>
      <c r="D98">
        <v>3.8320100639999999</v>
      </c>
      <c r="E98" s="8">
        <f>D98*VLOOKUP(Element_Concentrations!B98,lookup_table!$A$2:$D$91,4)*(1/1000)</f>
        <v>1.9607744055777119E-4</v>
      </c>
      <c r="F98" s="7">
        <f>E98/VLOOKUP(B98,lookup_table!$A$2:$D$91,2)*1000</f>
        <v>0.75881362444957889</v>
      </c>
      <c r="G98" s="20"/>
    </row>
    <row r="99" spans="1:7">
      <c r="A99" s="14">
        <v>40131</v>
      </c>
      <c r="B99">
        <v>7</v>
      </c>
      <c r="C99" t="s">
        <v>46</v>
      </c>
      <c r="D99">
        <v>4.3301894030000003</v>
      </c>
      <c r="E99" s="8">
        <f>D99*VLOOKUP(Element_Concentrations!B99,lookup_table!$A$2:$D$91,4)*(1/1000)</f>
        <v>2.2156843042952493E-4</v>
      </c>
      <c r="F99" s="7">
        <f>E99/VLOOKUP(B99,lookup_table!$A$2:$D$91,2)*1000</f>
        <v>0.85746296605853289</v>
      </c>
      <c r="G99" s="20"/>
    </row>
    <row r="100" spans="1:7">
      <c r="A100" s="14">
        <v>40131</v>
      </c>
      <c r="B100">
        <v>7</v>
      </c>
      <c r="C100" t="s">
        <v>45</v>
      </c>
      <c r="D100">
        <v>4.4444636690000001</v>
      </c>
      <c r="E100" s="8">
        <f>D100*VLOOKUP(Element_Concentrations!B100,lookup_table!$A$2:$D$91,4)*(1/1000)</f>
        <v>2.2741565035449272E-4</v>
      </c>
      <c r="F100" s="7">
        <f>E100/VLOOKUP(B100,lookup_table!$A$2:$D$91,2)*1000</f>
        <v>0.88009152613967767</v>
      </c>
      <c r="G100" s="20"/>
    </row>
    <row r="101" spans="1:7">
      <c r="A101" s="14">
        <v>40131</v>
      </c>
      <c r="B101">
        <v>7</v>
      </c>
      <c r="C101" t="s">
        <v>84</v>
      </c>
      <c r="D101">
        <v>4.4744315339999998</v>
      </c>
      <c r="E101" s="8">
        <f>D101*VLOOKUP(Element_Concentrations!B101,lookup_table!$A$2:$D$91,4)*(1/1000)</f>
        <v>2.2894905506117219E-4</v>
      </c>
      <c r="F101" s="7">
        <f>E101/VLOOKUP(B101,lookup_table!$A$2:$D$91,2)*1000</f>
        <v>0.88602575488069724</v>
      </c>
      <c r="G101" s="20"/>
    </row>
    <row r="102" spans="1:7">
      <c r="A102" s="14">
        <v>40131</v>
      </c>
      <c r="B102">
        <v>7</v>
      </c>
      <c r="C102" t="s">
        <v>83</v>
      </c>
      <c r="D102">
        <v>0.53395239110000003</v>
      </c>
      <c r="E102" s="8">
        <f>D102*VLOOKUP(Element_Concentrations!B102,lookup_table!$A$2:$D$91,4)*(1/1000)</f>
        <v>2.7321436133522131E-5</v>
      </c>
      <c r="F102" s="7">
        <f>E102/VLOOKUP(B102,lookup_table!$A$2:$D$91,2)*1000</f>
        <v>0.10573311197183487</v>
      </c>
      <c r="G102" s="20"/>
    </row>
    <row r="103" spans="1:7">
      <c r="A103" s="14">
        <v>40131</v>
      </c>
      <c r="B103">
        <v>7</v>
      </c>
      <c r="C103" t="s">
        <v>82</v>
      </c>
      <c r="D103">
        <v>6.2091995960000004</v>
      </c>
      <c r="E103" s="8">
        <f>D103*VLOOKUP(Element_Concentrations!B103,lookup_table!$A$2:$D$91,4)*(1/1000)</f>
        <v>3.1771418768800682E-4</v>
      </c>
      <c r="F103" s="7">
        <f>E103/VLOOKUP(B103,lookup_table!$A$2:$D$91,2)*1000</f>
        <v>1.2295440700000264</v>
      </c>
      <c r="G103" s="20"/>
    </row>
    <row r="104" spans="1:7">
      <c r="A104" s="14">
        <v>40131</v>
      </c>
      <c r="B104">
        <v>7</v>
      </c>
      <c r="C104" t="s">
        <v>81</v>
      </c>
      <c r="D104">
        <v>6.0032509899999997</v>
      </c>
      <c r="E104" s="8">
        <f>D104*VLOOKUP(Element_Concentrations!B104,lookup_table!$A$2:$D$91,4)*(1/1000)</f>
        <v>3.0717614763161699E-4</v>
      </c>
      <c r="F104" s="7">
        <f>E104/VLOOKUP(B104,lookup_table!$A$2:$D$91,2)*1000</f>
        <v>1.1887621812369078</v>
      </c>
      <c r="G104" s="20"/>
    </row>
    <row r="105" spans="1:7">
      <c r="A105" s="14">
        <v>40131</v>
      </c>
      <c r="B105">
        <v>7</v>
      </c>
      <c r="C105" t="s">
        <v>80</v>
      </c>
      <c r="D105">
        <v>3.4406961389999997E-2</v>
      </c>
      <c r="E105" s="8">
        <f>D105*VLOOKUP(Element_Concentrations!B105,lookup_table!$A$2:$D$91,4)*(1/1000)</f>
        <v>1.7605457224919368E-6</v>
      </c>
      <c r="F105" s="7">
        <f>E105/VLOOKUP(B105,lookup_table!$A$2:$D$91,2)*1000</f>
        <v>6.8132574399842752E-3</v>
      </c>
      <c r="G105" s="20"/>
    </row>
    <row r="106" spans="1:7">
      <c r="A106" s="14">
        <v>40131</v>
      </c>
      <c r="B106">
        <v>7</v>
      </c>
      <c r="C106" t="s">
        <v>79</v>
      </c>
      <c r="D106">
        <v>3.326020507E-2</v>
      </c>
      <c r="E106" s="8">
        <f>D106*VLOOKUP(Element_Concentrations!B106,lookup_table!$A$2:$D$91,4)*(1/1000)</f>
        <v>1.7018681510832809E-6</v>
      </c>
      <c r="F106" s="7">
        <f>E106/VLOOKUP(B106,lookup_table!$A$2:$D$91,2)*1000</f>
        <v>6.5861770552758537E-3</v>
      </c>
      <c r="G106" s="20"/>
    </row>
    <row r="107" spans="1:7">
      <c r="A107" s="14">
        <v>40131</v>
      </c>
      <c r="B107" s="21">
        <v>8</v>
      </c>
      <c r="C107" s="21" t="s">
        <v>126</v>
      </c>
      <c r="D107" s="21">
        <v>0.11442778739999999</v>
      </c>
      <c r="E107" s="8">
        <f>D107*VLOOKUP(Element_Concentrations!B107,lookup_table!$A$2:$D$91,4)*(1/1000)</f>
        <v>5.8936031900369998E-6</v>
      </c>
      <c r="F107" s="7">
        <f>E107/VLOOKUP(B107,lookup_table!$A$2:$D$91,2)*1000</f>
        <v>2.140015682656863E-2</v>
      </c>
      <c r="G107" s="20"/>
    </row>
    <row r="108" spans="1:7">
      <c r="A108" s="14">
        <v>40131</v>
      </c>
      <c r="B108" s="21">
        <v>8</v>
      </c>
      <c r="C108" s="21" t="s">
        <v>129</v>
      </c>
      <c r="D108" s="21">
        <v>0.1138856188</v>
      </c>
      <c r="E108" s="8">
        <f>D108*VLOOKUP(Element_Concentrations!B108,lookup_table!$A$2:$D$91,4)*(1/1000)</f>
        <v>5.8656787962940002E-6</v>
      </c>
      <c r="F108" s="7">
        <f>E108/VLOOKUP(B108,lookup_table!$A$2:$D$91,2)*1000</f>
        <v>2.1298761061343503E-2</v>
      </c>
      <c r="G108" s="20"/>
    </row>
    <row r="109" spans="1:7">
      <c r="A109" s="14">
        <v>40131</v>
      </c>
      <c r="B109">
        <v>8</v>
      </c>
      <c r="C109" t="s">
        <v>130</v>
      </c>
      <c r="D109">
        <v>0.11114842029999999</v>
      </c>
      <c r="E109" s="8">
        <f>D109*VLOOKUP(Element_Concentrations!B109,lookup_table!$A$2:$D$91,4)*(1/1000)</f>
        <v>5.7246993875515006E-6</v>
      </c>
      <c r="F109" s="7">
        <f>E109/VLOOKUP(B109,lookup_table!$A$2:$D$91,2)*1000</f>
        <v>2.0786853259083155E-2</v>
      </c>
      <c r="G109" s="20"/>
    </row>
    <row r="110" spans="1:7">
      <c r="A110" s="14">
        <v>40131</v>
      </c>
      <c r="B110">
        <v>8</v>
      </c>
      <c r="C110" t="s">
        <v>50</v>
      </c>
      <c r="D110">
        <v>56.066457669999998</v>
      </c>
      <c r="E110" s="8">
        <f>D110*VLOOKUP(Element_Concentrations!B110,lookup_table!$A$2:$D$91,4)*(1/1000)</f>
        <v>2.8877029022933505E-3</v>
      </c>
      <c r="F110" s="7">
        <f>E110/VLOOKUP(B110,lookup_table!$A$2:$D$91,2)*1000</f>
        <v>10.485486210215507</v>
      </c>
      <c r="G110" s="20"/>
    </row>
    <row r="111" spans="1:7">
      <c r="A111" s="14">
        <v>40131</v>
      </c>
      <c r="B111">
        <v>8</v>
      </c>
      <c r="C111" t="s">
        <v>49</v>
      </c>
      <c r="D111">
        <v>56.073527949999999</v>
      </c>
      <c r="E111" s="8">
        <f>D111*VLOOKUP(Element_Concentrations!B111,lookup_table!$A$2:$D$91,4)*(1/1000)</f>
        <v>2.8880670570647503E-3</v>
      </c>
      <c r="F111" s="7">
        <f>E111/VLOOKUP(B111,lookup_table!$A$2:$D$91,2)*1000</f>
        <v>10.486808486073896</v>
      </c>
    </row>
    <row r="112" spans="1:7">
      <c r="A112" s="14">
        <v>40131</v>
      </c>
      <c r="B112">
        <v>8</v>
      </c>
      <c r="C112" t="s">
        <v>48</v>
      </c>
      <c r="D112">
        <v>37.106306510000003</v>
      </c>
      <c r="E112" s="8">
        <f>D112*VLOOKUP(Element_Concentrations!B112,lookup_table!$A$2:$D$91,4)*(1/1000)</f>
        <v>1.9111603167975503E-3</v>
      </c>
      <c r="F112" s="7">
        <f>E112/VLOOKUP(B112,lookup_table!$A$2:$D$91,2)*1000</f>
        <v>6.9395799447986581</v>
      </c>
    </row>
    <row r="113" spans="1:6">
      <c r="A113" s="14">
        <v>40131</v>
      </c>
      <c r="B113">
        <v>8</v>
      </c>
      <c r="C113" t="s">
        <v>47</v>
      </c>
      <c r="D113">
        <v>6.3990887570000003</v>
      </c>
      <c r="E113" s="8">
        <f>D113*VLOOKUP(Element_Concentrations!B113,lookup_table!$A$2:$D$91,4)*(1/1000)</f>
        <v>3.2958506642928506E-4</v>
      </c>
      <c r="F113" s="7">
        <f>E113/VLOOKUP(B113,lookup_table!$A$2:$D$91,2)*1000</f>
        <v>1.1967504227642884</v>
      </c>
    </row>
    <row r="114" spans="1:6">
      <c r="A114" s="14">
        <v>40131</v>
      </c>
      <c r="B114">
        <v>8</v>
      </c>
      <c r="C114" t="s">
        <v>46</v>
      </c>
      <c r="D114">
        <v>7.1513145329999999</v>
      </c>
      <c r="E114" s="8">
        <f>D114*VLOOKUP(Element_Concentrations!B114,lookup_table!$A$2:$D$91,4)*(1/1000)</f>
        <v>3.6832845502216498E-4</v>
      </c>
      <c r="F114" s="7">
        <f>E114/VLOOKUP(B114,lookup_table!$A$2:$D$91,2)*1000</f>
        <v>1.3374308461226034</v>
      </c>
    </row>
    <row r="115" spans="1:6">
      <c r="A115" s="14">
        <v>40131</v>
      </c>
      <c r="B115">
        <v>8</v>
      </c>
      <c r="C115" t="s">
        <v>45</v>
      </c>
      <c r="D115">
        <v>1.0472428439999999</v>
      </c>
      <c r="E115" s="8">
        <f>D115*VLOOKUP(Element_Concentrations!B115,lookup_table!$A$2:$D$91,4)*(1/1000)</f>
        <v>5.3938242680219999E-5</v>
      </c>
      <c r="F115" s="7">
        <f>E115/VLOOKUP(B115,lookup_table!$A$2:$D$91,2)*1000</f>
        <v>0.1958541854764706</v>
      </c>
    </row>
    <row r="116" spans="1:6">
      <c r="A116" s="14">
        <v>40131</v>
      </c>
      <c r="B116">
        <v>8</v>
      </c>
      <c r="C116" t="s">
        <v>84</v>
      </c>
      <c r="D116">
        <v>1.047507159</v>
      </c>
      <c r="E116" s="8">
        <f>D116*VLOOKUP(Element_Concentrations!B116,lookup_table!$A$2:$D$91,4)*(1/1000)</f>
        <v>5.3951856224295009E-5</v>
      </c>
      <c r="F116" s="7">
        <f>E116/VLOOKUP(B116,lookup_table!$A$2:$D$91,2)*1000</f>
        <v>0.1959036173721678</v>
      </c>
    </row>
    <row r="117" spans="1:6">
      <c r="A117" s="14">
        <v>40131</v>
      </c>
      <c r="B117">
        <v>8</v>
      </c>
      <c r="C117" t="s">
        <v>83</v>
      </c>
      <c r="D117">
        <v>0.66388816480000001</v>
      </c>
      <c r="E117" s="8">
        <f>D117*VLOOKUP(Element_Concentrations!B117,lookup_table!$A$2:$D$91,4)*(1/1000)</f>
        <v>3.4193559928024007E-5</v>
      </c>
      <c r="F117" s="7">
        <f>E117/VLOOKUP(B117,lookup_table!$A$2:$D$91,2)*1000</f>
        <v>0.12415962210611477</v>
      </c>
    </row>
    <row r="118" spans="1:6">
      <c r="A118" s="14">
        <v>40131</v>
      </c>
      <c r="B118">
        <v>8</v>
      </c>
      <c r="C118" t="s">
        <v>82</v>
      </c>
      <c r="D118">
        <v>6.5822837400000003</v>
      </c>
      <c r="E118" s="8">
        <f>D118*VLOOKUP(Element_Concentrations!B118,lookup_table!$A$2:$D$91,4)*(1/1000)</f>
        <v>3.3902052402870003E-4</v>
      </c>
      <c r="F118" s="7">
        <f>E118/VLOOKUP(B118,lookup_table!$A$2:$D$91,2)*1000</f>
        <v>1.2310113436045753</v>
      </c>
    </row>
    <row r="119" spans="1:6">
      <c r="A119" s="14">
        <v>40131</v>
      </c>
      <c r="B119">
        <v>8</v>
      </c>
      <c r="C119" t="s">
        <v>81</v>
      </c>
      <c r="D119">
        <v>6.4700766830000003</v>
      </c>
      <c r="E119" s="8">
        <f>D119*VLOOKUP(Element_Concentrations!B119,lookup_table!$A$2:$D$91,4)*(1/1000)</f>
        <v>3.3324129955791506E-4</v>
      </c>
      <c r="F119" s="7">
        <f>E119/VLOOKUP(B119,lookup_table!$A$2:$D$91,2)*1000</f>
        <v>1.2100265052938093</v>
      </c>
    </row>
    <row r="120" spans="1:6">
      <c r="A120" s="14">
        <v>40131</v>
      </c>
      <c r="B120">
        <v>8</v>
      </c>
      <c r="C120" t="s">
        <v>80</v>
      </c>
      <c r="D120">
        <v>0.1067658445</v>
      </c>
      <c r="E120" s="8">
        <f>D120*VLOOKUP(Element_Concentrations!B120,lookup_table!$A$2:$D$91,4)*(1/1000)</f>
        <v>5.4989748209725005E-6</v>
      </c>
      <c r="F120" s="7">
        <f>E120/VLOOKUP(B120,lookup_table!$A$2:$D$91,2)*1000</f>
        <v>1.9967228834322805E-2</v>
      </c>
    </row>
    <row r="121" spans="1:6">
      <c r="A121" s="14">
        <v>40131</v>
      </c>
      <c r="B121">
        <v>8</v>
      </c>
      <c r="C121" t="s">
        <v>79</v>
      </c>
      <c r="D121">
        <v>0.10634327389999999</v>
      </c>
      <c r="E121" s="8">
        <f>D121*VLOOKUP(Element_Concentrations!B121,lookup_table!$A$2:$D$91,4)*(1/1000)</f>
        <v>5.4772103222194999E-6</v>
      </c>
      <c r="F121" s="7">
        <f>E121/VLOOKUP(B121,lookup_table!$A$2:$D$91,2)*1000</f>
        <v>1.988820015330247E-2</v>
      </c>
    </row>
    <row r="122" spans="1:6">
      <c r="A122" s="14">
        <v>40131</v>
      </c>
      <c r="B122" s="21">
        <v>9</v>
      </c>
      <c r="C122" s="21" t="s">
        <v>126</v>
      </c>
      <c r="D122" s="21">
        <v>0.1291388343</v>
      </c>
      <c r="E122" s="8">
        <f>D122*VLOOKUP(Element_Concentrations!B122,lookup_table!$A$2:$D$91,4)*(1/1000)</f>
        <v>6.6408870705769219E-6</v>
      </c>
      <c r="F122" s="7">
        <f>E122/VLOOKUP(B122,lookup_table!$A$2:$D$91,2)*1000</f>
        <v>2.2907509729482314E-2</v>
      </c>
    </row>
    <row r="123" spans="1:6">
      <c r="A123" s="14">
        <v>40131</v>
      </c>
      <c r="B123" s="21">
        <v>9</v>
      </c>
      <c r="C123" s="21" t="s">
        <v>129</v>
      </c>
      <c r="D123" s="21">
        <v>0.13603011140000001</v>
      </c>
      <c r="E123" s="8">
        <f>D123*VLOOKUP(Element_Concentrations!B123,lookup_table!$A$2:$D$91,4)*(1/1000)</f>
        <v>6.9952668606781619E-6</v>
      </c>
      <c r="F123" s="7">
        <f>E123/VLOOKUP(B123,lookup_table!$A$2:$D$91,2)*1000</f>
        <v>2.4129930530107493E-2</v>
      </c>
    </row>
    <row r="124" spans="1:6">
      <c r="A124" s="14">
        <v>40131</v>
      </c>
      <c r="B124">
        <v>9</v>
      </c>
      <c r="C124" t="s">
        <v>130</v>
      </c>
      <c r="D124">
        <v>0.12928076820000001</v>
      </c>
      <c r="E124" s="8">
        <f>D124*VLOOKUP(Element_Concentrations!B124,lookup_table!$A$2:$D$91,4)*(1/1000)</f>
        <v>6.6481859362240817E-6</v>
      </c>
      <c r="F124" s="7">
        <f>E124/VLOOKUP(B124,lookup_table!$A$2:$D$91,2)*1000</f>
        <v>2.293268691350149E-2</v>
      </c>
    </row>
    <row r="125" spans="1:6">
      <c r="A125" s="14">
        <v>40131</v>
      </c>
      <c r="B125">
        <v>9</v>
      </c>
      <c r="C125" t="s">
        <v>50</v>
      </c>
      <c r="D125">
        <v>18.51541361</v>
      </c>
      <c r="E125" s="8">
        <f>D125*VLOOKUP(Element_Concentrations!B125,lookup_table!$A$2:$D$91,4)*(1/1000)</f>
        <v>9.5214403564608421E-4</v>
      </c>
      <c r="F125" s="7">
        <f>E125/VLOOKUP(B125,lookup_table!$A$2:$D$91,2)*1000</f>
        <v>3.2843878428633468</v>
      </c>
    </row>
    <row r="126" spans="1:6">
      <c r="A126" s="14">
        <v>40131</v>
      </c>
      <c r="B126">
        <v>9</v>
      </c>
      <c r="C126" t="s">
        <v>49</v>
      </c>
      <c r="D126">
        <v>18.616028530000001</v>
      </c>
      <c r="E126" s="8">
        <f>D126*VLOOKUP(Element_Concentrations!B126,lookup_table!$A$2:$D$91,4)*(1/1000)</f>
        <v>9.5731809753813227E-4</v>
      </c>
      <c r="F126" s="7">
        <f>E126/VLOOKUP(B126,lookup_table!$A$2:$D$91,2)*1000</f>
        <v>3.3022355899901084</v>
      </c>
    </row>
    <row r="127" spans="1:6">
      <c r="A127" s="14">
        <v>40131</v>
      </c>
      <c r="B127">
        <v>9</v>
      </c>
      <c r="C127" t="s">
        <v>48</v>
      </c>
      <c r="D127">
        <v>32.686473390000003</v>
      </c>
      <c r="E127" s="8">
        <f>D127*VLOOKUP(Element_Concentrations!B127,lookup_table!$A$2:$D$91,4)*(1/1000)</f>
        <v>1.6808822821967164E-3</v>
      </c>
      <c r="F127" s="7">
        <f>E127/VLOOKUP(B127,lookup_table!$A$2:$D$91,2)*1000</f>
        <v>5.798145161078704</v>
      </c>
    </row>
    <row r="128" spans="1:6">
      <c r="A128" s="14">
        <v>40131</v>
      </c>
      <c r="B128">
        <v>9</v>
      </c>
      <c r="C128" t="s">
        <v>47</v>
      </c>
      <c r="D128">
        <v>2.8441789289999999</v>
      </c>
      <c r="E128" s="8">
        <f>D128*VLOOKUP(Element_Concentrations!B128,lookup_table!$A$2:$D$91,4)*(1/1000)</f>
        <v>1.4626019491646765E-4</v>
      </c>
      <c r="F128" s="7">
        <f>E128/VLOOKUP(B128,lookup_table!$A$2:$D$91,2)*1000</f>
        <v>0.50451947194366209</v>
      </c>
    </row>
    <row r="129" spans="1:6">
      <c r="A129" s="14">
        <v>40131</v>
      </c>
      <c r="B129">
        <v>9</v>
      </c>
      <c r="C129" t="s">
        <v>46</v>
      </c>
      <c r="D129">
        <v>3.215844331</v>
      </c>
      <c r="E129" s="8">
        <f>D129*VLOOKUP(Element_Concentrations!B129,lookup_table!$A$2:$D$91,4)*(1/1000)</f>
        <v>1.6537286521507645E-4</v>
      </c>
      <c r="F129" s="7">
        <f>E129/VLOOKUP(B129,lookup_table!$A$2:$D$91,2)*1000</f>
        <v>0.57044796555735233</v>
      </c>
    </row>
    <row r="130" spans="1:6">
      <c r="A130" s="14">
        <v>40131</v>
      </c>
      <c r="B130">
        <v>9</v>
      </c>
      <c r="C130" t="s">
        <v>45</v>
      </c>
      <c r="D130">
        <v>3.171113515</v>
      </c>
      <c r="E130" s="8">
        <f>D130*VLOOKUP(Element_Concentrations!B130,lookup_table!$A$2:$D$91,4)*(1/1000)</f>
        <v>1.6307260984076602E-4</v>
      </c>
      <c r="F130" s="7">
        <f>E130/VLOOKUP(B130,lookup_table!$A$2:$D$91,2)*1000</f>
        <v>0.56251331438691288</v>
      </c>
    </row>
    <row r="131" spans="1:6">
      <c r="A131" s="14">
        <v>40131</v>
      </c>
      <c r="B131">
        <v>9</v>
      </c>
      <c r="C131" t="s">
        <v>84</v>
      </c>
      <c r="D131">
        <v>3.1700776500000001</v>
      </c>
      <c r="E131" s="8">
        <f>D131*VLOOKUP(Element_Concentrations!B131,lookup_table!$A$2:$D$91,4)*(1/1000)</f>
        <v>1.6301934110466004E-4</v>
      </c>
      <c r="F131" s="7">
        <f>E131/VLOOKUP(B131,lookup_table!$A$2:$D$91,2)*1000</f>
        <v>0.56232956572838921</v>
      </c>
    </row>
    <row r="132" spans="1:6">
      <c r="A132" s="14">
        <v>40131</v>
      </c>
      <c r="B132">
        <v>9</v>
      </c>
      <c r="C132" t="s">
        <v>83</v>
      </c>
      <c r="D132">
        <v>0.52143800039999999</v>
      </c>
      <c r="E132" s="8">
        <f>D132*VLOOKUP(Element_Concentrations!B132,lookup_table!$A$2:$D$91,4)*(1/1000)</f>
        <v>2.6814636307769764E-5</v>
      </c>
      <c r="F132" s="7">
        <f>E132/VLOOKUP(B132,lookup_table!$A$2:$D$91,2)*1000</f>
        <v>9.2496158357260314E-2</v>
      </c>
    </row>
    <row r="133" spans="1:6">
      <c r="A133" s="14">
        <v>40131</v>
      </c>
      <c r="B133">
        <v>9</v>
      </c>
      <c r="C133" t="s">
        <v>82</v>
      </c>
      <c r="D133">
        <v>5.3773228179999997</v>
      </c>
      <c r="E133" s="8">
        <f>D133*VLOOKUP(Element_Concentrations!B133,lookup_table!$A$2:$D$91,4)*(1/1000)</f>
        <v>2.7652559952195922E-4</v>
      </c>
      <c r="F133" s="7">
        <f>E133/VLOOKUP(B133,lookup_table!$A$2:$D$91,2)*1000</f>
        <v>0.95386546920303295</v>
      </c>
    </row>
    <row r="134" spans="1:6">
      <c r="A134" s="14">
        <v>40131</v>
      </c>
      <c r="B134">
        <v>9</v>
      </c>
      <c r="C134" t="s">
        <v>81</v>
      </c>
      <c r="D134">
        <v>5.2880687750000002</v>
      </c>
      <c r="E134" s="8">
        <f>D134*VLOOKUP(Element_Concentrations!B134,lookup_table!$A$2:$D$91,4)*(1/1000)</f>
        <v>2.7193576391311002E-4</v>
      </c>
      <c r="F134" s="7">
        <f>E134/VLOOKUP(B134,lookup_table!$A$2:$D$91,2)*1000</f>
        <v>0.93803299038671972</v>
      </c>
    </row>
    <row r="135" spans="1:6">
      <c r="A135" s="14">
        <v>40131</v>
      </c>
      <c r="B135">
        <v>9</v>
      </c>
      <c r="C135" t="s">
        <v>80</v>
      </c>
      <c r="D135">
        <v>4.3961209629999998E-2</v>
      </c>
      <c r="E135" s="8">
        <f>D135*VLOOKUP(Element_Concentrations!B135,lookup_table!$A$2:$D$91,4)*(1/1000)</f>
        <v>2.2606788284969725E-6</v>
      </c>
      <c r="F135" s="7">
        <f>E135/VLOOKUP(B135,lookup_table!$A$2:$D$91,2)*1000</f>
        <v>7.7981332476611672E-3</v>
      </c>
    </row>
    <row r="136" spans="1:6">
      <c r="A136" s="14">
        <v>40131</v>
      </c>
      <c r="B136">
        <v>9</v>
      </c>
      <c r="C136" t="s">
        <v>79</v>
      </c>
      <c r="D136">
        <v>4.3504903249999997E-2</v>
      </c>
      <c r="E136" s="8">
        <f>D136*VLOOKUP(Element_Concentrations!B136,lookup_table!$A$2:$D$91,4)*(1/1000)</f>
        <v>2.2372135466893003E-6</v>
      </c>
      <c r="F136" s="7">
        <f>E136/VLOOKUP(B136,lookup_table!$A$2:$D$91,2)*1000</f>
        <v>7.7171905715394985E-3</v>
      </c>
    </row>
    <row r="137" spans="1:6">
      <c r="A137" s="14">
        <v>40131</v>
      </c>
      <c r="B137" s="21">
        <v>10</v>
      </c>
      <c r="C137" s="21" t="s">
        <v>126</v>
      </c>
      <c r="D137" s="21">
        <v>0.12000102920000001</v>
      </c>
      <c r="E137" s="8">
        <f>D137*VLOOKUP(Element_Concentrations!B137,lookup_table!$A$2:$D$91,4)*(1/1000)</f>
        <v>6.1072363792814408E-6</v>
      </c>
      <c r="F137" s="7">
        <f>E137/VLOOKUP(B137,lookup_table!$A$2:$D$91,2)*1000</f>
        <v>2.3745087011203113E-2</v>
      </c>
    </row>
    <row r="138" spans="1:6">
      <c r="A138" s="14">
        <v>40131</v>
      </c>
      <c r="B138" s="21">
        <v>10</v>
      </c>
      <c r="C138" s="21" t="s">
        <v>129</v>
      </c>
      <c r="D138" s="21">
        <v>0.1230759223</v>
      </c>
      <c r="E138" s="8">
        <f>D138*VLOOKUP(Element_Concentrations!B138,lookup_table!$A$2:$D$91,4)*(1/1000)</f>
        <v>6.2637275287983605E-6</v>
      </c>
      <c r="F138" s="7">
        <f>E138/VLOOKUP(B138,lookup_table!$A$2:$D$91,2)*1000</f>
        <v>2.435352849455039E-2</v>
      </c>
    </row>
    <row r="139" spans="1:6">
      <c r="A139" s="14">
        <v>40131</v>
      </c>
      <c r="B139">
        <v>10</v>
      </c>
      <c r="C139" t="s">
        <v>130</v>
      </c>
      <c r="D139">
        <v>0.11499089309999999</v>
      </c>
      <c r="E139" s="8">
        <f>D139*VLOOKUP(Element_Concentrations!B139,lookup_table!$A$2:$D$91,4)*(1/1000)</f>
        <v>5.8522545207169194E-6</v>
      </c>
      <c r="F139" s="7">
        <f>E139/VLOOKUP(B139,lookup_table!$A$2:$D$91,2)*1000</f>
        <v>2.2753711200299065E-2</v>
      </c>
    </row>
    <row r="140" spans="1:6">
      <c r="A140" s="14">
        <v>40131</v>
      </c>
      <c r="B140">
        <v>10</v>
      </c>
      <c r="C140" t="s">
        <v>50</v>
      </c>
      <c r="D140">
        <v>33.635691510000001</v>
      </c>
      <c r="E140" s="8">
        <f>D140*VLOOKUP(Element_Concentrations!B140,lookup_table!$A$2:$D$91,4)*(1/1000)</f>
        <v>1.711827975156732E-3</v>
      </c>
      <c r="F140" s="7">
        <f>E140/VLOOKUP(B140,lookup_table!$A$2:$D$91,2)*1000</f>
        <v>6.6556297634398609</v>
      </c>
    </row>
    <row r="141" spans="1:6">
      <c r="A141" s="14">
        <v>40131</v>
      </c>
      <c r="B141">
        <v>10</v>
      </c>
      <c r="C141" t="s">
        <v>49</v>
      </c>
      <c r="D141">
        <v>33.853521649999998</v>
      </c>
      <c r="E141" s="8">
        <f>D141*VLOOKUP(Element_Concentrations!B141,lookup_table!$A$2:$D$91,4)*(1/1000)</f>
        <v>1.7229140480377798E-3</v>
      </c>
      <c r="F141" s="7">
        <f>E141/VLOOKUP(B141,lookup_table!$A$2:$D$91,2)*1000</f>
        <v>6.6987326906601083</v>
      </c>
    </row>
    <row r="142" spans="1:6">
      <c r="A142" s="14">
        <v>40131</v>
      </c>
      <c r="B142">
        <v>10</v>
      </c>
      <c r="C142" t="s">
        <v>48</v>
      </c>
      <c r="D142">
        <v>36.579229820000002</v>
      </c>
      <c r="E142" s="8">
        <f>D142*VLOOKUP(Element_Concentrations!B142,lookup_table!$A$2:$D$91,4)*(1/1000)</f>
        <v>1.8616340590752241E-3</v>
      </c>
      <c r="F142" s="7">
        <f>E142/VLOOKUP(B142,lookup_table!$A$2:$D$91,2)*1000</f>
        <v>7.2380795453935622</v>
      </c>
    </row>
    <row r="143" spans="1:6">
      <c r="A143" s="14">
        <v>40131</v>
      </c>
      <c r="B143">
        <v>10</v>
      </c>
      <c r="C143" t="s">
        <v>47</v>
      </c>
      <c r="D143">
        <v>4.4452074899999996</v>
      </c>
      <c r="E143" s="8">
        <f>D143*VLOOKUP(Element_Concentrations!B143,lookup_table!$A$2:$D$91,4)*(1/1000)</f>
        <v>2.2623083383006799E-4</v>
      </c>
      <c r="F143" s="7">
        <f>E143/VLOOKUP(B143,lookup_table!$A$2:$D$91,2)*1000</f>
        <v>0.87959111131441681</v>
      </c>
    </row>
    <row r="144" spans="1:6">
      <c r="A144" s="14">
        <v>40131</v>
      </c>
      <c r="B144">
        <v>10</v>
      </c>
      <c r="C144" t="s">
        <v>46</v>
      </c>
      <c r="D144">
        <v>5.0436362409999997</v>
      </c>
      <c r="E144" s="8">
        <f>D144*VLOOKUP(Element_Concentrations!B144,lookup_table!$A$2:$D$91,4)*(1/1000)</f>
        <v>2.566867879404612E-4</v>
      </c>
      <c r="F144" s="7">
        <f>E144/VLOOKUP(B144,lookup_table!$A$2:$D$91,2)*1000</f>
        <v>0.99800461874207325</v>
      </c>
    </row>
    <row r="145" spans="1:6">
      <c r="A145" s="14">
        <v>40131</v>
      </c>
      <c r="B145">
        <v>10</v>
      </c>
      <c r="C145" t="s">
        <v>45</v>
      </c>
      <c r="D145">
        <v>2.054533326</v>
      </c>
      <c r="E145" s="8">
        <f>D145*VLOOKUP(Element_Concentrations!B145,lookup_table!$A$2:$D$91,4)*(1/1000)</f>
        <v>1.0456177546678321E-4</v>
      </c>
      <c r="F145" s="7">
        <f>E145/VLOOKUP(B145,lookup_table!$A$2:$D$91,2)*1000</f>
        <v>0.40653878486307632</v>
      </c>
    </row>
    <row r="146" spans="1:6">
      <c r="A146" s="14">
        <v>40131</v>
      </c>
      <c r="B146">
        <v>10</v>
      </c>
      <c r="C146" t="s">
        <v>84</v>
      </c>
      <c r="D146">
        <v>2.0760146810000002</v>
      </c>
      <c r="E146" s="8">
        <f>D146*VLOOKUP(Element_Concentrations!B146,lookup_table!$A$2:$D$91,4)*(1/1000)</f>
        <v>1.0565503036306921E-4</v>
      </c>
      <c r="F146" s="7">
        <f>E146/VLOOKUP(B146,lookup_table!$A$2:$D$91,2)*1000</f>
        <v>0.41078938710369056</v>
      </c>
    </row>
    <row r="147" spans="1:6">
      <c r="A147" s="14">
        <v>40131</v>
      </c>
      <c r="B147">
        <v>10</v>
      </c>
      <c r="C147" t="s">
        <v>83</v>
      </c>
      <c r="D147">
        <v>0.39863595959999998</v>
      </c>
      <c r="E147" s="8">
        <f>D147*VLOOKUP(Element_Concentrations!B147,lookup_table!$A$2:$D$91,4)*(1/1000)</f>
        <v>2.0287859619114722E-5</v>
      </c>
      <c r="F147" s="7">
        <f>E147/VLOOKUP(B147,lookup_table!$A$2:$D$91,2)*1000</f>
        <v>7.8879703029217429E-2</v>
      </c>
    </row>
    <row r="148" spans="1:6">
      <c r="A148" s="14">
        <v>40131</v>
      </c>
      <c r="B148">
        <v>10</v>
      </c>
      <c r="C148" t="s">
        <v>82</v>
      </c>
      <c r="D148">
        <v>8.3960588810000001</v>
      </c>
      <c r="E148" s="8">
        <f>D148*VLOOKUP(Element_Concentrations!B148,lookup_table!$A$2:$D$91,4)*(1/1000)</f>
        <v>4.2730230384250921E-4</v>
      </c>
      <c r="F148" s="7">
        <f>E148/VLOOKUP(B148,lookup_table!$A$2:$D$91,2)*1000</f>
        <v>1.6613619900564123</v>
      </c>
    </row>
    <row r="149" spans="1:6">
      <c r="A149" s="14">
        <v>40131</v>
      </c>
      <c r="B149">
        <v>10</v>
      </c>
      <c r="C149" t="s">
        <v>81</v>
      </c>
      <c r="D149">
        <v>8.2875569339999995</v>
      </c>
      <c r="E149" s="8">
        <f>D149*VLOOKUP(Element_Concentrations!B149,lookup_table!$A$2:$D$91,4)*(1/1000)</f>
        <v>4.2178029255344882E-4</v>
      </c>
      <c r="F149" s="7">
        <f>E149/VLOOKUP(B149,lookup_table!$A$2:$D$91,2)*1000</f>
        <v>1.6398922727583547</v>
      </c>
    </row>
    <row r="150" spans="1:6">
      <c r="A150" s="14">
        <v>40131</v>
      </c>
      <c r="B150">
        <v>10</v>
      </c>
      <c r="C150" t="s">
        <v>80</v>
      </c>
      <c r="D150">
        <v>9.0260609480000004E-2</v>
      </c>
      <c r="E150" s="8">
        <f>D150*VLOOKUP(Element_Concentrations!B150,lookup_table!$A$2:$D$91,4)*(1/1000)</f>
        <v>4.5936512503875359E-6</v>
      </c>
      <c r="F150" s="7">
        <f>E150/VLOOKUP(B150,lookup_table!$A$2:$D$91,2)*1000</f>
        <v>1.7860230366981093E-2</v>
      </c>
    </row>
    <row r="151" spans="1:6">
      <c r="A151" s="14">
        <v>40131</v>
      </c>
      <c r="B151">
        <v>10</v>
      </c>
      <c r="C151" t="s">
        <v>79</v>
      </c>
      <c r="D151">
        <v>9.053208401E-2</v>
      </c>
      <c r="E151" s="8">
        <f>D151*VLOOKUP(Element_Concentrations!B151,lookup_table!$A$2:$D$91,4)*(1/1000)</f>
        <v>4.6074674579377319E-6</v>
      </c>
      <c r="F151" s="7">
        <f>E151/VLOOKUP(B151,lookup_table!$A$2:$D$91,2)*1000</f>
        <v>1.7913948125729908E-2</v>
      </c>
    </row>
    <row r="152" spans="1:6">
      <c r="A152" s="14">
        <v>40131</v>
      </c>
      <c r="B152" s="21">
        <v>11</v>
      </c>
      <c r="C152" s="21" t="s">
        <v>126</v>
      </c>
      <c r="D152" s="21">
        <v>0.20000055480000001</v>
      </c>
      <c r="E152" s="8">
        <f>D152*VLOOKUP(Element_Concentrations!B152,lookup_table!$A$2:$D$91,4)*(1/1000)</f>
        <v>1.0215628338074399E-5</v>
      </c>
      <c r="F152" s="7">
        <f>E152/VLOOKUP(B152,lookup_table!$A$2:$D$91,2)*1000</f>
        <v>3.7976313524440142E-2</v>
      </c>
    </row>
    <row r="153" spans="1:6">
      <c r="A153" s="14">
        <v>40131</v>
      </c>
      <c r="B153" s="21">
        <v>11</v>
      </c>
      <c r="C153" s="21" t="s">
        <v>129</v>
      </c>
      <c r="D153" s="21">
        <v>0.20803609140000001</v>
      </c>
      <c r="E153" s="8">
        <f>D153*VLOOKUP(Element_Concentrations!B153,lookup_table!$A$2:$D$91,4)*(1/1000)</f>
        <v>1.0626067476529201E-5</v>
      </c>
      <c r="F153" s="7">
        <f>E153/VLOOKUP(B153,lookup_table!$A$2:$D$91,2)*1000</f>
        <v>3.9502109578175466E-2</v>
      </c>
    </row>
    <row r="154" spans="1:6">
      <c r="A154" s="14">
        <v>40131</v>
      </c>
      <c r="B154">
        <v>11</v>
      </c>
      <c r="C154" t="s">
        <v>130</v>
      </c>
      <c r="D154">
        <v>0.19985358690000002</v>
      </c>
      <c r="E154" s="8">
        <f>D154*VLOOKUP(Element_Concentrations!B154,lookup_table!$A$2:$D$91,4)*(1/1000)</f>
        <v>1.0208121511678201E-5</v>
      </c>
      <c r="F154" s="7">
        <f>E154/VLOOKUP(B154,lookup_table!$A$2:$D$91,2)*1000</f>
        <v>3.7948407106610411E-2</v>
      </c>
    </row>
    <row r="155" spans="1:6">
      <c r="A155" s="14">
        <v>40131</v>
      </c>
      <c r="B155">
        <v>11</v>
      </c>
      <c r="C155" t="s">
        <v>50</v>
      </c>
      <c r="D155">
        <v>22.994278489999999</v>
      </c>
      <c r="E155" s="8">
        <f>D155*VLOOKUP(Element_Concentrations!B155,lookup_table!$A$2:$D$91,4)*(1/1000)</f>
        <v>1.1745017567122201E-3</v>
      </c>
      <c r="F155" s="7">
        <f>E155/VLOOKUP(B155,lookup_table!$A$2:$D$91,2)*1000</f>
        <v>4.3661775342461713</v>
      </c>
    </row>
    <row r="156" spans="1:6">
      <c r="A156" s="14">
        <v>40131</v>
      </c>
      <c r="B156">
        <v>11</v>
      </c>
      <c r="C156" t="s">
        <v>49</v>
      </c>
      <c r="D156">
        <v>23.093755000000002</v>
      </c>
      <c r="E156" s="8">
        <f>D156*VLOOKUP(Element_Concentrations!B156,lookup_table!$A$2:$D$91,4)*(1/1000)</f>
        <v>1.1795828178900001E-3</v>
      </c>
      <c r="F156" s="7">
        <f>E156/VLOOKUP(B156,lookup_table!$A$2:$D$91,2)*1000</f>
        <v>4.3850662375092933</v>
      </c>
    </row>
    <row r="157" spans="1:6">
      <c r="A157" s="14">
        <v>40131</v>
      </c>
      <c r="B157">
        <v>11</v>
      </c>
      <c r="C157" t="s">
        <v>48</v>
      </c>
      <c r="D157">
        <v>27.362311290000001</v>
      </c>
      <c r="E157" s="8">
        <f>D157*VLOOKUP(Element_Concentrations!B157,lookup_table!$A$2:$D$91,4)*(1/1000)</f>
        <v>1.3976121360706199E-3</v>
      </c>
      <c r="F157" s="7">
        <f>E157/VLOOKUP(B157,lookup_table!$A$2:$D$91,2)*1000</f>
        <v>5.1955841489614123</v>
      </c>
    </row>
    <row r="158" spans="1:6">
      <c r="A158" s="14">
        <v>40131</v>
      </c>
      <c r="B158">
        <v>11</v>
      </c>
      <c r="C158" t="s">
        <v>47</v>
      </c>
      <c r="D158">
        <v>2.0705673130000002</v>
      </c>
      <c r="E158" s="8">
        <f>D158*VLOOKUP(Element_Concentrations!B158,lookup_table!$A$2:$D$91,4)*(1/1000)</f>
        <v>1.0576043721341401E-4</v>
      </c>
      <c r="F158" s="7">
        <f>E158/VLOOKUP(B158,lookup_table!$A$2:$D$91,2)*1000</f>
        <v>0.39316147662979184</v>
      </c>
    </row>
    <row r="159" spans="1:6">
      <c r="A159" s="14">
        <v>40131</v>
      </c>
      <c r="B159">
        <v>11</v>
      </c>
      <c r="C159" t="s">
        <v>46</v>
      </c>
      <c r="D159">
        <v>2.3514487709999998</v>
      </c>
      <c r="E159" s="8">
        <f>D159*VLOOKUP(Element_Concentrations!B159,lookup_table!$A$2:$D$91,4)*(1/1000)</f>
        <v>1.2010730032513799E-4</v>
      </c>
      <c r="F159" s="7">
        <f>E159/VLOOKUP(B159,lookup_table!$A$2:$D$91,2)*1000</f>
        <v>0.44649554024214866</v>
      </c>
    </row>
    <row r="160" spans="1:6">
      <c r="A160" s="14">
        <v>40131</v>
      </c>
      <c r="B160">
        <v>11</v>
      </c>
      <c r="C160" t="s">
        <v>45</v>
      </c>
      <c r="D160">
        <v>2.3041499519999999</v>
      </c>
      <c r="E160" s="8">
        <f>D160*VLOOKUP(Element_Concentrations!B160,lookup_table!$A$2:$D$91,4)*(1/1000)</f>
        <v>1.17691371248256E-4</v>
      </c>
      <c r="F160" s="7">
        <f>E160/VLOOKUP(B160,lookup_table!$A$2:$D$91,2)*1000</f>
        <v>0.43751439125745722</v>
      </c>
    </row>
    <row r="161" spans="1:6">
      <c r="A161" s="14">
        <v>40131</v>
      </c>
      <c r="B161">
        <v>11</v>
      </c>
      <c r="C161" t="s">
        <v>84</v>
      </c>
      <c r="D161">
        <v>2.3038254</v>
      </c>
      <c r="E161" s="8">
        <f>D161*VLOOKUP(Element_Concentrations!B161,lookup_table!$A$2:$D$91,4)*(1/1000)</f>
        <v>1.1767479378119999E-4</v>
      </c>
      <c r="F161" s="7">
        <f>E161/VLOOKUP(B161,lookup_table!$A$2:$D$91,2)*1000</f>
        <v>0.43745276498587354</v>
      </c>
    </row>
    <row r="162" spans="1:6">
      <c r="A162" s="14">
        <v>40131</v>
      </c>
      <c r="B162">
        <v>11</v>
      </c>
      <c r="C162" t="s">
        <v>83</v>
      </c>
      <c r="D162">
        <v>0.57688310099999995</v>
      </c>
      <c r="E162" s="8">
        <f>D162*VLOOKUP(Element_Concentrations!B162,lookup_table!$A$2:$D$91,4)*(1/1000)</f>
        <v>2.9466035032877998E-5</v>
      </c>
      <c r="F162" s="7">
        <f>E162/VLOOKUP(B162,lookup_table!$A$2:$D$91,2)*1000</f>
        <v>0.10953916369099627</v>
      </c>
    </row>
    <row r="163" spans="1:6">
      <c r="A163" s="14">
        <v>40131</v>
      </c>
      <c r="B163">
        <v>11</v>
      </c>
      <c r="C163" t="s">
        <v>82</v>
      </c>
      <c r="D163">
        <v>4.9861871339999997</v>
      </c>
      <c r="E163" s="8">
        <f>D163*VLOOKUP(Element_Concentrations!B163,lookup_table!$A$2:$D$91,4)*(1/1000)</f>
        <v>2.5468446643045196E-4</v>
      </c>
      <c r="F163" s="7">
        <f>E163/VLOOKUP(B163,lookup_table!$A$2:$D$91,2)*1000</f>
        <v>0.94678240308718198</v>
      </c>
    </row>
    <row r="164" spans="1:6">
      <c r="A164" s="14">
        <v>40131</v>
      </c>
      <c r="B164">
        <v>11</v>
      </c>
      <c r="C164" t="s">
        <v>81</v>
      </c>
      <c r="D164">
        <v>4.8930963590000003</v>
      </c>
      <c r="E164" s="8">
        <f>D164*VLOOKUP(Element_Concentrations!B164,lookup_table!$A$2:$D$91,4)*(1/1000)</f>
        <v>2.4992957582500202E-4</v>
      </c>
      <c r="F164" s="7">
        <f>E164/VLOOKUP(B164,lookup_table!$A$2:$D$91,2)*1000</f>
        <v>0.92910622983272118</v>
      </c>
    </row>
    <row r="165" spans="1:6">
      <c r="A165" s="14">
        <v>40131</v>
      </c>
      <c r="B165">
        <v>11</v>
      </c>
      <c r="C165" t="s">
        <v>80</v>
      </c>
      <c r="D165">
        <v>4.9082850259999998E-2</v>
      </c>
      <c r="E165" s="8">
        <f>D165*VLOOKUP(Element_Concentrations!B165,lookup_table!$A$2:$D$91,4)*(1/1000)</f>
        <v>2.50705382558028E-6</v>
      </c>
      <c r="F165" s="7">
        <f>E165/VLOOKUP(B165,lookup_table!$A$2:$D$91,2)*1000</f>
        <v>9.31990269732446E-3</v>
      </c>
    </row>
    <row r="166" spans="1:6">
      <c r="A166" s="14">
        <v>40131</v>
      </c>
      <c r="B166">
        <v>11</v>
      </c>
      <c r="C166" t="s">
        <v>79</v>
      </c>
      <c r="D166">
        <v>4.9042856689999997E-2</v>
      </c>
      <c r="E166" s="8">
        <f>D166*VLOOKUP(Element_Concentrations!B166,lookup_table!$A$2:$D$91,4)*(1/1000)</f>
        <v>2.5050110340118201E-6</v>
      </c>
      <c r="F166" s="7">
        <f>E166/VLOOKUP(B166,lookup_table!$A$2:$D$91,2)*1000</f>
        <v>9.3123086766238664E-3</v>
      </c>
    </row>
    <row r="167" spans="1:6">
      <c r="A167" s="14">
        <v>40131</v>
      </c>
      <c r="B167" s="21">
        <v>12</v>
      </c>
      <c r="C167" s="21" t="s">
        <v>126</v>
      </c>
      <c r="D167" s="21">
        <v>0.1393465894</v>
      </c>
      <c r="E167" s="8">
        <f>D167*VLOOKUP(Element_Concentrations!B167,lookup_table!$A$2:$D$91,4)*(1/1000)</f>
        <v>6.9571014303380392E-6</v>
      </c>
      <c r="F167" s="7">
        <f>E167/VLOOKUP(B167,lookup_table!$A$2:$D$91,2)*1000</f>
        <v>2.5700411637746726E-2</v>
      </c>
    </row>
    <row r="168" spans="1:6">
      <c r="A168" s="14">
        <v>40131</v>
      </c>
      <c r="B168" s="21">
        <v>12</v>
      </c>
      <c r="C168" s="21" t="s">
        <v>129</v>
      </c>
      <c r="D168" s="21">
        <v>0.1562074517</v>
      </c>
      <c r="E168" s="8">
        <f>D168*VLOOKUP(Element_Concentrations!B168,lookup_table!$A$2:$D$91,4)*(1/1000)</f>
        <v>7.7989069580452197E-6</v>
      </c>
      <c r="F168" s="7">
        <f>E168/VLOOKUP(B168,lookup_table!$A$2:$D$91,2)*1000</f>
        <v>2.8810147610067307E-2</v>
      </c>
    </row>
    <row r="169" spans="1:6">
      <c r="A169" s="14">
        <v>40131</v>
      </c>
      <c r="B169">
        <v>12</v>
      </c>
      <c r="C169" t="s">
        <v>130</v>
      </c>
      <c r="D169">
        <v>0.1408839798</v>
      </c>
      <c r="E169" s="8">
        <f>D169*VLOOKUP(Element_Concentrations!B169,lookup_table!$A$2:$D$91,4)*(1/1000)</f>
        <v>7.03385810588268E-6</v>
      </c>
      <c r="F169" s="7">
        <f>E169/VLOOKUP(B169,lookup_table!$A$2:$D$91,2)*1000</f>
        <v>2.5983960494579534E-2</v>
      </c>
    </row>
    <row r="170" spans="1:6">
      <c r="A170" s="14">
        <v>40131</v>
      </c>
      <c r="B170">
        <v>12</v>
      </c>
      <c r="C170" t="s">
        <v>50</v>
      </c>
      <c r="D170">
        <v>16.735786740000002</v>
      </c>
      <c r="E170" s="8">
        <f>D170*VLOOKUP(Element_Concentrations!B170,lookup_table!$A$2:$D$91,4)*(1/1000)</f>
        <v>8.3556093025328407E-4</v>
      </c>
      <c r="F170" s="7">
        <f>E170/VLOOKUP(B170,lookup_table!$A$2:$D$91,2)*1000</f>
        <v>3.0866676403889328</v>
      </c>
    </row>
    <row r="171" spans="1:6">
      <c r="A171" s="14">
        <v>40131</v>
      </c>
      <c r="B171">
        <v>12</v>
      </c>
      <c r="C171" t="s">
        <v>49</v>
      </c>
      <c r="D171">
        <v>16.67440453</v>
      </c>
      <c r="E171" s="8">
        <f>D171*VLOOKUP(Element_Concentrations!B171,lookup_table!$A$2:$D$91,4)*(1/1000)</f>
        <v>8.3249632520749793E-4</v>
      </c>
      <c r="F171" s="7">
        <f>E171/VLOOKUP(B171,lookup_table!$A$2:$D$91,2)*1000</f>
        <v>3.0753466021702915</v>
      </c>
    </row>
    <row r="172" spans="1:6">
      <c r="A172" s="14">
        <v>40131</v>
      </c>
      <c r="B172">
        <v>12</v>
      </c>
      <c r="C172" t="s">
        <v>48</v>
      </c>
      <c r="D172">
        <v>36.173138520000002</v>
      </c>
      <c r="E172" s="8">
        <f>D172*VLOOKUP(Element_Concentrations!B172,lookup_table!$A$2:$D$91,4)*(1/1000)</f>
        <v>1.806001817632632E-3</v>
      </c>
      <c r="F172" s="7">
        <f>E172/VLOOKUP(B172,lookup_table!$A$2:$D$91,2)*1000</f>
        <v>6.6715988830167419</v>
      </c>
    </row>
    <row r="173" spans="1:6">
      <c r="A173" s="14">
        <v>40131</v>
      </c>
      <c r="B173">
        <v>12</v>
      </c>
      <c r="C173" t="s">
        <v>47</v>
      </c>
      <c r="D173">
        <v>3.0262207029999999</v>
      </c>
      <c r="E173" s="8">
        <f>D173*VLOOKUP(Element_Concentrations!B173,lookup_table!$A$2:$D$91,4)*(1/1000)</f>
        <v>1.5108891055039977E-4</v>
      </c>
      <c r="F173" s="7">
        <f>E173/VLOOKUP(B173,lookup_table!$A$2:$D$91,2)*1000</f>
        <v>0.55814152401329797</v>
      </c>
    </row>
    <row r="174" spans="1:6">
      <c r="A174" s="14">
        <v>40131</v>
      </c>
      <c r="B174">
        <v>12</v>
      </c>
      <c r="C174" t="s">
        <v>46</v>
      </c>
      <c r="D174">
        <v>3.4402085809999998</v>
      </c>
      <c r="E174" s="8">
        <f>D174*VLOOKUP(Element_Concentrations!B174,lookup_table!$A$2:$D$91,4)*(1/1000)</f>
        <v>1.7175791774015457E-4</v>
      </c>
      <c r="F174" s="7">
        <f>E174/VLOOKUP(B174,lookup_table!$A$2:$D$91,2)*1000</f>
        <v>0.6344954478764484</v>
      </c>
    </row>
    <row r="175" spans="1:6">
      <c r="A175" s="14">
        <v>40131</v>
      </c>
      <c r="B175">
        <v>12</v>
      </c>
      <c r="C175" t="s">
        <v>45</v>
      </c>
      <c r="D175">
        <v>2.469622728</v>
      </c>
      <c r="E175" s="8">
        <f>D175*VLOOKUP(Element_Concentrations!B175,lookup_table!$A$2:$D$91,4)*(1/1000)</f>
        <v>1.2329986609176479E-4</v>
      </c>
      <c r="F175" s="7">
        <f>E175/VLOOKUP(B175,lookup_table!$A$2:$D$91,2)*1000</f>
        <v>0.45548528293965568</v>
      </c>
    </row>
    <row r="176" spans="1:6">
      <c r="A176" s="14">
        <v>40131</v>
      </c>
      <c r="B176">
        <v>12</v>
      </c>
      <c r="C176" t="s">
        <v>84</v>
      </c>
      <c r="D176">
        <v>2.4736407319999998</v>
      </c>
      <c r="E176" s="8">
        <f>D176*VLOOKUP(Element_Concentrations!B176,lookup_table!$A$2:$D$91,4)*(1/1000)</f>
        <v>1.2350047137027118E-4</v>
      </c>
      <c r="F176" s="7">
        <f>E176/VLOOKUP(B176,lookup_table!$A$2:$D$91,2)*1000</f>
        <v>0.45622634418275276</v>
      </c>
    </row>
    <row r="177" spans="1:6">
      <c r="A177" s="14">
        <v>40131</v>
      </c>
      <c r="B177">
        <v>12</v>
      </c>
      <c r="C177" t="s">
        <v>83</v>
      </c>
      <c r="D177">
        <v>0.70398260000000001</v>
      </c>
      <c r="E177" s="8">
        <f>D177*VLOOKUP(Element_Concentrations!B177,lookup_table!$A$2:$D$91,4)*(1/1000)</f>
        <v>3.5147457677159993E-5</v>
      </c>
      <c r="F177" s="7">
        <f>E177/VLOOKUP(B177,lookup_table!$A$2:$D$91,2)*1000</f>
        <v>0.12983914915833022</v>
      </c>
    </row>
    <row r="178" spans="1:6">
      <c r="A178" s="14">
        <v>40131</v>
      </c>
      <c r="B178">
        <v>12</v>
      </c>
      <c r="C178" t="s">
        <v>82</v>
      </c>
      <c r="D178">
        <v>4.9246597899999998</v>
      </c>
      <c r="E178" s="8">
        <f>D178*VLOOKUP(Element_Concentrations!B178,lookup_table!$A$2:$D$91,4)*(1/1000)</f>
        <v>2.4587151947141395E-4</v>
      </c>
      <c r="F178" s="7">
        <f>E178/VLOOKUP(B178,lookup_table!$A$2:$D$91,2)*1000</f>
        <v>0.90828045611900243</v>
      </c>
    </row>
    <row r="179" spans="1:6">
      <c r="A179" s="14">
        <v>40131</v>
      </c>
      <c r="B179">
        <v>12</v>
      </c>
      <c r="C179" t="s">
        <v>81</v>
      </c>
      <c r="D179">
        <v>4.8058266429999996</v>
      </c>
      <c r="E179" s="8">
        <f>D179*VLOOKUP(Element_Concentrations!B179,lookup_table!$A$2:$D$91,4)*(1/1000)</f>
        <v>2.3993858447440375E-4</v>
      </c>
      <c r="F179" s="7">
        <f>E179/VLOOKUP(B179,lookup_table!$A$2:$D$91,2)*1000</f>
        <v>0.88636344467825545</v>
      </c>
    </row>
    <row r="180" spans="1:6">
      <c r="A180" s="14">
        <v>40131</v>
      </c>
      <c r="B180">
        <v>12</v>
      </c>
      <c r="C180" t="s">
        <v>80</v>
      </c>
      <c r="D180">
        <v>3.8247055959999998E-2</v>
      </c>
      <c r="E180" s="8">
        <f>D180*VLOOKUP(Element_Concentrations!B180,lookup_table!$A$2:$D$91,4)*(1/1000)</f>
        <v>1.9095454640925357E-6</v>
      </c>
      <c r="F180" s="7">
        <f>E180/VLOOKUP(B180,lookup_table!$A$2:$D$91,2)*1000</f>
        <v>7.0541021946528837E-3</v>
      </c>
    </row>
    <row r="181" spans="1:6">
      <c r="A181" s="14">
        <v>40131</v>
      </c>
      <c r="B181">
        <v>12</v>
      </c>
      <c r="C181" t="s">
        <v>79</v>
      </c>
      <c r="D181">
        <v>3.8148238799999998E-2</v>
      </c>
      <c r="E181" s="8">
        <f>D181*VLOOKUP(Element_Concentrations!B181,lookup_table!$A$2:$D$91,4)*(1/1000)</f>
        <v>1.9046118592720798E-6</v>
      </c>
      <c r="F181" s="7">
        <f>E181/VLOOKUP(B181,lookup_table!$A$2:$D$91,2)*1000</f>
        <v>7.0358768351388244E-3</v>
      </c>
    </row>
    <row r="182" spans="1:6">
      <c r="A182" s="14">
        <v>40131</v>
      </c>
      <c r="B182" s="21">
        <v>13</v>
      </c>
      <c r="C182" s="21" t="s">
        <v>126</v>
      </c>
      <c r="D182" s="21">
        <v>8.8892767449999993E-2</v>
      </c>
      <c r="E182" s="8">
        <f>D182*VLOOKUP(Element_Concentrations!B182,lookup_table!$A$2:$D$91,4)*(1/1000)</f>
        <v>4.5853734019268384E-6</v>
      </c>
      <c r="F182" s="7">
        <f>E182/VLOOKUP(B182,lookup_table!$A$2:$D$91,2)*1000</f>
        <v>1.5533107730104466E-2</v>
      </c>
    </row>
    <row r="183" spans="1:6">
      <c r="A183" s="14">
        <v>40131</v>
      </c>
      <c r="B183" s="21">
        <v>13</v>
      </c>
      <c r="C183" s="21" t="s">
        <v>129</v>
      </c>
      <c r="D183" s="21">
        <v>9.4729291770000001E-2</v>
      </c>
      <c r="E183" s="8">
        <f>D183*VLOOKUP(Element_Concentrations!B183,lookup_table!$A$2:$D$91,4)*(1/1000)</f>
        <v>4.8864400032302632E-6</v>
      </c>
      <c r="F183" s="7">
        <f>E183/VLOOKUP(B183,lookup_table!$A$2:$D$91,2)*1000</f>
        <v>1.6552981040752923E-2</v>
      </c>
    </row>
    <row r="184" spans="1:6">
      <c r="A184" s="14">
        <v>40131</v>
      </c>
      <c r="B184">
        <v>13</v>
      </c>
      <c r="C184" t="s">
        <v>130</v>
      </c>
      <c r="D184">
        <v>8.5454313490000003E-2</v>
      </c>
      <c r="E184" s="8">
        <f>D184*VLOOKUP(Element_Concentrations!B184,lookup_table!$A$2:$D$91,4)*(1/1000)</f>
        <v>4.408006943617367E-6</v>
      </c>
      <c r="F184" s="7">
        <f>E184/VLOOKUP(B184,lookup_table!$A$2:$D$91,2)*1000</f>
        <v>1.4932272844232273E-2</v>
      </c>
    </row>
    <row r="185" spans="1:6">
      <c r="A185" s="14">
        <v>40131</v>
      </c>
      <c r="B185">
        <v>13</v>
      </c>
      <c r="C185" t="s">
        <v>50</v>
      </c>
      <c r="D185">
        <v>25.052811729999998</v>
      </c>
      <c r="E185" s="8">
        <f>D185*VLOOKUP(Element_Concentrations!B185,lookup_table!$A$2:$D$91,4)*(1/1000)</f>
        <v>1.2923041980309356E-3</v>
      </c>
      <c r="F185" s="7">
        <f>E185/VLOOKUP(B185,lookup_table!$A$2:$D$91,2)*1000</f>
        <v>4.3777242480722753</v>
      </c>
    </row>
    <row r="186" spans="1:6">
      <c r="A186" s="14">
        <v>40131</v>
      </c>
      <c r="B186">
        <v>13</v>
      </c>
      <c r="C186" t="s">
        <v>49</v>
      </c>
      <c r="D186">
        <v>25.119038809999999</v>
      </c>
      <c r="E186" s="8">
        <f>D186*VLOOKUP(Element_Concentrations!B186,lookup_table!$A$2:$D$91,4)*(1/1000)</f>
        <v>1.2957204027439918E-3</v>
      </c>
      <c r="F186" s="7">
        <f>E186/VLOOKUP(B186,lookup_table!$A$2:$D$91,2)*1000</f>
        <v>4.3892967572628443</v>
      </c>
    </row>
    <row r="187" spans="1:6">
      <c r="A187" s="14">
        <v>40131</v>
      </c>
      <c r="B187">
        <v>13</v>
      </c>
      <c r="C187" t="s">
        <v>48</v>
      </c>
      <c r="D187">
        <v>39.61653733</v>
      </c>
      <c r="E187" s="8">
        <f>D187*VLOOKUP(Element_Concentrations!B187,lookup_table!$A$2:$D$91,4)*(1/1000)</f>
        <v>2.0435477684008557E-3</v>
      </c>
      <c r="F187" s="7">
        <f>E187/VLOOKUP(B187,lookup_table!$A$2:$D$91,2)*1000</f>
        <v>6.922587291330812</v>
      </c>
    </row>
    <row r="188" spans="1:6">
      <c r="A188" s="14">
        <v>40131</v>
      </c>
      <c r="B188">
        <v>13</v>
      </c>
      <c r="C188" t="s">
        <v>47</v>
      </c>
      <c r="D188">
        <v>5.3583289470000004</v>
      </c>
      <c r="E188" s="8">
        <f>D188*VLOOKUP(Element_Concentrations!B188,lookup_table!$A$2:$D$91,4)*(1/1000)</f>
        <v>2.7639975373889035E-4</v>
      </c>
      <c r="F188" s="7">
        <f>E188/VLOOKUP(B188,lookup_table!$A$2:$D$91,2)*1000</f>
        <v>0.93631352892578024</v>
      </c>
    </row>
    <row r="189" spans="1:6">
      <c r="A189" s="14">
        <v>40131</v>
      </c>
      <c r="B189">
        <v>13</v>
      </c>
      <c r="C189" t="s">
        <v>46</v>
      </c>
      <c r="D189">
        <v>6.0814684039999998</v>
      </c>
      <c r="E189" s="8">
        <f>D189*VLOOKUP(Element_Concentrations!B189,lookup_table!$A$2:$D$91,4)*(1/1000)</f>
        <v>3.1370160097721271E-4</v>
      </c>
      <c r="F189" s="7">
        <f>E189/VLOOKUP(B189,lookup_table!$A$2:$D$91,2)*1000</f>
        <v>1.0626748000583086</v>
      </c>
    </row>
    <row r="190" spans="1:6">
      <c r="A190" s="14">
        <v>40131</v>
      </c>
      <c r="B190">
        <v>13</v>
      </c>
      <c r="C190" t="s">
        <v>45</v>
      </c>
      <c r="D190">
        <v>2.4876151750000002</v>
      </c>
      <c r="E190" s="8">
        <f>D190*VLOOKUP(Element_Concentrations!B190,lookup_table!$A$2:$D$91,4)*(1/1000)</f>
        <v>1.2831915109506E-4</v>
      </c>
      <c r="F190" s="7">
        <f>E190/VLOOKUP(B190,lookup_table!$A$2:$D$91,2)*1000</f>
        <v>0.43468547118922757</v>
      </c>
    </row>
    <row r="191" spans="1:6">
      <c r="A191" s="14">
        <v>40131</v>
      </c>
      <c r="B191">
        <v>13</v>
      </c>
      <c r="C191" t="s">
        <v>84</v>
      </c>
      <c r="D191">
        <v>2.4509668100000002</v>
      </c>
      <c r="E191" s="8">
        <f>D191*VLOOKUP(Element_Concentrations!B191,lookup_table!$A$2:$D$91,4)*(1/1000)</f>
        <v>1.2642871115359198E-4</v>
      </c>
      <c r="F191" s="7">
        <f>E191/VLOOKUP(B191,lookup_table!$A$2:$D$91,2)*1000</f>
        <v>0.42828154184821127</v>
      </c>
    </row>
    <row r="192" spans="1:6">
      <c r="A192" s="14">
        <v>40131</v>
      </c>
      <c r="B192">
        <v>13</v>
      </c>
      <c r="C192" t="s">
        <v>83</v>
      </c>
      <c r="D192">
        <v>0.31963692690000001</v>
      </c>
      <c r="E192" s="8">
        <f>D192*VLOOKUP(Element_Concentrations!B192,lookup_table!$A$2:$D$91,4)*(1/1000)</f>
        <v>1.648789552766808E-5</v>
      </c>
      <c r="F192" s="7">
        <f>E192/VLOOKUP(B192,lookup_table!$A$2:$D$91,2)*1000</f>
        <v>5.5853304633021947E-2</v>
      </c>
    </row>
    <row r="193" spans="1:6">
      <c r="A193" s="14">
        <v>40131</v>
      </c>
      <c r="B193">
        <v>13</v>
      </c>
      <c r="C193" t="s">
        <v>82</v>
      </c>
      <c r="D193">
        <v>8.1436600820000002</v>
      </c>
      <c r="E193" s="8">
        <f>D193*VLOOKUP(Element_Concentrations!B193,lookup_table!$A$2:$D$91,4)*(1/1000)</f>
        <v>4.2007604674182229E-4</v>
      </c>
      <c r="F193" s="7">
        <f>E193/VLOOKUP(B193,lookup_table!$A$2:$D$91,2)*1000</f>
        <v>1.4230218385563087</v>
      </c>
    </row>
    <row r="194" spans="1:6">
      <c r="A194" s="14">
        <v>40131</v>
      </c>
      <c r="B194">
        <v>13</v>
      </c>
      <c r="C194" t="s">
        <v>81</v>
      </c>
      <c r="D194">
        <v>7.9881936720000004</v>
      </c>
      <c r="E194" s="8">
        <f>D194*VLOOKUP(Element_Concentrations!B194,lookup_table!$A$2:$D$91,4)*(1/1000)</f>
        <v>4.1205659182151036E-4</v>
      </c>
      <c r="F194" s="7">
        <f>E194/VLOOKUP(B194,lookup_table!$A$2:$D$91,2)*1000</f>
        <v>1.3958556633519996</v>
      </c>
    </row>
    <row r="195" spans="1:6">
      <c r="A195" s="14">
        <v>40131</v>
      </c>
      <c r="B195">
        <v>13</v>
      </c>
      <c r="C195" t="s">
        <v>80</v>
      </c>
      <c r="D195">
        <v>5.7440822060000001E-2</v>
      </c>
      <c r="E195" s="8">
        <f>D195*VLOOKUP(Element_Concentrations!B195,lookup_table!$A$2:$D$91,4)*(1/1000)</f>
        <v>2.9629814124853911E-6</v>
      </c>
      <c r="F195" s="7">
        <f>E195/VLOOKUP(B195,lookup_table!$A$2:$D$91,2)*1000</f>
        <v>1.003719990679333E-2</v>
      </c>
    </row>
    <row r="196" spans="1:6">
      <c r="A196" s="14">
        <v>40131</v>
      </c>
      <c r="B196">
        <v>13</v>
      </c>
      <c r="C196" t="s">
        <v>79</v>
      </c>
      <c r="D196">
        <v>5.6041679310000002E-2</v>
      </c>
      <c r="E196" s="8">
        <f>D196*VLOOKUP(Element_Concentrations!B196,lookup_table!$A$2:$D$91,4)*(1/1000)</f>
        <v>2.8908091521835915E-6</v>
      </c>
      <c r="F196" s="7">
        <f>E196/VLOOKUP(B196,lookup_table!$A$2:$D$91,2)*1000</f>
        <v>9.7927139301612169E-3</v>
      </c>
    </row>
    <row r="197" spans="1:6">
      <c r="A197" s="14">
        <v>40131</v>
      </c>
      <c r="B197" s="21">
        <v>14</v>
      </c>
      <c r="C197" s="21" t="s">
        <v>126</v>
      </c>
      <c r="D197" s="21">
        <v>8.8953122400000001E-2</v>
      </c>
      <c r="E197" s="8">
        <f>D197*VLOOKUP(Element_Concentrations!B197,lookup_table!$A$2:$D$91,4)*(1/1000)</f>
        <v>4.5448374062219993E-6</v>
      </c>
      <c r="F197" s="7">
        <f>E197/VLOOKUP(B197,lookup_table!$A$2:$D$91,2)*1000</f>
        <v>1.5957996510610955E-2</v>
      </c>
    </row>
    <row r="198" spans="1:6">
      <c r="A198" s="14">
        <v>40131</v>
      </c>
      <c r="B198" s="21">
        <v>14</v>
      </c>
      <c r="C198" s="21" t="s">
        <v>129</v>
      </c>
      <c r="D198" s="21">
        <v>9.3806149300000002E-2</v>
      </c>
      <c r="E198" s="8">
        <f>D198*VLOOKUP(Element_Concentrations!B198,lookup_table!$A$2:$D$91,4)*(1/1000)</f>
        <v>4.7927906831102501E-6</v>
      </c>
      <c r="F198" s="7">
        <f>E198/VLOOKUP(B198,lookup_table!$A$2:$D$91,2)*1000</f>
        <v>1.6828618971594978E-2</v>
      </c>
    </row>
    <row r="199" spans="1:6">
      <c r="A199" s="14">
        <v>40131</v>
      </c>
      <c r="B199">
        <v>14</v>
      </c>
      <c r="C199" t="s">
        <v>130</v>
      </c>
      <c r="D199">
        <v>8.7043473770000004E-2</v>
      </c>
      <c r="E199" s="8">
        <f>D199*VLOOKUP(Element_Concentrations!B199,lookup_table!$A$2:$D$91,4)*(1/1000)</f>
        <v>4.447268683593725E-6</v>
      </c>
      <c r="F199" s="7">
        <f>E199/VLOOKUP(B199,lookup_table!$A$2:$D$91,2)*1000</f>
        <v>1.5615409703629653E-2</v>
      </c>
    </row>
    <row r="200" spans="1:6">
      <c r="A200" s="14">
        <v>40131</v>
      </c>
      <c r="B200">
        <v>14</v>
      </c>
      <c r="C200" t="s">
        <v>50</v>
      </c>
      <c r="D200">
        <v>36.076367869999999</v>
      </c>
      <c r="E200" s="8">
        <f>D200*VLOOKUP(Element_Concentrations!B200,lookup_table!$A$2:$D$91,4)*(1/1000)</f>
        <v>1.8432318253979747E-3</v>
      </c>
      <c r="F200" s="7">
        <f>E200/VLOOKUP(B200,lookup_table!$A$2:$D$91,2)*1000</f>
        <v>6.4720218588412033</v>
      </c>
    </row>
    <row r="201" spans="1:6">
      <c r="A201" s="14">
        <v>40131</v>
      </c>
      <c r="B201">
        <v>14</v>
      </c>
      <c r="C201" t="s">
        <v>49</v>
      </c>
      <c r="D201">
        <v>36.313601409999997</v>
      </c>
      <c r="E201" s="8">
        <f>D201*VLOOKUP(Element_Concentrations!B201,lookup_table!$A$2:$D$91,4)*(1/1000)</f>
        <v>1.8553526800404246E-3</v>
      </c>
      <c r="F201" s="7">
        <f>E201/VLOOKUP(B201,lookup_table!$A$2:$D$91,2)*1000</f>
        <v>6.5145810394677834</v>
      </c>
    </row>
    <row r="202" spans="1:6">
      <c r="A202" s="14">
        <v>40131</v>
      </c>
      <c r="B202">
        <v>14</v>
      </c>
      <c r="C202" t="s">
        <v>48</v>
      </c>
      <c r="D202">
        <v>35.273218129999997</v>
      </c>
      <c r="E202" s="8">
        <f>D202*VLOOKUP(Element_Concentrations!B202,lookup_table!$A$2:$D$91,4)*(1/1000)</f>
        <v>1.8021968973070245E-3</v>
      </c>
      <c r="F202" s="7">
        <f>E202/VLOOKUP(B202,lookup_table!$A$2:$D$91,2)*1000</f>
        <v>6.3279385439151143</v>
      </c>
    </row>
    <row r="203" spans="1:6">
      <c r="A203" s="14">
        <v>40131</v>
      </c>
      <c r="B203">
        <v>14</v>
      </c>
      <c r="C203" t="s">
        <v>47</v>
      </c>
      <c r="D203">
        <v>5.0125310150000004</v>
      </c>
      <c r="E203" s="8">
        <f>D203*VLOOKUP(Element_Concentrations!B203,lookup_table!$A$2:$D$91,4)*(1/1000)</f>
        <v>2.5610274088388747E-4</v>
      </c>
      <c r="F203" s="7">
        <f>E203/VLOOKUP(B203,lookup_table!$A$2:$D$91,2)*1000</f>
        <v>0.89923715197994203</v>
      </c>
    </row>
    <row r="204" spans="1:6">
      <c r="A204" s="14">
        <v>40131</v>
      </c>
      <c r="B204">
        <v>14</v>
      </c>
      <c r="C204" t="s">
        <v>46</v>
      </c>
      <c r="D204">
        <v>5.7675534549999998</v>
      </c>
      <c r="E204" s="8">
        <f>D204*VLOOKUP(Element_Concentrations!B204,lookup_table!$A$2:$D$91,4)*(1/1000)</f>
        <v>2.9467872489958745E-4</v>
      </c>
      <c r="F204" s="7">
        <f>E204/VLOOKUP(B204,lookup_table!$A$2:$D$91,2)*1000</f>
        <v>1.0346865340575402</v>
      </c>
    </row>
    <row r="205" spans="1:6">
      <c r="A205" s="14">
        <v>40131</v>
      </c>
      <c r="B205">
        <v>14</v>
      </c>
      <c r="C205" t="s">
        <v>45</v>
      </c>
      <c r="D205">
        <v>1.755956917</v>
      </c>
      <c r="E205" s="8">
        <f>D205*VLOOKUP(Element_Concentrations!B205,lookup_table!$A$2:$D$91,4)*(1/1000)</f>
        <v>8.9716228781822486E-5</v>
      </c>
      <c r="F205" s="7">
        <f>E205/VLOOKUP(B205,lookup_table!$A$2:$D$91,2)*1000</f>
        <v>0.31501484825078119</v>
      </c>
    </row>
    <row r="206" spans="1:6">
      <c r="A206" s="14">
        <v>40131</v>
      </c>
      <c r="B206">
        <v>14</v>
      </c>
      <c r="C206" t="s">
        <v>84</v>
      </c>
      <c r="D206">
        <v>1.7460891409999999</v>
      </c>
      <c r="E206" s="8">
        <f>D206*VLOOKUP(Element_Concentrations!B206,lookup_table!$A$2:$D$91,4)*(1/1000)</f>
        <v>8.9212059436542479E-5</v>
      </c>
      <c r="F206" s="7">
        <f>E206/VLOOKUP(B206,lookup_table!$A$2:$D$91,2)*1000</f>
        <v>0.31324459071819694</v>
      </c>
    </row>
    <row r="207" spans="1:6">
      <c r="A207" s="14">
        <v>40131</v>
      </c>
      <c r="B207">
        <v>14</v>
      </c>
      <c r="C207" t="s">
        <v>83</v>
      </c>
      <c r="D207">
        <v>0.44935444390000001</v>
      </c>
      <c r="E207" s="8">
        <f>D207*VLOOKUP(Element_Concentrations!B207,lookup_table!$A$2:$D$91,4)*(1/1000)</f>
        <v>2.295864192496075E-5</v>
      </c>
      <c r="F207" s="7">
        <f>E207/VLOOKUP(B207,lookup_table!$A$2:$D$91,2)*1000</f>
        <v>8.0613209006182407E-2</v>
      </c>
    </row>
    <row r="208" spans="1:6">
      <c r="A208" s="14">
        <v>40131</v>
      </c>
      <c r="B208">
        <v>14</v>
      </c>
      <c r="C208" t="s">
        <v>82</v>
      </c>
      <c r="D208">
        <v>5.3982369800000001</v>
      </c>
      <c r="E208" s="8">
        <f>D208*VLOOKUP(Element_Concentrations!B208,lookup_table!$A$2:$D$91,4)*(1/1000)</f>
        <v>2.7580942290064995E-4</v>
      </c>
      <c r="F208" s="7">
        <f>E208/VLOOKUP(B208,lookup_table!$A$2:$D$91,2)*1000</f>
        <v>0.96843196243205742</v>
      </c>
    </row>
    <row r="209" spans="1:6">
      <c r="A209" s="14">
        <v>40131</v>
      </c>
      <c r="B209">
        <v>14</v>
      </c>
      <c r="C209" t="s">
        <v>81</v>
      </c>
      <c r="D209">
        <v>5.256994873</v>
      </c>
      <c r="E209" s="8">
        <f>D209*VLOOKUP(Element_Concentrations!B209,lookup_table!$A$2:$D$91,4)*(1/1000)</f>
        <v>2.6859301054875249E-4</v>
      </c>
      <c r="F209" s="7">
        <f>E209/VLOOKUP(B209,lookup_table!$A$2:$D$91,2)*1000</f>
        <v>0.94309343591556349</v>
      </c>
    </row>
    <row r="210" spans="1:6">
      <c r="A210" s="14">
        <v>40131</v>
      </c>
      <c r="B210">
        <v>14</v>
      </c>
      <c r="C210" t="s">
        <v>80</v>
      </c>
      <c r="D210">
        <v>7.2984784090000004E-2</v>
      </c>
      <c r="E210" s="8">
        <f>D210*VLOOKUP(Element_Concentrations!B210,lookup_table!$A$2:$D$91,4)*(1/1000)</f>
        <v>3.7289750811183245E-6</v>
      </c>
      <c r="F210" s="7">
        <f>E210/VLOOKUP(B210,lookup_table!$A$2:$D$91,2)*1000</f>
        <v>1.3093311380331195E-2</v>
      </c>
    </row>
    <row r="211" spans="1:6">
      <c r="A211" s="14">
        <v>40131</v>
      </c>
      <c r="B211">
        <v>14</v>
      </c>
      <c r="C211" t="s">
        <v>79</v>
      </c>
      <c r="D211">
        <v>7.0696291300000005E-2</v>
      </c>
      <c r="E211" s="8">
        <f>D211*VLOOKUP(Element_Concentrations!B211,lookup_table!$A$2:$D$91,4)*(1/1000)</f>
        <v>3.6120502632452497E-6</v>
      </c>
      <c r="F211" s="7">
        <f>E211/VLOOKUP(B211,lookup_table!$A$2:$D$91,2)*1000</f>
        <v>1.2682760755776861E-2</v>
      </c>
    </row>
    <row r="212" spans="1:6">
      <c r="A212" s="14">
        <v>40131</v>
      </c>
      <c r="B212" s="21">
        <v>15</v>
      </c>
      <c r="C212" s="21" t="s">
        <v>126</v>
      </c>
      <c r="D212" s="21">
        <v>9.4922333800000008E-2</v>
      </c>
      <c r="E212" s="8">
        <f>D212*VLOOKUP(Element_Concentrations!B212,lookup_table!$A$2:$D$91,4)*(1/1000)</f>
        <v>4.8858518575869805E-6</v>
      </c>
      <c r="F212" s="7">
        <f>E212/VLOOKUP(B212,lookup_table!$A$2:$D$91,2)*1000</f>
        <v>2.204806794939973E-2</v>
      </c>
    </row>
    <row r="213" spans="1:6">
      <c r="A213" s="14">
        <v>40131</v>
      </c>
      <c r="B213" s="21">
        <v>15</v>
      </c>
      <c r="C213" s="21" t="s">
        <v>129</v>
      </c>
      <c r="D213" s="21">
        <v>0.10245651159999999</v>
      </c>
      <c r="E213" s="8">
        <f>D213*VLOOKUP(Element_Concentrations!B213,lookup_table!$A$2:$D$91,4)*(1/1000)</f>
        <v>5.2736518107263599E-6</v>
      </c>
      <c r="F213" s="7">
        <f>E213/VLOOKUP(B213,lookup_table!$A$2:$D$91,2)*1000</f>
        <v>2.3798067737934837E-2</v>
      </c>
    </row>
    <row r="214" spans="1:6">
      <c r="A214" s="14">
        <v>40131</v>
      </c>
      <c r="B214">
        <v>15</v>
      </c>
      <c r="C214" t="s">
        <v>130</v>
      </c>
      <c r="D214">
        <v>9.2849471550000007E-2</v>
      </c>
      <c r="E214" s="8">
        <f>D214*VLOOKUP(Element_Concentrations!B214,lookup_table!$A$2:$D$91,4)*(1/1000)</f>
        <v>4.7791572845687559E-6</v>
      </c>
      <c r="F214" s="7">
        <f>E214/VLOOKUP(B214,lookup_table!$A$2:$D$91,2)*1000</f>
        <v>2.1566594244443845E-2</v>
      </c>
    </row>
    <row r="215" spans="1:6">
      <c r="A215" s="14">
        <v>40131</v>
      </c>
      <c r="B215">
        <v>15</v>
      </c>
      <c r="C215" t="s">
        <v>50</v>
      </c>
      <c r="D215">
        <v>27.279315619999998</v>
      </c>
      <c r="E215" s="8">
        <f>D215*VLOOKUP(Element_Concentrations!B215,lookup_table!$A$2:$D$91,4)*(1/1000)</f>
        <v>1.4041236615242019E-3</v>
      </c>
      <c r="F215" s="7">
        <f>E215/VLOOKUP(B215,lookup_table!$A$2:$D$91,2)*1000</f>
        <v>6.336298111571308</v>
      </c>
    </row>
    <row r="216" spans="1:6">
      <c r="A216" s="14">
        <v>40131</v>
      </c>
      <c r="B216">
        <v>15</v>
      </c>
      <c r="C216" t="s">
        <v>49</v>
      </c>
      <c r="D216">
        <v>27.324287099999999</v>
      </c>
      <c r="E216" s="8">
        <f>D216*VLOOKUP(Element_Concentrations!B216,lookup_table!$A$2:$D$91,4)*(1/1000)</f>
        <v>1.40643843803991E-3</v>
      </c>
      <c r="F216" s="7">
        <f>E216/VLOOKUP(B216,lookup_table!$A$2:$D$91,2)*1000</f>
        <v>6.3467438539707128</v>
      </c>
    </row>
    <row r="217" spans="1:6">
      <c r="A217" s="14">
        <v>40131</v>
      </c>
      <c r="B217">
        <v>15</v>
      </c>
      <c r="C217" t="s">
        <v>48</v>
      </c>
      <c r="D217">
        <v>20.9224186</v>
      </c>
      <c r="E217" s="8">
        <f>D217*VLOOKUP(Element_Concentrations!B217,lookup_table!$A$2:$D$91,4)*(1/1000)</f>
        <v>1.0769208224210599E-3</v>
      </c>
      <c r="F217" s="7">
        <f>E217/VLOOKUP(B217,lookup_table!$A$2:$D$91,2)*1000</f>
        <v>4.8597510037051448</v>
      </c>
    </row>
    <row r="218" spans="1:6">
      <c r="A218" s="14">
        <v>40131</v>
      </c>
      <c r="B218">
        <v>15</v>
      </c>
      <c r="C218" t="s">
        <v>47</v>
      </c>
      <c r="D218">
        <v>3.3601847650000001</v>
      </c>
      <c r="E218" s="8">
        <f>D218*VLOOKUP(Element_Concentrations!B218,lookup_table!$A$2:$D$91,4)*(1/1000)</f>
        <v>1.7295576624255652E-4</v>
      </c>
      <c r="F218" s="7">
        <f>E218/VLOOKUP(B218,lookup_table!$A$2:$D$91,2)*1000</f>
        <v>0.78048630975882904</v>
      </c>
    </row>
    <row r="219" spans="1:6">
      <c r="A219" s="14">
        <v>40131</v>
      </c>
      <c r="B219">
        <v>15</v>
      </c>
      <c r="C219" t="s">
        <v>46</v>
      </c>
      <c r="D219">
        <v>3.796906672</v>
      </c>
      <c r="E219" s="8">
        <f>D219*VLOOKUP(Element_Concentrations!B219,lookup_table!$A$2:$D$91,4)*(1/1000)</f>
        <v>1.9543475991185119E-4</v>
      </c>
      <c r="F219" s="7">
        <f>E219/VLOOKUP(B219,lookup_table!$A$2:$D$91,2)*1000</f>
        <v>0.88192581187658481</v>
      </c>
    </row>
    <row r="220" spans="1:6">
      <c r="A220" s="14">
        <v>40131</v>
      </c>
      <c r="B220">
        <v>15</v>
      </c>
      <c r="C220" t="s">
        <v>45</v>
      </c>
      <c r="D220">
        <v>4.492364501</v>
      </c>
      <c r="E220" s="8">
        <f>D220*VLOOKUP(Element_Concentrations!B220,lookup_table!$A$2:$D$91,4)*(1/1000)</f>
        <v>2.3123143483192211E-4</v>
      </c>
      <c r="F220" s="7">
        <f>E220/VLOOKUP(B220,lookup_table!$A$2:$D$91,2)*1000</f>
        <v>1.0434631535736558</v>
      </c>
    </row>
    <row r="221" spans="1:6">
      <c r="A221" s="14">
        <v>40131</v>
      </c>
      <c r="B221">
        <v>15</v>
      </c>
      <c r="C221" t="s">
        <v>84</v>
      </c>
      <c r="D221">
        <v>4.4933381170000004</v>
      </c>
      <c r="E221" s="8">
        <f>D221*VLOOKUP(Element_Concentrations!B221,lookup_table!$A$2:$D$91,4)*(1/1000)</f>
        <v>2.3128154889203573E-4</v>
      </c>
      <c r="F221" s="7">
        <f>E221/VLOOKUP(B221,lookup_table!$A$2:$D$91,2)*1000</f>
        <v>1.043689300054313</v>
      </c>
    </row>
    <row r="222" spans="1:6">
      <c r="A222" s="14">
        <v>40131</v>
      </c>
      <c r="B222">
        <v>15</v>
      </c>
      <c r="C222" t="s">
        <v>83</v>
      </c>
      <c r="D222">
        <v>0.26001970549999998</v>
      </c>
      <c r="E222" s="8">
        <f>D222*VLOOKUP(Element_Concentrations!B222,lookup_table!$A$2:$D$91,4)*(1/1000)</f>
        <v>1.338376028346655E-5</v>
      </c>
      <c r="F222" s="7">
        <f>E222/VLOOKUP(B222,lookup_table!$A$2:$D$91,2)*1000</f>
        <v>6.039603016004761E-2</v>
      </c>
    </row>
    <row r="223" spans="1:6">
      <c r="A223" s="14">
        <v>40131</v>
      </c>
      <c r="B223">
        <v>15</v>
      </c>
      <c r="C223" t="s">
        <v>82</v>
      </c>
      <c r="D223">
        <v>4.2673330280000004</v>
      </c>
      <c r="E223" s="8">
        <f>D223*VLOOKUP(Element_Concentrations!B223,lookup_table!$A$2:$D$91,4)*(1/1000)</f>
        <v>2.1964859235051881E-4</v>
      </c>
      <c r="F223" s="7">
        <f>E223/VLOOKUP(B223,lookup_table!$A$2:$D$91,2)*1000</f>
        <v>0.99119400880198016</v>
      </c>
    </row>
    <row r="224" spans="1:6">
      <c r="A224" s="14">
        <v>40131</v>
      </c>
      <c r="B224">
        <v>15</v>
      </c>
      <c r="C224" t="s">
        <v>81</v>
      </c>
      <c r="D224">
        <v>4.2174925099999996</v>
      </c>
      <c r="E224" s="8">
        <f>D224*VLOOKUP(Element_Concentrations!B224,lookup_table!$A$2:$D$91,4)*(1/1000)</f>
        <v>2.1708319622397099E-4</v>
      </c>
      <c r="F224" s="7">
        <f>E224/VLOOKUP(B224,lookup_table!$A$2:$D$91,2)*1000</f>
        <v>0.97961731148001352</v>
      </c>
    </row>
    <row r="225" spans="1:6">
      <c r="A225" s="14">
        <v>40131</v>
      </c>
      <c r="B225">
        <v>15</v>
      </c>
      <c r="C225" t="s">
        <v>80</v>
      </c>
      <c r="D225">
        <v>6.4865939489999996E-2</v>
      </c>
      <c r="E225" s="8">
        <f>D225*VLOOKUP(Element_Concentrations!B225,lookup_table!$A$2:$D$91,4)*(1/1000)</f>
        <v>3.3387861240232288E-6</v>
      </c>
      <c r="F225" s="7">
        <f>E225/VLOOKUP(B225,lookup_table!$A$2:$D$91,2)*1000</f>
        <v>1.5066724386386411E-2</v>
      </c>
    </row>
    <row r="226" spans="1:6">
      <c r="A226" s="14">
        <v>40131</v>
      </c>
      <c r="B226">
        <v>15</v>
      </c>
      <c r="C226" t="s">
        <v>79</v>
      </c>
      <c r="D226">
        <v>6.2730240490000005E-2</v>
      </c>
      <c r="E226" s="8">
        <f>D226*VLOOKUP(Element_Concentrations!B226,lookup_table!$A$2:$D$91,4)*(1/1000)</f>
        <v>3.2288572115253294E-6</v>
      </c>
      <c r="F226" s="7">
        <f>E226/VLOOKUP(B226,lookup_table!$A$2:$D$91,2)*1000</f>
        <v>1.4570655286666651E-2</v>
      </c>
    </row>
    <row r="227" spans="1:6">
      <c r="A227" s="14">
        <v>40131</v>
      </c>
      <c r="B227">
        <v>16</v>
      </c>
      <c r="C227" t="s">
        <v>126</v>
      </c>
      <c r="D227">
        <v>0.14004173349999999</v>
      </c>
      <c r="E227" s="8">
        <f>D227*VLOOKUP(Element_Concentrations!B227,lookup_table!$A$2:$D$91,4)*(1/1000)</f>
        <v>7.1465117147585494E-6</v>
      </c>
      <c r="F227" s="7">
        <f>E227/VLOOKUP(B227,lookup_table!$A$2:$D$91,2)*1000</f>
        <v>2.3837597447493492E-2</v>
      </c>
    </row>
    <row r="228" spans="1:6">
      <c r="A228" s="14">
        <v>40131</v>
      </c>
      <c r="B228" s="21">
        <v>16</v>
      </c>
      <c r="C228" s="21" t="s">
        <v>129</v>
      </c>
      <c r="D228" s="21">
        <v>0.15281261290000001</v>
      </c>
      <c r="E228" s="8">
        <f>D228*VLOOKUP(Element_Concentrations!B228,lookup_table!$A$2:$D$91,4)*(1/1000)</f>
        <v>7.7982262926837701E-6</v>
      </c>
      <c r="F228" s="7">
        <f>E228/VLOOKUP(B228,lookup_table!$A$2:$D$91,2)*1000</f>
        <v>2.6011428594675683E-2</v>
      </c>
    </row>
    <row r="229" spans="1:6">
      <c r="A229" s="14">
        <v>40131</v>
      </c>
      <c r="B229">
        <v>16</v>
      </c>
      <c r="C229" t="s">
        <v>130</v>
      </c>
      <c r="D229">
        <v>0.14135305080000002</v>
      </c>
      <c r="E229" s="8">
        <f>D229*VLOOKUP(Element_Concentrations!B229,lookup_table!$A$2:$D$91,4)*(1/1000)</f>
        <v>7.2134299412900414E-6</v>
      </c>
      <c r="F229" s="7">
        <f>E229/VLOOKUP(B229,lookup_table!$A$2:$D$91,2)*1000</f>
        <v>2.4060807008972788E-2</v>
      </c>
    </row>
    <row r="230" spans="1:6">
      <c r="A230" s="14">
        <v>40131</v>
      </c>
      <c r="B230">
        <v>16</v>
      </c>
      <c r="C230" t="s">
        <v>50</v>
      </c>
      <c r="D230">
        <v>19.525391039999999</v>
      </c>
      <c r="E230" s="8">
        <f>D230*VLOOKUP(Element_Concentrations!B230,lookup_table!$A$2:$D$91,4)*(1/1000)</f>
        <v>9.964060877795521E-4</v>
      </c>
      <c r="F230" s="7">
        <f>E230/VLOOKUP(B230,lookup_table!$A$2:$D$91,2)*1000</f>
        <v>3.3235693388243899</v>
      </c>
    </row>
    <row r="231" spans="1:6">
      <c r="A231" s="14">
        <v>40131</v>
      </c>
      <c r="B231">
        <v>16</v>
      </c>
      <c r="C231" t="s">
        <v>49</v>
      </c>
      <c r="D231">
        <v>19.662127689999998</v>
      </c>
      <c r="E231" s="8">
        <f>D231*VLOOKUP(Element_Concentrations!B231,lookup_table!$A$2:$D$91,4)*(1/1000)</f>
        <v>1.0033839367866971E-3</v>
      </c>
      <c r="F231" s="7">
        <f>E231/VLOOKUP(B231,lookup_table!$A$2:$D$91,2)*1000</f>
        <v>3.3468443521904505</v>
      </c>
    </row>
    <row r="232" spans="1:6">
      <c r="A232" s="14">
        <v>40131</v>
      </c>
      <c r="B232">
        <v>16</v>
      </c>
      <c r="C232" t="s">
        <v>48</v>
      </c>
      <c r="D232">
        <v>34.960156240000003</v>
      </c>
      <c r="E232" s="8">
        <f>D232*VLOOKUP(Element_Concentrations!B232,lookup_table!$A$2:$D$91,4)*(1/1000)</f>
        <v>1.7840622211303123E-3</v>
      </c>
      <c r="F232" s="7">
        <f>E232/VLOOKUP(B232,lookup_table!$A$2:$D$91,2)*1000</f>
        <v>5.9508412979663516</v>
      </c>
    </row>
    <row r="233" spans="1:6">
      <c r="A233" s="14">
        <v>40131</v>
      </c>
      <c r="B233">
        <v>16</v>
      </c>
      <c r="C233" t="s">
        <v>47</v>
      </c>
      <c r="D233">
        <v>2.9795663370000001</v>
      </c>
      <c r="E233" s="8">
        <f>D233*VLOOKUP(Element_Concentrations!B233,lookup_table!$A$2:$D$91,4)*(1/1000)</f>
        <v>1.5205114361334813E-4</v>
      </c>
      <c r="F233" s="7">
        <f>E233/VLOOKUP(B233,lookup_table!$A$2:$D$91,2)*1000</f>
        <v>0.50717526221930664</v>
      </c>
    </row>
    <row r="234" spans="1:6">
      <c r="A234" s="14">
        <v>40131</v>
      </c>
      <c r="B234">
        <v>16</v>
      </c>
      <c r="C234" t="s">
        <v>46</v>
      </c>
      <c r="D234">
        <v>3.3857824050000001</v>
      </c>
      <c r="E234" s="8">
        <f>D234*VLOOKUP(Element_Concentrations!B234,lookup_table!$A$2:$D$91,4)*(1/1000)</f>
        <v>1.7278087764427652E-4</v>
      </c>
      <c r="F234" s="7">
        <f>E234/VLOOKUP(B234,lookup_table!$A$2:$D$91,2)*1000</f>
        <v>0.57632047246256335</v>
      </c>
    </row>
    <row r="235" spans="1:6">
      <c r="A235" s="14">
        <v>40131</v>
      </c>
      <c r="B235">
        <v>16</v>
      </c>
      <c r="C235" t="s">
        <v>45</v>
      </c>
      <c r="D235">
        <v>3.438543197</v>
      </c>
      <c r="E235" s="8">
        <f>D235*VLOOKUP(Element_Concentrations!B235,lookup_table!$A$2:$D$91,4)*(1/1000)</f>
        <v>1.7547332944906611E-4</v>
      </c>
      <c r="F235" s="7">
        <f>E235/VLOOKUP(B235,lookup_table!$A$2:$D$91,2)*1000</f>
        <v>0.5853012990295734</v>
      </c>
    </row>
    <row r="236" spans="1:6">
      <c r="A236" s="14">
        <v>40131</v>
      </c>
      <c r="B236">
        <v>16</v>
      </c>
      <c r="C236" t="s">
        <v>84</v>
      </c>
      <c r="D236">
        <v>3.4482307799999998</v>
      </c>
      <c r="E236" s="8">
        <f>D236*VLOOKUP(Element_Concentrations!B236,lookup_table!$A$2:$D$91,4)*(1/1000)</f>
        <v>1.75967699403414E-4</v>
      </c>
      <c r="F236" s="7">
        <f>E236/VLOOKUP(B236,lookup_table!$A$2:$D$91,2)*1000</f>
        <v>0.58695029821018674</v>
      </c>
    </row>
    <row r="237" spans="1:6">
      <c r="A237" s="14">
        <v>40131</v>
      </c>
      <c r="B237">
        <v>16</v>
      </c>
      <c r="C237" t="s">
        <v>83</v>
      </c>
      <c r="D237">
        <v>0.41935372920000002</v>
      </c>
      <c r="E237" s="8">
        <f>D237*VLOOKUP(Element_Concentrations!B237,lookup_table!$A$2:$D$91,4)*(1/1000)</f>
        <v>2.140016596092396E-5</v>
      </c>
      <c r="F237" s="7">
        <f>E237/VLOOKUP(B237,lookup_table!$A$2:$D$91,2)*1000</f>
        <v>7.1381474185870444E-2</v>
      </c>
    </row>
    <row r="238" spans="1:6">
      <c r="A238" s="14">
        <v>40131</v>
      </c>
      <c r="B238">
        <v>16</v>
      </c>
      <c r="C238" t="s">
        <v>82</v>
      </c>
      <c r="D238">
        <v>6.0652132510000003</v>
      </c>
      <c r="E238" s="8">
        <f>D238*VLOOKUP(Element_Concentrations!B238,lookup_table!$A$2:$D$91,4)*(1/1000)</f>
        <v>3.0951571697575633E-4</v>
      </c>
      <c r="F238" s="7">
        <f>E238/VLOOKUP(B238,lookup_table!$A$2:$D$91,2)*1000</f>
        <v>1.0324073281379464</v>
      </c>
    </row>
    <row r="239" spans="1:6">
      <c r="A239" s="14">
        <v>40131</v>
      </c>
      <c r="B239">
        <v>16</v>
      </c>
      <c r="C239" t="s">
        <v>81</v>
      </c>
      <c r="D239">
        <v>5.9769612570000001</v>
      </c>
      <c r="E239" s="8">
        <f>D239*VLOOKUP(Element_Concentrations!B239,lookup_table!$A$2:$D$91,4)*(1/1000)</f>
        <v>3.0501210299434413E-4</v>
      </c>
      <c r="F239" s="7">
        <f>E239/VLOOKUP(B239,lookup_table!$A$2:$D$91,2)*1000</f>
        <v>1.0173852668256975</v>
      </c>
    </row>
    <row r="240" spans="1:6">
      <c r="A240" s="14">
        <v>40131</v>
      </c>
      <c r="B240">
        <v>16</v>
      </c>
      <c r="C240" t="s">
        <v>80</v>
      </c>
      <c r="D240">
        <v>5.5460848879999997E-2</v>
      </c>
      <c r="E240" s="8">
        <f>D240*VLOOKUP(Element_Concentrations!B240,lookup_table!$A$2:$D$91,4)*(1/1000)</f>
        <v>2.8302392174499438E-6</v>
      </c>
      <c r="F240" s="7">
        <f>E240/VLOOKUP(B240,lookup_table!$A$2:$D$91,2)*1000</f>
        <v>9.4404243410605194E-3</v>
      </c>
    </row>
    <row r="241" spans="1:6">
      <c r="A241" s="14">
        <v>40131</v>
      </c>
      <c r="B241">
        <v>16</v>
      </c>
      <c r="C241" t="s">
        <v>79</v>
      </c>
      <c r="D241">
        <v>5.4875270330000003E-2</v>
      </c>
      <c r="E241" s="8">
        <f>D241*VLOOKUP(Element_Concentrations!B241,lookup_table!$A$2:$D$91,4)*(1/1000)</f>
        <v>2.8003563827913294E-6</v>
      </c>
      <c r="F241" s="7">
        <f>E241/VLOOKUP(B241,lookup_table!$A$2:$D$91,2)*1000</f>
        <v>9.3407484415988298E-3</v>
      </c>
    </row>
    <row r="242" spans="1:6">
      <c r="A242" s="14">
        <v>40131</v>
      </c>
      <c r="B242">
        <v>17</v>
      </c>
      <c r="C242" t="s">
        <v>126</v>
      </c>
      <c r="D242">
        <v>0.11665701570000001</v>
      </c>
      <c r="E242" s="8">
        <f>D242*VLOOKUP(Element_Concentrations!B242,lookup_table!$A$2:$D$91,4)*(1/1000)</f>
        <v>5.8976537572213502E-6</v>
      </c>
      <c r="F242" s="7">
        <f>E242/VLOOKUP(B242,lookup_table!$A$2:$D$91,2)*1000</f>
        <v>2.1835074998968345E-2</v>
      </c>
    </row>
    <row r="243" spans="1:6">
      <c r="A243" s="14">
        <v>40131</v>
      </c>
      <c r="B243" s="21">
        <v>17</v>
      </c>
      <c r="C243" s="21" t="s">
        <v>129</v>
      </c>
      <c r="D243" s="21">
        <v>0.1339656212</v>
      </c>
      <c r="E243" s="8">
        <f>D243*VLOOKUP(Element_Concentrations!B243,lookup_table!$A$2:$D$91,4)*(1/1000)</f>
        <v>6.7726989625765988E-6</v>
      </c>
      <c r="F243" s="7">
        <f>E243/VLOOKUP(B243,lookup_table!$A$2:$D$91,2)*1000</f>
        <v>2.5074783274996661E-2</v>
      </c>
    </row>
    <row r="244" spans="1:6">
      <c r="A244" s="14">
        <v>40131</v>
      </c>
      <c r="B244">
        <v>17</v>
      </c>
      <c r="C244" t="s">
        <v>130</v>
      </c>
      <c r="D244">
        <v>0.1170199381</v>
      </c>
      <c r="E244" s="8">
        <f>D244*VLOOKUP(Element_Concentrations!B244,lookup_table!$A$2:$D$91,4)*(1/1000)</f>
        <v>5.9160014806145496E-6</v>
      </c>
      <c r="F244" s="7">
        <f>E244/VLOOKUP(B244,lookup_table!$A$2:$D$91,2)*1000</f>
        <v>2.190300437102758E-2</v>
      </c>
    </row>
    <row r="245" spans="1:6">
      <c r="A245" s="14">
        <v>40131</v>
      </c>
      <c r="B245">
        <v>17</v>
      </c>
      <c r="C245" t="s">
        <v>50</v>
      </c>
      <c r="D245">
        <v>22.771671489999999</v>
      </c>
      <c r="E245" s="8">
        <f>D245*VLOOKUP(Element_Concentrations!B245,lookup_table!$A$2:$D$91,4)*(1/1000)</f>
        <v>1.1512332380126948E-3</v>
      </c>
      <c r="F245" s="7">
        <f>E245/VLOOKUP(B245,lookup_table!$A$2:$D$91,2)*1000</f>
        <v>4.2622481970110879</v>
      </c>
    </row>
    <row r="246" spans="1:6">
      <c r="A246" s="14">
        <v>40131</v>
      </c>
      <c r="B246">
        <v>17</v>
      </c>
      <c r="C246" t="s">
        <v>49</v>
      </c>
      <c r="D246">
        <v>22.92499243</v>
      </c>
      <c r="E246" s="8">
        <f>D246*VLOOKUP(Element_Concentrations!B246,lookup_table!$A$2:$D$91,4)*(1/1000)</f>
        <v>1.158984454794865E-3</v>
      </c>
      <c r="F246" s="7">
        <f>E246/VLOOKUP(B246,lookup_table!$A$2:$D$91,2)*1000</f>
        <v>4.2909457785815066</v>
      </c>
    </row>
    <row r="247" spans="1:6">
      <c r="A247" s="14">
        <v>40131</v>
      </c>
      <c r="B247">
        <v>17</v>
      </c>
      <c r="C247" t="s">
        <v>48</v>
      </c>
      <c r="D247">
        <v>33.885784039999997</v>
      </c>
      <c r="E247" s="8">
        <f>D247*VLOOKUP(Element_Concentrations!B247,lookup_table!$A$2:$D$91,4)*(1/1000)</f>
        <v>1.7131127550342197E-3</v>
      </c>
      <c r="F247" s="7">
        <f>E247/VLOOKUP(B247,lookup_table!$A$2:$D$91,2)*1000</f>
        <v>6.3425129768019985</v>
      </c>
    </row>
    <row r="248" spans="1:6">
      <c r="A248" s="14">
        <v>40131</v>
      </c>
      <c r="B248">
        <v>17</v>
      </c>
      <c r="C248" t="s">
        <v>47</v>
      </c>
      <c r="D248">
        <v>4.8160359660000003</v>
      </c>
      <c r="E248" s="8">
        <f>D248*VLOOKUP(Element_Concentrations!B248,lookup_table!$A$2:$D$91,4)*(1/1000)</f>
        <v>2.4347710627911301E-4</v>
      </c>
      <c r="F248" s="7">
        <f>E248/VLOOKUP(B248,lookup_table!$A$2:$D$91,2)*1000</f>
        <v>0.90143319614629025</v>
      </c>
    </row>
    <row r="249" spans="1:6">
      <c r="A249" s="14">
        <v>40131</v>
      </c>
      <c r="B249">
        <v>17</v>
      </c>
      <c r="C249" t="s">
        <v>46</v>
      </c>
      <c r="D249">
        <v>5.4528001059999998</v>
      </c>
      <c r="E249" s="8">
        <f>D249*VLOOKUP(Element_Concentrations!B249,lookup_table!$A$2:$D$91,4)*(1/1000)</f>
        <v>2.7566903575888298E-4</v>
      </c>
      <c r="F249" s="7">
        <f>E249/VLOOKUP(B249,lookup_table!$A$2:$D$91,2)*1000</f>
        <v>1.0206184219136727</v>
      </c>
    </row>
    <row r="250" spans="1:6">
      <c r="A250" s="14">
        <v>40131</v>
      </c>
      <c r="B250">
        <v>17</v>
      </c>
      <c r="C250" t="s">
        <v>45</v>
      </c>
      <c r="D250">
        <v>2.6911608139999998</v>
      </c>
      <c r="E250" s="8">
        <f>D250*VLOOKUP(Element_Concentrations!B250,lookup_table!$A$2:$D$91,4)*(1/1000)</f>
        <v>1.36052980532177E-4</v>
      </c>
      <c r="F250" s="7">
        <f>E250/VLOOKUP(B250,lookup_table!$A$2:$D$91,2)*1000</f>
        <v>0.50371336739051087</v>
      </c>
    </row>
    <row r="251" spans="1:6">
      <c r="A251" s="14">
        <v>40131</v>
      </c>
      <c r="B251">
        <v>17</v>
      </c>
      <c r="C251" t="s">
        <v>84</v>
      </c>
      <c r="D251">
        <v>2.6931755669999999</v>
      </c>
      <c r="E251" s="8">
        <f>D251*VLOOKUP(Element_Concentrations!B251,lookup_table!$A$2:$D$91,4)*(1/1000)</f>
        <v>1.3615483737746848E-4</v>
      </c>
      <c r="F251" s="7">
        <f>E251/VLOOKUP(B251,lookup_table!$A$2:$D$91,2)*1000</f>
        <v>0.50409047529606987</v>
      </c>
    </row>
    <row r="252" spans="1:6">
      <c r="A252" s="14">
        <v>40131</v>
      </c>
      <c r="B252">
        <v>17</v>
      </c>
      <c r="C252" t="s">
        <v>83</v>
      </c>
      <c r="D252">
        <v>0.37010422230000001</v>
      </c>
      <c r="E252" s="8">
        <f>D252*VLOOKUP(Element_Concentrations!B252,lookup_table!$A$2:$D$91,4)*(1/1000)</f>
        <v>1.8710804010487652E-5</v>
      </c>
      <c r="F252" s="7">
        <f>E252/VLOOKUP(B252,lookup_table!$A$2:$D$91,2)*1000</f>
        <v>6.9273617217651434E-2</v>
      </c>
    </row>
    <row r="253" spans="1:6">
      <c r="A253" s="14">
        <v>40131</v>
      </c>
      <c r="B253">
        <v>17</v>
      </c>
      <c r="C253" t="s">
        <v>82</v>
      </c>
      <c r="D253">
        <v>6.1614189320000001</v>
      </c>
      <c r="E253" s="8">
        <f>D253*VLOOKUP(Element_Concentrations!B253,lookup_table!$A$2:$D$91,4)*(1/1000)</f>
        <v>3.1149361481672599E-4</v>
      </c>
      <c r="F253" s="7">
        <f>E253/VLOOKUP(B253,lookup_table!$A$2:$D$91,2)*1000</f>
        <v>1.1532529241641096</v>
      </c>
    </row>
    <row r="254" spans="1:6">
      <c r="A254" s="14">
        <v>40131</v>
      </c>
      <c r="B254">
        <v>17</v>
      </c>
      <c r="C254" t="s">
        <v>81</v>
      </c>
      <c r="D254">
        <v>6.0525654060000003</v>
      </c>
      <c r="E254" s="8">
        <f>D254*VLOOKUP(Element_Concentrations!B254,lookup_table!$A$2:$D$91,4)*(1/1000)</f>
        <v>3.05990470383033E-4</v>
      </c>
      <c r="F254" s="7">
        <f>E254/VLOOKUP(B254,lookup_table!$A$2:$D$91,2)*1000</f>
        <v>1.1328784538431433</v>
      </c>
    </row>
    <row r="255" spans="1:6">
      <c r="A255" s="14">
        <v>40131</v>
      </c>
      <c r="B255">
        <v>17</v>
      </c>
      <c r="C255" t="s">
        <v>80</v>
      </c>
      <c r="D255">
        <v>5.9862876619999998E-2</v>
      </c>
      <c r="E255" s="8">
        <f>D255*VLOOKUP(Element_Concentrations!B255,lookup_table!$A$2:$D$91,4)*(1/1000)</f>
        <v>3.0263976589624096E-6</v>
      </c>
      <c r="F255" s="7">
        <f>E255/VLOOKUP(B255,lookup_table!$A$2:$D$91,2)*1000</f>
        <v>1.120473031826142E-2</v>
      </c>
    </row>
    <row r="256" spans="1:6">
      <c r="A256" s="14">
        <v>40131</v>
      </c>
      <c r="B256">
        <v>17</v>
      </c>
      <c r="C256" t="s">
        <v>79</v>
      </c>
      <c r="D256">
        <v>5.9516369819999998E-2</v>
      </c>
      <c r="E256" s="8">
        <f>D256*VLOOKUP(Element_Concentrations!B256,lookup_table!$A$2:$D$91,4)*(1/1000)</f>
        <v>3.0088798344350099E-6</v>
      </c>
      <c r="F256" s="7">
        <f>E256/VLOOKUP(B256,lookup_table!$A$2:$D$91,2)*1000</f>
        <v>1.1139873507719399E-2</v>
      </c>
    </row>
    <row r="257" spans="1:6">
      <c r="A257" s="14">
        <v>40131</v>
      </c>
      <c r="B257">
        <v>18</v>
      </c>
      <c r="C257" t="s">
        <v>126</v>
      </c>
      <c r="D257">
        <v>0.15429741329999999</v>
      </c>
      <c r="E257" s="8">
        <f>D257*VLOOKUP(Element_Concentrations!B257,lookup_table!$A$2:$D$91,4)*(1/1000)</f>
        <v>8.4374763109665602E-6</v>
      </c>
      <c r="F257" s="7">
        <f>E257/VLOOKUP(B257,lookup_table!$A$2:$D$91,2)*1000</f>
        <v>3.0614935816279248E-2</v>
      </c>
    </row>
    <row r="258" spans="1:6">
      <c r="A258" s="14">
        <v>40131</v>
      </c>
      <c r="B258" s="21">
        <v>18</v>
      </c>
      <c r="C258" s="21" t="s">
        <v>129</v>
      </c>
      <c r="D258" s="21">
        <v>0.1684907726</v>
      </c>
      <c r="E258" s="8">
        <f>D258*VLOOKUP(Element_Concentrations!B258,lookup_table!$A$2:$D$91,4)*(1/1000)</f>
        <v>9.2136146162403209E-6</v>
      </c>
      <c r="F258" s="7">
        <f>E258/VLOOKUP(B258,lookup_table!$A$2:$D$91,2)*1000</f>
        <v>3.3431112540784902E-2</v>
      </c>
    </row>
    <row r="259" spans="1:6">
      <c r="A259" s="14">
        <v>40131</v>
      </c>
      <c r="B259">
        <v>18</v>
      </c>
      <c r="C259" t="s">
        <v>130</v>
      </c>
      <c r="D259">
        <v>0.1569959296</v>
      </c>
      <c r="E259" s="8">
        <f>D259*VLOOKUP(Element_Concentrations!B259,lookup_table!$A$2:$D$91,4)*(1/1000)</f>
        <v>8.5850398175027207E-6</v>
      </c>
      <c r="F259" s="7">
        <f>E259/VLOOKUP(B259,lookup_table!$A$2:$D$91,2)*1000</f>
        <v>3.1150362182520756E-2</v>
      </c>
    </row>
    <row r="260" spans="1:6">
      <c r="A260" s="14">
        <v>40131</v>
      </c>
      <c r="B260">
        <v>18</v>
      </c>
      <c r="C260" t="s">
        <v>50</v>
      </c>
      <c r="D260">
        <v>20.346244630000001</v>
      </c>
      <c r="E260" s="8">
        <f>D260*VLOOKUP(Element_Concentrations!B260,lookup_table!$A$2:$D$91,4)*(1/1000)</f>
        <v>1.1125977643512161E-3</v>
      </c>
      <c r="F260" s="7">
        <f>E260/VLOOKUP(B260,lookup_table!$A$2:$D$91,2)*1000</f>
        <v>4.0370020477184907</v>
      </c>
    </row>
    <row r="261" spans="1:6">
      <c r="A261" s="14">
        <v>40131</v>
      </c>
      <c r="B261">
        <v>18</v>
      </c>
      <c r="C261" t="s">
        <v>49</v>
      </c>
      <c r="D261">
        <v>20.475941679999998</v>
      </c>
      <c r="E261" s="8">
        <f>D261*VLOOKUP(Element_Concentrations!B261,lookup_table!$A$2:$D$91,4)*(1/1000)</f>
        <v>1.1196900140757761E-3</v>
      </c>
      <c r="F261" s="7">
        <f>E261/VLOOKUP(B261,lookup_table!$A$2:$D$91,2)*1000</f>
        <v>4.0627359001298116</v>
      </c>
    </row>
    <row r="262" spans="1:6">
      <c r="A262" s="14">
        <v>40131</v>
      </c>
      <c r="B262">
        <v>18</v>
      </c>
      <c r="C262" t="s">
        <v>48</v>
      </c>
      <c r="D262">
        <v>31.490689280000002</v>
      </c>
      <c r="E262" s="8">
        <f>D262*VLOOKUP(Element_Concentrations!B262,lookup_table!$A$2:$D$91,4)*(1/1000)</f>
        <v>1.7220116600360964E-3</v>
      </c>
      <c r="F262" s="7">
        <f>E262/VLOOKUP(B262,lookup_table!$A$2:$D$91,2)*1000</f>
        <v>6.2482280843109441</v>
      </c>
    </row>
    <row r="263" spans="1:6">
      <c r="A263" s="14">
        <v>40131</v>
      </c>
      <c r="B263">
        <v>18</v>
      </c>
      <c r="C263" t="s">
        <v>47</v>
      </c>
      <c r="D263">
        <v>2.2424349690000001</v>
      </c>
      <c r="E263" s="8">
        <f>D263*VLOOKUP(Element_Concentrations!B263,lookup_table!$A$2:$D$91,4)*(1/1000)</f>
        <v>1.2262351989682083E-4</v>
      </c>
      <c r="F263" s="7">
        <f>E263/VLOOKUP(B263,lookup_table!$A$2:$D$91,2)*1000</f>
        <v>0.44493294592460386</v>
      </c>
    </row>
    <row r="264" spans="1:6">
      <c r="A264" s="14">
        <v>40131</v>
      </c>
      <c r="B264">
        <v>18</v>
      </c>
      <c r="C264" t="s">
        <v>46</v>
      </c>
      <c r="D264">
        <v>2.5406667430000001</v>
      </c>
      <c r="E264" s="8">
        <f>D264*VLOOKUP(Element_Concentrations!B264,lookup_table!$A$2:$D$91,4)*(1/1000)</f>
        <v>1.3893178764081763E-4</v>
      </c>
      <c r="F264" s="7">
        <f>E264/VLOOKUP(B264,lookup_table!$A$2:$D$91,2)*1000</f>
        <v>0.50410663149788693</v>
      </c>
    </row>
    <row r="265" spans="1:6">
      <c r="A265" s="14">
        <v>40131</v>
      </c>
      <c r="B265">
        <v>18</v>
      </c>
      <c r="C265" t="s">
        <v>45</v>
      </c>
      <c r="D265">
        <v>2.041814923</v>
      </c>
      <c r="E265" s="8">
        <f>D265*VLOOKUP(Element_Concentrations!B265,lookup_table!$A$2:$D$91,4)*(1/1000)</f>
        <v>1.1165297379739361E-4</v>
      </c>
      <c r="F265" s="7">
        <f>E265/VLOOKUP(B265,lookup_table!$A$2:$D$91,2)*1000</f>
        <v>0.40512690057109441</v>
      </c>
    </row>
    <row r="266" spans="1:6">
      <c r="A266" s="14">
        <v>40131</v>
      </c>
      <c r="B266">
        <v>18</v>
      </c>
      <c r="C266" t="s">
        <v>84</v>
      </c>
      <c r="D266">
        <v>2.0585589870000001</v>
      </c>
      <c r="E266" s="8">
        <f>D266*VLOOKUP(Element_Concentrations!B266,lookup_table!$A$2:$D$91,4)*(1/1000)</f>
        <v>1.1256859279791843E-4</v>
      </c>
      <c r="F266" s="7">
        <f>E266/VLOOKUP(B266,lookup_table!$A$2:$D$91,2)*1000</f>
        <v>0.40844917560928312</v>
      </c>
    </row>
    <row r="267" spans="1:6">
      <c r="A267" s="14">
        <v>40131</v>
      </c>
      <c r="B267">
        <v>18</v>
      </c>
      <c r="C267" t="s">
        <v>83</v>
      </c>
      <c r="D267">
        <v>0.60821458240000004</v>
      </c>
      <c r="E267" s="8">
        <f>D267*VLOOKUP(Element_Concentrations!B267,lookup_table!$A$2:$D$91,4)*(1/1000)</f>
        <v>3.3259119652295689E-5</v>
      </c>
      <c r="F267" s="7">
        <f>E267/VLOOKUP(B267,lookup_table!$A$2:$D$91,2)*1000</f>
        <v>0.12067895374563022</v>
      </c>
    </row>
    <row r="268" spans="1:6">
      <c r="A268" s="14">
        <v>40131</v>
      </c>
      <c r="B268">
        <v>18</v>
      </c>
      <c r="C268" t="s">
        <v>82</v>
      </c>
      <c r="D268">
        <v>4.8224387640000002</v>
      </c>
      <c r="E268" s="8">
        <f>D268*VLOOKUP(Element_Concentrations!B268,lookup_table!$A$2:$D$91,4)*(1/1000)</f>
        <v>2.6370638341956487E-4</v>
      </c>
      <c r="F268" s="7">
        <f>E268/VLOOKUP(B268,lookup_table!$A$2:$D$91,2)*1000</f>
        <v>0.95684464230611344</v>
      </c>
    </row>
    <row r="269" spans="1:6">
      <c r="A269" s="14">
        <v>40131</v>
      </c>
      <c r="B269">
        <v>18</v>
      </c>
      <c r="C269" t="s">
        <v>81</v>
      </c>
      <c r="D269">
        <v>4.7373675520000003</v>
      </c>
      <c r="E269" s="8">
        <f>D269*VLOOKUP(Element_Concentrations!B269,lookup_table!$A$2:$D$91,4)*(1/1000)</f>
        <v>2.5905441731952647E-4</v>
      </c>
      <c r="F269" s="7">
        <f>E269/VLOOKUP(B269,lookup_table!$A$2:$D$91,2)*1000</f>
        <v>0.93996522975154739</v>
      </c>
    </row>
    <row r="270" spans="1:6">
      <c r="A270" s="14">
        <v>40131</v>
      </c>
      <c r="B270">
        <v>18</v>
      </c>
      <c r="C270" t="s">
        <v>80</v>
      </c>
      <c r="D270">
        <v>4.628178409E-2</v>
      </c>
      <c r="E270" s="8">
        <f>D270*VLOOKUP(Element_Concentrations!B270,lookup_table!$A$2:$D$91,4)*(1/1000)</f>
        <v>2.5308360557502882E-6</v>
      </c>
      <c r="F270" s="7">
        <f>E270/VLOOKUP(B270,lookup_table!$A$2:$D$91,2)*1000</f>
        <v>9.1830045564233968E-3</v>
      </c>
    </row>
    <row r="271" spans="1:6">
      <c r="A271" s="14">
        <v>40131</v>
      </c>
      <c r="B271">
        <v>18</v>
      </c>
      <c r="C271" t="s">
        <v>79</v>
      </c>
      <c r="D271">
        <v>4.6387539509999999E-2</v>
      </c>
      <c r="E271" s="8">
        <f>D271*VLOOKUP(Element_Concentrations!B271,lookup_table!$A$2:$D$91,4)*(1/1000)</f>
        <v>2.5366191005332325E-6</v>
      </c>
      <c r="F271" s="7">
        <f>E271/VLOOKUP(B271,lookup_table!$A$2:$D$91,2)*1000</f>
        <v>9.2039880280596238E-3</v>
      </c>
    </row>
    <row r="272" spans="1:6">
      <c r="A272" s="14">
        <v>40131</v>
      </c>
      <c r="B272">
        <v>19</v>
      </c>
      <c r="C272" t="s">
        <v>126</v>
      </c>
      <c r="D272">
        <v>0.12649295159999999</v>
      </c>
      <c r="E272" s="8">
        <f>D272*VLOOKUP(Element_Concentrations!B272,lookup_table!$A$2:$D$91,4)*(1/1000)</f>
        <v>6.4864573636867193E-6</v>
      </c>
      <c r="F272" s="7">
        <f>E272/VLOOKUP(B272,lookup_table!$A$2:$D$91,2)*1000</f>
        <v>3.0381533319375736E-2</v>
      </c>
    </row>
    <row r="273" spans="1:6">
      <c r="A273" s="14">
        <v>40131</v>
      </c>
      <c r="B273" s="21">
        <v>19</v>
      </c>
      <c r="C273" s="21" t="s">
        <v>129</v>
      </c>
      <c r="D273" s="21">
        <v>0.13289831659999998</v>
      </c>
      <c r="E273" s="8">
        <f>D273*VLOOKUP(Element_Concentrations!B273,lookup_table!$A$2:$D$91,4)*(1/1000)</f>
        <v>6.8149193565947189E-6</v>
      </c>
      <c r="F273" s="7">
        <f>E273/VLOOKUP(B273,lookup_table!$A$2:$D$91,2)*1000</f>
        <v>3.1919996986392127E-2</v>
      </c>
    </row>
    <row r="274" spans="1:6">
      <c r="A274" s="14">
        <v>40131</v>
      </c>
      <c r="B274">
        <v>19</v>
      </c>
      <c r="C274" t="s">
        <v>130</v>
      </c>
      <c r="D274">
        <v>0.1234929032</v>
      </c>
      <c r="E274" s="8">
        <f>D274*VLOOKUP(Element_Concentrations!B274,lookup_table!$A$2:$D$91,4)*(1/1000)</f>
        <v>6.3326172817734398E-6</v>
      </c>
      <c r="F274" s="7">
        <f>E274/VLOOKUP(B274,lookup_table!$A$2:$D$91,2)*1000</f>
        <v>2.9660970874817047E-2</v>
      </c>
    </row>
    <row r="275" spans="1:6">
      <c r="A275" s="14">
        <v>40131</v>
      </c>
      <c r="B275">
        <v>19</v>
      </c>
      <c r="C275" t="s">
        <v>50</v>
      </c>
      <c r="D275">
        <v>31.77767815</v>
      </c>
      <c r="E275" s="8">
        <f>D275*VLOOKUP(Element_Concentrations!B275,lookup_table!$A$2:$D$91,4)*(1/1000)</f>
        <v>1.62953391338948E-3</v>
      </c>
      <c r="F275" s="7">
        <f>E275/VLOOKUP(B275,lookup_table!$A$2:$D$91,2)*1000</f>
        <v>7.6324773460865574</v>
      </c>
    </row>
    <row r="276" spans="1:6">
      <c r="A276" s="14">
        <v>40131</v>
      </c>
      <c r="B276">
        <v>19</v>
      </c>
      <c r="C276" t="s">
        <v>49</v>
      </c>
      <c r="D276">
        <v>32.017308960000001</v>
      </c>
      <c r="E276" s="8">
        <f>D276*VLOOKUP(Element_Concentrations!B276,lookup_table!$A$2:$D$91,4)*(1/1000)</f>
        <v>1.6418219896216319E-3</v>
      </c>
      <c r="F276" s="7">
        <f>E276/VLOOKUP(B276,lookup_table!$A$2:$D$91,2)*1000</f>
        <v>7.6900327382746232</v>
      </c>
    </row>
    <row r="277" spans="1:6">
      <c r="A277" s="14">
        <v>40131</v>
      </c>
      <c r="B277">
        <v>19</v>
      </c>
      <c r="C277" t="s">
        <v>48</v>
      </c>
      <c r="D277">
        <v>31.564695700000001</v>
      </c>
      <c r="E277" s="8">
        <f>D277*VLOOKUP(Element_Concentrations!B277,lookup_table!$A$2:$D$91,4)*(1/1000)</f>
        <v>1.6186123437394401E-3</v>
      </c>
      <c r="F277" s="7">
        <f>E277/VLOOKUP(B277,lookup_table!$A$2:$D$91,2)*1000</f>
        <v>7.5813224531121319</v>
      </c>
    </row>
    <row r="278" spans="1:6">
      <c r="A278" s="14">
        <v>40131</v>
      </c>
      <c r="B278">
        <v>19</v>
      </c>
      <c r="C278" t="s">
        <v>47</v>
      </c>
      <c r="D278">
        <v>3.8975353510000001</v>
      </c>
      <c r="E278" s="8">
        <f>D278*VLOOKUP(Element_Concentrations!B278,lookup_table!$A$2:$D$91,4)*(1/1000)</f>
        <v>1.9986249477099919E-4</v>
      </c>
      <c r="F278" s="7">
        <f>E278/VLOOKUP(B278,lookup_table!$A$2:$D$91,2)*1000</f>
        <v>0.93612409728805235</v>
      </c>
    </row>
    <row r="279" spans="1:6">
      <c r="A279" s="14">
        <v>40131</v>
      </c>
      <c r="B279">
        <v>19</v>
      </c>
      <c r="C279" t="s">
        <v>46</v>
      </c>
      <c r="D279">
        <v>4.4090574350000002</v>
      </c>
      <c r="E279" s="8">
        <f>D279*VLOOKUP(Element_Concentrations!B279,lookup_table!$A$2:$D$91,4)*(1/1000)</f>
        <v>2.2609293802085202E-4</v>
      </c>
      <c r="F279" s="7">
        <f>E279/VLOOKUP(B279,lookup_table!$A$2:$D$91,2)*1000</f>
        <v>1.0589833162569182</v>
      </c>
    </row>
    <row r="280" spans="1:6">
      <c r="A280" s="14">
        <v>40131</v>
      </c>
      <c r="B280">
        <v>19</v>
      </c>
      <c r="C280" t="s">
        <v>45</v>
      </c>
      <c r="D280">
        <v>0.44329065610000001</v>
      </c>
      <c r="E280" s="8">
        <f>D280*VLOOKUP(Element_Concentrations!B280,lookup_table!$A$2:$D$91,4)*(1/1000)</f>
        <v>2.2731590212283123E-5</v>
      </c>
      <c r="F280" s="7">
        <f>E280/VLOOKUP(B280,lookup_table!$A$2:$D$91,2)*1000</f>
        <v>0.10647114853528396</v>
      </c>
    </row>
    <row r="281" spans="1:6">
      <c r="A281" s="14">
        <v>40131</v>
      </c>
      <c r="B281">
        <v>19</v>
      </c>
      <c r="C281" t="s">
        <v>84</v>
      </c>
      <c r="D281">
        <v>0.44335524059999998</v>
      </c>
      <c r="E281" s="8">
        <f>D281*VLOOKUP(Element_Concentrations!B281,lookup_table!$A$2:$D$91,4)*(1/1000)</f>
        <v>2.2734902053775517E-5</v>
      </c>
      <c r="F281" s="7">
        <f>E281/VLOOKUP(B281,lookup_table!$A$2:$D$91,2)*1000</f>
        <v>0.10648666067342162</v>
      </c>
    </row>
    <row r="282" spans="1:6">
      <c r="A282" s="14">
        <v>40131</v>
      </c>
      <c r="B282">
        <v>19</v>
      </c>
      <c r="C282" t="s">
        <v>83</v>
      </c>
      <c r="D282">
        <v>1.2204597880000001</v>
      </c>
      <c r="E282" s="8">
        <f>D282*VLOOKUP(Element_Concentrations!B282,lookup_table!$A$2:$D$91,4)*(1/1000)</f>
        <v>6.2584201560809597E-5</v>
      </c>
      <c r="F282" s="7">
        <f>E282/VLOOKUP(B282,lookup_table!$A$2:$D$91,2)*1000</f>
        <v>0.29313443354009183</v>
      </c>
    </row>
    <row r="283" spans="1:6">
      <c r="A283" s="14">
        <v>40131</v>
      </c>
      <c r="B283">
        <v>19</v>
      </c>
      <c r="C283" t="s">
        <v>82</v>
      </c>
      <c r="D283">
        <v>4.1802034060000004</v>
      </c>
      <c r="E283" s="8">
        <f>D283*VLOOKUP(Element_Concentrations!B283,lookup_table!$A$2:$D$91,4)*(1/1000)</f>
        <v>2.1435748649695522E-4</v>
      </c>
      <c r="F283" s="7">
        <f>E283/VLOOKUP(B283,lookup_table!$A$2:$D$91,2)*1000</f>
        <v>1.0040163301965115</v>
      </c>
    </row>
    <row r="284" spans="1:6">
      <c r="A284" s="14">
        <v>40131</v>
      </c>
      <c r="B284">
        <v>19</v>
      </c>
      <c r="C284" t="s">
        <v>81</v>
      </c>
      <c r="D284">
        <v>4.0605902909999996</v>
      </c>
      <c r="E284" s="8">
        <f>D284*VLOOKUP(Element_Concentrations!B284,lookup_table!$A$2:$D$91,4)*(1/1000)</f>
        <v>2.0822382165024716E-4</v>
      </c>
      <c r="F284" s="7">
        <f>E284/VLOOKUP(B284,lookup_table!$A$2:$D$91,2)*1000</f>
        <v>0.97528722084424901</v>
      </c>
    </row>
    <row r="285" spans="1:6">
      <c r="A285" s="14">
        <v>40131</v>
      </c>
      <c r="B285">
        <v>19</v>
      </c>
      <c r="C285" t="s">
        <v>80</v>
      </c>
      <c r="D285">
        <v>6.1728557490000002E-2</v>
      </c>
      <c r="E285" s="8">
        <f>D285*VLOOKUP(Element_Concentrations!B285,lookup_table!$A$2:$D$91,4)*(1/1000)</f>
        <v>3.1653910452412081E-6</v>
      </c>
      <c r="F285" s="7">
        <f>E285/VLOOKUP(B285,lookup_table!$A$2:$D$91,2)*1000</f>
        <v>1.4826187565532591E-2</v>
      </c>
    </row>
    <row r="286" spans="1:6">
      <c r="A286" s="14">
        <v>40131</v>
      </c>
      <c r="B286">
        <v>19</v>
      </c>
      <c r="C286" t="s">
        <v>79</v>
      </c>
      <c r="D286">
        <v>6.0635213100000002E-2</v>
      </c>
      <c r="E286" s="8">
        <f>D286*VLOOKUP(Element_Concentrations!B286,lookup_table!$A$2:$D$91,4)*(1/1000)</f>
        <v>3.10932521959752E-6</v>
      </c>
      <c r="F286" s="7">
        <f>E286/VLOOKUP(B286,lookup_table!$A$2:$D$91,2)*1000</f>
        <v>1.4563584166733114E-2</v>
      </c>
    </row>
    <row r="287" spans="1:6">
      <c r="A287" s="14">
        <v>40131</v>
      </c>
      <c r="B287">
        <v>20</v>
      </c>
      <c r="C287" t="s">
        <v>126</v>
      </c>
      <c r="D287">
        <v>0.29994668070000002</v>
      </c>
      <c r="E287" s="8">
        <f>D287*VLOOKUP(Element_Concentrations!B287,lookup_table!$A$2:$D$91,4)*(1/1000)</f>
        <v>1.5459011965933441E-5</v>
      </c>
      <c r="F287" s="7">
        <f>E287/VLOOKUP(B287,lookup_table!$A$2:$D$91,2)*1000</f>
        <v>5.2474582369088398E-2</v>
      </c>
    </row>
    <row r="288" spans="1:6">
      <c r="A288" s="14">
        <v>40131</v>
      </c>
      <c r="B288" s="21">
        <v>20</v>
      </c>
      <c r="C288" s="21" t="s">
        <v>129</v>
      </c>
      <c r="D288" s="21">
        <v>0.30253889890000002</v>
      </c>
      <c r="E288" s="8">
        <f>D288*VLOOKUP(Element_Concentrations!B288,lookup_table!$A$2:$D$91,4)*(1/1000)</f>
        <v>1.5592612818186881E-5</v>
      </c>
      <c r="F288" s="7">
        <f>E288/VLOOKUP(B288,lookup_table!$A$2:$D$91,2)*1000</f>
        <v>5.2928081528129271E-2</v>
      </c>
    </row>
    <row r="289" spans="1:6">
      <c r="A289" s="14">
        <v>40131</v>
      </c>
      <c r="B289">
        <v>20</v>
      </c>
      <c r="C289" t="s">
        <v>130</v>
      </c>
      <c r="D289">
        <v>0.30197201630000003</v>
      </c>
      <c r="E289" s="8">
        <f>D289*VLOOKUP(Element_Concentrations!B289,lookup_table!$A$2:$D$91,4)*(1/1000)</f>
        <v>1.5563396142488963E-5</v>
      </c>
      <c r="F289" s="7">
        <f>E289/VLOOKUP(B289,lookup_table!$A$2:$D$91,2)*1000</f>
        <v>5.282890747620151E-2</v>
      </c>
    </row>
    <row r="290" spans="1:6">
      <c r="A290" s="14">
        <v>40131</v>
      </c>
      <c r="B290">
        <v>20</v>
      </c>
      <c r="C290" t="s">
        <v>50</v>
      </c>
      <c r="D290">
        <v>36.973410020000003</v>
      </c>
      <c r="E290" s="8">
        <f>D290*VLOOKUP(Element_Concentrations!B290,lookup_table!$A$2:$D$91,4)*(1/1000)</f>
        <v>1.9055799737027841E-3</v>
      </c>
      <c r="F290" s="7">
        <f>E290/VLOOKUP(B290,lookup_table!$A$2:$D$91,2)*1000</f>
        <v>6.4683637939673604</v>
      </c>
    </row>
    <row r="291" spans="1:6">
      <c r="A291" s="14">
        <v>40131</v>
      </c>
      <c r="B291">
        <v>20</v>
      </c>
      <c r="C291" t="s">
        <v>49</v>
      </c>
      <c r="D291">
        <v>37.244984870000003</v>
      </c>
      <c r="E291" s="8">
        <f>D291*VLOOKUP(Element_Concentrations!B291,lookup_table!$A$2:$D$91,4)*(1/1000)</f>
        <v>1.9195767242119043E-3</v>
      </c>
      <c r="F291" s="7">
        <f>E291/VLOOKUP(B291,lookup_table!$A$2:$D$91,2)*1000</f>
        <v>6.5158748276032057</v>
      </c>
    </row>
    <row r="292" spans="1:6">
      <c r="A292" s="14">
        <v>40131</v>
      </c>
      <c r="B292">
        <v>20</v>
      </c>
      <c r="C292" t="s">
        <v>48</v>
      </c>
      <c r="D292">
        <v>39.170015569999997</v>
      </c>
      <c r="E292" s="8">
        <f>D292*VLOOKUP(Element_Concentrations!B292,lookup_table!$A$2:$D$91,4)*(1/1000)</f>
        <v>2.018791266465344E-3</v>
      </c>
      <c r="F292" s="7">
        <f>E292/VLOOKUP(B292,lookup_table!$A$2:$D$91,2)*1000</f>
        <v>6.8526519567730624</v>
      </c>
    </row>
    <row r="293" spans="1:6">
      <c r="A293" s="14">
        <v>40131</v>
      </c>
      <c r="B293">
        <v>20</v>
      </c>
      <c r="C293" t="s">
        <v>47</v>
      </c>
      <c r="D293">
        <v>6.0111600310000002</v>
      </c>
      <c r="E293" s="8">
        <f>D293*VLOOKUP(Element_Concentrations!B293,lookup_table!$A$2:$D$91,4)*(1/1000)</f>
        <v>3.0981037906971522E-4</v>
      </c>
      <c r="F293" s="7">
        <f>E293/VLOOKUP(B293,lookup_table!$A$2:$D$91,2)*1000</f>
        <v>1.0516306146290402</v>
      </c>
    </row>
    <row r="294" spans="1:6">
      <c r="A294" s="14">
        <v>40131</v>
      </c>
      <c r="B294">
        <v>20</v>
      </c>
      <c r="C294" t="s">
        <v>46</v>
      </c>
      <c r="D294">
        <v>6.7201720920000003</v>
      </c>
      <c r="E294" s="8">
        <f>D294*VLOOKUP(Element_Concentrations!B294,lookup_table!$A$2:$D$91,4)*(1/1000)</f>
        <v>3.4635229348400643E-4</v>
      </c>
      <c r="F294" s="7">
        <f>E294/VLOOKUP(B294,lookup_table!$A$2:$D$91,2)*1000</f>
        <v>1.1756696995383791</v>
      </c>
    </row>
    <row r="295" spans="1:6">
      <c r="A295" s="14">
        <v>40131</v>
      </c>
      <c r="B295">
        <v>20</v>
      </c>
      <c r="C295" t="s">
        <v>45</v>
      </c>
      <c r="D295">
        <v>2.186245585</v>
      </c>
      <c r="E295" s="8">
        <f>D295*VLOOKUP(Element_Concentrations!B295,lookup_table!$A$2:$D$91,4)*(1/1000)</f>
        <v>1.1267734845443201E-4</v>
      </c>
      <c r="F295" s="7">
        <f>E295/VLOOKUP(B295,lookup_table!$A$2:$D$91,2)*1000</f>
        <v>0.38247572455679568</v>
      </c>
    </row>
    <row r="296" spans="1:6">
      <c r="A296" s="14">
        <v>40131</v>
      </c>
      <c r="B296">
        <v>20</v>
      </c>
      <c r="C296" t="s">
        <v>84</v>
      </c>
      <c r="D296">
        <v>2.1897215449999998</v>
      </c>
      <c r="E296" s="8">
        <f>D296*VLOOKUP(Element_Concentrations!B296,lookup_table!$A$2:$D$91,4)*(1/1000)</f>
        <v>1.1285649665206399E-4</v>
      </c>
      <c r="F296" s="7">
        <f>E296/VLOOKUP(B296,lookup_table!$A$2:$D$91,2)*1000</f>
        <v>0.38308383113395794</v>
      </c>
    </row>
    <row r="297" spans="1:6">
      <c r="A297" s="14">
        <v>40131</v>
      </c>
      <c r="B297">
        <v>20</v>
      </c>
      <c r="C297" t="s">
        <v>83</v>
      </c>
      <c r="D297">
        <v>1.239339127</v>
      </c>
      <c r="E297" s="8">
        <f>D297*VLOOKUP(Element_Concentrations!B297,lookup_table!$A$2:$D$91,4)*(1/1000)</f>
        <v>6.38745471342784E-5</v>
      </c>
      <c r="F297" s="7">
        <f>E297/VLOOKUP(B297,lookup_table!$A$2:$D$91,2)*1000</f>
        <v>0.21681787893509305</v>
      </c>
    </row>
    <row r="298" spans="1:6">
      <c r="A298" s="14">
        <v>40131</v>
      </c>
      <c r="B298">
        <v>20</v>
      </c>
      <c r="C298" t="s">
        <v>82</v>
      </c>
      <c r="D298">
        <v>4.6017225699999997</v>
      </c>
      <c r="E298" s="8">
        <f>D298*VLOOKUP(Element_Concentrations!B298,lookup_table!$A$2:$D$91,4)*(1/1000)</f>
        <v>2.3716909987974401E-4</v>
      </c>
      <c r="F298" s="7">
        <f>E298/VLOOKUP(B298,lookup_table!$A$2:$D$91,2)*1000</f>
        <v>0.80505464996518672</v>
      </c>
    </row>
    <row r="299" spans="1:6">
      <c r="A299" s="14">
        <v>40131</v>
      </c>
      <c r="B299">
        <v>20</v>
      </c>
      <c r="C299" t="s">
        <v>81</v>
      </c>
      <c r="D299">
        <v>4.4183308219999997</v>
      </c>
      <c r="E299" s="8">
        <f>D299*VLOOKUP(Element_Concentrations!B299,lookup_table!$A$2:$D$91,4)*(1/1000)</f>
        <v>2.2771723590122239E-4</v>
      </c>
      <c r="F299" s="7">
        <f>E299/VLOOKUP(B299,lookup_table!$A$2:$D$91,2)*1000</f>
        <v>0.77297092973938353</v>
      </c>
    </row>
    <row r="300" spans="1:6">
      <c r="A300" s="14">
        <v>40131</v>
      </c>
      <c r="B300">
        <v>20</v>
      </c>
      <c r="C300" t="s">
        <v>80</v>
      </c>
      <c r="D300">
        <v>0.13724879449999999</v>
      </c>
      <c r="E300" s="8">
        <f>D300*VLOOKUP(Element_Concentrations!B300,lookup_table!$A$2:$D$91,4)*(1/1000)</f>
        <v>7.0736930694943995E-6</v>
      </c>
      <c r="F300" s="7">
        <f>E300/VLOOKUP(B300,lookup_table!$A$2:$D$91,2)*1000</f>
        <v>2.4011178104190088E-2</v>
      </c>
    </row>
    <row r="301" spans="1:6">
      <c r="A301" s="14">
        <v>40131</v>
      </c>
      <c r="B301">
        <v>20</v>
      </c>
      <c r="C301" t="s">
        <v>79</v>
      </c>
      <c r="D301">
        <v>0.13685245630000001</v>
      </c>
      <c r="E301" s="8">
        <f>D301*VLOOKUP(Element_Concentrations!B301,lookup_table!$A$2:$D$91,4)*(1/1000)</f>
        <v>7.0532661157369609E-6</v>
      </c>
      <c r="F301" s="7">
        <f>E301/VLOOKUP(B301,lookup_table!$A$2:$D$91,2)*1000</f>
        <v>2.3941840175617655E-2</v>
      </c>
    </row>
    <row r="302" spans="1:6">
      <c r="A302" s="25">
        <v>40137</v>
      </c>
      <c r="B302" s="21">
        <v>21</v>
      </c>
      <c r="C302" s="21" t="s">
        <v>126</v>
      </c>
      <c r="D302" s="21">
        <v>0.1044754636</v>
      </c>
      <c r="E302" s="8">
        <f>D302*VLOOKUP(Element_Concentrations!B302,lookup_table!$A$2:$D$91,4)*(1/1000)</f>
        <v>5.3089624730194403E-6</v>
      </c>
      <c r="F302" s="7">
        <f>E302/VLOOKUP(B302,lookup_table!$A$2:$D$91,2)*1000</f>
        <v>2.4983352814209131E-2</v>
      </c>
    </row>
    <row r="303" spans="1:6">
      <c r="A303" s="25">
        <v>40137</v>
      </c>
      <c r="B303">
        <v>21</v>
      </c>
      <c r="C303" t="s">
        <v>129</v>
      </c>
      <c r="D303">
        <v>0.1066806396</v>
      </c>
      <c r="E303" s="8">
        <f>D303*VLOOKUP(Element_Concentrations!B303,lookup_table!$A$2:$D$91,4)*(1/1000)</f>
        <v>5.4210193735298413E-6</v>
      </c>
      <c r="F303" s="7">
        <f>E303/VLOOKUP(B303,lookup_table!$A$2:$D$91,2)*1000</f>
        <v>2.5510679404846311E-2</v>
      </c>
    </row>
    <row r="304" spans="1:6">
      <c r="A304" s="25">
        <v>40137</v>
      </c>
      <c r="B304" s="21">
        <v>21</v>
      </c>
      <c r="C304" s="21" t="s">
        <v>130</v>
      </c>
      <c r="D304" s="21">
        <v>0.1033752877</v>
      </c>
      <c r="E304" s="8">
        <f>D304*VLOOKUP(Element_Concentrations!B304,lookup_table!$A$2:$D$91,4)*(1/1000)</f>
        <v>5.2530565945905806E-6</v>
      </c>
      <c r="F304" s="7">
        <f>E304/VLOOKUP(B304,lookup_table!$A$2:$D$91,2)*1000</f>
        <v>2.4720266327485089E-2</v>
      </c>
    </row>
    <row r="305" spans="1:6">
      <c r="A305" s="25">
        <v>40137</v>
      </c>
      <c r="B305">
        <v>21</v>
      </c>
      <c r="C305" t="s">
        <v>50</v>
      </c>
      <c r="D305">
        <v>24.865712340000002</v>
      </c>
      <c r="E305" s="8">
        <f>D305*VLOOKUP(Element_Concentrations!B305,lookup_table!$A$2:$D$91,4)*(1/1000)</f>
        <v>1.2635611188420361E-3</v>
      </c>
      <c r="F305" s="7">
        <f>E305/VLOOKUP(B305,lookup_table!$A$2:$D$91,2)*1000</f>
        <v>5.9461699710213471</v>
      </c>
    </row>
    <row r="306" spans="1:6">
      <c r="A306" s="25">
        <v>40137</v>
      </c>
      <c r="B306">
        <v>21</v>
      </c>
      <c r="C306" t="s">
        <v>49</v>
      </c>
      <c r="D306">
        <v>24.90566621</v>
      </c>
      <c r="E306" s="8">
        <f>D306*VLOOKUP(Element_Concentrations!B306,lookup_table!$A$2:$D$91,4)*(1/1000)</f>
        <v>1.2655913907276342E-3</v>
      </c>
      <c r="F306" s="7">
        <f>E306/VLOOKUP(B306,lookup_table!$A$2:$D$91,2)*1000</f>
        <v>5.9557241916594554</v>
      </c>
    </row>
    <row r="307" spans="1:6">
      <c r="A307" s="25">
        <v>40137</v>
      </c>
      <c r="B307">
        <v>21</v>
      </c>
      <c r="C307" t="s">
        <v>48</v>
      </c>
      <c r="D307">
        <v>34.140394690000001</v>
      </c>
      <c r="E307" s="8">
        <f>D307*VLOOKUP(Element_Concentrations!B307,lookup_table!$A$2:$D$91,4)*(1/1000)</f>
        <v>1.7348578123302261E-3</v>
      </c>
      <c r="F307" s="7">
        <f>E307/VLOOKUP(B307,lookup_table!$A$2:$D$91,2)*1000</f>
        <v>8.164036763906946</v>
      </c>
    </row>
    <row r="308" spans="1:6">
      <c r="A308" s="25">
        <v>40137</v>
      </c>
      <c r="B308">
        <v>21</v>
      </c>
      <c r="C308" t="s">
        <v>47</v>
      </c>
      <c r="D308">
        <v>4.2003079799999998</v>
      </c>
      <c r="E308" s="8">
        <f>D308*VLOOKUP(Element_Concentrations!B308,lookup_table!$A$2:$D$91,4)*(1/1000)</f>
        <v>2.1344033012689201E-4</v>
      </c>
      <c r="F308" s="7">
        <f>E308/VLOOKUP(B308,lookup_table!$A$2:$D$91,2)*1000</f>
        <v>1.0044250829500803</v>
      </c>
    </row>
    <row r="309" spans="1:6">
      <c r="A309" s="25">
        <v>40137</v>
      </c>
      <c r="B309" s="21">
        <v>21</v>
      </c>
      <c r="C309" s="21" t="s">
        <v>46</v>
      </c>
      <c r="D309" s="21">
        <v>4.8496205630000002</v>
      </c>
      <c r="E309" s="8">
        <f>D309*VLOOKUP(Element_Concentrations!B309,lookup_table!$A$2:$D$91,4)*(1/1000)</f>
        <v>2.4643540875707022E-4</v>
      </c>
      <c r="F309" s="7">
        <f>E309/VLOOKUP(B309,lookup_table!$A$2:$D$91,2)*1000</f>
        <v>1.1596960412097421</v>
      </c>
    </row>
    <row r="310" spans="1:6">
      <c r="A310" s="25">
        <v>40137</v>
      </c>
      <c r="B310">
        <v>21</v>
      </c>
      <c r="C310" t="s">
        <v>45</v>
      </c>
      <c r="D310">
        <v>2.5826876090000002</v>
      </c>
      <c r="E310" s="8">
        <f>D310*VLOOKUP(Element_Concentrations!B310,lookup_table!$A$2:$D$91,4)*(1/1000)</f>
        <v>1.3124030392637861E-4</v>
      </c>
      <c r="F310" s="7">
        <f>E310/VLOOKUP(B310,lookup_table!$A$2:$D$91,2)*1000</f>
        <v>0.61760143024178171</v>
      </c>
    </row>
    <row r="311" spans="1:6">
      <c r="A311" s="25">
        <v>40137</v>
      </c>
      <c r="B311">
        <v>21</v>
      </c>
      <c r="C311" t="s">
        <v>84</v>
      </c>
      <c r="D311">
        <v>2.5736934069999999</v>
      </c>
      <c r="E311" s="8">
        <f>D311*VLOOKUP(Element_Concentrations!B311,lookup_table!$A$2:$D$91,4)*(1/1000)</f>
        <v>1.307832599540678E-4</v>
      </c>
      <c r="F311" s="7">
        <f>E311/VLOOKUP(B311,lookup_table!$A$2:$D$91,2)*1000</f>
        <v>0.61545063507796616</v>
      </c>
    </row>
    <row r="312" spans="1:6">
      <c r="A312" s="25">
        <v>40137</v>
      </c>
      <c r="B312">
        <v>21</v>
      </c>
      <c r="C312" t="s">
        <v>83</v>
      </c>
      <c r="D312">
        <v>0.82599299250000002</v>
      </c>
      <c r="E312" s="8">
        <f>D312*VLOOKUP(Element_Concentrations!B312,lookup_table!$A$2:$D$91,4)*(1/1000)</f>
        <v>4.1973164311084506E-5</v>
      </c>
      <c r="F312" s="7">
        <f>E312/VLOOKUP(B312,lookup_table!$A$2:$D$91,2)*1000</f>
        <v>0.19752077322863296</v>
      </c>
    </row>
    <row r="313" spans="1:6">
      <c r="A313" s="25">
        <v>40137</v>
      </c>
      <c r="B313">
        <v>21</v>
      </c>
      <c r="C313" t="s">
        <v>82</v>
      </c>
      <c r="D313">
        <v>4.5725476890000003</v>
      </c>
      <c r="E313" s="8">
        <f>D313*VLOOKUP(Element_Concentrations!B313,lookup_table!$A$2:$D$91,4)*(1/1000)</f>
        <v>2.3235583983561065E-4</v>
      </c>
      <c r="F313" s="7">
        <f>E313/VLOOKUP(B313,lookup_table!$A$2:$D$91,2)*1000</f>
        <v>1.0934392462852267</v>
      </c>
    </row>
    <row r="314" spans="1:6">
      <c r="A314" s="25">
        <v>40137</v>
      </c>
      <c r="B314">
        <v>21</v>
      </c>
      <c r="C314" t="s">
        <v>81</v>
      </c>
      <c r="D314">
        <v>4.4833363909999999</v>
      </c>
      <c r="E314" s="8">
        <f>D314*VLOOKUP(Element_Concentrations!B314,lookup_table!$A$2:$D$91,4)*(1/1000)</f>
        <v>2.2782253204322144E-4</v>
      </c>
      <c r="F314" s="7">
        <f>E314/VLOOKUP(B314,lookup_table!$A$2:$D$91,2)*1000</f>
        <v>1.0721060331445715</v>
      </c>
    </row>
    <row r="315" spans="1:6">
      <c r="A315" s="25">
        <v>40137</v>
      </c>
      <c r="B315">
        <v>21</v>
      </c>
      <c r="C315" t="s">
        <v>80</v>
      </c>
      <c r="D315">
        <v>4.9242533640000002E-2</v>
      </c>
      <c r="E315" s="8">
        <f>D315*VLOOKUP(Element_Concentrations!B315,lookup_table!$A$2:$D$91,4)*(1/1000)</f>
        <v>2.5022790439300562E-6</v>
      </c>
      <c r="F315" s="7">
        <f>E315/VLOOKUP(B315,lookup_table!$A$2:$D$91,2)*1000</f>
        <v>1.1775430794964971E-2</v>
      </c>
    </row>
    <row r="316" spans="1:6">
      <c r="A316" s="25">
        <v>40137</v>
      </c>
      <c r="B316">
        <v>21</v>
      </c>
      <c r="C316" t="s">
        <v>79</v>
      </c>
      <c r="D316">
        <v>4.9765283639999998E-2</v>
      </c>
      <c r="E316" s="8">
        <f>D316*VLOOKUP(Element_Concentrations!B316,lookup_table!$A$2:$D$91,4)*(1/1000)</f>
        <v>2.528842794280056E-6</v>
      </c>
      <c r="F316" s="7">
        <f>E316/VLOOKUP(B316,lookup_table!$A$2:$D$91,2)*1000</f>
        <v>1.190043667896497E-2</v>
      </c>
    </row>
    <row r="317" spans="1:6">
      <c r="A317" s="25">
        <v>40137</v>
      </c>
      <c r="B317" s="21">
        <v>22</v>
      </c>
      <c r="C317" s="21" t="s">
        <v>126</v>
      </c>
      <c r="D317" s="21">
        <v>0.12736815670000001</v>
      </c>
      <c r="E317" s="8">
        <f>D317*VLOOKUP(Element_Concentrations!B317,lookup_table!$A$2:$D$91,4)*(1/1000)</f>
        <v>6.4950499932068099E-6</v>
      </c>
      <c r="F317" s="7">
        <f>E317/VLOOKUP(B317,lookup_table!$A$2:$D$91,2)*1000</f>
        <v>2.3313172983513316E-2</v>
      </c>
    </row>
    <row r="318" spans="1:6">
      <c r="A318" s="25">
        <v>40137</v>
      </c>
      <c r="B318">
        <v>22</v>
      </c>
      <c r="C318" t="s">
        <v>129</v>
      </c>
      <c r="D318">
        <v>0.1311096558</v>
      </c>
      <c r="E318" s="8">
        <f>D318*VLOOKUP(Element_Concentrations!B318,lookup_table!$A$2:$D$91,4)*(1/1000)</f>
        <v>6.6858451207619389E-6</v>
      </c>
      <c r="F318" s="7">
        <f>E318/VLOOKUP(B318,lookup_table!$A$2:$D$91,2)*1000</f>
        <v>2.3998008330085925E-2</v>
      </c>
    </row>
    <row r="319" spans="1:6">
      <c r="A319" s="25">
        <v>40137</v>
      </c>
      <c r="B319" s="21">
        <v>22</v>
      </c>
      <c r="C319" s="21" t="s">
        <v>130</v>
      </c>
      <c r="D319" s="21">
        <v>0.12654004059999999</v>
      </c>
      <c r="E319" s="8">
        <f>D319*VLOOKUP(Element_Concentrations!B319,lookup_table!$A$2:$D$91,4)*(1/1000)</f>
        <v>6.4528207923685782E-6</v>
      </c>
      <c r="F319" s="7">
        <f>E319/VLOOKUP(B319,lookup_table!$A$2:$D$91,2)*1000</f>
        <v>2.3161596526807531E-2</v>
      </c>
    </row>
    <row r="320" spans="1:6">
      <c r="A320" s="25">
        <v>40137</v>
      </c>
      <c r="B320">
        <v>22</v>
      </c>
      <c r="C320" t="s">
        <v>50</v>
      </c>
      <c r="D320">
        <v>39.657834229999999</v>
      </c>
      <c r="E320" s="8">
        <f>D320*VLOOKUP(Element_Concentrations!B320,lookup_table!$A$2:$D$91,4)*(1/1000)</f>
        <v>2.022323496074889E-3</v>
      </c>
      <c r="F320" s="7">
        <f>E320/VLOOKUP(B320,lookup_table!$A$2:$D$91,2)*1000</f>
        <v>7.2588783060835924</v>
      </c>
    </row>
    <row r="321" spans="1:6">
      <c r="A321" s="25">
        <v>40137</v>
      </c>
      <c r="B321">
        <v>22</v>
      </c>
      <c r="C321" t="s">
        <v>49</v>
      </c>
      <c r="D321">
        <v>39.871700820000001</v>
      </c>
      <c r="E321" s="8">
        <f>D321*VLOOKUP(Element_Concentrations!B321,lookup_table!$A$2:$D$91,4)*(1/1000)</f>
        <v>2.0332294731253255E-3</v>
      </c>
      <c r="F321" s="7">
        <f>E321/VLOOKUP(B321,lookup_table!$A$2:$D$91,2)*1000</f>
        <v>7.2980239523522092</v>
      </c>
    </row>
    <row r="322" spans="1:6">
      <c r="A322" s="25">
        <v>40137</v>
      </c>
      <c r="B322">
        <v>22</v>
      </c>
      <c r="C322" t="s">
        <v>48</v>
      </c>
      <c r="D322">
        <v>38.494880879999997</v>
      </c>
      <c r="E322" s="8">
        <f>D322*VLOOKUP(Element_Concentrations!B322,lookup_table!$A$2:$D$91,4)*(1/1000)</f>
        <v>1.9630195040589837E-3</v>
      </c>
      <c r="F322" s="7">
        <f>E322/VLOOKUP(B322,lookup_table!$A$2:$D$91,2)*1000</f>
        <v>7.0460140131334654</v>
      </c>
    </row>
    <row r="323" spans="1:6">
      <c r="A323" s="25">
        <v>40137</v>
      </c>
      <c r="B323">
        <v>22</v>
      </c>
      <c r="C323" t="s">
        <v>47</v>
      </c>
      <c r="D323">
        <v>6.1606626000000002</v>
      </c>
      <c r="E323" s="8">
        <f>D323*VLOOKUP(Element_Concentrations!B323,lookup_table!$A$2:$D$91,4)*(1/1000)</f>
        <v>3.1415867682317995E-4</v>
      </c>
      <c r="F323" s="7">
        <f>E323/VLOOKUP(B323,lookup_table!$A$2:$D$91,2)*1000</f>
        <v>1.1276334415763816</v>
      </c>
    </row>
    <row r="324" spans="1:6">
      <c r="A324" s="25">
        <v>40137</v>
      </c>
      <c r="B324" s="21">
        <v>22</v>
      </c>
      <c r="C324" s="21" t="s">
        <v>46</v>
      </c>
      <c r="D324" s="21">
        <v>7.139404174</v>
      </c>
      <c r="E324" s="8">
        <f>D324*VLOOKUP(Element_Concentrations!B324,lookup_table!$A$2:$D$91,4)*(1/1000)</f>
        <v>3.6406891827020813E-4</v>
      </c>
      <c r="F324" s="7">
        <f>E324/VLOOKUP(B324,lookup_table!$A$2:$D$91,2)*1000</f>
        <v>1.3067800368636329</v>
      </c>
    </row>
    <row r="325" spans="1:6">
      <c r="A325" s="25">
        <v>40137</v>
      </c>
      <c r="B325">
        <v>22</v>
      </c>
      <c r="C325" t="s">
        <v>45</v>
      </c>
      <c r="D325">
        <v>1.68629158</v>
      </c>
      <c r="E325" s="8">
        <f>D325*VLOOKUP(Element_Concentrations!B325,lookup_table!$A$2:$D$91,4)*(1/1000)</f>
        <v>8.5991258717993993E-5</v>
      </c>
      <c r="F325" s="7">
        <f>E325/VLOOKUP(B325,lookup_table!$A$2:$D$91,2)*1000</f>
        <v>0.30865491284276381</v>
      </c>
    </row>
    <row r="326" spans="1:6">
      <c r="A326" s="25">
        <v>40137</v>
      </c>
      <c r="B326">
        <v>22</v>
      </c>
      <c r="C326" t="s">
        <v>84</v>
      </c>
      <c r="D326">
        <v>1.687622942</v>
      </c>
      <c r="E326" s="8">
        <f>D326*VLOOKUP(Element_Concentrations!B326,lookup_table!$A$2:$D$91,4)*(1/1000)</f>
        <v>8.6059150591230577E-5</v>
      </c>
      <c r="F326" s="7">
        <f>E326/VLOOKUP(B326,lookup_table!$A$2:$D$91,2)*1000</f>
        <v>0.30889860226572352</v>
      </c>
    </row>
    <row r="327" spans="1:6">
      <c r="A327" s="25">
        <v>40137</v>
      </c>
      <c r="B327">
        <v>22</v>
      </c>
      <c r="C327" t="s">
        <v>83</v>
      </c>
      <c r="D327">
        <v>0.66093339559999997</v>
      </c>
      <c r="E327" s="8">
        <f>D327*VLOOKUP(Element_Concentrations!B327,lookup_table!$A$2:$D$91,4)*(1/1000)</f>
        <v>3.370383585524507E-5</v>
      </c>
      <c r="F327" s="7">
        <f>E327/VLOOKUP(B327,lookup_table!$A$2:$D$91,2)*1000</f>
        <v>0.12097572094488539</v>
      </c>
    </row>
    <row r="328" spans="1:6">
      <c r="A328" s="25">
        <v>40137</v>
      </c>
      <c r="B328">
        <v>22</v>
      </c>
      <c r="C328" t="s">
        <v>82</v>
      </c>
      <c r="D328">
        <v>6.789006262</v>
      </c>
      <c r="E328" s="8">
        <f>D328*VLOOKUP(Element_Concentrations!B328,lookup_table!$A$2:$D$91,4)*(1/1000)</f>
        <v>3.4620062202630656E-4</v>
      </c>
      <c r="F328" s="7">
        <f>E328/VLOOKUP(B328,lookup_table!$A$2:$D$91,2)*1000</f>
        <v>1.2426440130161756</v>
      </c>
    </row>
    <row r="329" spans="1:6">
      <c r="A329" s="25">
        <v>40137</v>
      </c>
      <c r="B329">
        <v>22</v>
      </c>
      <c r="C329" t="s">
        <v>81</v>
      </c>
      <c r="D329">
        <v>6.5471460260000001</v>
      </c>
      <c r="E329" s="8">
        <f>D329*VLOOKUP(Element_Concentrations!B329,lookup_table!$A$2:$D$91,4)*(1/1000)</f>
        <v>3.3386712859365174E-4</v>
      </c>
      <c r="F329" s="7">
        <f>E329/VLOOKUP(B329,lookup_table!$A$2:$D$91,2)*1000</f>
        <v>1.1983744744926479</v>
      </c>
    </row>
    <row r="330" spans="1:6">
      <c r="A330" s="25">
        <v>40137</v>
      </c>
      <c r="B330">
        <v>22</v>
      </c>
      <c r="C330" t="s">
        <v>80</v>
      </c>
      <c r="D330">
        <v>9.0096061160000004E-2</v>
      </c>
      <c r="E330" s="8">
        <f>D330*VLOOKUP(Element_Concentrations!B330,lookup_table!$A$2:$D$91,4)*(1/1000)</f>
        <v>4.5943855716113882E-6</v>
      </c>
      <c r="F330" s="7">
        <f>E330/VLOOKUP(B330,lookup_table!$A$2:$D$91,2)*1000</f>
        <v>1.6490974772474472E-2</v>
      </c>
    </row>
    <row r="331" spans="1:6">
      <c r="A331" s="25">
        <v>40137</v>
      </c>
      <c r="B331">
        <v>22</v>
      </c>
      <c r="C331" t="s">
        <v>79</v>
      </c>
      <c r="D331">
        <v>9.1792527220000003E-2</v>
      </c>
      <c r="E331" s="8">
        <f>D331*VLOOKUP(Element_Concentrations!B331,lookup_table!$A$2:$D$91,4)*(1/1000)</f>
        <v>4.6808956708148458E-6</v>
      </c>
      <c r="F331" s="7">
        <f>E331/VLOOKUP(B331,lookup_table!$A$2:$D$91,2)*1000</f>
        <v>1.6801491998617538E-2</v>
      </c>
    </row>
    <row r="332" spans="1:6">
      <c r="A332" s="25">
        <v>40137</v>
      </c>
      <c r="B332" s="21">
        <v>23</v>
      </c>
      <c r="C332" s="21" t="s">
        <v>126</v>
      </c>
      <c r="D332" s="21">
        <v>0.15321585959999998</v>
      </c>
      <c r="E332" s="8">
        <f>D332*VLOOKUP(Element_Concentrations!B332,lookup_table!$A$2:$D$91,4)*(1/1000)</f>
        <v>7.76009217860676E-6</v>
      </c>
      <c r="F332" s="7">
        <f>E332/VLOOKUP(B332,lookup_table!$A$2:$D$91,2)*1000</f>
        <v>2.7665212757956359E-2</v>
      </c>
    </row>
    <row r="333" spans="1:6">
      <c r="A333" s="25">
        <v>40137</v>
      </c>
      <c r="B333">
        <v>23</v>
      </c>
      <c r="C333" t="s">
        <v>129</v>
      </c>
      <c r="D333">
        <v>0.15883815879999999</v>
      </c>
      <c r="E333" s="8">
        <f>D333*VLOOKUP(Element_Concentrations!B333,lookup_table!$A$2:$D$91,4)*(1/1000)</f>
        <v>8.0448509507182789E-6</v>
      </c>
      <c r="F333" s="7">
        <f>E333/VLOOKUP(B333,lookup_table!$A$2:$D$91,2)*1000</f>
        <v>2.868039554623272E-2</v>
      </c>
    </row>
    <row r="334" spans="1:6">
      <c r="A334" s="25">
        <v>40137</v>
      </c>
      <c r="B334" s="21">
        <v>23</v>
      </c>
      <c r="C334" s="21" t="s">
        <v>130</v>
      </c>
      <c r="D334" s="21">
        <v>0.15311135709999998</v>
      </c>
      <c r="E334" s="8">
        <f>D334*VLOOKUP(Element_Concentrations!B334,lookup_table!$A$2:$D$91,4)*(1/1000)</f>
        <v>7.7547993255365097E-6</v>
      </c>
      <c r="F334" s="7">
        <f>E334/VLOOKUP(B334,lookup_table!$A$2:$D$91,2)*1000</f>
        <v>2.7646343406547268E-2</v>
      </c>
    </row>
    <row r="335" spans="1:6">
      <c r="A335" s="25">
        <v>40137</v>
      </c>
      <c r="B335">
        <v>23</v>
      </c>
      <c r="C335" t="s">
        <v>50</v>
      </c>
      <c r="D335">
        <v>56.825598900000003</v>
      </c>
      <c r="E335" s="8">
        <f>D335*VLOOKUP(Element_Concentrations!B335,lookup_table!$A$2:$D$91,4)*(1/1000)</f>
        <v>2.8781086156470905E-3</v>
      </c>
      <c r="F335" s="7">
        <f>E335/VLOOKUP(B335,lookup_table!$A$2:$D$91,2)*1000</f>
        <v>10.260636775925455</v>
      </c>
    </row>
    <row r="336" spans="1:6">
      <c r="A336" s="25">
        <v>40137</v>
      </c>
      <c r="B336">
        <v>23</v>
      </c>
      <c r="C336" t="s">
        <v>49</v>
      </c>
      <c r="D336">
        <v>56.878768970000003</v>
      </c>
      <c r="E336" s="8">
        <f>D336*VLOOKUP(Element_Concentrations!B336,lookup_table!$A$2:$D$91,4)*(1/1000)</f>
        <v>2.8808015786694571E-3</v>
      </c>
      <c r="F336" s="7">
        <f>E336/VLOOKUP(B336,lookup_table!$A$2:$D$91,2)*1000</f>
        <v>10.270237357110364</v>
      </c>
    </row>
    <row r="337" spans="1:6">
      <c r="A337" s="25">
        <v>40137</v>
      </c>
      <c r="B337">
        <v>23</v>
      </c>
      <c r="C337" t="s">
        <v>48</v>
      </c>
      <c r="D337">
        <v>48.059199329999998</v>
      </c>
      <c r="E337" s="8">
        <f>D337*VLOOKUP(Element_Concentrations!B337,lookup_table!$A$2:$D$91,4)*(1/1000)</f>
        <v>2.4341071335857731E-3</v>
      </c>
      <c r="F337" s="7">
        <f>E337/VLOOKUP(B337,lookup_table!$A$2:$D$91,2)*1000</f>
        <v>8.6777437917496361</v>
      </c>
    </row>
    <row r="338" spans="1:6">
      <c r="A338" s="25">
        <v>40137</v>
      </c>
      <c r="B338">
        <v>23</v>
      </c>
      <c r="C338" t="s">
        <v>47</v>
      </c>
      <c r="D338">
        <v>8.2625775099999998</v>
      </c>
      <c r="E338" s="8">
        <f>D338*VLOOKUP(Element_Concentrations!B338,lookup_table!$A$2:$D$91,4)*(1/1000)</f>
        <v>4.1848385198423098E-4</v>
      </c>
      <c r="F338" s="7">
        <f>E338/VLOOKUP(B338,lookup_table!$A$2:$D$91,2)*1000</f>
        <v>1.4919210409419998</v>
      </c>
    </row>
    <row r="339" spans="1:6">
      <c r="A339" s="25">
        <v>40137</v>
      </c>
      <c r="B339" s="21">
        <v>23</v>
      </c>
      <c r="C339" s="21" t="s">
        <v>46</v>
      </c>
      <c r="D339" s="21">
        <v>9.5085229190000007</v>
      </c>
      <c r="E339" s="8">
        <f>D339*VLOOKUP(Element_Concentrations!B339,lookup_table!$A$2:$D$91,4)*(1/1000)</f>
        <v>4.8158861965380399E-4</v>
      </c>
      <c r="F339" s="7">
        <f>E339/VLOOKUP(B339,lookup_table!$A$2:$D$91,2)*1000</f>
        <v>1.7168934747016182</v>
      </c>
    </row>
    <row r="340" spans="1:6">
      <c r="A340" s="25">
        <v>40137</v>
      </c>
      <c r="B340">
        <v>23</v>
      </c>
      <c r="C340" t="s">
        <v>45</v>
      </c>
      <c r="D340">
        <v>2.0255019179999998</v>
      </c>
      <c r="E340" s="8">
        <f>D340*VLOOKUP(Element_Concentrations!B340,lookup_table!$A$2:$D$91,4)*(1/1000)</f>
        <v>1.0258782369305579E-4</v>
      </c>
      <c r="F340" s="7">
        <f>E340/VLOOKUP(B340,lookup_table!$A$2:$D$91,2)*1000</f>
        <v>0.36573199177559995</v>
      </c>
    </row>
    <row r="341" spans="1:6">
      <c r="A341" s="25">
        <v>40137</v>
      </c>
      <c r="B341">
        <v>23</v>
      </c>
      <c r="C341" t="s">
        <v>84</v>
      </c>
      <c r="D341">
        <v>2.0269647979999998</v>
      </c>
      <c r="E341" s="8">
        <f>D341*VLOOKUP(Element_Concentrations!B341,lookup_table!$A$2:$D$91,4)*(1/1000)</f>
        <v>1.026619157855838E-4</v>
      </c>
      <c r="F341" s="7">
        <f>E341/VLOOKUP(B341,lookup_table!$A$2:$D$91,2)*1000</f>
        <v>0.36599613470796361</v>
      </c>
    </row>
    <row r="342" spans="1:6">
      <c r="A342" s="25">
        <v>40137</v>
      </c>
      <c r="B342">
        <v>23</v>
      </c>
      <c r="C342" t="s">
        <v>83</v>
      </c>
      <c r="D342">
        <v>0.51907296719999996</v>
      </c>
      <c r="E342" s="8">
        <f>D342*VLOOKUP(Element_Concentrations!B342,lookup_table!$A$2:$D$91,4)*(1/1000)</f>
        <v>2.629005955004232E-5</v>
      </c>
      <c r="F342" s="7">
        <f>E342/VLOOKUP(B342,lookup_table!$A$2:$D$91,2)*1000</f>
        <v>9.3725702495694535E-2</v>
      </c>
    </row>
    <row r="343" spans="1:6">
      <c r="A343" s="25">
        <v>40137</v>
      </c>
      <c r="B343">
        <v>23</v>
      </c>
      <c r="C343" t="s">
        <v>82</v>
      </c>
      <c r="D343">
        <v>7.7289372759999999</v>
      </c>
      <c r="E343" s="8">
        <f>D343*VLOOKUP(Element_Concentrations!B343,lookup_table!$A$2:$D$91,4)*(1/1000)</f>
        <v>3.9145598804857565E-4</v>
      </c>
      <c r="F343" s="7">
        <f>E343/VLOOKUP(B343,lookup_table!$A$2:$D$91,2)*1000</f>
        <v>1.3955650197810183</v>
      </c>
    </row>
    <row r="344" spans="1:6">
      <c r="A344" s="25">
        <v>40137</v>
      </c>
      <c r="B344">
        <v>23</v>
      </c>
      <c r="C344" t="s">
        <v>81</v>
      </c>
      <c r="D344">
        <v>7.530154928</v>
      </c>
      <c r="E344" s="8">
        <f>D344*VLOOKUP(Element_Concentrations!B344,lookup_table!$A$2:$D$91,4)*(1/1000)</f>
        <v>3.8138803980883681E-4</v>
      </c>
      <c r="F344" s="7">
        <f>E344/VLOOKUP(B344,lookup_table!$A$2:$D$91,2)*1000</f>
        <v>1.3596721561812362</v>
      </c>
    </row>
    <row r="345" spans="1:6">
      <c r="A345" s="25">
        <v>40137</v>
      </c>
      <c r="B345">
        <v>23</v>
      </c>
      <c r="C345" t="s">
        <v>80</v>
      </c>
      <c r="D345">
        <v>0.1592435119</v>
      </c>
      <c r="E345" s="8">
        <f>D345*VLOOKUP(Element_Concentrations!B345,lookup_table!$A$2:$D$91,4)*(1/1000)</f>
        <v>8.065381315062389E-6</v>
      </c>
      <c r="F345" s="7">
        <f>E345/VLOOKUP(B345,lookup_table!$A$2:$D$91,2)*1000</f>
        <v>2.8753587575979993E-2</v>
      </c>
    </row>
    <row r="346" spans="1:6">
      <c r="A346" s="25">
        <v>40137</v>
      </c>
      <c r="B346">
        <v>23</v>
      </c>
      <c r="C346" t="s">
        <v>79</v>
      </c>
      <c r="D346">
        <v>0.1604345751</v>
      </c>
      <c r="E346" s="8">
        <f>D346*VLOOKUP(Element_Concentrations!B346,lookup_table!$A$2:$D$91,4)*(1/1000)</f>
        <v>8.1257064031223095E-6</v>
      </c>
      <c r="F346" s="7">
        <f>E346/VLOOKUP(B346,lookup_table!$A$2:$D$91,2)*1000</f>
        <v>2.8968650278510904E-2</v>
      </c>
    </row>
    <row r="347" spans="1:6">
      <c r="A347" s="25">
        <v>40137</v>
      </c>
      <c r="B347" s="21">
        <v>24</v>
      </c>
      <c r="C347" s="21" t="s">
        <v>126</v>
      </c>
      <c r="D347" s="21">
        <v>0.1558371546</v>
      </c>
      <c r="E347" s="8">
        <f>D347*VLOOKUP(Element_Concentrations!B347,lookup_table!$A$2:$D$91,4)*(1/1000)</f>
        <v>8.0508279135142794E-6</v>
      </c>
      <c r="F347" s="7">
        <f>E347/VLOOKUP(B347,lookup_table!$A$2:$D$91,2)*1000</f>
        <v>3.5861148835252911E-2</v>
      </c>
    </row>
    <row r="348" spans="1:6">
      <c r="A348" s="25">
        <v>40137</v>
      </c>
      <c r="B348">
        <v>24</v>
      </c>
      <c r="C348" t="s">
        <v>129</v>
      </c>
      <c r="D348">
        <v>0.16843663119999999</v>
      </c>
      <c r="E348" s="8">
        <f>D348*VLOOKUP(Element_Concentrations!B348,lookup_table!$A$2:$D$91,4)*(1/1000)</f>
        <v>8.7017395537281602E-6</v>
      </c>
      <c r="F348" s="7">
        <f>E348/VLOOKUP(B348,lookup_table!$A$2:$D$91,2)*1000</f>
        <v>3.8760532533310292E-2</v>
      </c>
    </row>
    <row r="349" spans="1:6">
      <c r="A349" s="25">
        <v>40137</v>
      </c>
      <c r="B349" s="21">
        <v>24</v>
      </c>
      <c r="C349" s="21" t="s">
        <v>130</v>
      </c>
      <c r="D349" s="21">
        <v>0.15763496269999999</v>
      </c>
      <c r="E349" s="8">
        <f>D349*VLOOKUP(Element_Concentrations!B349,lookup_table!$A$2:$D$91,4)*(1/1000)</f>
        <v>8.1437059160148615E-6</v>
      </c>
      <c r="F349" s="7">
        <f>E349/VLOOKUP(B349,lookup_table!$A$2:$D$91,2)*1000</f>
        <v>3.6274859314097373E-2</v>
      </c>
    </row>
    <row r="350" spans="1:6">
      <c r="A350" s="25">
        <v>40137</v>
      </c>
      <c r="B350">
        <v>24</v>
      </c>
      <c r="C350" t="s">
        <v>50</v>
      </c>
      <c r="D350">
        <v>24.012955569999999</v>
      </c>
      <c r="E350" s="8">
        <f>D350*VLOOKUP(Element_Concentrations!B350,lookup_table!$A$2:$D$91,4)*(1/1000)</f>
        <v>1.240552508066226E-3</v>
      </c>
      <c r="F350" s="7">
        <f>E350/VLOOKUP(B350,lookup_table!$A$2:$D$91,2)*1000</f>
        <v>5.5258463610967752</v>
      </c>
    </row>
    <row r="351" spans="1:6">
      <c r="A351" s="25">
        <v>40137</v>
      </c>
      <c r="B351">
        <v>24</v>
      </c>
      <c r="C351" t="s">
        <v>49</v>
      </c>
      <c r="D351">
        <v>24.06345434</v>
      </c>
      <c r="E351" s="8">
        <f>D351*VLOOKUP(Element_Concentrations!B351,lookup_table!$A$2:$D$91,4)*(1/1000)</f>
        <v>1.243161365422212E-3</v>
      </c>
      <c r="F351" s="7">
        <f>E351/VLOOKUP(B351,lookup_table!$A$2:$D$91,2)*1000</f>
        <v>5.5374671065577372</v>
      </c>
    </row>
    <row r="352" spans="1:6">
      <c r="A352" s="25">
        <v>40137</v>
      </c>
      <c r="B352">
        <v>24</v>
      </c>
      <c r="C352" t="s">
        <v>48</v>
      </c>
      <c r="D352">
        <v>30.77399445</v>
      </c>
      <c r="E352" s="8">
        <f>D352*VLOOKUP(Element_Concentrations!B352,lookup_table!$A$2:$D$91,4)*(1/1000)</f>
        <v>1.5898399464770101E-3</v>
      </c>
      <c r="F352" s="7">
        <f>E352/VLOOKUP(B352,lookup_table!$A$2:$D$91,2)*1000</f>
        <v>7.0816924119243208</v>
      </c>
    </row>
    <row r="353" spans="1:6">
      <c r="A353" s="25">
        <v>40137</v>
      </c>
      <c r="B353">
        <v>24</v>
      </c>
      <c r="C353" t="s">
        <v>47</v>
      </c>
      <c r="D353">
        <v>2.7644738750000002</v>
      </c>
      <c r="E353" s="8">
        <f>D353*VLOOKUP(Element_Concentrations!B353,lookup_table!$A$2:$D$91,4)*(1/1000)</f>
        <v>1.4281769643547502E-4</v>
      </c>
      <c r="F353" s="7">
        <f>E353/VLOOKUP(B353,lookup_table!$A$2:$D$91,2)*1000</f>
        <v>0.6361590041669265</v>
      </c>
    </row>
    <row r="354" spans="1:6">
      <c r="A354" s="25">
        <v>40137</v>
      </c>
      <c r="B354" s="21">
        <v>24</v>
      </c>
      <c r="C354" s="21" t="s">
        <v>46</v>
      </c>
      <c r="D354" s="21">
        <v>3.2135487039999999</v>
      </c>
      <c r="E354" s="8">
        <f>D354*VLOOKUP(Element_Concentrations!B354,lookup_table!$A$2:$D$91,4)*(1/1000)</f>
        <v>1.6601771043630719E-4</v>
      </c>
      <c r="F354" s="7">
        <f>E354/VLOOKUP(B354,lookup_table!$A$2:$D$91,2)*1000</f>
        <v>0.73949982376974244</v>
      </c>
    </row>
    <row r="355" spans="1:6">
      <c r="A355" s="25">
        <v>40137</v>
      </c>
      <c r="B355">
        <v>24</v>
      </c>
      <c r="C355" t="s">
        <v>45</v>
      </c>
      <c r="D355">
        <v>1.731229487</v>
      </c>
      <c r="E355" s="8">
        <f>D355*VLOOKUP(Element_Concentrations!B355,lookup_table!$A$2:$D$91,4)*(1/1000)</f>
        <v>8.9438431511496612E-5</v>
      </c>
      <c r="F355" s="7">
        <f>E355/VLOOKUP(B355,lookup_table!$A$2:$D$91,2)*1000</f>
        <v>0.39838944993985131</v>
      </c>
    </row>
    <row r="356" spans="1:6">
      <c r="A356" s="25">
        <v>40137</v>
      </c>
      <c r="B356">
        <v>24</v>
      </c>
      <c r="C356" t="s">
        <v>84</v>
      </c>
      <c r="D356">
        <v>1.725111297</v>
      </c>
      <c r="E356" s="8">
        <f>D356*VLOOKUP(Element_Concentrations!B356,lookup_table!$A$2:$D$91,4)*(1/1000)</f>
        <v>8.9122354803354602E-5</v>
      </c>
      <c r="F356" s="7">
        <f>E356/VLOOKUP(B356,lookup_table!$A$2:$D$91,2)*1000</f>
        <v>0.39698153587240353</v>
      </c>
    </row>
    <row r="357" spans="1:6">
      <c r="A357" s="25">
        <v>40137</v>
      </c>
      <c r="B357">
        <v>24</v>
      </c>
      <c r="C357" t="s">
        <v>83</v>
      </c>
      <c r="D357">
        <v>1.2085396020000001</v>
      </c>
      <c r="E357" s="8">
        <f>D357*VLOOKUP(Element_Concentrations!B357,lookup_table!$A$2:$D$91,4)*(1/1000)</f>
        <v>6.2435331210603616E-5</v>
      </c>
      <c r="F357" s="7">
        <f>E357/VLOOKUP(B357,lookup_table!$A$2:$D$91,2)*1000</f>
        <v>0.27810837955725437</v>
      </c>
    </row>
    <row r="358" spans="1:6">
      <c r="A358" s="25">
        <v>40137</v>
      </c>
      <c r="B358">
        <v>24</v>
      </c>
      <c r="C358" t="s">
        <v>82</v>
      </c>
      <c r="D358">
        <v>4.06955066</v>
      </c>
      <c r="E358" s="8">
        <f>D358*VLOOKUP(Element_Concentrations!B358,lookup_table!$A$2:$D$91,4)*(1/1000)</f>
        <v>2.10240312286788E-4</v>
      </c>
      <c r="F358" s="7">
        <f>E358/VLOOKUP(B358,lookup_table!$A$2:$D$91,2)*1000</f>
        <v>0.93648246007477942</v>
      </c>
    </row>
    <row r="359" spans="1:6">
      <c r="A359" s="25">
        <v>40137</v>
      </c>
      <c r="B359">
        <v>24</v>
      </c>
      <c r="C359" t="s">
        <v>81</v>
      </c>
      <c r="D359">
        <v>3.9582126299999998</v>
      </c>
      <c r="E359" s="8">
        <f>D359*VLOOKUP(Element_Concentrations!B359,lookup_table!$A$2:$D$91,4)*(1/1000)</f>
        <v>2.04488389248534E-4</v>
      </c>
      <c r="F359" s="7">
        <f>E359/VLOOKUP(B359,lookup_table!$A$2:$D$91,2)*1000</f>
        <v>0.91086142204246767</v>
      </c>
    </row>
    <row r="360" spans="1:6">
      <c r="A360" s="25">
        <v>40137</v>
      </c>
      <c r="B360">
        <v>24</v>
      </c>
      <c r="C360" t="s">
        <v>80</v>
      </c>
      <c r="D360">
        <v>5.9604935230000003E-2</v>
      </c>
      <c r="E360" s="8">
        <f>D360*VLOOKUP(Element_Concentrations!B360,lookup_table!$A$2:$D$91,4)*(1/1000)</f>
        <v>3.0792982428652146E-6</v>
      </c>
      <c r="F360" s="7">
        <f>E360/VLOOKUP(B360,lookup_table!$A$2:$D$91,2)*1000</f>
        <v>1.371625052501209E-2</v>
      </c>
    </row>
    <row r="361" spans="1:6">
      <c r="A361" s="25">
        <v>40137</v>
      </c>
      <c r="B361">
        <v>24</v>
      </c>
      <c r="C361" t="s">
        <v>79</v>
      </c>
      <c r="D361">
        <v>5.925664571E-2</v>
      </c>
      <c r="E361" s="8">
        <f>D361*VLOOKUP(Element_Concentrations!B361,lookup_table!$A$2:$D$91,4)*(1/1000)</f>
        <v>3.061304979340878E-6</v>
      </c>
      <c r="F361" s="7">
        <f>E361/VLOOKUP(B361,lookup_table!$A$2:$D$91,2)*1000</f>
        <v>1.3636102357865826E-2</v>
      </c>
    </row>
    <row r="362" spans="1:6">
      <c r="A362" s="25">
        <v>40137</v>
      </c>
      <c r="B362" s="21">
        <v>25</v>
      </c>
      <c r="C362" s="21" t="s">
        <v>126</v>
      </c>
      <c r="D362" s="21">
        <v>0.13886424400000003</v>
      </c>
      <c r="E362" s="8">
        <f>D362*VLOOKUP(Element_Concentrations!B362,lookup_table!$A$2:$D$91,4)*(1/1000)</f>
        <v>7.120625158134403E-6</v>
      </c>
      <c r="F362" s="7">
        <f>E362/VLOOKUP(B362,lookup_table!$A$2:$D$91,2)*1000</f>
        <v>2.3862684846294918E-2</v>
      </c>
    </row>
    <row r="363" spans="1:6">
      <c r="A363" s="25">
        <v>40137</v>
      </c>
      <c r="B363">
        <v>25</v>
      </c>
      <c r="C363" t="s">
        <v>129</v>
      </c>
      <c r="D363">
        <v>0.13919210500000001</v>
      </c>
      <c r="E363" s="8">
        <f>D363*VLOOKUP(Element_Concentrations!B363,lookup_table!$A$2:$D$91,4)*(1/1000)</f>
        <v>7.1374370833480014E-6</v>
      </c>
      <c r="F363" s="7">
        <f>E363/VLOOKUP(B363,lookup_table!$A$2:$D$91,2)*1000</f>
        <v>2.391902507824397E-2</v>
      </c>
    </row>
    <row r="364" spans="1:6">
      <c r="A364" s="25">
        <v>40137</v>
      </c>
      <c r="B364" s="21">
        <v>25</v>
      </c>
      <c r="C364" s="21" t="s">
        <v>130</v>
      </c>
      <c r="D364" s="21">
        <v>0.1340969058</v>
      </c>
      <c r="E364" s="8">
        <f>D364*VLOOKUP(Element_Concentrations!B364,lookup_table!$A$2:$D$91,4)*(1/1000)</f>
        <v>6.8761674968500807E-6</v>
      </c>
      <c r="F364" s="7">
        <f>E364/VLOOKUP(B364,lookup_table!$A$2:$D$91,2)*1000</f>
        <v>2.3043456758880969E-2</v>
      </c>
    </row>
    <row r="365" spans="1:6">
      <c r="A365" s="25">
        <v>40137</v>
      </c>
      <c r="B365">
        <v>25</v>
      </c>
      <c r="C365" t="s">
        <v>50</v>
      </c>
      <c r="D365">
        <v>56.340440209999997</v>
      </c>
      <c r="E365" s="8">
        <f>D365*VLOOKUP(Element_Concentrations!B365,lookup_table!$A$2:$D$91,4)*(1/1000)</f>
        <v>2.8890025569122966E-3</v>
      </c>
      <c r="F365" s="7">
        <f>E365/VLOOKUP(B365,lookup_table!$A$2:$D$91,2)*1000</f>
        <v>9.6816439574808868</v>
      </c>
    </row>
    <row r="366" spans="1:6">
      <c r="A366" s="25">
        <v>40137</v>
      </c>
      <c r="B366">
        <v>25</v>
      </c>
      <c r="C366" t="s">
        <v>49</v>
      </c>
      <c r="D366">
        <v>56.528298550000002</v>
      </c>
      <c r="E366" s="8">
        <f>D366*VLOOKUP(Element_Concentrations!B366,lookup_table!$A$2:$D$91,4)*(1/1000)</f>
        <v>2.8986354817274805E-3</v>
      </c>
      <c r="F366" s="7">
        <f>E366/VLOOKUP(B366,lookup_table!$A$2:$D$91,2)*1000</f>
        <v>9.7139258771028167</v>
      </c>
    </row>
    <row r="367" spans="1:6">
      <c r="A367" s="25">
        <v>40137</v>
      </c>
      <c r="B367">
        <v>25</v>
      </c>
      <c r="C367" t="s">
        <v>48</v>
      </c>
      <c r="D367">
        <v>35.445666920000001</v>
      </c>
      <c r="E367" s="8">
        <f>D367*VLOOKUP(Element_Concentrations!B367,lookup_table!$A$2:$D$91,4)*(1/1000)</f>
        <v>1.8175687300569924E-3</v>
      </c>
      <c r="F367" s="7">
        <f>E367/VLOOKUP(B367,lookup_table!$A$2:$D$91,2)*1000</f>
        <v>6.091048022979197</v>
      </c>
    </row>
    <row r="368" spans="1:6">
      <c r="A368" s="25">
        <v>40137</v>
      </c>
      <c r="B368">
        <v>25</v>
      </c>
      <c r="C368" t="s">
        <v>47</v>
      </c>
      <c r="D368">
        <v>9.4036638709999991</v>
      </c>
      <c r="E368" s="8">
        <f>D368*VLOOKUP(Element_Concentrations!B368,lookup_table!$A$2:$D$91,4)*(1/1000)</f>
        <v>4.8219731451158959E-4</v>
      </c>
      <c r="F368" s="7">
        <f>E368/VLOOKUP(B368,lookup_table!$A$2:$D$91,2)*1000</f>
        <v>1.6159427430013056</v>
      </c>
    </row>
    <row r="369" spans="1:6">
      <c r="A369" s="25">
        <v>40137</v>
      </c>
      <c r="B369" s="21">
        <v>25</v>
      </c>
      <c r="C369" s="21" t="s">
        <v>46</v>
      </c>
      <c r="D369" s="21">
        <v>10.86280914</v>
      </c>
      <c r="E369" s="8">
        <f>D369*VLOOKUP(Element_Concentrations!B369,lookup_table!$A$2:$D$91,4)*(1/1000)</f>
        <v>5.5701878195726408E-4</v>
      </c>
      <c r="F369" s="7">
        <f>E369/VLOOKUP(B369,lookup_table!$A$2:$D$91,2)*1000</f>
        <v>1.8666849261302414</v>
      </c>
    </row>
    <row r="370" spans="1:6">
      <c r="A370" s="25">
        <v>40137</v>
      </c>
      <c r="B370">
        <v>25</v>
      </c>
      <c r="C370" t="s">
        <v>45</v>
      </c>
      <c r="D370">
        <v>2.2883881480000001</v>
      </c>
      <c r="E370" s="8">
        <f>D370*VLOOKUP(Element_Concentrations!B370,lookup_table!$A$2:$D$91,4)*(1/1000)</f>
        <v>1.1734305209788482E-4</v>
      </c>
      <c r="F370" s="7">
        <f>E370/VLOOKUP(B370,lookup_table!$A$2:$D$91,2)*1000</f>
        <v>0.39324079121275074</v>
      </c>
    </row>
    <row r="371" spans="1:6">
      <c r="A371" s="25">
        <v>40137</v>
      </c>
      <c r="B371">
        <v>25</v>
      </c>
      <c r="C371" t="s">
        <v>84</v>
      </c>
      <c r="D371">
        <v>2.2925360449999999</v>
      </c>
      <c r="E371" s="8">
        <f>D371*VLOOKUP(Element_Concentrations!B371,lookup_table!$A$2:$D$91,4)*(1/1000)</f>
        <v>1.1755574630109201E-4</v>
      </c>
      <c r="F371" s="7">
        <f>E371/VLOOKUP(B371,lookup_table!$A$2:$D$91,2)*1000</f>
        <v>0.39395357339508041</v>
      </c>
    </row>
    <row r="372" spans="1:6">
      <c r="A372" s="25">
        <v>40137</v>
      </c>
      <c r="B372">
        <v>25</v>
      </c>
      <c r="C372" t="s">
        <v>83</v>
      </c>
      <c r="D372">
        <v>0.51369704329999999</v>
      </c>
      <c r="E372" s="8">
        <f>D372*VLOOKUP(Element_Concentrations!B372,lookup_table!$A$2:$D$91,4)*(1/1000)</f>
        <v>2.6341151507520082E-5</v>
      </c>
      <c r="F372" s="7">
        <f>E372/VLOOKUP(B372,lookup_table!$A$2:$D$91,2)*1000</f>
        <v>8.8274636419303235E-2</v>
      </c>
    </row>
    <row r="373" spans="1:6">
      <c r="A373" s="25">
        <v>40137</v>
      </c>
      <c r="B373">
        <v>25</v>
      </c>
      <c r="C373" t="s">
        <v>82</v>
      </c>
      <c r="D373">
        <v>10.93887206</v>
      </c>
      <c r="E373" s="8">
        <f>D373*VLOOKUP(Element_Concentrations!B373,lookup_table!$A$2:$D$91,4)*(1/1000)</f>
        <v>5.6091910594385612E-4</v>
      </c>
      <c r="F373" s="7">
        <f>E373/VLOOKUP(B373,lookup_table!$A$2:$D$91,2)*1000</f>
        <v>1.8797557169700272</v>
      </c>
    </row>
    <row r="374" spans="1:6">
      <c r="A374" s="25">
        <v>40137</v>
      </c>
      <c r="B374">
        <v>25</v>
      </c>
      <c r="C374" t="s">
        <v>81</v>
      </c>
      <c r="D374">
        <v>10.74632431</v>
      </c>
      <c r="E374" s="8">
        <f>D374*VLOOKUP(Element_Concentrations!B374,lookup_table!$A$2:$D$91,4)*(1/1000)</f>
        <v>5.5104571943845608E-4</v>
      </c>
      <c r="F374" s="7">
        <f>E374/VLOOKUP(B374,lookup_table!$A$2:$D$91,2)*1000</f>
        <v>1.8466679605846383</v>
      </c>
    </row>
    <row r="375" spans="1:6">
      <c r="A375" s="25">
        <v>40137</v>
      </c>
      <c r="B375">
        <v>25</v>
      </c>
      <c r="C375" t="s">
        <v>80</v>
      </c>
      <c r="D375">
        <v>0.11935759949999999</v>
      </c>
      <c r="E375" s="8">
        <f>D375*VLOOKUP(Element_Concentrations!B375,lookup_table!$A$2:$D$91,4)*(1/1000)</f>
        <v>6.1203712441212004E-6</v>
      </c>
      <c r="F375" s="7">
        <f>E375/VLOOKUP(B375,lookup_table!$A$2:$D$91,2)*1000</f>
        <v>2.0510627493703755E-2</v>
      </c>
    </row>
    <row r="376" spans="1:6">
      <c r="A376" s="25">
        <v>40137</v>
      </c>
      <c r="B376">
        <v>25</v>
      </c>
      <c r="C376" t="s">
        <v>79</v>
      </c>
      <c r="D376">
        <v>0.1210968239</v>
      </c>
      <c r="E376" s="8">
        <f>D376*VLOOKUP(Element_Concentrations!B376,lookup_table!$A$2:$D$91,4)*(1/1000)</f>
        <v>6.2095544972146409E-6</v>
      </c>
      <c r="F376" s="7">
        <f>E376/VLOOKUP(B376,lookup_table!$A$2:$D$91,2)*1000</f>
        <v>2.0809498985303758E-2</v>
      </c>
    </row>
    <row r="377" spans="1:6">
      <c r="A377" s="25">
        <v>40137</v>
      </c>
      <c r="B377" s="21">
        <v>26</v>
      </c>
      <c r="C377" s="21" t="s">
        <v>126</v>
      </c>
      <c r="D377" s="21">
        <v>0.1389127184</v>
      </c>
      <c r="E377" s="8">
        <f>D377*VLOOKUP(Element_Concentrations!B377,lookup_table!$A$2:$D$91,4)*(1/1000)</f>
        <v>7.1493653128054403E-6</v>
      </c>
      <c r="F377" s="7">
        <f>E377/VLOOKUP(B377,lookup_table!$A$2:$D$91,2)*1000</f>
        <v>3.1124794570332782E-2</v>
      </c>
    </row>
    <row r="378" spans="1:6">
      <c r="A378" s="25">
        <v>40137</v>
      </c>
      <c r="B378">
        <v>26</v>
      </c>
      <c r="C378" t="s">
        <v>129</v>
      </c>
      <c r="D378">
        <v>0.1458988132</v>
      </c>
      <c r="E378" s="8">
        <f>D378*VLOOKUP(Element_Concentrations!B378,lookup_table!$A$2:$D$91,4)*(1/1000)</f>
        <v>7.5089158594391208E-6</v>
      </c>
      <c r="F378" s="7">
        <f>E378/VLOOKUP(B378,lookup_table!$A$2:$D$91,2)*1000</f>
        <v>3.2690099518672709E-2</v>
      </c>
    </row>
    <row r="379" spans="1:6">
      <c r="A379" s="25">
        <v>40137</v>
      </c>
      <c r="B379" s="21">
        <v>26</v>
      </c>
      <c r="C379" s="21" t="s">
        <v>130</v>
      </c>
      <c r="D379" s="21">
        <v>0.1394563127</v>
      </c>
      <c r="E379" s="8">
        <f>D379*VLOOKUP(Element_Concentrations!B379,lookup_table!$A$2:$D$91,4)*(1/1000)</f>
        <v>7.1773422632058209E-6</v>
      </c>
      <c r="F379" s="7">
        <f>E379/VLOOKUP(B379,lookup_table!$A$2:$D$91,2)*1000</f>
        <v>3.1246592351788515E-2</v>
      </c>
    </row>
    <row r="380" spans="1:6">
      <c r="A380" s="25">
        <v>40137</v>
      </c>
      <c r="B380">
        <v>26</v>
      </c>
      <c r="C380" t="s">
        <v>50</v>
      </c>
      <c r="D380">
        <v>25.346700649999999</v>
      </c>
      <c r="E380" s="8">
        <f>D380*VLOOKUP(Element_Concentrations!B380,lookup_table!$A$2:$D$91,4)*(1/1000)</f>
        <v>1.3045085036732899E-3</v>
      </c>
      <c r="F380" s="7">
        <f>E380/VLOOKUP(B380,lookup_table!$A$2:$D$91,2)*1000</f>
        <v>5.6791837338845887</v>
      </c>
    </row>
    <row r="381" spans="1:6">
      <c r="A381" s="25">
        <v>40137</v>
      </c>
      <c r="B381">
        <v>26</v>
      </c>
      <c r="C381" t="s">
        <v>49</v>
      </c>
      <c r="D381">
        <v>25.40769207</v>
      </c>
      <c r="E381" s="8">
        <f>D381*VLOOKUP(Element_Concentrations!B381,lookup_table!$A$2:$D$91,4)*(1/1000)</f>
        <v>1.307647524689862E-3</v>
      </c>
      <c r="F381" s="7">
        <f>E381/VLOOKUP(B381,lookup_table!$A$2:$D$91,2)*1000</f>
        <v>5.6928494762292638</v>
      </c>
    </row>
    <row r="382" spans="1:6">
      <c r="A382" s="25">
        <v>40137</v>
      </c>
      <c r="B382">
        <v>26</v>
      </c>
      <c r="C382" t="s">
        <v>48</v>
      </c>
      <c r="D382">
        <v>38.90180548</v>
      </c>
      <c r="E382" s="8">
        <f>D382*VLOOKUP(Element_Concentrations!B382,lookup_table!$A$2:$D$91,4)*(1/1000)</f>
        <v>2.0021436619169684E-3</v>
      </c>
      <c r="F382" s="7">
        <f>E382/VLOOKUP(B382,lookup_table!$A$2:$D$91,2)*1000</f>
        <v>8.7163415843141863</v>
      </c>
    </row>
    <row r="383" spans="1:6">
      <c r="A383" s="25">
        <v>40137</v>
      </c>
      <c r="B383">
        <v>26</v>
      </c>
      <c r="C383" t="s">
        <v>47</v>
      </c>
      <c r="D383">
        <v>3.4784337239999998</v>
      </c>
      <c r="E383" s="8">
        <f>D383*VLOOKUP(Element_Concentrations!B383,lookup_table!$A$2:$D$91,4)*(1/1000)</f>
        <v>1.7902315709961839E-4</v>
      </c>
      <c r="F383" s="7">
        <f>E383/VLOOKUP(B383,lookup_table!$A$2:$D$91,2)*1000</f>
        <v>0.77937813278022805</v>
      </c>
    </row>
    <row r="384" spans="1:6">
      <c r="A384" s="25">
        <v>40137</v>
      </c>
      <c r="B384" s="21">
        <v>26</v>
      </c>
      <c r="C384" s="21" t="s">
        <v>46</v>
      </c>
      <c r="D384" s="21">
        <v>4.0321167100000004</v>
      </c>
      <c r="E384" s="8">
        <f>D384*VLOOKUP(Element_Concentrations!B384,lookup_table!$A$2:$D$91,4)*(1/1000)</f>
        <v>2.0751933786688603E-4</v>
      </c>
      <c r="F384" s="7">
        <f>E384/VLOOKUP(B384,lookup_table!$A$2:$D$91,2)*1000</f>
        <v>0.90343638601169374</v>
      </c>
    </row>
    <row r="385" spans="1:6">
      <c r="A385" s="25">
        <v>40137</v>
      </c>
      <c r="B385">
        <v>26</v>
      </c>
      <c r="C385" t="s">
        <v>45</v>
      </c>
      <c r="D385">
        <v>2.164126698</v>
      </c>
      <c r="E385" s="8">
        <f>D385*VLOOKUP(Element_Concentrations!B385,lookup_table!$A$2:$D$91,4)*(1/1000)</f>
        <v>1.1138024311528679E-4</v>
      </c>
      <c r="F385" s="7">
        <f>E385/VLOOKUP(B385,lookup_table!$A$2:$D$91,2)*1000</f>
        <v>0.48489439754151853</v>
      </c>
    </row>
    <row r="386" spans="1:6">
      <c r="A386" s="25">
        <v>40137</v>
      </c>
      <c r="B386">
        <v>26</v>
      </c>
      <c r="C386" t="s">
        <v>84</v>
      </c>
      <c r="D386">
        <v>2.1484213809999999</v>
      </c>
      <c r="E386" s="8">
        <f>D386*VLOOKUP(Element_Concentrations!B386,lookup_table!$A$2:$D$91,4)*(1/1000)</f>
        <v>1.105719438473746E-4</v>
      </c>
      <c r="F386" s="7">
        <f>E386/VLOOKUP(B386,lookup_table!$A$2:$D$91,2)*1000</f>
        <v>0.48137546298378148</v>
      </c>
    </row>
    <row r="387" spans="1:6">
      <c r="A387" s="25">
        <v>40137</v>
      </c>
      <c r="B387">
        <v>26</v>
      </c>
      <c r="C387" t="s">
        <v>83</v>
      </c>
      <c r="D387">
        <v>0.50104736059999999</v>
      </c>
      <c r="E387" s="8">
        <f>D387*VLOOKUP(Element_Concentrations!B387,lookup_table!$A$2:$D$91,4)*(1/1000)</f>
        <v>2.5787204089055964E-5</v>
      </c>
      <c r="F387" s="7">
        <f>E387/VLOOKUP(B387,lookup_table!$A$2:$D$91,2)*1000</f>
        <v>0.11226471087965156</v>
      </c>
    </row>
    <row r="388" spans="1:6">
      <c r="A388" s="25">
        <v>40137</v>
      </c>
      <c r="B388">
        <v>26</v>
      </c>
      <c r="C388" t="s">
        <v>82</v>
      </c>
      <c r="D388">
        <v>5.2839013210000001</v>
      </c>
      <c r="E388" s="8">
        <f>D388*VLOOKUP(Element_Concentrations!B388,lookup_table!$A$2:$D$91,4)*(1/1000)</f>
        <v>2.7194443572737859E-4</v>
      </c>
      <c r="F388" s="7">
        <f>E388/VLOOKUP(B388,lookup_table!$A$2:$D$91,2)*1000</f>
        <v>1.183911344046054</v>
      </c>
    </row>
    <row r="389" spans="1:6">
      <c r="A389" s="25">
        <v>40137</v>
      </c>
      <c r="B389">
        <v>26</v>
      </c>
      <c r="C389" t="s">
        <v>81</v>
      </c>
      <c r="D389">
        <v>5.1508802899999999</v>
      </c>
      <c r="E389" s="8">
        <f>D389*VLOOKUP(Element_Concentrations!B389,lookup_table!$A$2:$D$91,4)*(1/1000)</f>
        <v>2.6509829553331398E-4</v>
      </c>
      <c r="F389" s="7">
        <f>E389/VLOOKUP(B389,lookup_table!$A$2:$D$91,2)*1000</f>
        <v>1.154106641416256</v>
      </c>
    </row>
    <row r="390" spans="1:6">
      <c r="A390" s="25">
        <v>40137</v>
      </c>
      <c r="B390">
        <v>26</v>
      </c>
      <c r="C390" t="s">
        <v>80</v>
      </c>
      <c r="D390">
        <v>4.9765756090000002E-2</v>
      </c>
      <c r="E390" s="8">
        <f>D390*VLOOKUP(Element_Concentrations!B390,lookup_table!$A$2:$D$91,4)*(1/1000)</f>
        <v>2.5612742623815942E-6</v>
      </c>
      <c r="F390" s="7">
        <f>E390/VLOOKUP(B390,lookup_table!$A$2:$D$91,2)*1000</f>
        <v>1.115051920932344E-2</v>
      </c>
    </row>
    <row r="391" spans="1:6">
      <c r="A391" s="25">
        <v>40137</v>
      </c>
      <c r="B391">
        <v>26</v>
      </c>
      <c r="C391" t="s">
        <v>79</v>
      </c>
      <c r="D391">
        <v>4.9334320389999999E-2</v>
      </c>
      <c r="E391" s="8">
        <f>D391*VLOOKUP(Element_Concentrations!B391,lookup_table!$A$2:$D$91,4)*(1/1000)</f>
        <v>2.5390697337839741E-6</v>
      </c>
      <c r="F391" s="7">
        <f>E391/VLOOKUP(B391,lookup_table!$A$2:$D$91,2)*1000</f>
        <v>1.1053851692572808E-2</v>
      </c>
    </row>
    <row r="392" spans="1:6">
      <c r="A392" s="25">
        <v>40137</v>
      </c>
      <c r="B392" s="21">
        <v>27</v>
      </c>
      <c r="C392" s="21" t="s">
        <v>126</v>
      </c>
      <c r="D392" s="21">
        <v>0.14933697369999999</v>
      </c>
      <c r="E392" s="8">
        <f>D392*VLOOKUP(Element_Concentrations!B392,lookup_table!$A$2:$D$91,4)*(1/1000)</f>
        <v>7.7000234357351801E-6</v>
      </c>
      <c r="F392" s="7">
        <f>E392/VLOOKUP(B392,lookup_table!$A$2:$D$91,2)*1000</f>
        <v>2.6773377732041654E-2</v>
      </c>
    </row>
    <row r="393" spans="1:6">
      <c r="A393" s="25">
        <v>40137</v>
      </c>
      <c r="B393">
        <v>27</v>
      </c>
      <c r="C393" t="s">
        <v>129</v>
      </c>
      <c r="D393">
        <v>0.15997238719999998</v>
      </c>
      <c r="E393" s="8">
        <f>D393*VLOOKUP(Element_Concentrations!B393,lookup_table!$A$2:$D$91,4)*(1/1000)</f>
        <v>8.2484002453740798E-6</v>
      </c>
      <c r="F393" s="7">
        <f>E393/VLOOKUP(B393,lookup_table!$A$2:$D$91,2)*1000</f>
        <v>2.868011211882503E-2</v>
      </c>
    </row>
    <row r="394" spans="1:6">
      <c r="A394" s="25">
        <v>40137</v>
      </c>
      <c r="B394" s="21">
        <v>27</v>
      </c>
      <c r="C394" s="21" t="s">
        <v>130</v>
      </c>
      <c r="D394" s="21">
        <v>0.14737693939999999</v>
      </c>
      <c r="E394" s="8">
        <f>D394*VLOOKUP(Element_Concentrations!B394,lookup_table!$A$2:$D$91,4)*(1/1000)</f>
        <v>7.598961323179161E-6</v>
      </c>
      <c r="F394" s="7">
        <f>E394/VLOOKUP(B394,lookup_table!$A$2:$D$91,2)*1000</f>
        <v>2.6421979565991516E-2</v>
      </c>
    </row>
    <row r="395" spans="1:6">
      <c r="A395" s="25">
        <v>40137</v>
      </c>
      <c r="B395">
        <v>27</v>
      </c>
      <c r="C395" t="s">
        <v>50</v>
      </c>
      <c r="D395">
        <v>18.237207089999998</v>
      </c>
      <c r="E395" s="8">
        <f>D395*VLOOKUP(Element_Concentrations!B395,lookup_table!$A$2:$D$91,4)*(1/1000)</f>
        <v>9.4033592965032606E-4</v>
      </c>
      <c r="F395" s="7">
        <f>E395/VLOOKUP(B395,lookup_table!$A$2:$D$91,2)*1000</f>
        <v>3.2695964174211616</v>
      </c>
    </row>
    <row r="396" spans="1:6">
      <c r="A396" s="25">
        <v>40137</v>
      </c>
      <c r="B396">
        <v>27</v>
      </c>
      <c r="C396" t="s">
        <v>49</v>
      </c>
      <c r="D396">
        <v>18.339784439999999</v>
      </c>
      <c r="E396" s="8">
        <f>D396*VLOOKUP(Element_Concentrations!B396,lookup_table!$A$2:$D$91,4)*(1/1000)</f>
        <v>9.4562496142461608E-4</v>
      </c>
      <c r="F396" s="7">
        <f>E396/VLOOKUP(B396,lookup_table!$A$2:$D$91,2)*1000</f>
        <v>3.2879866530758552</v>
      </c>
    </row>
    <row r="397" spans="1:6">
      <c r="A397" s="25">
        <v>40137</v>
      </c>
      <c r="B397">
        <v>27</v>
      </c>
      <c r="C397" t="s">
        <v>48</v>
      </c>
      <c r="D397">
        <v>31.97892684</v>
      </c>
      <c r="E397" s="8">
        <f>D397*VLOOKUP(Element_Concentrations!B397,lookup_table!$A$2:$D$91,4)*(1/1000)</f>
        <v>1.6488782383679763E-3</v>
      </c>
      <c r="F397" s="7">
        <f>E397/VLOOKUP(B397,lookup_table!$A$2:$D$91,2)*1000</f>
        <v>5.7332344866758564</v>
      </c>
    </row>
    <row r="398" spans="1:6">
      <c r="A398" s="25">
        <v>40137</v>
      </c>
      <c r="B398">
        <v>27</v>
      </c>
      <c r="C398" t="s">
        <v>47</v>
      </c>
      <c r="D398">
        <v>2.776883502</v>
      </c>
      <c r="E398" s="8">
        <f>D398*VLOOKUP(Element_Concentrations!B398,lookup_table!$A$2:$D$91,4)*(1/1000)</f>
        <v>1.4318000100002281E-4</v>
      </c>
      <c r="F398" s="7">
        <f>E398/VLOOKUP(B398,lookup_table!$A$2:$D$91,2)*1000</f>
        <v>0.4978442315717066</v>
      </c>
    </row>
    <row r="399" spans="1:6">
      <c r="A399" s="25">
        <v>40137</v>
      </c>
      <c r="B399" s="21">
        <v>27</v>
      </c>
      <c r="C399" s="21" t="s">
        <v>46</v>
      </c>
      <c r="D399" s="21">
        <v>3.217096578</v>
      </c>
      <c r="E399" s="8">
        <f>D399*VLOOKUP(Element_Concentrations!B399,lookup_table!$A$2:$D$91,4)*(1/1000)</f>
        <v>1.6587800349688922E-4</v>
      </c>
      <c r="F399" s="7">
        <f>E399/VLOOKUP(B399,lookup_table!$A$2:$D$91,2)*1000</f>
        <v>0.57676635430072742</v>
      </c>
    </row>
    <row r="400" spans="1:6">
      <c r="A400" s="25">
        <v>40137</v>
      </c>
      <c r="B400">
        <v>27</v>
      </c>
      <c r="C400" t="s">
        <v>45</v>
      </c>
      <c r="D400">
        <v>1.986567191</v>
      </c>
      <c r="E400" s="8">
        <f>D400*VLOOKUP(Element_Concentrations!B400,lookup_table!$A$2:$D$91,4)*(1/1000)</f>
        <v>1.0243018556202742E-4</v>
      </c>
      <c r="F400" s="7">
        <f>E400/VLOOKUP(B400,lookup_table!$A$2:$D$91,2)*1000</f>
        <v>0.35615502629355844</v>
      </c>
    </row>
    <row r="401" spans="1:6">
      <c r="A401" s="25">
        <v>40137</v>
      </c>
      <c r="B401">
        <v>27</v>
      </c>
      <c r="C401" t="s">
        <v>84</v>
      </c>
      <c r="D401">
        <v>1.9756870609999999</v>
      </c>
      <c r="E401" s="8">
        <f>D401*VLOOKUP(Element_Concentrations!B401,lookup_table!$A$2:$D$91,4)*(1/1000)</f>
        <v>1.0186919082704542E-4</v>
      </c>
      <c r="F401" s="7">
        <f>E401/VLOOKUP(B401,lookup_table!$A$2:$D$91,2)*1000</f>
        <v>0.35420441873103409</v>
      </c>
    </row>
    <row r="402" spans="1:6">
      <c r="A402" s="25">
        <v>40137</v>
      </c>
      <c r="B402">
        <v>27</v>
      </c>
      <c r="C402" t="s">
        <v>83</v>
      </c>
      <c r="D402">
        <v>0.39561987199999998</v>
      </c>
      <c r="E402" s="8">
        <f>D402*VLOOKUP(Element_Concentrations!B402,lookup_table!$A$2:$D$91,4)*(1/1000)</f>
        <v>2.0398714468140802E-5</v>
      </c>
      <c r="F402" s="7">
        <f>E402/VLOOKUP(B402,lookup_table!$A$2:$D$91,2)*1000</f>
        <v>7.0927379930948539E-2</v>
      </c>
    </row>
    <row r="403" spans="1:6">
      <c r="A403" s="25">
        <v>40137</v>
      </c>
      <c r="B403">
        <v>27</v>
      </c>
      <c r="C403" t="s">
        <v>82</v>
      </c>
      <c r="D403">
        <v>6.2714854029999998</v>
      </c>
      <c r="E403" s="8">
        <f>D403*VLOOKUP(Element_Concentrations!B403,lookup_table!$A$2:$D$91,4)*(1/1000)</f>
        <v>3.2336656745824425E-4</v>
      </c>
      <c r="F403" s="7">
        <f>E403/VLOOKUP(B403,lookup_table!$A$2:$D$91,2)*1000</f>
        <v>1.1243621956128103</v>
      </c>
    </row>
    <row r="404" spans="1:6">
      <c r="A404" s="25">
        <v>40137</v>
      </c>
      <c r="B404">
        <v>27</v>
      </c>
      <c r="C404" t="s">
        <v>81</v>
      </c>
      <c r="D404">
        <v>6.1601847159999998</v>
      </c>
      <c r="E404" s="8">
        <f>D404*VLOOKUP(Element_Concentrations!B404,lookup_table!$A$2:$D$91,4)*(1/1000)</f>
        <v>3.1762774821556244E-4</v>
      </c>
      <c r="F404" s="7">
        <f>E404/VLOOKUP(B404,lookup_table!$A$2:$D$91,2)*1000</f>
        <v>1.1044080257842921</v>
      </c>
    </row>
    <row r="405" spans="1:6">
      <c r="A405" s="25">
        <v>40137</v>
      </c>
      <c r="B405">
        <v>27</v>
      </c>
      <c r="C405" t="s">
        <v>80</v>
      </c>
      <c r="D405">
        <v>3.3275894200000003E-2</v>
      </c>
      <c r="E405" s="8">
        <f>D405*VLOOKUP(Element_Concentrations!B405,lookup_table!$A$2:$D$91,4)*(1/1000)</f>
        <v>1.7157516912038803E-6</v>
      </c>
      <c r="F405" s="7">
        <f>E405/VLOOKUP(B405,lookup_table!$A$2:$D$91,2)*1000</f>
        <v>5.9657569235183599E-3</v>
      </c>
    </row>
    <row r="406" spans="1:6">
      <c r="A406" s="25">
        <v>40137</v>
      </c>
      <c r="B406">
        <v>27</v>
      </c>
      <c r="C406" t="s">
        <v>79</v>
      </c>
      <c r="D406">
        <v>3.4276355260000002E-2</v>
      </c>
      <c r="E406" s="8">
        <f>D406*VLOOKUP(Element_Concentrations!B406,lookup_table!$A$2:$D$91,4)*(1/1000)</f>
        <v>1.7673368641029644E-6</v>
      </c>
      <c r="F406" s="7">
        <f>E406/VLOOKUP(B406,lookup_table!$A$2:$D$91,2)*1000</f>
        <v>6.1451212242801265E-3</v>
      </c>
    </row>
    <row r="407" spans="1:6">
      <c r="A407" s="25">
        <v>40137</v>
      </c>
      <c r="B407" s="21">
        <v>28</v>
      </c>
      <c r="C407" s="21" t="s">
        <v>126</v>
      </c>
      <c r="D407" s="21">
        <v>0.14217788749999999</v>
      </c>
      <c r="E407" s="8">
        <f>D407*VLOOKUP(Element_Concentrations!B407,lookup_table!$A$2:$D$91,4)*(1/1000)</f>
        <v>7.1669456064662489E-6</v>
      </c>
      <c r="F407" s="7">
        <f>E407/VLOOKUP(B407,lookup_table!$A$2:$D$91,2)*1000</f>
        <v>3.4112068569568055E-2</v>
      </c>
    </row>
    <row r="408" spans="1:6">
      <c r="A408" s="25">
        <v>40137</v>
      </c>
      <c r="B408">
        <v>28</v>
      </c>
      <c r="C408" t="s">
        <v>129</v>
      </c>
      <c r="D408">
        <v>0.15484422119999999</v>
      </c>
      <c r="E408" s="8">
        <f>D408*VLOOKUP(Element_Concentrations!B408,lookup_table!$A$2:$D$91,4)*(1/1000)</f>
        <v>7.8054339555159603E-6</v>
      </c>
      <c r="F408" s="7">
        <f>E408/VLOOKUP(B408,lookup_table!$A$2:$D$91,2)*1000</f>
        <v>3.7151042149052647E-2</v>
      </c>
    </row>
    <row r="409" spans="1:6">
      <c r="A409" s="25">
        <v>40137</v>
      </c>
      <c r="B409" s="21">
        <v>28</v>
      </c>
      <c r="C409" s="21" t="s">
        <v>130</v>
      </c>
      <c r="D409" s="21">
        <v>0.1422451622</v>
      </c>
      <c r="E409" s="8">
        <f>D409*VLOOKUP(Element_Concentrations!B409,lookup_table!$A$2:$D$91,4)*(1/1000)</f>
        <v>7.1703368097262594E-6</v>
      </c>
      <c r="F409" s="7">
        <f>E409/VLOOKUP(B409,lookup_table!$A$2:$D$91,2)*1000</f>
        <v>3.4128209470377244E-2</v>
      </c>
    </row>
    <row r="410" spans="1:6">
      <c r="A410" s="25">
        <v>40137</v>
      </c>
      <c r="B410">
        <v>28</v>
      </c>
      <c r="C410" t="s">
        <v>50</v>
      </c>
      <c r="D410">
        <v>11.63956389</v>
      </c>
      <c r="E410" s="8">
        <f>D410*VLOOKUP(Element_Concentrations!B410,lookup_table!$A$2:$D$91,4)*(1/1000)</f>
        <v>5.8673062843628699E-4</v>
      </c>
      <c r="F410" s="7">
        <f>E410/VLOOKUP(B410,lookup_table!$A$2:$D$91,2)*1000</f>
        <v>2.7926255518147878</v>
      </c>
    </row>
    <row r="411" spans="1:6">
      <c r="A411" s="25">
        <v>40137</v>
      </c>
      <c r="B411">
        <v>28</v>
      </c>
      <c r="C411" t="s">
        <v>49</v>
      </c>
      <c r="D411">
        <v>11.6212245</v>
      </c>
      <c r="E411" s="8">
        <f>D411*VLOOKUP(Element_Concentrations!B411,lookup_table!$A$2:$D$91,4)*(1/1000)</f>
        <v>5.8580617096334994E-4</v>
      </c>
      <c r="F411" s="7">
        <f>E411/VLOOKUP(B411,lookup_table!$A$2:$D$91,2)*1000</f>
        <v>2.7882254686499284</v>
      </c>
    </row>
    <row r="412" spans="1:6">
      <c r="A412" s="25">
        <v>40137</v>
      </c>
      <c r="B412">
        <v>28</v>
      </c>
      <c r="C412" t="s">
        <v>48</v>
      </c>
      <c r="D412">
        <v>28.862181150000001</v>
      </c>
      <c r="E412" s="8">
        <f>D412*VLOOKUP(Element_Concentrations!B412,lookup_table!$A$2:$D$91,4)*(1/1000)</f>
        <v>1.454893486063545E-3</v>
      </c>
      <c r="F412" s="7">
        <f>E412/VLOOKUP(B412,lookup_table!$A$2:$D$91,2)*1000</f>
        <v>6.9247667113924081</v>
      </c>
    </row>
    <row r="413" spans="1:6">
      <c r="A413" s="25">
        <v>40137</v>
      </c>
      <c r="B413">
        <v>28</v>
      </c>
      <c r="C413" t="s">
        <v>47</v>
      </c>
      <c r="D413">
        <v>1.646501183</v>
      </c>
      <c r="E413" s="8">
        <f>D413*VLOOKUP(Element_Concentrations!B413,lookup_table!$A$2:$D$91,4)*(1/1000)</f>
        <v>8.2997325583018897E-5</v>
      </c>
      <c r="F413" s="7">
        <f>E413/VLOOKUP(B413,lookup_table!$A$2:$D$91,2)*1000</f>
        <v>0.39503724694440212</v>
      </c>
    </row>
    <row r="414" spans="1:6">
      <c r="A414" s="25">
        <v>40137</v>
      </c>
      <c r="B414" s="21">
        <v>28</v>
      </c>
      <c r="C414" s="21" t="s">
        <v>46</v>
      </c>
      <c r="D414" s="21">
        <v>1.937808032</v>
      </c>
      <c r="E414" s="8">
        <f>D414*VLOOKUP(Element_Concentrations!B414,lookup_table!$A$2:$D$91,4)*(1/1000)</f>
        <v>9.7681608619465591E-5</v>
      </c>
      <c r="F414" s="7">
        <f>E414/VLOOKUP(B414,lookup_table!$A$2:$D$91,2)*1000</f>
        <v>0.46492912241535267</v>
      </c>
    </row>
    <row r="415" spans="1:6">
      <c r="A415" s="25">
        <v>40137</v>
      </c>
      <c r="B415">
        <v>28</v>
      </c>
      <c r="C415" t="s">
        <v>45</v>
      </c>
      <c r="D415">
        <v>1.5754059149999999</v>
      </c>
      <c r="E415" s="8">
        <f>D415*VLOOKUP(Element_Concentrations!B415,lookup_table!$A$2:$D$91,4)*(1/1000)</f>
        <v>7.9413533985094484E-5</v>
      </c>
      <c r="F415" s="7">
        <f>E415/VLOOKUP(B415,lookup_table!$A$2:$D$91,2)*1000</f>
        <v>0.37797969531220599</v>
      </c>
    </row>
    <row r="416" spans="1:6">
      <c r="A416" s="25">
        <v>40137</v>
      </c>
      <c r="B416">
        <v>28</v>
      </c>
      <c r="C416" t="s">
        <v>84</v>
      </c>
      <c r="D416">
        <v>1.5720967290000001</v>
      </c>
      <c r="E416" s="8">
        <f>D416*VLOOKUP(Element_Concentrations!B416,lookup_table!$A$2:$D$91,4)*(1/1000)</f>
        <v>7.9246723544450706E-5</v>
      </c>
      <c r="F416" s="7">
        <f>E416/VLOOKUP(B416,lookup_table!$A$2:$D$91,2)*1000</f>
        <v>0.37718573795550076</v>
      </c>
    </row>
    <row r="417" spans="1:6">
      <c r="A417" s="25">
        <v>40137</v>
      </c>
      <c r="B417">
        <v>28</v>
      </c>
      <c r="C417" t="s">
        <v>83</v>
      </c>
      <c r="D417">
        <v>0.63968196180000003</v>
      </c>
      <c r="E417" s="8">
        <f>D417*VLOOKUP(Element_Concentrations!B417,lookup_table!$A$2:$D$91,4)*(1/1000)</f>
        <v>3.2245280235002942E-5</v>
      </c>
      <c r="F417" s="7">
        <f>E417/VLOOKUP(B417,lookup_table!$A$2:$D$91,2)*1000</f>
        <v>0.15347586975251279</v>
      </c>
    </row>
    <row r="418" spans="1:6">
      <c r="A418" s="25">
        <v>40137</v>
      </c>
      <c r="B418">
        <v>28</v>
      </c>
      <c r="C418" t="s">
        <v>82</v>
      </c>
      <c r="D418">
        <v>4.0606937280000004</v>
      </c>
      <c r="E418" s="8">
        <f>D418*VLOOKUP(Element_Concentrations!B418,lookup_table!$A$2:$D$91,4)*(1/1000)</f>
        <v>2.046926676491424E-4</v>
      </c>
      <c r="F418" s="7">
        <f>E418/VLOOKUP(B418,lookup_table!$A$2:$D$91,2)*1000</f>
        <v>0.97426305401781244</v>
      </c>
    </row>
    <row r="419" spans="1:6">
      <c r="A419" s="25">
        <v>40137</v>
      </c>
      <c r="B419">
        <v>28</v>
      </c>
      <c r="C419" t="s">
        <v>81</v>
      </c>
      <c r="D419">
        <v>3.9735398759999998</v>
      </c>
      <c r="E419" s="8">
        <f>D419*VLOOKUP(Element_Concentrations!B419,lookup_table!$A$2:$D$91,4)*(1/1000)</f>
        <v>2.0029939013137079E-4</v>
      </c>
      <c r="F419" s="7">
        <f>E419/VLOOKUP(B419,lookup_table!$A$2:$D$91,2)*1000</f>
        <v>0.95335264222451588</v>
      </c>
    </row>
    <row r="420" spans="1:6">
      <c r="A420" s="25">
        <v>40137</v>
      </c>
      <c r="B420">
        <v>28</v>
      </c>
      <c r="C420" t="s">
        <v>80</v>
      </c>
      <c r="D420">
        <v>1.7119500610000001E-2</v>
      </c>
      <c r="E420" s="8">
        <f>D420*VLOOKUP(Element_Concentrations!B420,lookup_table!$A$2:$D$91,4)*(1/1000)</f>
        <v>8.6296492259906305E-7</v>
      </c>
      <c r="F420" s="7">
        <f>E420/VLOOKUP(B420,lookup_table!$A$2:$D$91,2)*1000</f>
        <v>4.1074008691054879E-3</v>
      </c>
    </row>
    <row r="421" spans="1:6">
      <c r="A421" s="25">
        <v>40137</v>
      </c>
      <c r="B421">
        <v>28</v>
      </c>
      <c r="C421" t="s">
        <v>79</v>
      </c>
      <c r="D421">
        <v>1.8909950080000001E-2</v>
      </c>
      <c r="E421" s="8">
        <f>D421*VLOOKUP(Element_Concentrations!B421,lookup_table!$A$2:$D$91,4)*(1/1000)</f>
        <v>9.5321843661766405E-7</v>
      </c>
      <c r="F421" s="7">
        <f>E421/VLOOKUP(B421,lookup_table!$A$2:$D$91,2)*1000</f>
        <v>4.5369749482040171E-3</v>
      </c>
    </row>
    <row r="422" spans="1:6">
      <c r="A422" s="25">
        <v>40137</v>
      </c>
      <c r="B422" s="21">
        <v>29</v>
      </c>
      <c r="C422" s="21" t="s">
        <v>126</v>
      </c>
      <c r="D422" s="21">
        <v>0.1082387305</v>
      </c>
      <c r="E422" s="8">
        <f>D422*VLOOKUP(Element_Concentrations!B422,lookup_table!$A$2:$D$91,4)*(1/1000)</f>
        <v>5.3973351202555502E-6</v>
      </c>
      <c r="F422" s="7">
        <f>E422/VLOOKUP(B422,lookup_table!$A$2:$D$91,2)*1000</f>
        <v>2.3558861284397863E-2</v>
      </c>
    </row>
    <row r="423" spans="1:6">
      <c r="A423" s="25">
        <v>40137</v>
      </c>
      <c r="B423">
        <v>29</v>
      </c>
      <c r="C423" t="s">
        <v>129</v>
      </c>
      <c r="D423">
        <v>0.116365974</v>
      </c>
      <c r="E423" s="8">
        <f>D423*VLOOKUP(Element_Concentrations!B423,lookup_table!$A$2:$D$91,4)*(1/1000)</f>
        <v>5.8026009301073995E-6</v>
      </c>
      <c r="F423" s="7">
        <f>E423/VLOOKUP(B423,lookup_table!$A$2:$D$91,2)*1000</f>
        <v>2.5327808512035793E-2</v>
      </c>
    </row>
    <row r="424" spans="1:6">
      <c r="A424" s="25">
        <v>40137</v>
      </c>
      <c r="B424" s="21">
        <v>29</v>
      </c>
      <c r="C424" s="21" t="s">
        <v>130</v>
      </c>
      <c r="D424" s="21">
        <v>0.1069294769</v>
      </c>
      <c r="E424" s="8">
        <f>D424*VLOOKUP(Element_Concentrations!B424,lookup_table!$A$2:$D$91,4)*(1/1000)</f>
        <v>5.3320490585661897E-6</v>
      </c>
      <c r="F424" s="7">
        <f>E424/VLOOKUP(B424,lookup_table!$A$2:$D$91,2)*1000</f>
        <v>2.3273893751925751E-2</v>
      </c>
    </row>
    <row r="425" spans="1:6">
      <c r="A425" s="25">
        <v>40137</v>
      </c>
      <c r="B425">
        <v>29</v>
      </c>
      <c r="C425" t="s">
        <v>50</v>
      </c>
      <c r="D425">
        <v>27.336521439999999</v>
      </c>
      <c r="E425" s="8">
        <f>D425*VLOOKUP(Element_Concentrations!B425,lookup_table!$A$2:$D$91,4)*(1/1000)</f>
        <v>1.3631383752577438E-3</v>
      </c>
      <c r="F425" s="7">
        <f>E425/VLOOKUP(B425,lookup_table!$A$2:$D$91,2)*1000</f>
        <v>5.9499710836217536</v>
      </c>
    </row>
    <row r="426" spans="1:6">
      <c r="A426" s="25">
        <v>40137</v>
      </c>
      <c r="B426">
        <v>29</v>
      </c>
      <c r="C426" t="s">
        <v>49</v>
      </c>
      <c r="D426">
        <v>27.390185339999999</v>
      </c>
      <c r="E426" s="8">
        <f>D426*VLOOKUP(Element_Concentrations!B426,lookup_table!$A$2:$D$91,4)*(1/1000)</f>
        <v>1.3658143309976339E-3</v>
      </c>
      <c r="F426" s="7">
        <f>E426/VLOOKUP(B426,lookup_table!$A$2:$D$91,2)*1000</f>
        <v>5.9616513793000179</v>
      </c>
    </row>
    <row r="427" spans="1:6">
      <c r="A427" s="25">
        <v>40137</v>
      </c>
      <c r="B427">
        <v>29</v>
      </c>
      <c r="C427" t="s">
        <v>48</v>
      </c>
      <c r="D427">
        <v>41.953821920000003</v>
      </c>
      <c r="E427" s="8">
        <f>D427*VLOOKUP(Element_Concentrations!B427,lookup_table!$A$2:$D$91,4)*(1/1000)</f>
        <v>2.0920315254229918E-3</v>
      </c>
      <c r="F427" s="7">
        <f>E427/VLOOKUP(B427,lookup_table!$A$2:$D$91,2)*1000</f>
        <v>9.131521280763824</v>
      </c>
    </row>
    <row r="428" spans="1:6">
      <c r="A428" s="25">
        <v>40137</v>
      </c>
      <c r="B428">
        <v>29</v>
      </c>
      <c r="C428" t="s">
        <v>47</v>
      </c>
      <c r="D428">
        <v>3.907565403</v>
      </c>
      <c r="E428" s="8">
        <f>D428*VLOOKUP(Element_Concentrations!B428,lookup_table!$A$2:$D$91,4)*(1/1000)</f>
        <v>1.9485113957713529E-4</v>
      </c>
      <c r="F428" s="7">
        <f>E428/VLOOKUP(B428,lookup_table!$A$2:$D$91,2)*1000</f>
        <v>0.85050693835502089</v>
      </c>
    </row>
    <row r="429" spans="1:6">
      <c r="A429" s="25">
        <v>40137</v>
      </c>
      <c r="B429" s="21">
        <v>29</v>
      </c>
      <c r="C429" s="21" t="s">
        <v>46</v>
      </c>
      <c r="D429" s="21">
        <v>4.5727701029999999</v>
      </c>
      <c r="E429" s="8">
        <f>D429*VLOOKUP(Element_Concentrations!B429,lookup_table!$A$2:$D$91,4)*(1/1000)</f>
        <v>2.2802163846310529E-4</v>
      </c>
      <c r="F429" s="7">
        <f>E429/VLOOKUP(B429,lookup_table!$A$2:$D$91,2)*1000</f>
        <v>0.99529305309081317</v>
      </c>
    </row>
    <row r="430" spans="1:6">
      <c r="A430" s="25">
        <v>40137</v>
      </c>
      <c r="B430">
        <v>29</v>
      </c>
      <c r="C430" t="s">
        <v>45</v>
      </c>
      <c r="D430">
        <v>2.1717951719999999</v>
      </c>
      <c r="E430" s="8">
        <f>D430*VLOOKUP(Element_Concentrations!B430,lookup_table!$A$2:$D$91,4)*(1/1000)</f>
        <v>1.0829678343129719E-4</v>
      </c>
      <c r="F430" s="7">
        <f>E430/VLOOKUP(B430,lookup_table!$A$2:$D$91,2)*1000</f>
        <v>0.47270529651373722</v>
      </c>
    </row>
    <row r="431" spans="1:6">
      <c r="A431" s="25">
        <v>40137</v>
      </c>
      <c r="B431">
        <v>29</v>
      </c>
      <c r="C431" t="s">
        <v>84</v>
      </c>
      <c r="D431">
        <v>2.178766371</v>
      </c>
      <c r="E431" s="8">
        <f>D431*VLOOKUP(Element_Concentrations!B431,lookup_table!$A$2:$D$91,4)*(1/1000)</f>
        <v>1.0864440296655209E-4</v>
      </c>
      <c r="F431" s="7">
        <f>E431/VLOOKUP(B431,lookup_table!$A$2:$D$91,2)*1000</f>
        <v>0.47422262316260189</v>
      </c>
    </row>
    <row r="432" spans="1:6">
      <c r="A432" s="25">
        <v>40137</v>
      </c>
      <c r="B432">
        <v>29</v>
      </c>
      <c r="C432" t="s">
        <v>83</v>
      </c>
      <c r="D432">
        <v>1.1745329289999999</v>
      </c>
      <c r="E432" s="8">
        <f>D432*VLOOKUP(Element_Concentrations!B432,lookup_table!$A$2:$D$91,4)*(1/1000)</f>
        <v>5.8568201957877897E-5</v>
      </c>
      <c r="F432" s="7">
        <f>E432/VLOOKUP(B432,lookup_table!$A$2:$D$91,2)*1000</f>
        <v>0.25564470518497556</v>
      </c>
    </row>
    <row r="433" spans="1:6">
      <c r="A433" s="25">
        <v>40137</v>
      </c>
      <c r="B433">
        <v>29</v>
      </c>
      <c r="C433" t="s">
        <v>82</v>
      </c>
      <c r="D433">
        <v>4.8454495230000001</v>
      </c>
      <c r="E433" s="8">
        <f>D433*VLOOKUP(Element_Concentrations!B433,lookup_table!$A$2:$D$91,4)*(1/1000)</f>
        <v>2.416188250093473E-4</v>
      </c>
      <c r="F433" s="7">
        <f>E433/VLOOKUP(B433,lookup_table!$A$2:$D$91,2)*1000</f>
        <v>1.0546434963306299</v>
      </c>
    </row>
    <row r="434" spans="1:6">
      <c r="A434" s="25">
        <v>40137</v>
      </c>
      <c r="B434">
        <v>29</v>
      </c>
      <c r="C434" t="s">
        <v>81</v>
      </c>
      <c r="D434">
        <v>4.7128397140000002</v>
      </c>
      <c r="E434" s="8">
        <f>D434*VLOOKUP(Element_Concentrations!B434,lookup_table!$A$2:$D$91,4)*(1/1000)</f>
        <v>2.350062236225814E-4</v>
      </c>
      <c r="F434" s="7">
        <f>E434/VLOOKUP(B434,lookup_table!$A$2:$D$91,2)*1000</f>
        <v>1.0257801118401633</v>
      </c>
    </row>
    <row r="435" spans="1:6">
      <c r="A435" s="25">
        <v>40137</v>
      </c>
      <c r="B435">
        <v>29</v>
      </c>
      <c r="C435" t="s">
        <v>80</v>
      </c>
      <c r="D435">
        <v>6.4325865270000004E-2</v>
      </c>
      <c r="E435" s="8">
        <f>D435*VLOOKUP(Element_Concentrations!B435,lookup_table!$A$2:$D$91,4)*(1/1000)</f>
        <v>3.2076157042750771E-6</v>
      </c>
      <c r="F435" s="7">
        <f>E435/VLOOKUP(B435,lookup_table!$A$2:$D$91,2)*1000</f>
        <v>1.4000941528917841E-2</v>
      </c>
    </row>
    <row r="436" spans="1:6">
      <c r="A436" s="25">
        <v>40137</v>
      </c>
      <c r="B436">
        <v>29</v>
      </c>
      <c r="C436" t="s">
        <v>79</v>
      </c>
      <c r="D436">
        <v>6.5765887709999998E-2</v>
      </c>
      <c r="E436" s="8">
        <f>D436*VLOOKUP(Element_Concentrations!B436,lookup_table!$A$2:$D$91,4)*(1/1000)</f>
        <v>3.2794225672479207E-6</v>
      </c>
      <c r="F436" s="7">
        <f>E436/VLOOKUP(B436,lookup_table!$A$2:$D$91,2)*1000</f>
        <v>1.4314371747044613E-2</v>
      </c>
    </row>
    <row r="437" spans="1:6">
      <c r="A437" s="25">
        <v>40137</v>
      </c>
      <c r="B437" s="21">
        <v>30</v>
      </c>
      <c r="C437" s="21" t="s">
        <v>126</v>
      </c>
      <c r="D437" s="21">
        <v>0.19224947990000002</v>
      </c>
      <c r="E437" s="8">
        <f>D437*VLOOKUP(Element_Concentrations!B437,lookup_table!$A$2:$D$91,4)*(1/1000)</f>
        <v>9.6339867118008097E-6</v>
      </c>
      <c r="F437" s="7">
        <f>E437/VLOOKUP(B437,lookup_table!$A$2:$D$91,2)*1000</f>
        <v>3.3186313165004512E-2</v>
      </c>
    </row>
    <row r="438" spans="1:6">
      <c r="A438" s="25">
        <v>40137</v>
      </c>
      <c r="B438">
        <v>30</v>
      </c>
      <c r="C438" t="s">
        <v>129</v>
      </c>
      <c r="D438">
        <v>0.2044221447</v>
      </c>
      <c r="E438" s="8">
        <f>D438*VLOOKUP(Element_Concentrations!B438,lookup_table!$A$2:$D$91,4)*(1/1000)</f>
        <v>1.0243982072991929E-5</v>
      </c>
      <c r="F438" s="7">
        <f>E438/VLOOKUP(B438,lookup_table!$A$2:$D$91,2)*1000</f>
        <v>3.5287571729217808E-2</v>
      </c>
    </row>
    <row r="439" spans="1:6">
      <c r="A439" s="25">
        <v>40137</v>
      </c>
      <c r="B439" s="21">
        <v>30</v>
      </c>
      <c r="C439" s="21" t="s">
        <v>130</v>
      </c>
      <c r="D439" s="21">
        <v>0.19053650329999999</v>
      </c>
      <c r="E439" s="8">
        <f>D439*VLOOKUP(Element_Concentrations!B439,lookup_table!$A$2:$D$91,4)*(1/1000)</f>
        <v>9.5481461997192696E-6</v>
      </c>
      <c r="F439" s="7">
        <f>E439/VLOOKUP(B439,lookup_table!$A$2:$D$91,2)*1000</f>
        <v>3.2890617291489038E-2</v>
      </c>
    </row>
    <row r="440" spans="1:6">
      <c r="A440" s="25">
        <v>40137</v>
      </c>
      <c r="B440">
        <v>30</v>
      </c>
      <c r="C440" t="s">
        <v>50</v>
      </c>
      <c r="D440">
        <v>37.962553569999997</v>
      </c>
      <c r="E440" s="8">
        <f>D440*VLOOKUP(Element_Concentrations!B440,lookup_table!$A$2:$D$91,4)*(1/1000)</f>
        <v>1.9023756882444827E-3</v>
      </c>
      <c r="F440" s="7">
        <f>E440/VLOOKUP(B440,lookup_table!$A$2:$D$91,2)*1000</f>
        <v>6.5531370590578115</v>
      </c>
    </row>
    <row r="441" spans="1:6">
      <c r="A441" s="25">
        <v>40137</v>
      </c>
      <c r="B441">
        <v>30</v>
      </c>
      <c r="C441" t="s">
        <v>49</v>
      </c>
      <c r="D441">
        <v>38.214423099999998</v>
      </c>
      <c r="E441" s="8">
        <f>D441*VLOOKUP(Element_Concentrations!B441,lookup_table!$A$2:$D$91,4)*(1/1000)</f>
        <v>1.9149973489448898E-3</v>
      </c>
      <c r="F441" s="7">
        <f>E441/VLOOKUP(B441,lookup_table!$A$2:$D$91,2)*1000</f>
        <v>6.5966150497584906</v>
      </c>
    </row>
    <row r="442" spans="1:6">
      <c r="A442" s="25">
        <v>40137</v>
      </c>
      <c r="B442">
        <v>30</v>
      </c>
      <c r="C442" t="s">
        <v>48</v>
      </c>
      <c r="D442">
        <v>38.250304130000004</v>
      </c>
      <c r="E442" s="8">
        <f>D442*VLOOKUP(Element_Concentrations!B442,lookup_table!$A$2:$D$91,4)*(1/1000)</f>
        <v>1.9167954155321469E-3</v>
      </c>
      <c r="F442" s="7">
        <f>E442/VLOOKUP(B442,lookup_table!$A$2:$D$91,2)*1000</f>
        <v>6.6028088719674365</v>
      </c>
    </row>
    <row r="443" spans="1:6">
      <c r="A443" s="25">
        <v>40137</v>
      </c>
      <c r="B443">
        <v>30</v>
      </c>
      <c r="C443" t="s">
        <v>47</v>
      </c>
      <c r="D443">
        <v>5.7306179220000004</v>
      </c>
      <c r="E443" s="8">
        <f>D443*VLOOKUP(Element_Concentrations!B443,lookup_table!$A$2:$D$91,4)*(1/1000)</f>
        <v>2.871721522454718E-4</v>
      </c>
      <c r="F443" s="7">
        <f>E443/VLOOKUP(B443,lookup_table!$A$2:$D$91,2)*1000</f>
        <v>0.98922546415939305</v>
      </c>
    </row>
    <row r="444" spans="1:6">
      <c r="A444" s="25">
        <v>40137</v>
      </c>
      <c r="B444" s="21">
        <v>30</v>
      </c>
      <c r="C444" s="21" t="s">
        <v>46</v>
      </c>
      <c r="D444" s="21">
        <v>6.712058539</v>
      </c>
      <c r="E444" s="8">
        <f>D444*VLOOKUP(Element_Concentrations!B444,lookup_table!$A$2:$D$91,4)*(1/1000)</f>
        <v>3.3635400630051406E-4</v>
      </c>
      <c r="F444" s="7">
        <f>E444/VLOOKUP(B444,lookup_table!$A$2:$D$91,2)*1000</f>
        <v>1.1586428050310509</v>
      </c>
    </row>
    <row r="445" spans="1:6">
      <c r="A445" s="25">
        <v>40137</v>
      </c>
      <c r="B445">
        <v>30</v>
      </c>
      <c r="C445" t="s">
        <v>45</v>
      </c>
      <c r="D445">
        <v>3.921600121</v>
      </c>
      <c r="E445" s="8">
        <f>D445*VLOOKUP(Element_Concentrations!B445,lookup_table!$A$2:$D$91,4)*(1/1000)</f>
        <v>1.9651883310353987E-4</v>
      </c>
      <c r="F445" s="7">
        <f>E445/VLOOKUP(B445,lookup_table!$A$2:$D$91,2)*1000</f>
        <v>0.676950854645332</v>
      </c>
    </row>
    <row r="446" spans="1:6">
      <c r="A446" s="25">
        <v>40137</v>
      </c>
      <c r="B446">
        <v>30</v>
      </c>
      <c r="C446" t="s">
        <v>84</v>
      </c>
      <c r="D446">
        <v>3.9219121920000002</v>
      </c>
      <c r="E446" s="8">
        <f>D446*VLOOKUP(Element_Concentrations!B446,lookup_table!$A$2:$D$91,4)*(1/1000)</f>
        <v>1.9653447157428477E-4</v>
      </c>
      <c r="F446" s="7">
        <f>E446/VLOOKUP(B446,lookup_table!$A$2:$D$91,2)*1000</f>
        <v>0.67700472467890038</v>
      </c>
    </row>
    <row r="447" spans="1:6">
      <c r="A447" s="25">
        <v>40137</v>
      </c>
      <c r="B447">
        <v>30</v>
      </c>
      <c r="C447" t="s">
        <v>83</v>
      </c>
      <c r="D447">
        <v>0.28896988880000002</v>
      </c>
      <c r="E447" s="8">
        <f>D447*VLOOKUP(Element_Concentrations!B447,lookup_table!$A$2:$D$91,4)*(1/1000)</f>
        <v>1.448083017055672E-5</v>
      </c>
      <c r="F447" s="7">
        <f>E447/VLOOKUP(B447,lookup_table!$A$2:$D$91,2)*1000</f>
        <v>4.9882294765954946E-2</v>
      </c>
    </row>
    <row r="448" spans="1:6">
      <c r="A448" s="25">
        <v>40137</v>
      </c>
      <c r="B448">
        <v>30</v>
      </c>
      <c r="C448" t="s">
        <v>82</v>
      </c>
      <c r="D448">
        <v>8.9868729740000006</v>
      </c>
      <c r="E448" s="8">
        <f>D448*VLOOKUP(Element_Concentrations!B448,lookup_table!$A$2:$D$91,4)*(1/1000)</f>
        <v>4.5034927978579063E-4</v>
      </c>
      <c r="F448" s="7">
        <f>E448/VLOOKUP(B448,lookup_table!$A$2:$D$91,2)*1000</f>
        <v>1.5513237333303156</v>
      </c>
    </row>
    <row r="449" spans="1:6">
      <c r="A449" s="25">
        <v>40137</v>
      </c>
      <c r="B449">
        <v>30</v>
      </c>
      <c r="C449" t="s">
        <v>81</v>
      </c>
      <c r="D449">
        <v>8.8184254929999994</v>
      </c>
      <c r="E449" s="8">
        <f>D449*VLOOKUP(Element_Concentrations!B449,lookup_table!$A$2:$D$91,4)*(1/1000)</f>
        <v>4.4190805646266665E-4</v>
      </c>
      <c r="F449" s="7">
        <f>E449/VLOOKUP(B449,lookup_table!$A$2:$D$91,2)*1000</f>
        <v>1.5222461469606154</v>
      </c>
    </row>
    <row r="450" spans="1:6">
      <c r="A450" s="25">
        <v>40137</v>
      </c>
      <c r="B450">
        <v>30</v>
      </c>
      <c r="C450" t="s">
        <v>80</v>
      </c>
      <c r="D450">
        <v>0.11201826400000001</v>
      </c>
      <c r="E450" s="8">
        <f>D450*VLOOKUP(Element_Concentrations!B450,lookup_table!$A$2:$D$91,4)*(1/1000)</f>
        <v>5.6134480437415996E-6</v>
      </c>
      <c r="F450" s="7">
        <f>E450/VLOOKUP(B450,lookup_table!$A$2:$D$91,2)*1000</f>
        <v>1.9336713895079571E-2</v>
      </c>
    </row>
    <row r="451" spans="1:6">
      <c r="A451" s="25">
        <v>40137</v>
      </c>
      <c r="B451">
        <v>30</v>
      </c>
      <c r="C451" t="s">
        <v>79</v>
      </c>
      <c r="D451">
        <v>0.1138070295</v>
      </c>
      <c r="E451" s="8">
        <f>D451*VLOOKUP(Element_Concentrations!B451,lookup_table!$A$2:$D$91,4)*(1/1000)</f>
        <v>5.7030864816010496E-6</v>
      </c>
      <c r="F451" s="7">
        <f>E451/VLOOKUP(B451,lookup_table!$A$2:$D$91,2)*1000</f>
        <v>1.964549253048932E-2</v>
      </c>
    </row>
    <row r="452" spans="1:6">
      <c r="A452" s="25">
        <v>40137</v>
      </c>
      <c r="B452" s="21">
        <v>31</v>
      </c>
      <c r="C452" s="21" t="s">
        <v>126</v>
      </c>
      <c r="D452" s="21">
        <v>0.3450444668</v>
      </c>
      <c r="E452" s="8">
        <f>D452*VLOOKUP(Element_Concentrations!B452,lookup_table!$A$2:$D$91,4)*(1/1000)</f>
        <v>1.7541267089838361E-5</v>
      </c>
      <c r="F452" s="7">
        <f>E452/VLOOKUP(B452,lookup_table!$A$2:$D$91,2)*1000</f>
        <v>8.1322517801754104E-2</v>
      </c>
    </row>
    <row r="453" spans="1:6">
      <c r="A453" s="25">
        <v>40137</v>
      </c>
      <c r="B453">
        <v>31</v>
      </c>
      <c r="C453" t="s">
        <v>129</v>
      </c>
      <c r="D453">
        <v>0.37595583060000004</v>
      </c>
      <c r="E453" s="8">
        <f>D453*VLOOKUP(Element_Concentrations!B453,lookup_table!$A$2:$D$91,4)*(1/1000)</f>
        <v>1.9112729729293619E-5</v>
      </c>
      <c r="F453" s="7">
        <f>E453/VLOOKUP(B453,lookup_table!$A$2:$D$91,2)*1000</f>
        <v>8.8607926422316269E-2</v>
      </c>
    </row>
    <row r="454" spans="1:6">
      <c r="A454" s="25">
        <v>40137</v>
      </c>
      <c r="B454">
        <v>31</v>
      </c>
      <c r="C454" t="s">
        <v>130</v>
      </c>
      <c r="D454">
        <v>0.35304433019999998</v>
      </c>
      <c r="E454" s="8">
        <f>D454*VLOOKUP(Element_Concentrations!B454,lookup_table!$A$2:$D$91,4)*(1/1000)</f>
        <v>1.7947961745408538E-5</v>
      </c>
      <c r="F454" s="7">
        <f>E454/VLOOKUP(B454,lookup_table!$A$2:$D$91,2)*1000</f>
        <v>8.3207982129849492E-2</v>
      </c>
    </row>
    <row r="455" spans="1:6">
      <c r="A455" s="25">
        <v>40137</v>
      </c>
      <c r="B455">
        <v>31</v>
      </c>
      <c r="C455" t="s">
        <v>50</v>
      </c>
      <c r="D455">
        <v>45.522505780000003</v>
      </c>
      <c r="E455" s="8">
        <f>D455*VLOOKUP(Element_Concentrations!B455,lookup_table!$A$2:$D$91,4)*(1/1000)</f>
        <v>2.3142594920919062E-3</v>
      </c>
      <c r="F455" s="7">
        <f>E455/VLOOKUP(B455,lookup_table!$A$2:$D$91,2)*1000</f>
        <v>10.72906579551185</v>
      </c>
    </row>
    <row r="456" spans="1:6">
      <c r="A456" s="25">
        <v>40137</v>
      </c>
      <c r="B456">
        <v>31</v>
      </c>
      <c r="C456" t="s">
        <v>49</v>
      </c>
      <c r="D456">
        <v>45.797559479999997</v>
      </c>
      <c r="E456" s="8">
        <f>D456*VLOOKUP(Element_Concentrations!B456,lookup_table!$A$2:$D$91,4)*(1/1000)</f>
        <v>2.3282425895763958E-3</v>
      </c>
      <c r="F456" s="7">
        <f>E456/VLOOKUP(B456,lookup_table!$A$2:$D$91,2)*1000</f>
        <v>10.793892394883615</v>
      </c>
    </row>
    <row r="457" spans="1:6">
      <c r="A457" s="25">
        <v>40137</v>
      </c>
      <c r="B457">
        <v>31</v>
      </c>
      <c r="C457" t="s">
        <v>48</v>
      </c>
      <c r="D457">
        <v>25.674124320000001</v>
      </c>
      <c r="E457" s="8">
        <f>D457*VLOOKUP(Element_Concentrations!B457,lookup_table!$A$2:$D$91,4)*(1/1000)</f>
        <v>1.305213429942864E-3</v>
      </c>
      <c r="F457" s="7">
        <f>E457/VLOOKUP(B457,lookup_table!$A$2:$D$91,2)*1000</f>
        <v>6.0510590168885683</v>
      </c>
    </row>
    <row r="458" spans="1:6">
      <c r="A458" s="25">
        <v>40137</v>
      </c>
      <c r="B458">
        <v>31</v>
      </c>
      <c r="C458" t="s">
        <v>47</v>
      </c>
      <c r="D458">
        <v>8.6625117940000003</v>
      </c>
      <c r="E458" s="8">
        <f>D458*VLOOKUP(Element_Concentrations!B458,lookup_table!$A$2:$D$91,4)*(1/1000)</f>
        <v>4.4038217582983383E-4</v>
      </c>
      <c r="F458" s="7">
        <f>E458/VLOOKUP(B458,lookup_table!$A$2:$D$91,2)*1000</f>
        <v>2.0416419834484643</v>
      </c>
    </row>
    <row r="459" spans="1:6">
      <c r="A459" s="25">
        <v>40137</v>
      </c>
      <c r="B459" s="21">
        <v>31</v>
      </c>
      <c r="C459" s="21" t="s">
        <v>46</v>
      </c>
      <c r="D459" s="21">
        <v>10.094939549999999</v>
      </c>
      <c r="E459" s="8">
        <f>D459*VLOOKUP(Element_Concentrations!B459,lookup_table!$A$2:$D$91,4)*(1/1000)</f>
        <v>5.1320350836103507E-4</v>
      </c>
      <c r="F459" s="7">
        <f>E459/VLOOKUP(B459,lookup_table!$A$2:$D$91,2)*1000</f>
        <v>2.3792466776125876</v>
      </c>
    </row>
    <row r="460" spans="1:6">
      <c r="A460" s="25">
        <v>40137</v>
      </c>
      <c r="B460">
        <v>31</v>
      </c>
      <c r="C460" t="s">
        <v>45</v>
      </c>
      <c r="D460">
        <v>2.4694785559999999</v>
      </c>
      <c r="E460" s="8">
        <f>D460*VLOOKUP(Element_Concentrations!B460,lookup_table!$A$2:$D$91,4)*(1/1000)</f>
        <v>1.255426099863612E-4</v>
      </c>
      <c r="F460" s="7">
        <f>E460/VLOOKUP(B460,lookup_table!$A$2:$D$91,2)*1000</f>
        <v>0.58202415385424755</v>
      </c>
    </row>
    <row r="461" spans="1:6">
      <c r="A461" s="25">
        <v>40137</v>
      </c>
      <c r="B461">
        <v>31</v>
      </c>
      <c r="C461" t="s">
        <v>84</v>
      </c>
      <c r="D461">
        <v>2.4663297329999998</v>
      </c>
      <c r="E461" s="8">
        <f>D461*VLOOKUP(Element_Concentrations!B461,lookup_table!$A$2:$D$91,4)*(1/1000)</f>
        <v>1.253825310673341E-4</v>
      </c>
      <c r="F461" s="7">
        <f>E461/VLOOKUP(B461,lookup_table!$A$2:$D$91,2)*1000</f>
        <v>0.58128201700201243</v>
      </c>
    </row>
    <row r="462" spans="1:6">
      <c r="A462" s="25">
        <v>40137</v>
      </c>
      <c r="B462">
        <v>31</v>
      </c>
      <c r="C462" t="s">
        <v>83</v>
      </c>
      <c r="D462">
        <v>0.99383929429999995</v>
      </c>
      <c r="E462" s="8">
        <f>D462*VLOOKUP(Element_Concentrations!B462,lookup_table!$A$2:$D$91,4)*(1/1000)</f>
        <v>5.0524503891835104E-5</v>
      </c>
      <c r="F462" s="7">
        <f>E462/VLOOKUP(B462,lookup_table!$A$2:$D$91,2)*1000</f>
        <v>0.23423506672153502</v>
      </c>
    </row>
    <row r="463" spans="1:6">
      <c r="A463" s="25">
        <v>40137</v>
      </c>
      <c r="B463">
        <v>31</v>
      </c>
      <c r="C463" t="s">
        <v>82</v>
      </c>
      <c r="D463">
        <v>6.9359721719999996</v>
      </c>
      <c r="E463" s="8">
        <f>D463*VLOOKUP(Element_Concentrations!B463,lookup_table!$A$2:$D$91,4)*(1/1000)</f>
        <v>3.5260887248848437E-4</v>
      </c>
      <c r="F463" s="7">
        <f>E463/VLOOKUP(B463,lookup_table!$A$2:$D$91,2)*1000</f>
        <v>1.6347189266967286</v>
      </c>
    </row>
    <row r="464" spans="1:6">
      <c r="A464" s="25">
        <v>40137</v>
      </c>
      <c r="B464">
        <v>31</v>
      </c>
      <c r="C464" t="s">
        <v>81</v>
      </c>
      <c r="D464">
        <v>6.7604141130000004</v>
      </c>
      <c r="E464" s="8">
        <f>D464*VLOOKUP(Element_Concentrations!B464,lookup_table!$A$2:$D$91,4)*(1/1000)</f>
        <v>3.4368390455246013E-4</v>
      </c>
      <c r="F464" s="7">
        <f>E464/VLOOKUP(B464,lookup_table!$A$2:$D$91,2)*1000</f>
        <v>1.593342162969217</v>
      </c>
    </row>
    <row r="465" spans="1:6">
      <c r="A465" s="25">
        <v>40137</v>
      </c>
      <c r="B465">
        <v>31</v>
      </c>
      <c r="C465" t="s">
        <v>80</v>
      </c>
      <c r="D465">
        <v>0.1170018756</v>
      </c>
      <c r="E465" s="8">
        <f>D465*VLOOKUP(Element_Concentrations!B465,lookup_table!$A$2:$D$91,4)*(1/1000)</f>
        <v>5.9481062511901197E-6</v>
      </c>
      <c r="F465" s="7">
        <f>E465/VLOOKUP(B465,lookup_table!$A$2:$D$91,2)*1000</f>
        <v>2.7575828702782197E-2</v>
      </c>
    </row>
    <row r="466" spans="1:6">
      <c r="A466" s="25">
        <v>40137</v>
      </c>
      <c r="B466">
        <v>31</v>
      </c>
      <c r="C466" t="s">
        <v>79</v>
      </c>
      <c r="D466">
        <v>0.12169383290000001</v>
      </c>
      <c r="E466" s="8">
        <f>D466*VLOOKUP(Element_Concentrations!B466,lookup_table!$A$2:$D$91,4)*(1/1000)</f>
        <v>6.1866345688203305E-6</v>
      </c>
      <c r="F466" s="7">
        <f>E466/VLOOKUP(B466,lookup_table!$A$2:$D$91,2)*1000</f>
        <v>2.8681662349653827E-2</v>
      </c>
    </row>
    <row r="467" spans="1:6">
      <c r="A467" s="25">
        <v>40137</v>
      </c>
      <c r="B467" s="21">
        <v>32</v>
      </c>
      <c r="C467" s="21" t="s">
        <v>126</v>
      </c>
      <c r="D467" s="21">
        <v>0.16096263999999999</v>
      </c>
      <c r="E467" s="8">
        <f>D467*VLOOKUP(Element_Concentrations!B467,lookup_table!$A$2:$D$91,4)*(1/1000)</f>
        <v>8.3015032916240009E-6</v>
      </c>
      <c r="F467" s="7">
        <f>E467/VLOOKUP(B467,lookup_table!$A$2:$D$91,2)*1000</f>
        <v>3.0132498336203267E-2</v>
      </c>
    </row>
    <row r="468" spans="1:6">
      <c r="A468" s="25">
        <v>40137</v>
      </c>
      <c r="B468">
        <v>32</v>
      </c>
      <c r="C468" t="s">
        <v>129</v>
      </c>
      <c r="D468">
        <v>0.17680222850000002</v>
      </c>
      <c r="E468" s="8">
        <f>D468*VLOOKUP(Element_Concentrations!B468,lookup_table!$A$2:$D$91,4)*(1/1000)</f>
        <v>9.1184158128818511E-6</v>
      </c>
      <c r="F468" s="7">
        <f>E468/VLOOKUP(B468,lookup_table!$A$2:$D$91,2)*1000</f>
        <v>3.3097698050387842E-2</v>
      </c>
    </row>
    <row r="469" spans="1:6">
      <c r="A469" s="25">
        <v>40137</v>
      </c>
      <c r="B469">
        <v>32</v>
      </c>
      <c r="C469" t="s">
        <v>130</v>
      </c>
      <c r="D469">
        <v>0.1594312906</v>
      </c>
      <c r="E469" s="8">
        <f>D469*VLOOKUP(Element_Concentrations!B469,lookup_table!$A$2:$D$91,4)*(1/1000)</f>
        <v>8.2225253245334601E-6</v>
      </c>
      <c r="F469" s="7">
        <f>E469/VLOOKUP(B469,lookup_table!$A$2:$D$91,2)*1000</f>
        <v>2.9845826949304752E-2</v>
      </c>
    </row>
    <row r="470" spans="1:6">
      <c r="A470" s="25">
        <v>40137</v>
      </c>
      <c r="B470">
        <v>32</v>
      </c>
      <c r="C470" t="s">
        <v>50</v>
      </c>
      <c r="D470">
        <v>18.961570559999998</v>
      </c>
      <c r="E470" s="8">
        <f>D470*VLOOKUP(Element_Concentrations!B470,lookup_table!$A$2:$D$91,4)*(1/1000)</f>
        <v>9.7792593621849611E-4</v>
      </c>
      <c r="F470" s="7">
        <f>E470/VLOOKUP(B470,lookup_table!$A$2:$D$91,2)*1000</f>
        <v>3.5496404218457203</v>
      </c>
    </row>
    <row r="471" spans="1:6">
      <c r="A471" s="25">
        <v>40137</v>
      </c>
      <c r="B471">
        <v>32</v>
      </c>
      <c r="C471" t="s">
        <v>49</v>
      </c>
      <c r="D471">
        <v>19.11398853</v>
      </c>
      <c r="E471" s="8">
        <f>D471*VLOOKUP(Element_Concentrations!B471,lookup_table!$A$2:$D$91,4)*(1/1000)</f>
        <v>9.8578675584507316E-4</v>
      </c>
      <c r="F471" s="7">
        <f>E471/VLOOKUP(B471,lookup_table!$A$2:$D$91,2)*1000</f>
        <v>3.5781733424503557</v>
      </c>
    </row>
    <row r="472" spans="1:6">
      <c r="A472" s="25">
        <v>40137</v>
      </c>
      <c r="B472">
        <v>32</v>
      </c>
      <c r="C472" t="s">
        <v>48</v>
      </c>
      <c r="D472">
        <v>32.106026200000002</v>
      </c>
      <c r="E472" s="8">
        <f>D472*VLOOKUP(Element_Concentrations!B472,lookup_table!$A$2:$D$91,4)*(1/1000)</f>
        <v>1.6558394058414202E-3</v>
      </c>
      <c r="F472" s="7">
        <f>E472/VLOOKUP(B472,lookup_table!$A$2:$D$91,2)*1000</f>
        <v>6.0103063732900912</v>
      </c>
    </row>
    <row r="473" spans="1:6">
      <c r="A473" s="25">
        <v>40137</v>
      </c>
      <c r="B473">
        <v>32</v>
      </c>
      <c r="C473" t="s">
        <v>47</v>
      </c>
      <c r="D473">
        <v>2.9315954820000001</v>
      </c>
      <c r="E473" s="8">
        <f>D473*VLOOKUP(Element_Concentrations!B473,lookup_table!$A$2:$D$91,4)*(1/1000)</f>
        <v>1.5119439854821624E-4</v>
      </c>
      <c r="F473" s="7">
        <f>E473/VLOOKUP(B473,lookup_table!$A$2:$D$91,2)*1000</f>
        <v>0.54879999473036745</v>
      </c>
    </row>
    <row r="474" spans="1:6">
      <c r="A474" s="25">
        <v>40137</v>
      </c>
      <c r="B474" s="21">
        <v>32</v>
      </c>
      <c r="C474" s="21" t="s">
        <v>46</v>
      </c>
      <c r="D474" s="21">
        <v>3.433732708</v>
      </c>
      <c r="E474" s="8">
        <f>D474*VLOOKUP(Element_Concentrations!B474,lookup_table!$A$2:$D$91,4)*(1/1000)</f>
        <v>1.7709167405566281E-4</v>
      </c>
      <c r="F474" s="7">
        <f>E474/VLOOKUP(B474,lookup_table!$A$2:$D$91,2)*1000</f>
        <v>0.64280099475739672</v>
      </c>
    </row>
    <row r="475" spans="1:6">
      <c r="A475" s="25">
        <v>40137</v>
      </c>
      <c r="B475">
        <v>32</v>
      </c>
      <c r="C475" t="s">
        <v>45</v>
      </c>
      <c r="D475">
        <v>3.7043534039999999</v>
      </c>
      <c r="E475" s="8">
        <f>D475*VLOOKUP(Element_Concentrations!B475,lookup_table!$A$2:$D$91,4)*(1/1000)</f>
        <v>1.9104869289323642E-4</v>
      </c>
      <c r="F475" s="7">
        <f>E475/VLOOKUP(B475,lookup_table!$A$2:$D$91,2)*1000</f>
        <v>0.69346168019323551</v>
      </c>
    </row>
    <row r="476" spans="1:6">
      <c r="A476" s="25">
        <v>40137</v>
      </c>
      <c r="B476">
        <v>32</v>
      </c>
      <c r="C476" t="s">
        <v>84</v>
      </c>
      <c r="D476">
        <v>3.7080700599999998</v>
      </c>
      <c r="E476" s="8">
        <f>D476*VLOOKUP(Element_Concentrations!B476,lookup_table!$A$2:$D$91,4)*(1/1000)</f>
        <v>1.9124037608144601E-4</v>
      </c>
      <c r="F476" s="7">
        <f>E476/VLOOKUP(B476,lookup_table!$A$2:$D$91,2)*1000</f>
        <v>0.69415744494172771</v>
      </c>
    </row>
    <row r="477" spans="1:6">
      <c r="A477" s="25">
        <v>40137</v>
      </c>
      <c r="B477">
        <v>32</v>
      </c>
      <c r="C477" t="s">
        <v>83</v>
      </c>
      <c r="D477">
        <v>0.56308726789999997</v>
      </c>
      <c r="E477" s="8">
        <f>D477*VLOOKUP(Element_Concentrations!B477,lookup_table!$A$2:$D$91,4)*(1/1000)</f>
        <v>2.9040719063401392E-5</v>
      </c>
      <c r="F477" s="7">
        <f>E477/VLOOKUP(B477,lookup_table!$A$2:$D$91,2)*1000</f>
        <v>0.10541095848784533</v>
      </c>
    </row>
    <row r="478" spans="1:6">
      <c r="A478" s="25">
        <v>40137</v>
      </c>
      <c r="B478">
        <v>32</v>
      </c>
      <c r="C478" t="s">
        <v>82</v>
      </c>
      <c r="D478">
        <v>6.4122424840000001</v>
      </c>
      <c r="E478" s="8">
        <f>D478*VLOOKUP(Element_Concentrations!B478,lookup_table!$A$2:$D$91,4)*(1/1000)</f>
        <v>3.307056350940644E-4</v>
      </c>
      <c r="F478" s="7">
        <f>E478/VLOOKUP(B478,lookup_table!$A$2:$D$91,2)*1000</f>
        <v>1.2003834304684733</v>
      </c>
    </row>
    <row r="479" spans="1:6">
      <c r="A479" s="25">
        <v>40137</v>
      </c>
      <c r="B479">
        <v>32</v>
      </c>
      <c r="C479" t="s">
        <v>81</v>
      </c>
      <c r="D479">
        <v>6.2440008860000002</v>
      </c>
      <c r="E479" s="8">
        <f>D479*VLOOKUP(Element_Concentrations!B479,lookup_table!$A$2:$D$91,4)*(1/1000)</f>
        <v>3.2202872609465269E-4</v>
      </c>
      <c r="F479" s="7">
        <f>E479/VLOOKUP(B479,lookup_table!$A$2:$D$91,2)*1000</f>
        <v>1.1688882979842203</v>
      </c>
    </row>
    <row r="480" spans="1:6">
      <c r="A480" s="25">
        <v>40137</v>
      </c>
      <c r="B480">
        <v>32</v>
      </c>
      <c r="C480" t="s">
        <v>80</v>
      </c>
      <c r="D480">
        <v>3.0766225729999999E-2</v>
      </c>
      <c r="E480" s="8">
        <f>D480*VLOOKUP(Element_Concentrations!B480,lookup_table!$A$2:$D$91,4)*(1/1000)</f>
        <v>1.5867404024215931E-6</v>
      </c>
      <c r="F480" s="7">
        <f>E480/VLOOKUP(B480,lookup_table!$A$2:$D$91,2)*1000</f>
        <v>5.7594932937262899E-3</v>
      </c>
    </row>
    <row r="481" spans="1:6">
      <c r="A481" s="25">
        <v>40137</v>
      </c>
      <c r="B481">
        <v>32</v>
      </c>
      <c r="C481" t="s">
        <v>79</v>
      </c>
      <c r="D481">
        <v>3.1940550640000002E-2</v>
      </c>
      <c r="E481" s="8">
        <f>D481*VLOOKUP(Element_Concentrations!B481,lookup_table!$A$2:$D$91,4)*(1/1000)</f>
        <v>1.6473051527624242E-6</v>
      </c>
      <c r="F481" s="7">
        <f>E481/VLOOKUP(B481,lookup_table!$A$2:$D$91,2)*1000</f>
        <v>5.9793290481394709E-3</v>
      </c>
    </row>
    <row r="482" spans="1:6">
      <c r="A482" s="25">
        <v>40137</v>
      </c>
      <c r="B482" s="21">
        <v>33</v>
      </c>
      <c r="C482" s="21" t="s">
        <v>126</v>
      </c>
      <c r="D482" s="21">
        <v>0.14188424359999999</v>
      </c>
      <c r="E482" s="8">
        <f>D482*VLOOKUP(Element_Concentrations!B482,lookup_table!$A$2:$D$91,4)*(1/1000)</f>
        <v>7.2805345686955191E-6</v>
      </c>
      <c r="F482" s="7">
        <f>E482/VLOOKUP(B482,lookup_table!$A$2:$D$91,2)*1000</f>
        <v>3.0072426966937293E-2</v>
      </c>
    </row>
    <row r="483" spans="1:6">
      <c r="A483" s="25">
        <v>40137</v>
      </c>
      <c r="B483">
        <v>33</v>
      </c>
      <c r="C483" t="s">
        <v>129</v>
      </c>
      <c r="D483">
        <v>0.15309379369999998</v>
      </c>
      <c r="E483" s="8">
        <f>D483*VLOOKUP(Element_Concentrations!B483,lookup_table!$A$2:$D$91,4)*(1/1000)</f>
        <v>7.8557324548868395E-6</v>
      </c>
      <c r="F483" s="7">
        <f>E483/VLOOKUP(B483,lookup_table!$A$2:$D$91,2)*1000</f>
        <v>3.2448295972271127E-2</v>
      </c>
    </row>
    <row r="484" spans="1:6">
      <c r="A484" s="25">
        <v>40137</v>
      </c>
      <c r="B484">
        <v>33</v>
      </c>
      <c r="C484" t="s">
        <v>130</v>
      </c>
      <c r="D484">
        <v>0.1414323059</v>
      </c>
      <c r="E484" s="8">
        <f>D484*VLOOKUP(Element_Concentrations!B484,lookup_table!$A$2:$D$91,4)*(1/1000)</f>
        <v>7.2573441991078797E-6</v>
      </c>
      <c r="F484" s="7">
        <f>E484/VLOOKUP(B484,lookup_table!$A$2:$D$91,2)*1000</f>
        <v>2.9976638575414619E-2</v>
      </c>
    </row>
    <row r="485" spans="1:6">
      <c r="A485" s="25">
        <v>40137</v>
      </c>
      <c r="B485">
        <v>33</v>
      </c>
      <c r="C485" t="s">
        <v>50</v>
      </c>
      <c r="D485">
        <v>19.10363255</v>
      </c>
      <c r="E485" s="8">
        <f>D485*VLOOKUP(Element_Concentrations!B485,lookup_table!$A$2:$D$91,4)*(1/1000)</f>
        <v>9.8026851776465999E-4</v>
      </c>
      <c r="F485" s="7">
        <f>E485/VLOOKUP(B485,lookup_table!$A$2:$D$91,2)*1000</f>
        <v>4.0490232043149934</v>
      </c>
    </row>
    <row r="486" spans="1:6">
      <c r="A486" s="25">
        <v>40137</v>
      </c>
      <c r="B486">
        <v>33</v>
      </c>
      <c r="C486" t="s">
        <v>49</v>
      </c>
      <c r="D486">
        <v>19.246091360000001</v>
      </c>
      <c r="E486" s="8">
        <f>D486*VLOOKUP(Element_Concentrations!B486,lookup_table!$A$2:$D$91,4)*(1/1000)</f>
        <v>9.8757853517395205E-4</v>
      </c>
      <c r="F486" s="7">
        <f>E486/VLOOKUP(B486,lookup_table!$A$2:$D$91,2)*1000</f>
        <v>4.0792174108796031</v>
      </c>
    </row>
    <row r="487" spans="1:6">
      <c r="A487" s="25">
        <v>40137</v>
      </c>
      <c r="B487">
        <v>33</v>
      </c>
      <c r="C487" t="s">
        <v>48</v>
      </c>
      <c r="D487">
        <v>35.606828569999998</v>
      </c>
      <c r="E487" s="8">
        <f>D487*VLOOKUP(Element_Concentrations!B487,lookup_table!$A$2:$D$91,4)*(1/1000)</f>
        <v>1.8271003157781238E-3</v>
      </c>
      <c r="F487" s="7">
        <f>E487/VLOOKUP(B487,lookup_table!$A$2:$D$91,2)*1000</f>
        <v>7.5468827582739522</v>
      </c>
    </row>
    <row r="488" spans="1:6">
      <c r="A488" s="25">
        <v>40137</v>
      </c>
      <c r="B488">
        <v>33</v>
      </c>
      <c r="C488" t="s">
        <v>47</v>
      </c>
      <c r="D488">
        <v>2.233451552</v>
      </c>
      <c r="E488" s="8">
        <f>D488*VLOOKUP(Element_Concentrations!B488,lookup_table!$A$2:$D$91,4)*(1/1000)</f>
        <v>1.1460554617808639E-4</v>
      </c>
      <c r="F488" s="7">
        <f>E488/VLOOKUP(B488,lookup_table!$A$2:$D$91,2)*1000</f>
        <v>0.47338102510568519</v>
      </c>
    </row>
    <row r="489" spans="1:6">
      <c r="A489" s="25">
        <v>40137</v>
      </c>
      <c r="B489" s="21">
        <v>33</v>
      </c>
      <c r="C489" s="21" t="s">
        <v>46</v>
      </c>
      <c r="D489" s="21">
        <v>2.6142393959999999</v>
      </c>
      <c r="E489" s="8">
        <f>D489*VLOOKUP(Element_Concentrations!B489,lookup_table!$A$2:$D$91,4)*(1/1000)</f>
        <v>1.3414498897482718E-4</v>
      </c>
      <c r="F489" s="7">
        <f>E489/VLOOKUP(B489,lookup_table!$A$2:$D$91,2)*1000</f>
        <v>0.55408917379110767</v>
      </c>
    </row>
    <row r="490" spans="1:6">
      <c r="A490" s="25">
        <v>40137</v>
      </c>
      <c r="B490">
        <v>33</v>
      </c>
      <c r="C490" t="s">
        <v>45</v>
      </c>
      <c r="D490">
        <v>1.978349581</v>
      </c>
      <c r="E490" s="8">
        <f>D490*VLOOKUP(Element_Concentrations!B490,lookup_table!$A$2:$D$91,4)*(1/1000)</f>
        <v>1.015154477197692E-4</v>
      </c>
      <c r="F490" s="7">
        <f>E490/VLOOKUP(B490,lookup_table!$A$2:$D$91,2)*1000</f>
        <v>0.41931205171321434</v>
      </c>
    </row>
    <row r="491" spans="1:6">
      <c r="A491" s="25">
        <v>40137</v>
      </c>
      <c r="B491">
        <v>33</v>
      </c>
      <c r="C491" t="s">
        <v>84</v>
      </c>
      <c r="D491">
        <v>1.9659147109999999</v>
      </c>
      <c r="E491" s="8">
        <f>D491*VLOOKUP(Element_Concentrations!B491,lookup_table!$A$2:$D$91,4)*(1/1000)</f>
        <v>1.0087737474848519E-4</v>
      </c>
      <c r="F491" s="7">
        <f>E491/VLOOKUP(B491,lookup_table!$A$2:$D$91,2)*1000</f>
        <v>0.41667647562364807</v>
      </c>
    </row>
    <row r="492" spans="1:6">
      <c r="A492" s="25">
        <v>40137</v>
      </c>
      <c r="B492">
        <v>33</v>
      </c>
      <c r="C492" t="s">
        <v>83</v>
      </c>
      <c r="D492">
        <v>0.4404444133</v>
      </c>
      <c r="E492" s="8">
        <f>D492*VLOOKUP(Element_Concentrations!B492,lookup_table!$A$2:$D$91,4)*(1/1000)</f>
        <v>2.260061226854556E-5</v>
      </c>
      <c r="F492" s="7">
        <f>E492/VLOOKUP(B492,lookup_table!$A$2:$D$91,2)*1000</f>
        <v>9.3352384421914736E-2</v>
      </c>
    </row>
    <row r="493" spans="1:6">
      <c r="A493" s="25">
        <v>40137</v>
      </c>
      <c r="B493">
        <v>33</v>
      </c>
      <c r="C493" t="s">
        <v>82</v>
      </c>
      <c r="D493">
        <v>5.2623151850000003</v>
      </c>
      <c r="E493" s="8">
        <f>D493*VLOOKUP(Element_Concentrations!B493,lookup_table!$A$2:$D$91,4)*(1/1000)</f>
        <v>2.7002623155094203E-4</v>
      </c>
      <c r="F493" s="7">
        <f>E493/VLOOKUP(B493,lookup_table!$A$2:$D$91,2)*1000</f>
        <v>1.1153499857535814</v>
      </c>
    </row>
    <row r="494" spans="1:6">
      <c r="A494" s="25">
        <v>40137</v>
      </c>
      <c r="B494">
        <v>33</v>
      </c>
      <c r="C494" t="s">
        <v>81</v>
      </c>
      <c r="D494">
        <v>5.0929428029999997</v>
      </c>
      <c r="E494" s="8">
        <f>D494*VLOOKUP(Element_Concentrations!B494,lookup_table!$A$2:$D$91,4)*(1/1000)</f>
        <v>2.6133519263889953E-4</v>
      </c>
      <c r="F494" s="7">
        <f>E494/VLOOKUP(B494,lookup_table!$A$2:$D$91,2)*1000</f>
        <v>1.0794514359310181</v>
      </c>
    </row>
    <row r="495" spans="1:6">
      <c r="A495" s="25">
        <v>40137</v>
      </c>
      <c r="B495">
        <v>33</v>
      </c>
      <c r="C495" t="s">
        <v>80</v>
      </c>
      <c r="D495">
        <v>4.3681123609999997E-2</v>
      </c>
      <c r="E495" s="8">
        <f>D495*VLOOKUP(Element_Concentrations!B495,lookup_table!$A$2:$D$91,4)*(1/1000)</f>
        <v>2.2414182320246519E-6</v>
      </c>
      <c r="F495" s="7">
        <f>E495/VLOOKUP(B495,lookup_table!$A$2:$D$91,2)*1000</f>
        <v>9.2582330938647331E-3</v>
      </c>
    </row>
    <row r="496" spans="1:6">
      <c r="A496" s="25">
        <v>40137</v>
      </c>
      <c r="B496">
        <v>33</v>
      </c>
      <c r="C496" t="s">
        <v>79</v>
      </c>
      <c r="D496">
        <v>4.5293861439999999E-2</v>
      </c>
      <c r="E496" s="8">
        <f>D496*VLOOKUP(Element_Concentrations!B496,lookup_table!$A$2:$D$91,4)*(1/1000)</f>
        <v>2.324172970843008E-6</v>
      </c>
      <c r="F496" s="7">
        <f>E496/VLOOKUP(B496,lookup_table!$A$2:$D$91,2)*1000</f>
        <v>9.6000535763858235E-3</v>
      </c>
    </row>
    <row r="497" spans="1:6">
      <c r="A497" s="25">
        <v>40137</v>
      </c>
      <c r="B497" s="21">
        <v>34</v>
      </c>
      <c r="C497" s="21" t="s">
        <v>126</v>
      </c>
      <c r="D497" s="21">
        <v>0.14609312270000002</v>
      </c>
      <c r="E497" s="8">
        <f>D497*VLOOKUP(Element_Concentrations!B497,lookup_table!$A$2:$D$91,4)*(1/1000)</f>
        <v>7.4582584442067818E-6</v>
      </c>
      <c r="F497" s="7">
        <f>E497/VLOOKUP(B497,lookup_table!$A$2:$D$91,2)*1000</f>
        <v>3.1429660531844844E-2</v>
      </c>
    </row>
    <row r="498" spans="1:6">
      <c r="A498" s="25">
        <v>40137</v>
      </c>
      <c r="B498">
        <v>34</v>
      </c>
      <c r="C498" t="s">
        <v>129</v>
      </c>
      <c r="D498">
        <v>0.15454940419999999</v>
      </c>
      <c r="E498" s="8">
        <f>D498*VLOOKUP(Element_Concentrations!B498,lookup_table!$A$2:$D$91,4)*(1/1000)</f>
        <v>7.8899634535758801E-6</v>
      </c>
      <c r="F498" s="7">
        <f>E498/VLOOKUP(B498,lookup_table!$A$2:$D$91,2)*1000</f>
        <v>3.3248897823750019E-2</v>
      </c>
    </row>
    <row r="499" spans="1:6">
      <c r="A499" s="25">
        <v>40137</v>
      </c>
      <c r="B499">
        <v>34</v>
      </c>
      <c r="C499" t="s">
        <v>130</v>
      </c>
      <c r="D499">
        <v>0.14417738120000001</v>
      </c>
      <c r="E499" s="8">
        <f>D499*VLOOKUP(Element_Concentrations!B499,lookup_table!$A$2:$D$91,4)*(1/1000)</f>
        <v>7.3604571585936811E-6</v>
      </c>
      <c r="F499" s="7">
        <f>E499/VLOOKUP(B499,lookup_table!$A$2:$D$91,2)*1000</f>
        <v>3.101751857814446E-2</v>
      </c>
    </row>
    <row r="500" spans="1:6">
      <c r="A500" s="25">
        <v>40137</v>
      </c>
      <c r="B500">
        <v>34</v>
      </c>
      <c r="C500" t="s">
        <v>50</v>
      </c>
      <c r="D500">
        <v>52.053676930000002</v>
      </c>
      <c r="E500" s="8">
        <f>D500*VLOOKUP(Element_Concentrations!B500,lookup_table!$A$2:$D$91,4)*(1/1000)</f>
        <v>2.6574130824242024E-3</v>
      </c>
      <c r="F500" s="7">
        <f>E500/VLOOKUP(B500,lookup_table!$A$2:$D$91,2)*1000</f>
        <v>11.198538063313116</v>
      </c>
    </row>
    <row r="501" spans="1:6">
      <c r="A501" s="25">
        <v>40137</v>
      </c>
      <c r="B501">
        <v>34</v>
      </c>
      <c r="C501" t="s">
        <v>49</v>
      </c>
      <c r="D501">
        <v>52.348116689999998</v>
      </c>
      <c r="E501" s="8">
        <f>D501*VLOOKUP(Element_Concentrations!B501,lookup_table!$A$2:$D$91,4)*(1/1000)</f>
        <v>2.6724446443878664E-3</v>
      </c>
      <c r="F501" s="7">
        <f>E501/VLOOKUP(B501,lookup_table!$A$2:$D$91,2)*1000</f>
        <v>11.261882192953504</v>
      </c>
    </row>
    <row r="502" spans="1:6">
      <c r="A502" s="25">
        <v>40137</v>
      </c>
      <c r="B502">
        <v>34</v>
      </c>
      <c r="C502" t="s">
        <v>48</v>
      </c>
      <c r="D502">
        <v>37.436436749999999</v>
      </c>
      <c r="E502" s="8">
        <f>D502*VLOOKUP(Element_Concentrations!B502,lookup_table!$A$2:$D$91,4)*(1/1000)</f>
        <v>1.9111825070989501E-3</v>
      </c>
      <c r="F502" s="7">
        <f>E502/VLOOKUP(B502,lookup_table!$A$2:$D$91,2)*1000</f>
        <v>8.0538664437376735</v>
      </c>
    </row>
    <row r="503" spans="1:6">
      <c r="A503" s="25">
        <v>40137</v>
      </c>
      <c r="B503">
        <v>34</v>
      </c>
      <c r="C503" t="s">
        <v>47</v>
      </c>
      <c r="D503">
        <v>5.3019143629999999</v>
      </c>
      <c r="E503" s="8">
        <f>D503*VLOOKUP(Element_Concentrations!B503,lookup_table!$A$2:$D$91,4)*(1/1000)</f>
        <v>2.7067015091125824E-4</v>
      </c>
      <c r="F503" s="7">
        <f>E503/VLOOKUP(B503,lookup_table!$A$2:$D$91,2)*1000</f>
        <v>1.1406243190529213</v>
      </c>
    </row>
    <row r="504" spans="1:6">
      <c r="A504" s="25">
        <v>40137</v>
      </c>
      <c r="B504" s="21">
        <v>34</v>
      </c>
      <c r="C504" s="21" t="s">
        <v>46</v>
      </c>
      <c r="D504" s="21">
        <v>6.2051863049999998</v>
      </c>
      <c r="E504" s="8">
        <f>D504*VLOOKUP(Element_Concentrations!B504,lookup_table!$A$2:$D$91,4)*(1/1000)</f>
        <v>3.1678344813107701E-4</v>
      </c>
      <c r="F504" s="7">
        <f>E504/VLOOKUP(B504,lookup_table!$A$2:$D$91,2)*1000</f>
        <v>1.3349492125203413</v>
      </c>
    </row>
    <row r="505" spans="1:6">
      <c r="A505" s="25">
        <v>40137</v>
      </c>
      <c r="B505">
        <v>34</v>
      </c>
      <c r="C505" t="s">
        <v>45</v>
      </c>
      <c r="D505">
        <v>1.307939417</v>
      </c>
      <c r="E505" s="8">
        <f>D505*VLOOKUP(Element_Concentrations!B505,lookup_table!$A$2:$D$91,4)*(1/1000)</f>
        <v>6.6772138353033813E-5</v>
      </c>
      <c r="F505" s="7">
        <f>E505/VLOOKUP(B505,lookup_table!$A$2:$D$91,2)*1000</f>
        <v>0.28138279963351792</v>
      </c>
    </row>
    <row r="506" spans="1:6">
      <c r="A506" s="25">
        <v>40137</v>
      </c>
      <c r="B506">
        <v>34</v>
      </c>
      <c r="C506" t="s">
        <v>84</v>
      </c>
      <c r="D506">
        <v>1.3074769879999999</v>
      </c>
      <c r="E506" s="8">
        <f>D506*VLOOKUP(Element_Concentrations!B506,lookup_table!$A$2:$D$91,4)*(1/1000)</f>
        <v>6.6748530705183201E-5</v>
      </c>
      <c r="F506" s="7">
        <f>E506/VLOOKUP(B506,lookup_table!$A$2:$D$91,2)*1000</f>
        <v>0.28128331523465316</v>
      </c>
    </row>
    <row r="507" spans="1:6">
      <c r="A507" s="25">
        <v>40137</v>
      </c>
      <c r="B507">
        <v>34</v>
      </c>
      <c r="C507" t="s">
        <v>83</v>
      </c>
      <c r="D507">
        <v>1.114085014</v>
      </c>
      <c r="E507" s="8">
        <f>D507*VLOOKUP(Element_Concentrations!B507,lookup_table!$A$2:$D$91,4)*(1/1000)</f>
        <v>5.6875599683719607E-5</v>
      </c>
      <c r="F507" s="7">
        <f>E507/VLOOKUP(B507,lookup_table!$A$2:$D$91,2)*1000</f>
        <v>0.2396780433363658</v>
      </c>
    </row>
    <row r="508" spans="1:6">
      <c r="A508" s="25">
        <v>40137</v>
      </c>
      <c r="B508">
        <v>34</v>
      </c>
      <c r="C508" t="s">
        <v>82</v>
      </c>
      <c r="D508">
        <v>5.5003627970000002</v>
      </c>
      <c r="E508" s="8">
        <f>D508*VLOOKUP(Element_Concentrations!B508,lookup_table!$A$2:$D$91,4)*(1/1000)</f>
        <v>2.8080122129476583E-4</v>
      </c>
      <c r="F508" s="7">
        <f>E508/VLOOKUP(B508,lookup_table!$A$2:$D$91,2)*1000</f>
        <v>1.1833174095860339</v>
      </c>
    </row>
    <row r="509" spans="1:6">
      <c r="A509" s="25">
        <v>40137</v>
      </c>
      <c r="B509">
        <v>34</v>
      </c>
      <c r="C509" t="s">
        <v>81</v>
      </c>
      <c r="D509">
        <v>5.345303822</v>
      </c>
      <c r="E509" s="8">
        <f>D509*VLOOKUP(Element_Concentrations!B509,lookup_table!$A$2:$D$91,4)*(1/1000)</f>
        <v>2.7288524353845085E-4</v>
      </c>
      <c r="F509" s="7">
        <f>E509/VLOOKUP(B509,lookup_table!$A$2:$D$91,2)*1000</f>
        <v>1.1499588855391945</v>
      </c>
    </row>
    <row r="510" spans="1:6">
      <c r="A510" s="25">
        <v>40137</v>
      </c>
      <c r="B510">
        <v>34</v>
      </c>
      <c r="C510" t="s">
        <v>80</v>
      </c>
      <c r="D510">
        <v>9.2315626799999995E-2</v>
      </c>
      <c r="E510" s="8">
        <f>D510*VLOOKUP(Element_Concentrations!B510,lookup_table!$A$2:$D$91,4)*(1/1000)</f>
        <v>4.7128419900175201E-6</v>
      </c>
      <c r="F510" s="7">
        <f>E510/VLOOKUP(B510,lookup_table!$A$2:$D$91,2)*1000</f>
        <v>1.9860269658733755E-2</v>
      </c>
    </row>
    <row r="511" spans="1:6">
      <c r="A511" s="25">
        <v>40137</v>
      </c>
      <c r="B511">
        <v>34</v>
      </c>
      <c r="C511" t="s">
        <v>79</v>
      </c>
      <c r="D511">
        <v>9.3612112189999999E-2</v>
      </c>
      <c r="E511" s="8">
        <f>D511*VLOOKUP(Element_Concentrations!B511,lookup_table!$A$2:$D$91,4)*(1/1000)</f>
        <v>4.7790293842565665E-6</v>
      </c>
      <c r="F511" s="7">
        <f>E511/VLOOKUP(B511,lookup_table!$A$2:$D$91,2)*1000</f>
        <v>2.0139188302808961E-2</v>
      </c>
    </row>
    <row r="512" spans="1:6">
      <c r="A512" s="25">
        <v>40137</v>
      </c>
      <c r="B512" s="21">
        <v>35</v>
      </c>
      <c r="C512" s="21" t="s">
        <v>126</v>
      </c>
      <c r="D512" s="21">
        <v>0.14276921310000001</v>
      </c>
      <c r="E512" s="8">
        <f>D512*VLOOKUP(Element_Concentrations!B512,lookup_table!$A$2:$D$91,4)*(1/1000)</f>
        <v>7.0678184483581208E-6</v>
      </c>
      <c r="F512" s="7">
        <f>E512/VLOOKUP(B512,lookup_table!$A$2:$D$91,2)*1000</f>
        <v>2.6254897653633435E-2</v>
      </c>
    </row>
    <row r="513" spans="1:6">
      <c r="A513" s="25">
        <v>40137</v>
      </c>
      <c r="B513">
        <v>35</v>
      </c>
      <c r="C513" t="s">
        <v>129</v>
      </c>
      <c r="D513">
        <v>0.15237821509999999</v>
      </c>
      <c r="E513" s="8">
        <f>D513*VLOOKUP(Element_Concentrations!B513,lookup_table!$A$2:$D$91,4)*(1/1000)</f>
        <v>7.543514014168519E-6</v>
      </c>
      <c r="F513" s="7">
        <f>E513/VLOOKUP(B513,lookup_table!$A$2:$D$91,2)*1000</f>
        <v>2.8021968849065822E-2</v>
      </c>
    </row>
    <row r="514" spans="1:6">
      <c r="A514" s="25">
        <v>40137</v>
      </c>
      <c r="B514">
        <v>35</v>
      </c>
      <c r="C514" t="s">
        <v>130</v>
      </c>
      <c r="D514">
        <v>0.1347557928</v>
      </c>
      <c r="E514" s="8">
        <f>D514*VLOOKUP(Element_Concentrations!B514,lookup_table!$A$2:$D$91,4)*(1/1000)</f>
        <v>6.6711124737225591E-6</v>
      </c>
      <c r="F514" s="7">
        <f>E514/VLOOKUP(B514,lookup_table!$A$2:$D$91,2)*1000</f>
        <v>2.4781249902386924E-2</v>
      </c>
    </row>
    <row r="515" spans="1:6">
      <c r="A515" s="25">
        <v>40137</v>
      </c>
      <c r="B515">
        <v>35</v>
      </c>
      <c r="C515" t="s">
        <v>50</v>
      </c>
      <c r="D515">
        <v>50.429560780000003</v>
      </c>
      <c r="E515" s="8">
        <f>D515*VLOOKUP(Element_Concentrations!B515,lookup_table!$A$2:$D$91,4)*(1/1000)</f>
        <v>2.4965254923260561E-3</v>
      </c>
      <c r="F515" s="7">
        <f>E515/VLOOKUP(B515,lookup_table!$A$2:$D$91,2)*1000</f>
        <v>9.2738688422216065</v>
      </c>
    </row>
    <row r="516" spans="1:6">
      <c r="A516" s="25">
        <v>40137</v>
      </c>
      <c r="B516">
        <v>35</v>
      </c>
      <c r="C516" t="s">
        <v>49</v>
      </c>
      <c r="D516">
        <v>50.775658530000001</v>
      </c>
      <c r="E516" s="8">
        <f>D516*VLOOKUP(Element_Concentrations!B516,lookup_table!$A$2:$D$91,4)*(1/1000)</f>
        <v>2.5136591306593558E-3</v>
      </c>
      <c r="F516" s="7">
        <f>E516/VLOOKUP(B516,lookup_table!$A$2:$D$91,2)*1000</f>
        <v>9.3375153442026591</v>
      </c>
    </row>
    <row r="517" spans="1:6">
      <c r="A517" s="25">
        <v>40137</v>
      </c>
      <c r="B517">
        <v>35</v>
      </c>
      <c r="C517" t="s">
        <v>48</v>
      </c>
      <c r="D517">
        <v>41.165926319999997</v>
      </c>
      <c r="E517" s="8">
        <f>D517*VLOOKUP(Element_Concentrations!B517,lookup_table!$A$2:$D$91,4)*(1/1000)</f>
        <v>2.0379274156568641E-3</v>
      </c>
      <c r="F517" s="7">
        <f>E517/VLOOKUP(B517,lookup_table!$A$2:$D$91,2)*1000</f>
        <v>7.5703098649957807</v>
      </c>
    </row>
    <row r="518" spans="1:6">
      <c r="A518" s="25">
        <v>40137</v>
      </c>
      <c r="B518">
        <v>35</v>
      </c>
      <c r="C518" t="s">
        <v>47</v>
      </c>
      <c r="D518">
        <v>9.1561486179999996</v>
      </c>
      <c r="E518" s="8">
        <f>D518*VLOOKUP(Element_Concentrations!B518,lookup_table!$A$2:$D$91,4)*(1/1000)</f>
        <v>4.5327696856381359E-4</v>
      </c>
      <c r="F518" s="7">
        <f>E518/VLOOKUP(B518,lookup_table!$A$2:$D$91,2)*1000</f>
        <v>1.683792602391581</v>
      </c>
    </row>
    <row r="519" spans="1:6">
      <c r="A519" s="25">
        <v>40137</v>
      </c>
      <c r="B519" s="21">
        <v>35</v>
      </c>
      <c r="C519" s="21" t="s">
        <v>46</v>
      </c>
      <c r="D519" s="21">
        <v>10.625535259999999</v>
      </c>
      <c r="E519" s="8">
        <f>D519*VLOOKUP(Element_Concentrations!B519,lookup_table!$A$2:$D$91,4)*(1/1000)</f>
        <v>5.26019248153352E-4</v>
      </c>
      <c r="F519" s="7">
        <f>E519/VLOOKUP(B519,lookup_table!$A$2:$D$91,2)*1000</f>
        <v>1.9540090941803567</v>
      </c>
    </row>
    <row r="520" spans="1:6">
      <c r="A520" s="25">
        <v>40137</v>
      </c>
      <c r="B520">
        <v>35</v>
      </c>
      <c r="C520" t="s">
        <v>45</v>
      </c>
      <c r="D520">
        <v>2.1379494339999998</v>
      </c>
      <c r="E520" s="8">
        <f>D520*VLOOKUP(Element_Concentrations!B520,lookup_table!$A$2:$D$91,4)*(1/1000)</f>
        <v>1.0583961432005679E-4</v>
      </c>
      <c r="F520" s="7">
        <f>E520/VLOOKUP(B520,lookup_table!$A$2:$D$91,2)*1000</f>
        <v>0.3931635004459762</v>
      </c>
    </row>
    <row r="521" spans="1:6">
      <c r="A521" s="25">
        <v>40137</v>
      </c>
      <c r="B521">
        <v>35</v>
      </c>
      <c r="C521" t="s">
        <v>84</v>
      </c>
      <c r="D521">
        <v>2.1385806459999999</v>
      </c>
      <c r="E521" s="8">
        <f>D521*VLOOKUP(Element_Concentrations!B521,lookup_table!$A$2:$D$91,4)*(1/1000)</f>
        <v>1.058708625963592E-4</v>
      </c>
      <c r="F521" s="7">
        <f>E521/VLOOKUP(B521,lookup_table!$A$2:$D$91,2)*1000</f>
        <v>0.3932795787383328</v>
      </c>
    </row>
    <row r="522" spans="1:6">
      <c r="A522" s="25">
        <v>40137</v>
      </c>
      <c r="B522">
        <v>35</v>
      </c>
      <c r="C522" t="s">
        <v>83</v>
      </c>
      <c r="D522">
        <v>0.82521436609999999</v>
      </c>
      <c r="E522" s="8">
        <f>D522*VLOOKUP(Element_Concentrations!B522,lookup_table!$A$2:$D$91,4)*(1/1000)</f>
        <v>4.0852402236653722E-5</v>
      </c>
      <c r="F522" s="7">
        <f>E522/VLOOKUP(B522,lookup_table!$A$2:$D$91,2)*1000</f>
        <v>0.15175483743184889</v>
      </c>
    </row>
    <row r="523" spans="1:6">
      <c r="A523" s="25">
        <v>40137</v>
      </c>
      <c r="B523">
        <v>35</v>
      </c>
      <c r="C523" t="s">
        <v>82</v>
      </c>
      <c r="D523">
        <v>9.6630085710000007</v>
      </c>
      <c r="E523" s="8">
        <f>D523*VLOOKUP(Element_Concentrations!B523,lookup_table!$A$2:$D$91,4)*(1/1000)</f>
        <v>4.7836917190906926E-4</v>
      </c>
      <c r="F523" s="7">
        <f>E523/VLOOKUP(B523,lookup_table!$A$2:$D$91,2)*1000</f>
        <v>1.7770028674185336</v>
      </c>
    </row>
    <row r="524" spans="1:6">
      <c r="A524" s="25">
        <v>40137</v>
      </c>
      <c r="B524">
        <v>35</v>
      </c>
      <c r="C524" t="s">
        <v>81</v>
      </c>
      <c r="D524">
        <v>9.3941407229999996</v>
      </c>
      <c r="E524" s="8">
        <f>D524*VLOOKUP(Element_Concentrations!B524,lookup_table!$A$2:$D$91,4)*(1/1000)</f>
        <v>4.6505881532025957E-4</v>
      </c>
      <c r="F524" s="7">
        <f>E524/VLOOKUP(B524,lookup_table!$A$2:$D$91,2)*1000</f>
        <v>1.7275587493323163</v>
      </c>
    </row>
    <row r="525" spans="1:6">
      <c r="A525" s="25">
        <v>40137</v>
      </c>
      <c r="B525">
        <v>35</v>
      </c>
      <c r="C525" t="s">
        <v>80</v>
      </c>
      <c r="D525">
        <v>0.1116400313</v>
      </c>
      <c r="E525" s="8">
        <f>D525*VLOOKUP(Element_Concentrations!B525,lookup_table!$A$2:$D$91,4)*(1/1000)</f>
        <v>5.5267620775127596E-6</v>
      </c>
      <c r="F525" s="7">
        <f>E525/VLOOKUP(B525,lookup_table!$A$2:$D$91,2)*1000</f>
        <v>2.0530319753019166E-2</v>
      </c>
    </row>
    <row r="526" spans="1:6">
      <c r="A526" s="25">
        <v>40137</v>
      </c>
      <c r="B526">
        <v>35</v>
      </c>
      <c r="C526" t="s">
        <v>79</v>
      </c>
      <c r="D526">
        <v>0.11285824949999999</v>
      </c>
      <c r="E526" s="8">
        <f>D526*VLOOKUP(Element_Concentrations!B526,lookup_table!$A$2:$D$91,4)*(1/1000)</f>
        <v>5.5870702131473995E-6</v>
      </c>
      <c r="F526" s="7">
        <f>E526/VLOOKUP(B526,lookup_table!$A$2:$D$91,2)*1000</f>
        <v>2.0754347002776372E-2</v>
      </c>
    </row>
    <row r="527" spans="1:6">
      <c r="A527" s="25">
        <v>40137</v>
      </c>
      <c r="B527" s="21">
        <v>36</v>
      </c>
      <c r="C527" s="21" t="s">
        <v>126</v>
      </c>
      <c r="D527" s="21">
        <v>0.1233180732</v>
      </c>
      <c r="E527" s="8">
        <f>D527*VLOOKUP(Element_Concentrations!B527,lookup_table!$A$2:$D$91,4)*(1/1000)</f>
        <v>6.2569247298289196E-6</v>
      </c>
      <c r="F527" s="7">
        <f>E527/VLOOKUP(B527,lookup_table!$A$2:$D$91,2)*1000</f>
        <v>2.1846804224262988E-2</v>
      </c>
    </row>
    <row r="528" spans="1:6">
      <c r="A528" s="25">
        <v>40137</v>
      </c>
      <c r="B528" s="21">
        <v>36</v>
      </c>
      <c r="C528" s="21" t="s">
        <v>129</v>
      </c>
      <c r="D528" s="21">
        <v>0.130822207</v>
      </c>
      <c r="E528" s="8">
        <f>D528*VLOOKUP(Element_Concentrations!B528,lookup_table!$A$2:$D$91,4)*(1/1000)</f>
        <v>6.6376702209866993E-6</v>
      </c>
      <c r="F528" s="7">
        <f>E528/VLOOKUP(B528,lookup_table!$A$2:$D$91,2)*1000</f>
        <v>2.3176222838640712E-2</v>
      </c>
    </row>
    <row r="529" spans="1:6">
      <c r="A529" s="25">
        <v>40137</v>
      </c>
      <c r="B529">
        <v>36</v>
      </c>
      <c r="C529" t="s">
        <v>130</v>
      </c>
      <c r="D529">
        <v>0.12000373810000001</v>
      </c>
      <c r="E529" s="8">
        <f>D529*VLOOKUP(Element_Concentrations!B529,lookup_table!$A$2:$D$91,4)*(1/1000)</f>
        <v>6.0887616640916099E-6</v>
      </c>
      <c r="F529" s="7">
        <f>E529/VLOOKUP(B529,lookup_table!$A$2:$D$91,2)*1000</f>
        <v>2.1259642681884114E-2</v>
      </c>
    </row>
    <row r="530" spans="1:6">
      <c r="A530" s="25">
        <v>40137</v>
      </c>
      <c r="B530">
        <v>36</v>
      </c>
      <c r="C530" t="s">
        <v>50</v>
      </c>
      <c r="D530">
        <v>41.649280410000003</v>
      </c>
      <c r="E530" s="8">
        <f>D530*VLOOKUP(Element_Concentrations!B530,lookup_table!$A$2:$D$91,4)*(1/1000)</f>
        <v>2.1132053543706209E-3</v>
      </c>
      <c r="F530" s="7">
        <f>E530/VLOOKUP(B530,lookup_table!$A$2:$D$91,2)*1000</f>
        <v>7.3785103155398772</v>
      </c>
    </row>
    <row r="531" spans="1:6">
      <c r="A531" s="25">
        <v>40137</v>
      </c>
      <c r="B531">
        <v>36</v>
      </c>
      <c r="C531" t="s">
        <v>49</v>
      </c>
      <c r="D531">
        <v>42.066039549999999</v>
      </c>
      <c r="E531" s="8">
        <f>D531*VLOOKUP(Element_Concentrations!B531,lookup_table!$A$2:$D$91,4)*(1/1000)</f>
        <v>2.134350921291855E-3</v>
      </c>
      <c r="F531" s="7">
        <f>E531/VLOOKUP(B531,lookup_table!$A$2:$D$91,2)*1000</f>
        <v>7.4523426022760297</v>
      </c>
    </row>
    <row r="532" spans="1:6">
      <c r="A532" s="25">
        <v>40137</v>
      </c>
      <c r="B532">
        <v>36</v>
      </c>
      <c r="C532" t="s">
        <v>48</v>
      </c>
      <c r="D532">
        <v>36.875207670000002</v>
      </c>
      <c r="E532" s="8">
        <f>D532*VLOOKUP(Element_Concentrations!B532,lookup_table!$A$2:$D$91,4)*(1/1000)</f>
        <v>1.8709779742812269E-3</v>
      </c>
      <c r="F532" s="7">
        <f>E532/VLOOKUP(B532,lookup_table!$A$2:$D$91,2)*1000</f>
        <v>6.5327443236076368</v>
      </c>
    </row>
    <row r="533" spans="1:6">
      <c r="A533" s="25">
        <v>40137</v>
      </c>
      <c r="B533">
        <v>36</v>
      </c>
      <c r="C533" t="s">
        <v>47</v>
      </c>
      <c r="D533">
        <v>6.7714928590000003</v>
      </c>
      <c r="E533" s="8">
        <f>D533*VLOOKUP(Element_Concentrations!B533,lookup_table!$A$2:$D$91,4)*(1/1000)</f>
        <v>3.4357268182922789E-4</v>
      </c>
      <c r="F533" s="7">
        <f>E533/VLOOKUP(B533,lookup_table!$A$2:$D$91,2)*1000</f>
        <v>1.1996252857165779</v>
      </c>
    </row>
    <row r="534" spans="1:6">
      <c r="A534" s="25">
        <v>40137</v>
      </c>
      <c r="B534" s="21">
        <v>36</v>
      </c>
      <c r="C534" s="21" t="s">
        <v>46</v>
      </c>
      <c r="D534" s="21">
        <v>7.889809241</v>
      </c>
      <c r="E534" s="8">
        <f>D534*VLOOKUP(Element_Concentrations!B534,lookup_table!$A$2:$D$91,4)*(1/1000)</f>
        <v>4.0031393025078207E-4</v>
      </c>
      <c r="F534" s="7">
        <f>E534/VLOOKUP(B534,lookup_table!$A$2:$D$91,2)*1000</f>
        <v>1.3977441698700492</v>
      </c>
    </row>
    <row r="535" spans="1:6">
      <c r="A535" s="25">
        <v>40137</v>
      </c>
      <c r="B535">
        <v>36</v>
      </c>
      <c r="C535" t="s">
        <v>45</v>
      </c>
      <c r="D535">
        <v>2.4534678109999999</v>
      </c>
      <c r="E535" s="8">
        <f>D535*VLOOKUP(Element_Concentrations!B535,lookup_table!$A$2:$D$91,4)*(1/1000)</f>
        <v>1.2448429514129908E-4</v>
      </c>
      <c r="F535" s="7">
        <f>E535/VLOOKUP(B535,lookup_table!$A$2:$D$91,2)*1000</f>
        <v>0.4346518685101225</v>
      </c>
    </row>
    <row r="536" spans="1:6">
      <c r="A536" s="25">
        <v>40137</v>
      </c>
      <c r="B536">
        <v>36</v>
      </c>
      <c r="C536" t="s">
        <v>84</v>
      </c>
      <c r="D536">
        <v>2.4585173249999999</v>
      </c>
      <c r="E536" s="8">
        <f>D536*VLOOKUP(Element_Concentrations!B536,lookup_table!$A$2:$D$91,4)*(1/1000)</f>
        <v>1.2474049788758248E-4</v>
      </c>
      <c r="F536" s="7">
        <f>E536/VLOOKUP(B536,lookup_table!$A$2:$D$91,2)*1000</f>
        <v>0.43554643117172653</v>
      </c>
    </row>
    <row r="537" spans="1:6">
      <c r="A537" s="25">
        <v>40137</v>
      </c>
      <c r="B537">
        <v>36</v>
      </c>
      <c r="C537" t="s">
        <v>83</v>
      </c>
      <c r="D537">
        <v>0.97187248299999995</v>
      </c>
      <c r="E537" s="8">
        <f>D537*VLOOKUP(Element_Concentrations!B537,lookup_table!$A$2:$D$91,4)*(1/1000)</f>
        <v>4.9310963229702292E-5</v>
      </c>
      <c r="F537" s="7">
        <f>E537/VLOOKUP(B537,lookup_table!$A$2:$D$91,2)*1000</f>
        <v>0.17217515094169797</v>
      </c>
    </row>
    <row r="538" spans="1:6">
      <c r="A538" s="25">
        <v>40137</v>
      </c>
      <c r="B538">
        <v>36</v>
      </c>
      <c r="C538" t="s">
        <v>82</v>
      </c>
      <c r="D538">
        <v>6.8029446770000002</v>
      </c>
      <c r="E538" s="8">
        <f>D538*VLOOKUP(Element_Concentrations!B538,lookup_table!$A$2:$D$91,4)*(1/1000)</f>
        <v>3.451684873160937E-4</v>
      </c>
      <c r="F538" s="7">
        <f>E538/VLOOKUP(B538,lookup_table!$A$2:$D$91,2)*1000</f>
        <v>1.2051972322489306</v>
      </c>
    </row>
    <row r="539" spans="1:6">
      <c r="A539" s="25">
        <v>40137</v>
      </c>
      <c r="B539">
        <v>36</v>
      </c>
      <c r="C539" t="s">
        <v>81</v>
      </c>
      <c r="D539">
        <v>6.5999368919999997</v>
      </c>
      <c r="E539" s="8">
        <f>D539*VLOOKUP(Element_Concentrations!B539,lookup_table!$A$2:$D$91,4)*(1/1000)</f>
        <v>3.3486825801998514E-4</v>
      </c>
      <c r="F539" s="7">
        <f>E539/VLOOKUP(B539,lookup_table!$A$2:$D$91,2)*1000</f>
        <v>1.1692327444831885</v>
      </c>
    </row>
    <row r="540" spans="1:6">
      <c r="A540" s="25">
        <v>40137</v>
      </c>
      <c r="B540">
        <v>36</v>
      </c>
      <c r="C540" t="s">
        <v>80</v>
      </c>
      <c r="D540">
        <v>0.14423000120000001</v>
      </c>
      <c r="E540" s="8">
        <f>D540*VLOOKUP(Element_Concentrations!B540,lookup_table!$A$2:$D$91,4)*(1/1000)</f>
        <v>7.3179562238857197E-6</v>
      </c>
      <c r="F540" s="7">
        <f>E540/VLOOKUP(B540,lookup_table!$A$2:$D$91,2)*1000</f>
        <v>2.5551523128092599E-2</v>
      </c>
    </row>
    <row r="541" spans="1:6">
      <c r="A541" s="25">
        <v>40137</v>
      </c>
      <c r="B541">
        <v>36</v>
      </c>
      <c r="C541" t="s">
        <v>79</v>
      </c>
      <c r="D541">
        <v>0.14500552059999999</v>
      </c>
      <c r="E541" s="8">
        <f>D541*VLOOKUP(Element_Concentrations!B541,lookup_table!$A$2:$D$91,4)*(1/1000)</f>
        <v>7.3573046047548589E-6</v>
      </c>
      <c r="F541" s="7">
        <f>E541/VLOOKUP(B541,lookup_table!$A$2:$D$91,2)*1000</f>
        <v>2.5688912726099369E-2</v>
      </c>
    </row>
    <row r="542" spans="1:6">
      <c r="A542" s="25">
        <v>40137</v>
      </c>
      <c r="B542" s="21">
        <v>37</v>
      </c>
      <c r="C542" s="21" t="s">
        <v>126</v>
      </c>
      <c r="D542" s="21">
        <v>0.1035414798</v>
      </c>
      <c r="E542" s="8">
        <f>D542*VLOOKUP(Element_Concentrations!B542,lookup_table!$A$2:$D$91,4)*(1/1000)</f>
        <v>5.2371280482840003E-6</v>
      </c>
      <c r="F542" s="7">
        <f>E542/VLOOKUP(B542,lookup_table!$A$2:$D$91,2)*1000</f>
        <v>2.259330478120794E-2</v>
      </c>
    </row>
    <row r="543" spans="1:6">
      <c r="A543" s="25">
        <v>40137</v>
      </c>
      <c r="B543" s="21">
        <v>37</v>
      </c>
      <c r="C543" s="21" t="s">
        <v>129</v>
      </c>
      <c r="D543" s="21">
        <v>0.10947638650000001</v>
      </c>
      <c r="E543" s="8">
        <f>D543*VLOOKUP(Element_Concentrations!B543,lookup_table!$A$2:$D$91,4)*(1/1000)</f>
        <v>5.5373156291700005E-6</v>
      </c>
      <c r="F543" s="7">
        <f>E543/VLOOKUP(B543,lookup_table!$A$2:$D$91,2)*1000</f>
        <v>2.3888333171570322E-2</v>
      </c>
    </row>
    <row r="544" spans="1:6">
      <c r="A544" s="25">
        <v>40137</v>
      </c>
      <c r="B544">
        <v>37</v>
      </c>
      <c r="C544" t="s">
        <v>130</v>
      </c>
      <c r="D544">
        <v>9.8962544769999994E-2</v>
      </c>
      <c r="E544" s="8">
        <f>D544*VLOOKUP(Element_Concentrations!B544,lookup_table!$A$2:$D$91,4)*(1/1000)</f>
        <v>5.0055255144665997E-6</v>
      </c>
      <c r="F544" s="7">
        <f>E544/VLOOKUP(B544,lookup_table!$A$2:$D$91,2)*1000</f>
        <v>2.1594156662927522E-2</v>
      </c>
    </row>
    <row r="545" spans="1:6">
      <c r="A545" s="25">
        <v>40137</v>
      </c>
      <c r="B545">
        <v>37</v>
      </c>
      <c r="C545" t="s">
        <v>50</v>
      </c>
      <c r="D545">
        <v>33.14190121</v>
      </c>
      <c r="E545" s="8">
        <f>D545*VLOOKUP(Element_Concentrations!B545,lookup_table!$A$2:$D$91,4)*(1/1000)</f>
        <v>1.6763173632018001E-3</v>
      </c>
      <c r="F545" s="7">
        <f>E545/VLOOKUP(B545,lookup_table!$A$2:$D$91,2)*1000</f>
        <v>7.2317401346065573</v>
      </c>
    </row>
    <row r="546" spans="1:6">
      <c r="A546" s="25">
        <v>40137</v>
      </c>
      <c r="B546">
        <v>37</v>
      </c>
      <c r="C546" t="s">
        <v>49</v>
      </c>
      <c r="D546">
        <v>33.15430224</v>
      </c>
      <c r="E546" s="8">
        <f>D546*VLOOKUP(Element_Concentrations!B546,lookup_table!$A$2:$D$91,4)*(1/1000)</f>
        <v>1.6769446072992002E-3</v>
      </c>
      <c r="F546" s="7">
        <f>E546/VLOOKUP(B546,lookup_table!$A$2:$D$91,2)*1000</f>
        <v>7.2344461056911129</v>
      </c>
    </row>
    <row r="547" spans="1:6">
      <c r="A547" s="25">
        <v>40137</v>
      </c>
      <c r="B547">
        <v>37</v>
      </c>
      <c r="C547" t="s">
        <v>48</v>
      </c>
      <c r="D547">
        <v>35.861906869999999</v>
      </c>
      <c r="E547" s="8">
        <f>D547*VLOOKUP(Element_Concentrations!B547,lookup_table!$A$2:$D$91,4)*(1/1000)</f>
        <v>1.8138952494845999E-3</v>
      </c>
      <c r="F547" s="7">
        <f>E547/VLOOKUP(B547,lookup_table!$A$2:$D$91,2)*1000</f>
        <v>7.825259920123381</v>
      </c>
    </row>
    <row r="548" spans="1:6">
      <c r="A548" s="25">
        <v>40137</v>
      </c>
      <c r="B548">
        <v>37</v>
      </c>
      <c r="C548" t="s">
        <v>47</v>
      </c>
      <c r="D548">
        <v>4.2570885250000003</v>
      </c>
      <c r="E548" s="8">
        <f>D548*VLOOKUP(Element_Concentrations!B548,lookup_table!$A$2:$D$91,4)*(1/1000)</f>
        <v>2.1532353759450002E-4</v>
      </c>
      <c r="F548" s="7">
        <f>E548/VLOOKUP(B548,lookup_table!$A$2:$D$91,2)*1000</f>
        <v>0.928919489191113</v>
      </c>
    </row>
    <row r="549" spans="1:6">
      <c r="A549" s="25">
        <v>40137</v>
      </c>
      <c r="B549" s="21">
        <v>37</v>
      </c>
      <c r="C549" s="21" t="s">
        <v>46</v>
      </c>
      <c r="D549" s="21">
        <v>5.0115416960000001</v>
      </c>
      <c r="E549" s="8">
        <f>D549*VLOOKUP(Element_Concentrations!B549,lookup_table!$A$2:$D$91,4)*(1/1000)</f>
        <v>2.5348377898368001E-4</v>
      </c>
      <c r="F549" s="7">
        <f>E549/VLOOKUP(B549,lookup_table!$A$2:$D$91,2)*1000</f>
        <v>1.0935452070046592</v>
      </c>
    </row>
    <row r="550" spans="1:6">
      <c r="A550" s="25">
        <v>40137</v>
      </c>
      <c r="B550">
        <v>37</v>
      </c>
      <c r="C550" t="s">
        <v>45</v>
      </c>
      <c r="D550">
        <v>1.948036995</v>
      </c>
      <c r="E550" s="8">
        <f>D550*VLOOKUP(Element_Concentrations!B550,lookup_table!$A$2:$D$91,4)*(1/1000)</f>
        <v>9.8531711207100004E-5</v>
      </c>
      <c r="F550" s="7">
        <f>E550/VLOOKUP(B550,lookup_table!$A$2:$D$91,2)*1000</f>
        <v>0.42507209321440897</v>
      </c>
    </row>
    <row r="551" spans="1:6">
      <c r="A551" s="25">
        <v>40137</v>
      </c>
      <c r="B551">
        <v>37</v>
      </c>
      <c r="C551" t="s">
        <v>84</v>
      </c>
      <c r="D551">
        <v>1.9381035639999999</v>
      </c>
      <c r="E551" s="8">
        <f>D551*VLOOKUP(Element_Concentrations!B551,lookup_table!$A$2:$D$91,4)*(1/1000)</f>
        <v>9.8029278267119992E-5</v>
      </c>
      <c r="F551" s="7">
        <f>E551/VLOOKUP(B551,lookup_table!$A$2:$D$91,2)*1000</f>
        <v>0.42290456543192406</v>
      </c>
    </row>
    <row r="552" spans="1:6">
      <c r="A552" s="25">
        <v>40137</v>
      </c>
      <c r="B552">
        <v>37</v>
      </c>
      <c r="C552" t="s">
        <v>83</v>
      </c>
      <c r="D552">
        <v>0.55134054320000003</v>
      </c>
      <c r="E552" s="8">
        <f>D552*VLOOKUP(Element_Concentrations!B552,lookup_table!$A$2:$D$91,4)*(1/1000)</f>
        <v>2.7886804675056002E-5</v>
      </c>
      <c r="F552" s="7">
        <f>E552/VLOOKUP(B552,lookup_table!$A$2:$D$91,2)*1000</f>
        <v>0.12030545588893875</v>
      </c>
    </row>
    <row r="553" spans="1:6">
      <c r="A553" s="25">
        <v>40137</v>
      </c>
      <c r="B553">
        <v>37</v>
      </c>
      <c r="C553" t="s">
        <v>82</v>
      </c>
      <c r="D553">
        <v>6.1610004140000001</v>
      </c>
      <c r="E553" s="8">
        <f>D553*VLOOKUP(Element_Concentrations!B553,lookup_table!$A$2:$D$91,4)*(1/1000)</f>
        <v>3.1162340094011999E-4</v>
      </c>
      <c r="F553" s="7">
        <f>E553/VLOOKUP(B553,lookup_table!$A$2:$D$91,2)*1000</f>
        <v>1.3443632482317514</v>
      </c>
    </row>
    <row r="554" spans="1:6">
      <c r="A554" s="25">
        <v>40137</v>
      </c>
      <c r="B554">
        <v>37</v>
      </c>
      <c r="C554" t="s">
        <v>81</v>
      </c>
      <c r="D554">
        <v>5.963153309</v>
      </c>
      <c r="E554" s="8">
        <f>D554*VLOOKUP(Element_Concentrations!B554,lookup_table!$A$2:$D$91,4)*(1/1000)</f>
        <v>3.0161629436922002E-4</v>
      </c>
      <c r="F554" s="7">
        <f>E554/VLOOKUP(B554,lookup_table!$A$2:$D$91,2)*1000</f>
        <v>1.3011919515496981</v>
      </c>
    </row>
    <row r="555" spans="1:6">
      <c r="A555" s="25">
        <v>40137</v>
      </c>
      <c r="B555">
        <v>37</v>
      </c>
      <c r="C555" t="s">
        <v>80</v>
      </c>
      <c r="D555">
        <v>0.10404953140000001</v>
      </c>
      <c r="E555" s="8">
        <f>D555*VLOOKUP(Element_Concentrations!B555,lookup_table!$A$2:$D$91,4)*(1/1000)</f>
        <v>5.2628252982120012E-6</v>
      </c>
      <c r="F555" s="7">
        <f>E555/VLOOKUP(B555,lookup_table!$A$2:$D$91,2)*1000</f>
        <v>2.2704164358119071E-2</v>
      </c>
    </row>
    <row r="556" spans="1:6">
      <c r="A556" s="25">
        <v>40137</v>
      </c>
      <c r="B556">
        <v>37</v>
      </c>
      <c r="C556" t="s">
        <v>79</v>
      </c>
      <c r="D556">
        <v>0.1052511672</v>
      </c>
      <c r="E556" s="8">
        <f>D556*VLOOKUP(Element_Concentrations!B556,lookup_table!$A$2:$D$91,4)*(1/1000)</f>
        <v>5.3236040369759996E-6</v>
      </c>
      <c r="F556" s="7">
        <f>E556/VLOOKUP(B556,lookup_table!$A$2:$D$91,2)*1000</f>
        <v>2.2966367717756685E-2</v>
      </c>
    </row>
    <row r="557" spans="1:6">
      <c r="A557" s="25">
        <v>40137</v>
      </c>
      <c r="B557" s="21">
        <v>38</v>
      </c>
      <c r="C557" s="21" t="s">
        <v>126</v>
      </c>
      <c r="D557" s="21">
        <v>0.59570113000000002</v>
      </c>
      <c r="E557" s="8">
        <f>D557*VLOOKUP(Element_Concentrations!B557,lookup_table!$A$2:$D$91,4)*(1/1000)</f>
        <v>3.0744909730769004E-5</v>
      </c>
      <c r="F557" s="7">
        <f>E557/VLOOKUP(B557,lookup_table!$A$2:$D$91,2)*1000</f>
        <v>0.11127365085330802</v>
      </c>
    </row>
    <row r="558" spans="1:6">
      <c r="A558" s="25">
        <v>40137</v>
      </c>
      <c r="B558" s="21">
        <v>38</v>
      </c>
      <c r="C558" s="21" t="s">
        <v>129</v>
      </c>
      <c r="D558" s="21">
        <v>0.6629373624999999</v>
      </c>
      <c r="E558" s="8">
        <f>D558*VLOOKUP(Element_Concentrations!B558,lookup_table!$A$2:$D$91,4)*(1/1000)</f>
        <v>3.4215059097196243E-5</v>
      </c>
      <c r="F558" s="7">
        <f>E558/VLOOKUP(B558,lookup_table!$A$2:$D$91,2)*1000</f>
        <v>0.12383300433295782</v>
      </c>
    </row>
    <row r="559" spans="1:6">
      <c r="A559" s="25">
        <v>40137</v>
      </c>
      <c r="B559">
        <v>38</v>
      </c>
      <c r="C559" t="s">
        <v>130</v>
      </c>
      <c r="D559">
        <v>0.62462450759999999</v>
      </c>
      <c r="E559" s="8">
        <f>D559*VLOOKUP(Element_Concentrations!B559,lookup_table!$A$2:$D$91,4)*(1/1000)</f>
        <v>3.2237682849095881E-5</v>
      </c>
      <c r="F559" s="7">
        <f>E559/VLOOKUP(B559,lookup_table!$A$2:$D$91,2)*1000</f>
        <v>0.11667637658015159</v>
      </c>
    </row>
    <row r="560" spans="1:6">
      <c r="A560" s="25">
        <v>40137</v>
      </c>
      <c r="B560">
        <v>38</v>
      </c>
      <c r="C560" t="s">
        <v>50</v>
      </c>
      <c r="D560">
        <v>16.830223109999999</v>
      </c>
      <c r="E560" s="8">
        <f>D560*VLOOKUP(Element_Concentrations!B560,lookup_table!$A$2:$D$91,4)*(1/1000)</f>
        <v>8.6862969399714295E-4</v>
      </c>
      <c r="F560" s="7">
        <f>E560/VLOOKUP(B560,lookup_table!$A$2:$D$91,2)*1000</f>
        <v>3.1437918711442019</v>
      </c>
    </row>
    <row r="561" spans="1:6">
      <c r="A561" s="25">
        <v>40137</v>
      </c>
      <c r="B561">
        <v>38</v>
      </c>
      <c r="C561" t="s">
        <v>49</v>
      </c>
      <c r="D561">
        <v>16.967085000000001</v>
      </c>
      <c r="E561" s="8">
        <f>D561*VLOOKUP(Element_Concentrations!B561,lookup_table!$A$2:$D$91,4)*(1/1000)</f>
        <v>8.7569331406050002E-4</v>
      </c>
      <c r="F561" s="7">
        <f>E561/VLOOKUP(B561,lookup_table!$A$2:$D$91,2)*1000</f>
        <v>3.1693569093756788</v>
      </c>
    </row>
    <row r="562" spans="1:6">
      <c r="A562" s="25">
        <v>40137</v>
      </c>
      <c r="B562">
        <v>38</v>
      </c>
      <c r="C562" t="s">
        <v>48</v>
      </c>
      <c r="D562">
        <v>34.848229979999999</v>
      </c>
      <c r="E562" s="8">
        <f>D562*VLOOKUP(Element_Concentrations!B562,lookup_table!$A$2:$D$91,4)*(1/1000)</f>
        <v>1.798562451966774E-3</v>
      </c>
      <c r="F562" s="7">
        <f>E562/VLOOKUP(B562,lookup_table!$A$2:$D$91,2)*1000</f>
        <v>6.5094551283632791</v>
      </c>
    </row>
    <row r="563" spans="1:6">
      <c r="A563" s="25">
        <v>40137</v>
      </c>
      <c r="B563">
        <v>38</v>
      </c>
      <c r="C563" t="s">
        <v>47</v>
      </c>
      <c r="D563">
        <v>3.790452524</v>
      </c>
      <c r="E563" s="8">
        <f>D563*VLOOKUP(Element_Concentrations!B563,lookup_table!$A$2:$D$91,4)*(1/1000)</f>
        <v>1.9563018235192121E-4</v>
      </c>
      <c r="F563" s="7">
        <f>E563/VLOOKUP(B563,lookup_table!$A$2:$D$91,2)*1000</f>
        <v>0.70803540482056182</v>
      </c>
    </row>
    <row r="564" spans="1:6">
      <c r="A564" s="25">
        <v>40137</v>
      </c>
      <c r="B564" s="21">
        <v>38</v>
      </c>
      <c r="C564" s="21" t="s">
        <v>46</v>
      </c>
      <c r="D564" s="21">
        <v>4.4570659959999999</v>
      </c>
      <c r="E564" s="8">
        <f>D564*VLOOKUP(Element_Concentrations!B564,lookup_table!$A$2:$D$91,4)*(1/1000)</f>
        <v>2.3003497023935479E-4</v>
      </c>
      <c r="F564" s="7">
        <f>E564/VLOOKUP(B564,lookup_table!$A$2:$D$91,2)*1000</f>
        <v>0.83255508591876504</v>
      </c>
    </row>
    <row r="565" spans="1:6">
      <c r="A565" s="25">
        <v>40137</v>
      </c>
      <c r="B565">
        <v>38</v>
      </c>
      <c r="C565" t="s">
        <v>45</v>
      </c>
      <c r="D565">
        <v>2.7773416580000001</v>
      </c>
      <c r="E565" s="8">
        <f>D565*VLOOKUP(Element_Concentrations!B565,lookup_table!$A$2:$D$91,4)*(1/1000)</f>
        <v>1.4334221351353541E-4</v>
      </c>
      <c r="F565" s="7">
        <f>E565/VLOOKUP(B565,lookup_table!$A$2:$D$91,2)*1000</f>
        <v>0.51879194177899168</v>
      </c>
    </row>
    <row r="566" spans="1:6">
      <c r="A566" s="25">
        <v>40137</v>
      </c>
      <c r="B566">
        <v>38</v>
      </c>
      <c r="C566" t="s">
        <v>84</v>
      </c>
      <c r="D566">
        <v>2.8087448899999998</v>
      </c>
      <c r="E566" s="8">
        <f>D566*VLOOKUP(Element_Concentrations!B566,lookup_table!$A$2:$D$91,4)*(1/1000)</f>
        <v>1.4496297514125699E-4</v>
      </c>
      <c r="F566" s="7">
        <f>E566/VLOOKUP(B566,lookup_table!$A$2:$D$91,2)*1000</f>
        <v>0.52465789048591027</v>
      </c>
    </row>
    <row r="567" spans="1:6">
      <c r="A567" s="25">
        <v>40137</v>
      </c>
      <c r="B567">
        <v>38</v>
      </c>
      <c r="C567" t="s">
        <v>83</v>
      </c>
      <c r="D567">
        <v>0.48170168520000001</v>
      </c>
      <c r="E567" s="8">
        <f>D567*VLOOKUP(Element_Concentrations!B567,lookup_table!$A$2:$D$91,4)*(1/1000)</f>
        <v>2.4861250185362761E-5</v>
      </c>
      <c r="F567" s="7">
        <f>E567/VLOOKUP(B567,lookup_table!$A$2:$D$91,2)*1000</f>
        <v>8.9979189957881872E-2</v>
      </c>
    </row>
    <row r="568" spans="1:6">
      <c r="A568" s="25">
        <v>40137</v>
      </c>
      <c r="B568">
        <v>38</v>
      </c>
      <c r="C568" t="s">
        <v>82</v>
      </c>
      <c r="D568">
        <v>6.4192244430000001</v>
      </c>
      <c r="E568" s="8">
        <f>D568*VLOOKUP(Element_Concentrations!B568,lookup_table!$A$2:$D$91,4)*(1/1000)</f>
        <v>3.3130451849500592E-4</v>
      </c>
      <c r="F568" s="7">
        <f>E568/VLOOKUP(B568,lookup_table!$A$2:$D$91,2)*1000</f>
        <v>1.1990753474303508</v>
      </c>
    </row>
    <row r="569" spans="1:6">
      <c r="A569" s="25">
        <v>40137</v>
      </c>
      <c r="B569">
        <v>38</v>
      </c>
      <c r="C569" t="s">
        <v>81</v>
      </c>
      <c r="D569">
        <v>6.1934002359999996</v>
      </c>
      <c r="E569" s="8">
        <f>D569*VLOOKUP(Element_Concentrations!B569,lookup_table!$A$2:$D$91,4)*(1/1000)</f>
        <v>3.1964943760026676E-4</v>
      </c>
      <c r="F569" s="7">
        <f>E569/VLOOKUP(B569,lookup_table!$A$2:$D$91,2)*1000</f>
        <v>1.1568926442282548</v>
      </c>
    </row>
    <row r="570" spans="1:6">
      <c r="A570" s="25">
        <v>40137</v>
      </c>
      <c r="B570">
        <v>38</v>
      </c>
      <c r="C570" t="s">
        <v>80</v>
      </c>
      <c r="D570">
        <v>3.1026850370000001E-2</v>
      </c>
      <c r="E570" s="8">
        <f>D570*VLOOKUP(Element_Concentrations!B570,lookup_table!$A$2:$D$91,4)*(1/1000)</f>
        <v>1.6013360825011812E-6</v>
      </c>
      <c r="F570" s="7">
        <f>E570/VLOOKUP(B570,lookup_table!$A$2:$D$91,2)*1000</f>
        <v>5.7956427162547276E-3</v>
      </c>
    </row>
    <row r="571" spans="1:6">
      <c r="A571" s="25">
        <v>40137</v>
      </c>
      <c r="B571">
        <v>38</v>
      </c>
      <c r="C571" t="s">
        <v>79</v>
      </c>
      <c r="D571">
        <v>3.2692788090000001E-2</v>
      </c>
      <c r="E571" s="8">
        <f>D571*VLOOKUP(Element_Concentrations!B571,lookup_table!$A$2:$D$91,4)*(1/1000)</f>
        <v>1.6873172939494169E-6</v>
      </c>
      <c r="F571" s="7">
        <f>E571/VLOOKUP(B571,lookup_table!$A$2:$D$91,2)*1000</f>
        <v>6.1068305969939089E-3</v>
      </c>
    </row>
    <row r="572" spans="1:6">
      <c r="A572" s="25">
        <v>40137</v>
      </c>
      <c r="B572" s="21">
        <v>39</v>
      </c>
      <c r="C572" s="21" t="s">
        <v>126</v>
      </c>
      <c r="D572" s="21">
        <v>0.22910850700000002</v>
      </c>
      <c r="E572" s="8">
        <f>D572*VLOOKUP(Element_Concentrations!B572,lookup_table!$A$2:$D$91,4)*(1/1000)</f>
        <v>1.1663410052654604E-5</v>
      </c>
      <c r="F572" s="7">
        <f>E572/VLOOKUP(B572,lookup_table!$A$2:$D$91,2)*1000</f>
        <v>4.1462531292764324E-2</v>
      </c>
    </row>
    <row r="573" spans="1:6">
      <c r="A573" s="25">
        <v>40137</v>
      </c>
      <c r="B573" s="21">
        <v>39</v>
      </c>
      <c r="C573" s="21" t="s">
        <v>129</v>
      </c>
      <c r="D573" s="21">
        <v>0.25132466689999999</v>
      </c>
      <c r="E573" s="8">
        <f>D573*VLOOKUP(Element_Concentrations!B573,lookup_table!$A$2:$D$91,4)*(1/1000)</f>
        <v>1.2794385877611822E-5</v>
      </c>
      <c r="F573" s="7">
        <f>E573/VLOOKUP(B573,lookup_table!$A$2:$D$91,2)*1000</f>
        <v>4.548306390903599E-2</v>
      </c>
    </row>
    <row r="574" spans="1:6">
      <c r="A574" s="25">
        <v>40137</v>
      </c>
      <c r="B574">
        <v>39</v>
      </c>
      <c r="C574" t="s">
        <v>130</v>
      </c>
      <c r="D574">
        <v>0.2320543058</v>
      </c>
      <c r="E574" s="8">
        <f>D574*VLOOKUP(Element_Concentrations!B574,lookup_table!$A$2:$D$91,4)*(1/1000)</f>
        <v>1.1813374188805243E-5</v>
      </c>
      <c r="F574" s="7">
        <f>E574/VLOOKUP(B574,lookup_table!$A$2:$D$91,2)*1000</f>
        <v>4.199564233489244E-2</v>
      </c>
    </row>
    <row r="575" spans="1:6">
      <c r="A575" s="25">
        <v>40137</v>
      </c>
      <c r="B575">
        <v>39</v>
      </c>
      <c r="C575" t="s">
        <v>50</v>
      </c>
      <c r="D575">
        <v>31.582094040000001</v>
      </c>
      <c r="E575" s="8">
        <f>D575*VLOOKUP(Element_Concentrations!B575,lookup_table!$A$2:$D$91,4)*(1/1000)</f>
        <v>1.6077749269695124E-3</v>
      </c>
      <c r="F575" s="7">
        <f>E575/VLOOKUP(B575,lookup_table!$A$2:$D$91,2)*1000</f>
        <v>5.7155169817615095</v>
      </c>
    </row>
    <row r="576" spans="1:6">
      <c r="A576" s="25">
        <v>40137</v>
      </c>
      <c r="B576">
        <v>39</v>
      </c>
      <c r="C576" t="s">
        <v>49</v>
      </c>
      <c r="D576">
        <v>31.85640124</v>
      </c>
      <c r="E576" s="8">
        <f>D576*VLOOKUP(Element_Concentrations!B576,lookup_table!$A$2:$D$91,4)*(1/1000)</f>
        <v>1.6217393030456724E-3</v>
      </c>
      <c r="F576" s="7">
        <f>E576/VLOOKUP(B576,lookup_table!$A$2:$D$91,2)*1000</f>
        <v>5.7651592714030304</v>
      </c>
    </row>
    <row r="577" spans="1:6">
      <c r="A577" s="25">
        <v>40137</v>
      </c>
      <c r="B577">
        <v>39</v>
      </c>
      <c r="C577" t="s">
        <v>48</v>
      </c>
      <c r="D577">
        <v>34.086924879999998</v>
      </c>
      <c r="E577" s="8">
        <f>D577*VLOOKUP(Element_Concentrations!B577,lookup_table!$A$2:$D$91,4)*(1/1000)</f>
        <v>1.7352903544060644E-3</v>
      </c>
      <c r="F577" s="7">
        <f>E577/VLOOKUP(B577,lookup_table!$A$2:$D$91,2)*1000</f>
        <v>6.1688245801850847</v>
      </c>
    </row>
    <row r="578" spans="1:6">
      <c r="A578" s="25">
        <v>40137</v>
      </c>
      <c r="B578">
        <v>39</v>
      </c>
      <c r="C578" t="s">
        <v>47</v>
      </c>
      <c r="D578">
        <v>4.0680329430000004</v>
      </c>
      <c r="E578" s="8">
        <f>D578*VLOOKUP(Element_Concentrations!B578,lookup_table!$A$2:$D$91,4)*(1/1000)</f>
        <v>2.0709460745565547E-4</v>
      </c>
      <c r="F578" s="7">
        <f>E578/VLOOKUP(B578,lookup_table!$A$2:$D$91,2)*1000</f>
        <v>0.73620550108658178</v>
      </c>
    </row>
    <row r="579" spans="1:6">
      <c r="A579" s="25">
        <v>40137</v>
      </c>
      <c r="B579" s="21">
        <v>39</v>
      </c>
      <c r="C579" s="21" t="s">
        <v>46</v>
      </c>
      <c r="D579" s="21">
        <v>4.7878393209999999</v>
      </c>
      <c r="E579" s="8">
        <f>D579*VLOOKUP(Element_Concentrations!B579,lookup_table!$A$2:$D$91,4)*(1/1000)</f>
        <v>2.4373836658560385E-4</v>
      </c>
      <c r="F579" s="7">
        <f>E579/VLOOKUP(B579,lookup_table!$A$2:$D$91,2)*1000</f>
        <v>0.86647126407964392</v>
      </c>
    </row>
    <row r="580" spans="1:6">
      <c r="A580" s="25">
        <v>40137</v>
      </c>
      <c r="B580">
        <v>39</v>
      </c>
      <c r="C580" t="s">
        <v>45</v>
      </c>
      <c r="D580">
        <v>2.0941792609999998</v>
      </c>
      <c r="E580" s="8">
        <f>D580*VLOOKUP(Element_Concentrations!B580,lookup_table!$A$2:$D$91,4)*(1/1000)</f>
        <v>1.0661005898313582E-4</v>
      </c>
      <c r="F580" s="7">
        <f>E580/VLOOKUP(B580,lookup_table!$A$2:$D$91,2)*1000</f>
        <v>0.37899061138690304</v>
      </c>
    </row>
    <row r="581" spans="1:6">
      <c r="A581" s="25">
        <v>40137</v>
      </c>
      <c r="B581">
        <v>39</v>
      </c>
      <c r="C581" t="s">
        <v>84</v>
      </c>
      <c r="D581">
        <v>2.0849788739999999</v>
      </c>
      <c r="E581" s="8">
        <f>D581*VLOOKUP(Element_Concentrations!B581,lookup_table!$A$2:$D$91,4)*(1/1000)</f>
        <v>1.0614168752181721E-4</v>
      </c>
      <c r="F581" s="7">
        <f>E581/VLOOKUP(B581,lookup_table!$A$2:$D$91,2)*1000</f>
        <v>0.37732558663994742</v>
      </c>
    </row>
    <row r="582" spans="1:6">
      <c r="A582" s="25">
        <v>40137</v>
      </c>
      <c r="B582">
        <v>39</v>
      </c>
      <c r="C582" t="s">
        <v>83</v>
      </c>
      <c r="D582">
        <v>0.5189936798</v>
      </c>
      <c r="E582" s="8">
        <f>D582*VLOOKUP(Element_Concentrations!B582,lookup_table!$A$2:$D$91,4)*(1/1000)</f>
        <v>2.6420826452522447E-5</v>
      </c>
      <c r="F582" s="7">
        <f>E582/VLOOKUP(B582,lookup_table!$A$2:$D$91,2)*1000</f>
        <v>9.392401867231584E-2</v>
      </c>
    </row>
    <row r="583" spans="1:6">
      <c r="A583" s="25">
        <v>40137</v>
      </c>
      <c r="B583">
        <v>39</v>
      </c>
      <c r="C583" t="s">
        <v>82</v>
      </c>
      <c r="D583">
        <v>5.174142668</v>
      </c>
      <c r="E583" s="8">
        <f>D583*VLOOKUP(Element_Concentrations!B583,lookup_table!$A$2:$D$91,4)*(1/1000)</f>
        <v>2.6340422011401042E-4</v>
      </c>
      <c r="F583" s="7">
        <f>E583/VLOOKUP(B583,lookup_table!$A$2:$D$91,2)*1000</f>
        <v>0.93638187029509568</v>
      </c>
    </row>
    <row r="584" spans="1:6">
      <c r="A584" s="25">
        <v>40137</v>
      </c>
      <c r="B584">
        <v>39</v>
      </c>
      <c r="C584" t="s">
        <v>81</v>
      </c>
      <c r="D584">
        <v>4.98684335</v>
      </c>
      <c r="E584" s="8">
        <f>D584*VLOOKUP(Element_Concentrations!B584,lookup_table!$A$2:$D$91,4)*(1/1000)</f>
        <v>2.5386922389313005E-4</v>
      </c>
      <c r="F584" s="7">
        <f>E584/VLOOKUP(B584,lookup_table!$A$2:$D$91,2)*1000</f>
        <v>0.90248568749779623</v>
      </c>
    </row>
    <row r="585" spans="1:6">
      <c r="A585" s="25">
        <v>40137</v>
      </c>
      <c r="B585">
        <v>39</v>
      </c>
      <c r="C585" t="s">
        <v>80</v>
      </c>
      <c r="D585">
        <v>9.000978557E-2</v>
      </c>
      <c r="E585" s="8">
        <f>D585*VLOOKUP(Element_Concentrations!B585,lookup_table!$A$2:$D$91,4)*(1/1000)</f>
        <v>4.5822001618404473E-6</v>
      </c>
      <c r="F585" s="7">
        <f>E585/VLOOKUP(B585,lookup_table!$A$2:$D$91,2)*1000</f>
        <v>1.6289371353858682E-2</v>
      </c>
    </row>
    <row r="586" spans="1:6">
      <c r="A586" s="25">
        <v>40137</v>
      </c>
      <c r="B586">
        <v>39</v>
      </c>
      <c r="C586" t="s">
        <v>79</v>
      </c>
      <c r="D586">
        <v>9.1632304789999994E-2</v>
      </c>
      <c r="E586" s="8">
        <f>D586*VLOOKUP(Element_Concentrations!B586,lookup_table!$A$2:$D$91,4)*(1/1000)</f>
        <v>4.6647990457883628E-6</v>
      </c>
      <c r="F586" s="7">
        <f>E586/VLOOKUP(B586,lookup_table!$A$2:$D$91,2)*1000</f>
        <v>1.6583004073190057E-2</v>
      </c>
    </row>
    <row r="587" spans="1:6">
      <c r="A587" s="25">
        <v>40137</v>
      </c>
      <c r="B587" s="21">
        <v>40</v>
      </c>
      <c r="C587" s="21" t="s">
        <v>126</v>
      </c>
      <c r="D587" s="21">
        <v>7.4894682380000008E-2</v>
      </c>
      <c r="E587" s="8">
        <f>D587*VLOOKUP(Element_Concentrations!B587,lookup_table!$A$2:$D$91,4)*(1/1000)</f>
        <v>3.8202654061802306E-6</v>
      </c>
      <c r="F587" s="7">
        <f>E587/VLOOKUP(B587,lookup_table!$A$2:$D$91,2)*1000</f>
        <v>1.4963828461340502E-2</v>
      </c>
    </row>
    <row r="588" spans="1:6">
      <c r="A588" s="25">
        <v>40137</v>
      </c>
      <c r="B588" s="21">
        <v>40</v>
      </c>
      <c r="C588" s="21" t="s">
        <v>129</v>
      </c>
      <c r="D588" s="21">
        <v>8.0223919269999999E-2</v>
      </c>
      <c r="E588" s="8">
        <f>D588*VLOOKUP(Element_Concentrations!B588,lookup_table!$A$2:$D$91,4)*(1/1000)</f>
        <v>4.0921017860837949E-6</v>
      </c>
      <c r="F588" s="7">
        <f>E588/VLOOKUP(B588,lookup_table!$A$2:$D$91,2)*1000</f>
        <v>1.6028600807222071E-2</v>
      </c>
    </row>
    <row r="589" spans="1:6">
      <c r="A589" s="25">
        <v>40137</v>
      </c>
      <c r="B589">
        <v>40</v>
      </c>
      <c r="C589" t="s">
        <v>130</v>
      </c>
      <c r="D589">
        <v>6.8773862480000003E-2</v>
      </c>
      <c r="E589" s="8">
        <f>D589*VLOOKUP(Element_Concentrations!B589,lookup_table!$A$2:$D$91,4)*(1/1000)</f>
        <v>3.50805156431108E-6</v>
      </c>
      <c r="F589" s="7">
        <f>E589/VLOOKUP(B589,lookup_table!$A$2:$D$91,2)*1000</f>
        <v>1.3740899194324637E-2</v>
      </c>
    </row>
    <row r="590" spans="1:6">
      <c r="A590" s="25">
        <v>40137</v>
      </c>
      <c r="B590">
        <v>40</v>
      </c>
      <c r="C590" t="s">
        <v>50</v>
      </c>
      <c r="D590">
        <v>47.081384110000002</v>
      </c>
      <c r="E590" s="8">
        <f>D590*VLOOKUP(Element_Concentrations!B590,lookup_table!$A$2:$D$91,4)*(1/1000)</f>
        <v>2.4015507813749349E-3</v>
      </c>
      <c r="F590" s="7">
        <f>E590/VLOOKUP(B590,lookup_table!$A$2:$D$91,2)*1000</f>
        <v>9.4067794021736582</v>
      </c>
    </row>
    <row r="591" spans="1:6">
      <c r="A591" s="25">
        <v>40137</v>
      </c>
      <c r="B591">
        <v>40</v>
      </c>
      <c r="C591" t="s">
        <v>49</v>
      </c>
      <c r="D591">
        <v>47.407106679999998</v>
      </c>
      <c r="E591" s="8">
        <f>D591*VLOOKUP(Element_Concentrations!B591,lookup_table!$A$2:$D$91,4)*(1/1000)</f>
        <v>2.41816540108678E-3</v>
      </c>
      <c r="F591" s="7">
        <f>E591/VLOOKUP(B591,lookup_table!$A$2:$D$91,2)*1000</f>
        <v>9.4718582102889926</v>
      </c>
    </row>
    <row r="592" spans="1:6">
      <c r="A592" s="25">
        <v>40137</v>
      </c>
      <c r="B592">
        <v>40</v>
      </c>
      <c r="C592" t="s">
        <v>48</v>
      </c>
      <c r="D592">
        <v>32.566588580000001</v>
      </c>
      <c r="E592" s="8">
        <f>D592*VLOOKUP(Element_Concentrations!B592,lookup_table!$A$2:$D$91,4)*(1/1000)</f>
        <v>1.6611728335829302E-3</v>
      </c>
      <c r="F592" s="7">
        <f>E592/VLOOKUP(B592,lookup_table!$A$2:$D$91,2)*1000</f>
        <v>6.5067482709867992</v>
      </c>
    </row>
    <row r="593" spans="1:6">
      <c r="A593" s="25">
        <v>40137</v>
      </c>
      <c r="B593">
        <v>40</v>
      </c>
      <c r="C593" t="s">
        <v>47</v>
      </c>
      <c r="D593">
        <v>6.7319106550000001</v>
      </c>
      <c r="E593" s="8">
        <f>D593*VLOOKUP(Element_Concentrations!B593,lookup_table!$A$2:$D$91,4)*(1/1000)</f>
        <v>3.433846646455675E-4</v>
      </c>
      <c r="F593" s="7">
        <f>E593/VLOOKUP(B593,lookup_table!$A$2:$D$91,2)*1000</f>
        <v>1.3450241466728063</v>
      </c>
    </row>
    <row r="594" spans="1:6">
      <c r="A594" s="25">
        <v>40137</v>
      </c>
      <c r="B594" s="21">
        <v>40</v>
      </c>
      <c r="C594" s="21" t="s">
        <v>46</v>
      </c>
      <c r="D594" s="21">
        <v>7.8539561620000002</v>
      </c>
      <c r="E594" s="8">
        <f>D594*VLOOKUP(Element_Concentrations!B594,lookup_table!$A$2:$D$91,4)*(1/1000)</f>
        <v>4.0061852288937703E-4</v>
      </c>
      <c r="F594" s="7">
        <f>E594/VLOOKUP(B594,lookup_table!$A$2:$D$91,2)*1000</f>
        <v>1.5692069051679474</v>
      </c>
    </row>
    <row r="595" spans="1:6">
      <c r="A595" s="25">
        <v>40137</v>
      </c>
      <c r="B595">
        <v>40</v>
      </c>
      <c r="C595" t="s">
        <v>45</v>
      </c>
      <c r="D595">
        <v>1.928425176</v>
      </c>
      <c r="E595" s="8">
        <f>D595*VLOOKUP(Element_Concentrations!B595,lookup_table!$A$2:$D$91,4)*(1/1000)</f>
        <v>9.8366075589996E-5</v>
      </c>
      <c r="F595" s="7">
        <f>E595/VLOOKUP(B595,lookup_table!$A$2:$D$91,2)*1000</f>
        <v>0.3852960265961457</v>
      </c>
    </row>
    <row r="596" spans="1:6">
      <c r="A596" s="25">
        <v>40137</v>
      </c>
      <c r="B596">
        <v>40</v>
      </c>
      <c r="C596" t="s">
        <v>84</v>
      </c>
      <c r="D596">
        <v>1.9287028349999999</v>
      </c>
      <c r="E596" s="8">
        <f>D596*VLOOKUP(Element_Concentrations!B596,lookup_table!$A$2:$D$91,4)*(1/1000)</f>
        <v>9.8380238559097501E-5</v>
      </c>
      <c r="F596" s="7">
        <f>E596/VLOOKUP(B596,lookup_table!$A$2:$D$91,2)*1000</f>
        <v>0.38535150238581078</v>
      </c>
    </row>
    <row r="597" spans="1:6">
      <c r="A597" s="25">
        <v>40137</v>
      </c>
      <c r="B597">
        <v>40</v>
      </c>
      <c r="C597" t="s">
        <v>83</v>
      </c>
      <c r="D597">
        <v>0.4779096779</v>
      </c>
      <c r="E597" s="8">
        <f>D597*VLOOKUP(Element_Concentrations!B597,lookup_table!$A$2:$D$91,4)*(1/1000)</f>
        <v>2.4377455805162149E-5</v>
      </c>
      <c r="F597" s="7">
        <f>E597/VLOOKUP(B597,lookup_table!$A$2:$D$91,2)*1000</f>
        <v>9.5485529984967274E-2</v>
      </c>
    </row>
    <row r="598" spans="1:6">
      <c r="A598" s="25">
        <v>40137</v>
      </c>
      <c r="B598">
        <v>40</v>
      </c>
      <c r="C598" t="s">
        <v>82</v>
      </c>
      <c r="D598">
        <v>5.4859328820000002</v>
      </c>
      <c r="E598" s="8">
        <f>D598*VLOOKUP(Element_Concentrations!B598,lookup_table!$A$2:$D$91,4)*(1/1000)</f>
        <v>2.7982920741149704E-4</v>
      </c>
      <c r="F598" s="7">
        <f>E598/VLOOKUP(B598,lookup_table!$A$2:$D$91,2)*1000</f>
        <v>1.09607993502349</v>
      </c>
    </row>
    <row r="599" spans="1:6">
      <c r="A599" s="25">
        <v>40137</v>
      </c>
      <c r="B599">
        <v>40</v>
      </c>
      <c r="C599" t="s">
        <v>81</v>
      </c>
      <c r="D599">
        <v>5.2826237200000001</v>
      </c>
      <c r="E599" s="8">
        <f>D599*VLOOKUP(Element_Concentrations!B599,lookup_table!$A$2:$D$91,4)*(1/1000)</f>
        <v>2.6945871202161998E-4</v>
      </c>
      <c r="F599" s="7">
        <f>E599/VLOOKUP(B599,lookup_table!$A$2:$D$91,2)*1000</f>
        <v>1.0554591148516252</v>
      </c>
    </row>
    <row r="600" spans="1:6">
      <c r="A600" s="25">
        <v>40137</v>
      </c>
      <c r="B600">
        <v>40</v>
      </c>
      <c r="C600" t="s">
        <v>80</v>
      </c>
      <c r="D600">
        <v>8.758392793E-2</v>
      </c>
      <c r="E600" s="8">
        <f>D600*VLOOKUP(Element_Concentrations!B600,lookup_table!$A$2:$D$91,4)*(1/1000)</f>
        <v>4.4675247878174048E-6</v>
      </c>
      <c r="F600" s="7">
        <f>E600/VLOOKUP(B600,lookup_table!$A$2:$D$91,2)*1000</f>
        <v>1.7499117852790461E-2</v>
      </c>
    </row>
    <row r="601" spans="1:6">
      <c r="A601" s="25">
        <v>40137</v>
      </c>
      <c r="B601">
        <v>40</v>
      </c>
      <c r="C601" t="s">
        <v>79</v>
      </c>
      <c r="D601">
        <v>8.9095070260000006E-2</v>
      </c>
      <c r="E601" s="8">
        <f>D601*VLOOKUP(Element_Concentrations!B601,lookup_table!$A$2:$D$91,4)*(1/1000)</f>
        <v>4.5446058913572107E-6</v>
      </c>
      <c r="F601" s="7">
        <f>E601/VLOOKUP(B601,lookup_table!$A$2:$D$91,2)*1000</f>
        <v>1.7801041485927187E-2</v>
      </c>
    </row>
    <row r="602" spans="1:6">
      <c r="A602" s="25">
        <v>40137</v>
      </c>
      <c r="B602" s="21">
        <v>41</v>
      </c>
      <c r="C602" s="21" t="s">
        <v>126</v>
      </c>
      <c r="D602" s="21">
        <v>0.51181649009999997</v>
      </c>
      <c r="E602" s="8">
        <f>D602*VLOOKUP(Element_Concentrations!B602,lookup_table!$A$2:$D$91,4)*(1/1000)</f>
        <v>2.6078995073257381E-5</v>
      </c>
      <c r="F602" s="7" t="e">
        <f>E602/VLOOKUP(B602,lookup_table!$A$2:$D$91,2)*1000</f>
        <v>#VALUE!</v>
      </c>
    </row>
    <row r="603" spans="1:6">
      <c r="A603" s="25">
        <v>40137</v>
      </c>
      <c r="B603">
        <v>41</v>
      </c>
      <c r="C603" t="s">
        <v>129</v>
      </c>
      <c r="D603">
        <v>0.5840056575</v>
      </c>
      <c r="E603" s="8">
        <f>D603*VLOOKUP(Element_Concentrations!B603,lookup_table!$A$2:$D$91,4)*(1/1000)</f>
        <v>2.9757307471123503E-5</v>
      </c>
      <c r="F603" s="7" t="e">
        <f>E603/VLOOKUP(B603,lookup_table!$A$2:$D$91,2)*1000</f>
        <v>#VALUE!</v>
      </c>
    </row>
    <row r="604" spans="1:6">
      <c r="A604" s="25">
        <v>40137</v>
      </c>
      <c r="B604" s="21">
        <v>41</v>
      </c>
      <c r="C604" s="21" t="s">
        <v>130</v>
      </c>
      <c r="D604" s="21">
        <v>0.53593436929999994</v>
      </c>
      <c r="E604" s="8">
        <f>D604*VLOOKUP(Element_Concentrations!B604,lookup_table!$A$2:$D$91,4)*(1/1000)</f>
        <v>2.7307892666438335E-5</v>
      </c>
      <c r="F604" s="7" t="e">
        <f>E604/VLOOKUP(B604,lookup_table!$A$2:$D$91,2)*1000</f>
        <v>#VALUE!</v>
      </c>
    </row>
    <row r="605" spans="1:6">
      <c r="A605" s="25">
        <v>40137</v>
      </c>
      <c r="B605">
        <v>41</v>
      </c>
      <c r="C605" t="s">
        <v>50</v>
      </c>
      <c r="D605">
        <v>0.30108393500000002</v>
      </c>
      <c r="E605" s="8">
        <f>D605*VLOOKUP(Element_Concentrations!B605,lookup_table!$A$2:$D$91,4)*(1/1000)</f>
        <v>1.5341370607203002E-5</v>
      </c>
      <c r="F605" s="7" t="e">
        <f>E605/VLOOKUP(B605,lookup_table!$A$2:$D$91,2)*1000</f>
        <v>#VALUE!</v>
      </c>
    </row>
    <row r="606" spans="1:6">
      <c r="A606" s="25">
        <v>40137</v>
      </c>
      <c r="B606">
        <v>41</v>
      </c>
      <c r="C606" t="s">
        <v>49</v>
      </c>
      <c r="D606">
        <v>0.31121116589999998</v>
      </c>
      <c r="E606" s="8">
        <f>D606*VLOOKUP(Element_Concentrations!B606,lookup_table!$A$2:$D$91,4)*(1/1000)</f>
        <v>1.585739150503542E-5</v>
      </c>
      <c r="F606" s="7" t="e">
        <f>E606/VLOOKUP(B606,lookup_table!$A$2:$D$91,2)*1000</f>
        <v>#VALUE!</v>
      </c>
    </row>
    <row r="607" spans="1:6">
      <c r="A607" s="25">
        <v>40137</v>
      </c>
      <c r="B607">
        <v>41</v>
      </c>
      <c r="C607" t="s">
        <v>48</v>
      </c>
      <c r="D607">
        <v>0.82525642239999997</v>
      </c>
      <c r="E607" s="8">
        <f>D607*VLOOKUP(Element_Concentrations!B607,lookup_table!$A$2:$D$91,4)*(1/1000)</f>
        <v>4.2049950695685116E-5</v>
      </c>
      <c r="F607" s="7" t="e">
        <f>E607/VLOOKUP(B607,lookup_table!$A$2:$D$91,2)*1000</f>
        <v>#VALUE!</v>
      </c>
    </row>
    <row r="608" spans="1:6">
      <c r="A608" s="25">
        <v>40137</v>
      </c>
      <c r="B608">
        <v>41</v>
      </c>
      <c r="C608" t="s">
        <v>47</v>
      </c>
      <c r="D608">
        <v>1.3433125630000001E-2</v>
      </c>
      <c r="E608" s="8">
        <f>D608*VLOOKUP(Element_Concentrations!B608,lookup_table!$A$2:$D$91,4)*(1/1000)</f>
        <v>6.8446879672589407E-7</v>
      </c>
      <c r="F608" s="7" t="e">
        <f>E608/VLOOKUP(B608,lookup_table!$A$2:$D$91,2)*1000</f>
        <v>#VALUE!</v>
      </c>
    </row>
    <row r="609" spans="1:6">
      <c r="A609" s="25">
        <v>40137</v>
      </c>
      <c r="B609" s="21">
        <v>41</v>
      </c>
      <c r="C609" s="21" t="s">
        <v>46</v>
      </c>
      <c r="D609" s="21">
        <v>6.1550940780000004E-3</v>
      </c>
      <c r="E609" s="8">
        <f>D609*VLOOKUP(Element_Concentrations!B609,lookup_table!$A$2:$D$91,4)*(1/1000)</f>
        <v>3.1362543263159645E-7</v>
      </c>
      <c r="F609" s="7" t="e">
        <f>E609/VLOOKUP(B609,lookup_table!$A$2:$D$91,2)*1000</f>
        <v>#VALUE!</v>
      </c>
    </row>
    <row r="610" spans="1:6">
      <c r="A610" s="25">
        <v>40137</v>
      </c>
      <c r="B610">
        <v>41</v>
      </c>
      <c r="C610" t="s">
        <v>45</v>
      </c>
      <c r="D610">
        <v>-4.8529322270000001E-2</v>
      </c>
      <c r="E610" s="8">
        <f>D610*VLOOKUP(Element_Concentrations!B610,lookup_table!$A$2:$D$91,4)*(1/1000)</f>
        <v>-2.4727533810811263E-6</v>
      </c>
      <c r="F610" s="7" t="e">
        <f>E610/VLOOKUP(B610,lookup_table!$A$2:$D$91,2)*1000</f>
        <v>#VALUE!</v>
      </c>
    </row>
    <row r="611" spans="1:6">
      <c r="A611" s="25">
        <v>40137</v>
      </c>
      <c r="B611">
        <v>41</v>
      </c>
      <c r="C611" t="s">
        <v>84</v>
      </c>
      <c r="D611">
        <v>-4.7991287119999997E-2</v>
      </c>
      <c r="E611" s="8">
        <f>D611*VLOOKUP(Element_Concentrations!B611,lookup_table!$A$2:$D$91,4)*(1/1000)</f>
        <v>-2.445338445655056E-6</v>
      </c>
      <c r="F611" s="7" t="e">
        <f>E611/VLOOKUP(B611,lookup_table!$A$2:$D$91,2)*1000</f>
        <v>#VALUE!</v>
      </c>
    </row>
    <row r="612" spans="1:6">
      <c r="A612" s="25">
        <v>40137</v>
      </c>
      <c r="B612">
        <v>41</v>
      </c>
      <c r="C612" t="s">
        <v>83</v>
      </c>
      <c r="D612">
        <v>0.33787266319999998</v>
      </c>
      <c r="E612" s="8">
        <f>D612*VLOOKUP(Element_Concentrations!B612,lookup_table!$A$2:$D$91,4)*(1/1000)</f>
        <v>1.7215896106160159E-5</v>
      </c>
      <c r="F612" s="7" t="e">
        <f>E612/VLOOKUP(B612,lookup_table!$A$2:$D$91,2)*1000</f>
        <v>#VALUE!</v>
      </c>
    </row>
    <row r="613" spans="1:6">
      <c r="A613" s="25">
        <v>40137</v>
      </c>
      <c r="B613">
        <v>41</v>
      </c>
      <c r="C613" t="s">
        <v>82</v>
      </c>
      <c r="D613">
        <v>4.1458188200000001E-3</v>
      </c>
      <c r="E613" s="8">
        <f>D613*VLOOKUP(Element_Concentrations!B613,lookup_table!$A$2:$D$91,4)*(1/1000)</f>
        <v>2.1124522299051601E-7</v>
      </c>
      <c r="F613" s="7" t="e">
        <f>E613/VLOOKUP(B613,lookup_table!$A$2:$D$91,2)*1000</f>
        <v>#VALUE!</v>
      </c>
    </row>
    <row r="614" spans="1:6">
      <c r="A614" s="25">
        <v>40137</v>
      </c>
      <c r="B614">
        <v>41</v>
      </c>
      <c r="C614" t="s">
        <v>81</v>
      </c>
      <c r="D614">
        <v>-4.7581323569999999E-3</v>
      </c>
      <c r="E614" s="8">
        <f>D614*VLOOKUP(Element_Concentrations!B614,lookup_table!$A$2:$D$91,4)*(1/1000)</f>
        <v>-2.4244492449210662E-7</v>
      </c>
      <c r="F614" s="7" t="e">
        <f>E614/VLOOKUP(B614,lookup_table!$A$2:$D$91,2)*1000</f>
        <v>#VALUE!</v>
      </c>
    </row>
    <row r="615" spans="1:6">
      <c r="A615" s="25">
        <v>40137</v>
      </c>
      <c r="B615">
        <v>41</v>
      </c>
      <c r="C615" t="s">
        <v>80</v>
      </c>
      <c r="D615">
        <v>-1.953327526E-4</v>
      </c>
      <c r="E615" s="8">
        <f>D615*VLOOKUP(Element_Concentrations!B615,lookup_table!$A$2:$D$91,4)*(1/1000)</f>
        <v>-9.9529460094298813E-9</v>
      </c>
      <c r="F615" s="7" t="e">
        <f>E615/VLOOKUP(B615,lookup_table!$A$2:$D$91,2)*1000</f>
        <v>#VALUE!</v>
      </c>
    </row>
    <row r="616" spans="1:6">
      <c r="A616" s="25">
        <v>40137</v>
      </c>
      <c r="B616">
        <v>41</v>
      </c>
      <c r="C616" t="s">
        <v>79</v>
      </c>
      <c r="D616">
        <v>1.143237678E-3</v>
      </c>
      <c r="E616" s="8">
        <f>D616*VLOOKUP(Element_Concentrations!B616,lookup_table!$A$2:$D$91,4)*(1/1000)</f>
        <v>5.8252303997276401E-8</v>
      </c>
      <c r="F616" s="7" t="e">
        <f>E616/VLOOKUP(B616,lookup_table!$A$2:$D$91,2)*1000</f>
        <v>#VALUE!</v>
      </c>
    </row>
    <row r="617" spans="1:6">
      <c r="A617" s="25">
        <v>40137</v>
      </c>
      <c r="B617" s="21">
        <v>42</v>
      </c>
      <c r="C617" s="21" t="s">
        <v>126</v>
      </c>
      <c r="D617" s="21">
        <v>0.2079504999</v>
      </c>
      <c r="E617" s="8">
        <f>D617*VLOOKUP(Element_Concentrations!B617,lookup_table!$A$2:$D$91,4)*(1/1000)</f>
        <v>1.0586198483559273E-5</v>
      </c>
      <c r="F617" s="7">
        <f>E617/VLOOKUP(B617,lookup_table!$A$2:$D$91,2)*1000</f>
        <v>4.8627462028292476E-2</v>
      </c>
    </row>
    <row r="618" spans="1:6">
      <c r="A618" s="25">
        <v>40137</v>
      </c>
      <c r="B618">
        <v>42</v>
      </c>
      <c r="C618" t="s">
        <v>129</v>
      </c>
      <c r="D618">
        <v>0.22463453670000003</v>
      </c>
      <c r="E618" s="8">
        <f>D618*VLOOKUP(Element_Concentrations!B618,lookup_table!$A$2:$D$91,4)*(1/1000)</f>
        <v>1.1435537750147913E-5</v>
      </c>
      <c r="F618" s="7">
        <f>E618/VLOOKUP(B618,lookup_table!$A$2:$D$91,2)*1000</f>
        <v>5.2528882637335378E-2</v>
      </c>
    </row>
    <row r="619" spans="1:6">
      <c r="A619" s="25">
        <v>40137</v>
      </c>
      <c r="B619" s="21">
        <v>42</v>
      </c>
      <c r="C619" s="21" t="s">
        <v>130</v>
      </c>
      <c r="D619" s="21">
        <v>0.2103281769</v>
      </c>
      <c r="E619" s="8">
        <f>D619*VLOOKUP(Element_Concentrations!B619,lookup_table!$A$2:$D$91,4)*(1/1000)</f>
        <v>1.0707239599901373E-5</v>
      </c>
      <c r="F619" s="7">
        <f>E619/VLOOKUP(B619,lookup_table!$A$2:$D$91,2)*1000</f>
        <v>4.9183461644011814E-2</v>
      </c>
    </row>
    <row r="620" spans="1:6">
      <c r="A620" s="25">
        <v>40137</v>
      </c>
      <c r="B620">
        <v>42</v>
      </c>
      <c r="C620" t="s">
        <v>50</v>
      </c>
      <c r="D620">
        <v>22.11183832</v>
      </c>
      <c r="E620" s="8">
        <f>D620*VLOOKUP(Element_Concentrations!B620,lookup_table!$A$2:$D$91,4)*(1/1000)</f>
        <v>1.1256539869077362E-3</v>
      </c>
      <c r="F620" s="7">
        <f>E620/VLOOKUP(B620,lookup_table!$A$2:$D$91,2)*1000</f>
        <v>5.1706659940640156</v>
      </c>
    </row>
    <row r="621" spans="1:6">
      <c r="A621" s="25">
        <v>40137</v>
      </c>
      <c r="B621">
        <v>42</v>
      </c>
      <c r="C621" t="s">
        <v>49</v>
      </c>
      <c r="D621">
        <v>22.275595450000001</v>
      </c>
      <c r="E621" s="8">
        <f>D621*VLOOKUP(Element_Concentrations!B621,lookup_table!$A$2:$D$91,4)*(1/1000)</f>
        <v>1.1339904202517853E-3</v>
      </c>
      <c r="F621" s="7">
        <f>E621/VLOOKUP(B621,lookup_table!$A$2:$D$91,2)*1000</f>
        <v>5.208959211078481</v>
      </c>
    </row>
    <row r="622" spans="1:6">
      <c r="A622" s="25">
        <v>40137</v>
      </c>
      <c r="B622">
        <v>42</v>
      </c>
      <c r="C622" t="s">
        <v>48</v>
      </c>
      <c r="D622">
        <v>29.814449369999998</v>
      </c>
      <c r="E622" s="8">
        <f>D622*VLOOKUP(Element_Concentrations!B622,lookup_table!$A$2:$D$91,4)*(1/1000)</f>
        <v>1.5177731184134011E-3</v>
      </c>
      <c r="F622" s="7">
        <f>E622/VLOOKUP(B622,lookup_table!$A$2:$D$91,2)*1000</f>
        <v>6.971856308743229</v>
      </c>
    </row>
    <row r="623" spans="1:6">
      <c r="A623" s="25">
        <v>40137</v>
      </c>
      <c r="B623">
        <v>42</v>
      </c>
      <c r="C623" t="s">
        <v>47</v>
      </c>
      <c r="D623">
        <v>3.6933244140000001</v>
      </c>
      <c r="E623" s="8">
        <f>D623*VLOOKUP(Element_Concentrations!B623,lookup_table!$A$2:$D$91,4)*(1/1000)</f>
        <v>1.8801717394082223E-4</v>
      </c>
      <c r="F623" s="7">
        <f>E623/VLOOKUP(B623,lookup_table!$A$2:$D$91,2)*1000</f>
        <v>0.8636526134167305</v>
      </c>
    </row>
    <row r="624" spans="1:6">
      <c r="A624" s="25">
        <v>40137</v>
      </c>
      <c r="B624" s="21">
        <v>42</v>
      </c>
      <c r="C624" s="21" t="s">
        <v>46</v>
      </c>
      <c r="D624" s="21">
        <v>4.3145243860000004</v>
      </c>
      <c r="E624" s="8">
        <f>D624*VLOOKUP(Element_Concentrations!B624,lookup_table!$A$2:$D$91,4)*(1/1000)</f>
        <v>2.1964078727541788E-4</v>
      </c>
      <c r="F624" s="7">
        <f>E624/VLOOKUP(B624,lookup_table!$A$2:$D$91,2)*1000</f>
        <v>1.0089149622205689</v>
      </c>
    </row>
    <row r="625" spans="1:6">
      <c r="A625" s="25">
        <v>40137</v>
      </c>
      <c r="B625">
        <v>42</v>
      </c>
      <c r="C625" t="s">
        <v>45</v>
      </c>
      <c r="D625">
        <v>2.4341600190000001</v>
      </c>
      <c r="E625" s="8">
        <f>D625*VLOOKUP(Element_Concentrations!B625,lookup_table!$A$2:$D$91,4)*(1/1000)</f>
        <v>1.2391651433523874E-4</v>
      </c>
      <c r="F625" s="7">
        <f>E625/VLOOKUP(B625,lookup_table!$A$2:$D$91,2)*1000</f>
        <v>0.56920769102084856</v>
      </c>
    </row>
    <row r="626" spans="1:6">
      <c r="A626" s="25">
        <v>40137</v>
      </c>
      <c r="B626">
        <v>42</v>
      </c>
      <c r="C626" t="s">
        <v>84</v>
      </c>
      <c r="D626">
        <v>2.3876839919999999</v>
      </c>
      <c r="E626" s="8">
        <f>D626*VLOOKUP(Element_Concentrations!B626,lookup_table!$A$2:$D$91,4)*(1/1000)</f>
        <v>1.2155054528594162E-4</v>
      </c>
      <c r="F626" s="7">
        <f>E626/VLOOKUP(B626,lookup_table!$A$2:$D$91,2)*1000</f>
        <v>0.55833966598962614</v>
      </c>
    </row>
    <row r="627" spans="1:6">
      <c r="A627" s="25">
        <v>40137</v>
      </c>
      <c r="B627">
        <v>42</v>
      </c>
      <c r="C627" t="s">
        <v>83</v>
      </c>
      <c r="D627">
        <v>0.45290222089999999</v>
      </c>
      <c r="E627" s="8">
        <f>D627*VLOOKUP(Element_Concentrations!B627,lookup_table!$A$2:$D$91,4)*(1/1000)</f>
        <v>2.3056029230022575E-5</v>
      </c>
      <c r="F627" s="7">
        <f>E627/VLOOKUP(B627,lookup_table!$A$2:$D$91,2)*1000</f>
        <v>0.10590734602674585</v>
      </c>
    </row>
    <row r="628" spans="1:6">
      <c r="A628" s="25">
        <v>40137</v>
      </c>
      <c r="B628">
        <v>42</v>
      </c>
      <c r="C628" t="s">
        <v>82</v>
      </c>
      <c r="D628">
        <v>5.2553595340000001</v>
      </c>
      <c r="E628" s="8">
        <f>D628*VLOOKUP(Element_Concentrations!B628,lookup_table!$A$2:$D$91,4)*(1/1000)</f>
        <v>2.6753616440519824E-4</v>
      </c>
      <c r="F628" s="7">
        <f>E628/VLOOKUP(B628,lookup_table!$A$2:$D$91,2)*1000</f>
        <v>1.2289212880349023</v>
      </c>
    </row>
    <row r="629" spans="1:6">
      <c r="A629" s="25">
        <v>40137</v>
      </c>
      <c r="B629">
        <v>42</v>
      </c>
      <c r="C629" t="s">
        <v>81</v>
      </c>
      <c r="D629">
        <v>5.0963394099999997</v>
      </c>
      <c r="E629" s="8">
        <f>D629*VLOOKUP(Element_Concentrations!B629,lookup_table!$A$2:$D$91,4)*(1/1000)</f>
        <v>2.5944087924669303E-4</v>
      </c>
      <c r="F629" s="7">
        <f>E629/VLOOKUP(B629,lookup_table!$A$2:$D$91,2)*1000</f>
        <v>1.1917357797275747</v>
      </c>
    </row>
    <row r="630" spans="1:6">
      <c r="A630" s="25">
        <v>40137</v>
      </c>
      <c r="B630">
        <v>42</v>
      </c>
      <c r="C630" t="s">
        <v>80</v>
      </c>
      <c r="D630">
        <v>4.8939447830000003E-2</v>
      </c>
      <c r="E630" s="8">
        <f>D630*VLOOKUP(Element_Concentrations!B630,lookup_table!$A$2:$D$91,4)*(1/1000)</f>
        <v>2.4913751525161595E-6</v>
      </c>
      <c r="F630" s="7">
        <f>E630/VLOOKUP(B630,lookup_table!$A$2:$D$91,2)*1000</f>
        <v>1.1444075114911158E-2</v>
      </c>
    </row>
    <row r="631" spans="1:6">
      <c r="A631" s="25">
        <v>40137</v>
      </c>
      <c r="B631">
        <v>42</v>
      </c>
      <c r="C631" t="s">
        <v>79</v>
      </c>
      <c r="D631">
        <v>4.9267634290000001E-2</v>
      </c>
      <c r="E631" s="8">
        <f>D631*VLOOKUP(Element_Concentrations!B631,lookup_table!$A$2:$D$91,4)*(1/1000)</f>
        <v>2.5080822390913176E-6</v>
      </c>
      <c r="F631" s="7">
        <f>E631/VLOOKUP(B631,lookup_table!$A$2:$D$91,2)*1000</f>
        <v>1.1520818737213218E-2</v>
      </c>
    </row>
    <row r="632" spans="1:6">
      <c r="A632" s="25">
        <v>40137</v>
      </c>
      <c r="B632" s="21">
        <v>43</v>
      </c>
      <c r="C632" s="21" t="s">
        <v>126</v>
      </c>
      <c r="D632" s="21">
        <v>1.10242744</v>
      </c>
      <c r="E632" s="8">
        <f>D632*VLOOKUP(Element_Concentrations!B632,lookup_table!$A$2:$D$91,4)*(1/1000)</f>
        <v>5.8155252314880003E-5</v>
      </c>
      <c r="F632" s="7">
        <f>E632/VLOOKUP(B632,lookup_table!$A$2:$D$91,2)*1000</f>
        <v>0.2730293535909859</v>
      </c>
    </row>
    <row r="633" spans="1:6">
      <c r="A633" s="25">
        <v>40137</v>
      </c>
      <c r="B633">
        <v>43</v>
      </c>
      <c r="C633" t="s">
        <v>129</v>
      </c>
      <c r="D633">
        <v>1.1774468010000001</v>
      </c>
      <c r="E633" s="8">
        <f>D633*VLOOKUP(Element_Concentrations!B633,lookup_table!$A$2:$D$91,4)*(1/1000)</f>
        <v>6.2112673646352003E-5</v>
      </c>
      <c r="F633" s="7">
        <f>E633/VLOOKUP(B633,lookup_table!$A$2:$D$91,2)*1000</f>
        <v>0.29160879646174648</v>
      </c>
    </row>
    <row r="634" spans="1:6">
      <c r="A634" s="25">
        <v>40137</v>
      </c>
      <c r="B634" s="21">
        <v>43</v>
      </c>
      <c r="C634" s="21" t="s">
        <v>130</v>
      </c>
      <c r="D634" s="21">
        <v>1.150069641</v>
      </c>
      <c r="E634" s="8">
        <f>D634*VLOOKUP(Element_Concentrations!B634,lookup_table!$A$2:$D$91,4)*(1/1000)</f>
        <v>6.0668473702032003E-5</v>
      </c>
      <c r="F634" s="7">
        <f>E634/VLOOKUP(B634,lookup_table!$A$2:$D$91,2)*1000</f>
        <v>0.2848285150330141</v>
      </c>
    </row>
    <row r="635" spans="1:6">
      <c r="A635" s="25">
        <v>40137</v>
      </c>
      <c r="B635">
        <v>43</v>
      </c>
      <c r="C635" t="s">
        <v>50</v>
      </c>
      <c r="D635">
        <v>65.146328789999998</v>
      </c>
      <c r="E635" s="8">
        <f>D635*VLOOKUP(Element_Concentrations!B635,lookup_table!$A$2:$D$91,4)*(1/1000)</f>
        <v>3.4365991363300799E-3</v>
      </c>
      <c r="F635" s="7">
        <f>E635/VLOOKUP(B635,lookup_table!$A$2:$D$91,2)*1000</f>
        <v>16.134268245681124</v>
      </c>
    </row>
    <row r="636" spans="1:6">
      <c r="A636" s="25">
        <v>40137</v>
      </c>
      <c r="B636">
        <v>43</v>
      </c>
      <c r="C636" t="s">
        <v>49</v>
      </c>
      <c r="D636">
        <v>65.262018580000003</v>
      </c>
      <c r="E636" s="8">
        <f>D636*VLOOKUP(Element_Concentrations!B636,lookup_table!$A$2:$D$91,4)*(1/1000)</f>
        <v>3.4427020041321601E-3</v>
      </c>
      <c r="F636" s="7">
        <f>E636/VLOOKUP(B636,lookup_table!$A$2:$D$91,2)*1000</f>
        <v>16.162920207193238</v>
      </c>
    </row>
    <row r="637" spans="1:6">
      <c r="A637" s="25">
        <v>40137</v>
      </c>
      <c r="B637">
        <v>43</v>
      </c>
      <c r="C637" t="s">
        <v>48</v>
      </c>
      <c r="D637">
        <v>59.273164029999997</v>
      </c>
      <c r="E637" s="8">
        <f>D637*VLOOKUP(Element_Concentrations!B637,lookup_table!$A$2:$D$91,4)*(1/1000)</f>
        <v>3.1267779489105602E-3</v>
      </c>
      <c r="F637" s="7">
        <f>E637/VLOOKUP(B637,lookup_table!$A$2:$D$91,2)*1000</f>
        <v>14.679708680331268</v>
      </c>
    </row>
    <row r="638" spans="1:6">
      <c r="A638" s="25">
        <v>40137</v>
      </c>
      <c r="B638">
        <v>43</v>
      </c>
      <c r="C638" t="s">
        <v>47</v>
      </c>
      <c r="D638">
        <v>11.00902449</v>
      </c>
      <c r="E638" s="8">
        <f>D638*VLOOKUP(Element_Concentrations!B638,lookup_table!$A$2:$D$91,4)*(1/1000)</f>
        <v>5.807480598964801E-4</v>
      </c>
      <c r="F638" s="7">
        <f>E638/VLOOKUP(B638,lookup_table!$A$2:$D$91,2)*1000</f>
        <v>2.7265167131290147</v>
      </c>
    </row>
    <row r="639" spans="1:6">
      <c r="A639" s="25">
        <v>40137</v>
      </c>
      <c r="B639" s="21">
        <v>43</v>
      </c>
      <c r="C639" s="21" t="s">
        <v>46</v>
      </c>
      <c r="D639" s="21">
        <v>12.725504259999999</v>
      </c>
      <c r="E639" s="8">
        <f>D639*VLOOKUP(Element_Concentrations!B639,lookup_table!$A$2:$D$91,4)*(1/1000)</f>
        <v>6.7129580072351996E-4</v>
      </c>
      <c r="F639" s="7">
        <f>E639/VLOOKUP(B639,lookup_table!$A$2:$D$91,2)*1000</f>
        <v>3.1516234775752112</v>
      </c>
    </row>
    <row r="640" spans="1:6">
      <c r="A640" s="25">
        <v>40137</v>
      </c>
      <c r="B640">
        <v>43</v>
      </c>
      <c r="C640" t="s">
        <v>45</v>
      </c>
      <c r="D640">
        <v>0.2660668504</v>
      </c>
      <c r="E640" s="8">
        <f>D640*VLOOKUP(Element_Concentrations!B640,lookup_table!$A$2:$D$91,4)*(1/1000)</f>
        <v>1.4035558492300801E-5</v>
      </c>
      <c r="F640" s="7">
        <f>E640/VLOOKUP(B640,lookup_table!$A$2:$D$91,2)*1000</f>
        <v>6.5894640808923946E-2</v>
      </c>
    </row>
    <row r="641" spans="1:6">
      <c r="A641" s="25">
        <v>40137</v>
      </c>
      <c r="B641">
        <v>43</v>
      </c>
      <c r="C641" t="s">
        <v>84</v>
      </c>
      <c r="D641">
        <v>0.26619103370000002</v>
      </c>
      <c r="E641" s="8">
        <f>D641*VLOOKUP(Element_Concentrations!B641,lookup_table!$A$2:$D$91,4)*(1/1000)</f>
        <v>1.4042109409742402E-5</v>
      </c>
      <c r="F641" s="7">
        <f>E641/VLOOKUP(B641,lookup_table!$A$2:$D$91,2)*1000</f>
        <v>6.592539628987043E-2</v>
      </c>
    </row>
    <row r="642" spans="1:6">
      <c r="A642" s="25">
        <v>40137</v>
      </c>
      <c r="B642">
        <v>43</v>
      </c>
      <c r="C642" t="s">
        <v>83</v>
      </c>
      <c r="D642">
        <v>0.96082873840000005</v>
      </c>
      <c r="E642" s="8">
        <f>D642*VLOOKUP(Element_Concentrations!B642,lookup_table!$A$2:$D$91,4)*(1/1000)</f>
        <v>5.0685637608076804E-5</v>
      </c>
      <c r="F642" s="7">
        <f>E642/VLOOKUP(B642,lookup_table!$A$2:$D$91,2)*1000</f>
        <v>0.23796073994402256</v>
      </c>
    </row>
    <row r="643" spans="1:6">
      <c r="A643" s="25">
        <v>40137</v>
      </c>
      <c r="B643">
        <v>43</v>
      </c>
      <c r="C643" t="s">
        <v>82</v>
      </c>
      <c r="D643">
        <v>6.2501188150000004</v>
      </c>
      <c r="E643" s="8">
        <f>D643*VLOOKUP(Element_Concentrations!B643,lookup_table!$A$2:$D$91,4)*(1/1000)</f>
        <v>3.2970626772888E-4</v>
      </c>
      <c r="F643" s="7">
        <f>E643/VLOOKUP(B643,lookup_table!$A$2:$D$91,2)*1000</f>
        <v>1.547916749900845</v>
      </c>
    </row>
    <row r="644" spans="1:6">
      <c r="A644" s="25">
        <v>40137</v>
      </c>
      <c r="B644">
        <v>43</v>
      </c>
      <c r="C644" t="s">
        <v>81</v>
      </c>
      <c r="D644">
        <v>6.0589209940000002</v>
      </c>
      <c r="E644" s="8">
        <f>D644*VLOOKUP(Element_Concentrations!B644,lookup_table!$A$2:$D$91,4)*(1/1000)</f>
        <v>3.1962020027548799E-4</v>
      </c>
      <c r="F644" s="7">
        <f>E644/VLOOKUP(B644,lookup_table!$A$2:$D$91,2)*1000</f>
        <v>1.5005643205421972</v>
      </c>
    </row>
    <row r="645" spans="1:6">
      <c r="A645" s="25">
        <v>40137</v>
      </c>
      <c r="B645">
        <v>43</v>
      </c>
      <c r="C645" t="s">
        <v>80</v>
      </c>
      <c r="D645">
        <v>8.8039871859999994E-2</v>
      </c>
      <c r="E645" s="8">
        <f>D645*VLOOKUP(Element_Concentrations!B645,lookup_table!$A$2:$D$91,4)*(1/1000)</f>
        <v>4.6442793203587202E-6</v>
      </c>
      <c r="F645" s="7">
        <f>E645/VLOOKUP(B645,lookup_table!$A$2:$D$91,2)*1000</f>
        <v>2.1804128264594932E-2</v>
      </c>
    </row>
    <row r="646" spans="1:6">
      <c r="A646" s="25">
        <v>40137</v>
      </c>
      <c r="B646">
        <v>43</v>
      </c>
      <c r="C646" t="s">
        <v>79</v>
      </c>
      <c r="D646">
        <v>8.9973963069999996E-2</v>
      </c>
      <c r="E646" s="8">
        <f>D646*VLOOKUP(Element_Concentrations!B646,lookup_table!$A$2:$D$91,4)*(1/1000)</f>
        <v>4.7463064998686405E-6</v>
      </c>
      <c r="F646" s="7">
        <f>E646/VLOOKUP(B646,lookup_table!$A$2:$D$91,2)*1000</f>
        <v>2.2283129107364508E-2</v>
      </c>
    </row>
    <row r="647" spans="1:6">
      <c r="A647" s="25">
        <v>40137</v>
      </c>
      <c r="B647" s="21">
        <v>44</v>
      </c>
      <c r="C647" s="21" t="s">
        <v>126</v>
      </c>
      <c r="D647" s="21">
        <v>1.0322781940000001</v>
      </c>
      <c r="E647" s="8">
        <f>D647*VLOOKUP(Element_Concentrations!B647,lookup_table!$A$2:$D$91,4)*(1/1000)</f>
        <v>5.2479991104765996E-5</v>
      </c>
      <c r="F647" s="7">
        <f>E647/VLOOKUP(B647,lookup_table!$A$2:$D$91,2)*1000</f>
        <v>0.25389449010530235</v>
      </c>
    </row>
    <row r="648" spans="1:6">
      <c r="A648" s="25">
        <v>40137</v>
      </c>
      <c r="B648">
        <v>44</v>
      </c>
      <c r="C648" t="s">
        <v>129</v>
      </c>
      <c r="D648">
        <v>1.1056981670000001</v>
      </c>
      <c r="E648" s="8">
        <f>D648*VLOOKUP(Element_Concentrations!B648,lookup_table!$A$2:$D$91,4)*(1/1000)</f>
        <v>5.6212589112113004E-5</v>
      </c>
      <c r="F648" s="7">
        <f>E648/VLOOKUP(B648,lookup_table!$A$2:$D$91,2)*1000</f>
        <v>0.2719525356173827</v>
      </c>
    </row>
    <row r="649" spans="1:6">
      <c r="A649" s="25">
        <v>40137</v>
      </c>
      <c r="B649" s="21">
        <v>44</v>
      </c>
      <c r="C649" s="21" t="s">
        <v>130</v>
      </c>
      <c r="D649" s="21">
        <v>1.08134402</v>
      </c>
      <c r="E649" s="8">
        <f>D649*VLOOKUP(Element_Concentrations!B649,lookup_table!$A$2:$D$91,4)*(1/1000)</f>
        <v>5.4974448632779993E-5</v>
      </c>
      <c r="F649" s="7">
        <f>E649/VLOOKUP(B649,lookup_table!$A$2:$D$91,2)*1000</f>
        <v>0.2659624994328979</v>
      </c>
    </row>
    <row r="650" spans="1:6">
      <c r="A650" s="25">
        <v>40137</v>
      </c>
      <c r="B650">
        <v>44</v>
      </c>
      <c r="C650" t="s">
        <v>50</v>
      </c>
      <c r="D650">
        <v>67.128130010000007</v>
      </c>
      <c r="E650" s="8">
        <f>D650*VLOOKUP(Element_Concentrations!B650,lookup_table!$A$2:$D$91,4)*(1/1000)</f>
        <v>3.4127270015783901E-3</v>
      </c>
      <c r="F650" s="7">
        <f>E650/VLOOKUP(B650,lookup_table!$A$2:$D$91,2)*1000</f>
        <v>16.510532179866424</v>
      </c>
    </row>
    <row r="651" spans="1:6">
      <c r="A651" s="25">
        <v>40137</v>
      </c>
      <c r="B651">
        <v>44</v>
      </c>
      <c r="C651" t="s">
        <v>49</v>
      </c>
      <c r="D651">
        <v>67.705767410000007</v>
      </c>
      <c r="E651" s="8">
        <f>D651*VLOOKUP(Element_Concentrations!B651,lookup_table!$A$2:$D$91,4)*(1/1000)</f>
        <v>3.4420935093569904E-3</v>
      </c>
      <c r="F651" s="7">
        <f>E651/VLOOKUP(B651,lookup_table!$A$2:$D$91,2)*1000</f>
        <v>16.652605270232176</v>
      </c>
    </row>
    <row r="652" spans="1:6">
      <c r="A652" s="25">
        <v>40137</v>
      </c>
      <c r="B652">
        <v>44</v>
      </c>
      <c r="C652" t="s">
        <v>48</v>
      </c>
      <c r="D652">
        <v>61.288993779999998</v>
      </c>
      <c r="E652" s="8">
        <f>D652*VLOOKUP(Element_Concentrations!B652,lookup_table!$A$2:$D$91,4)*(1/1000)</f>
        <v>3.1158711547814195E-3</v>
      </c>
      <c r="F652" s="7">
        <f>E652/VLOOKUP(B652,lookup_table!$A$2:$D$91,2)*1000</f>
        <v>15.074364561109915</v>
      </c>
    </row>
    <row r="653" spans="1:6">
      <c r="A653" s="25">
        <v>40137</v>
      </c>
      <c r="B653">
        <v>44</v>
      </c>
      <c r="C653" t="s">
        <v>47</v>
      </c>
      <c r="D653">
        <v>11.067840479999999</v>
      </c>
      <c r="E653" s="8">
        <f>D653*VLOOKUP(Element_Concentrations!B653,lookup_table!$A$2:$D$91,4)*(1/1000)</f>
        <v>5.6267794216271995E-4</v>
      </c>
      <c r="F653" s="7">
        <f>E653/VLOOKUP(B653,lookup_table!$A$2:$D$91,2)*1000</f>
        <v>2.7221961401195935</v>
      </c>
    </row>
    <row r="654" spans="1:6">
      <c r="A654" s="25">
        <v>40137</v>
      </c>
      <c r="B654" s="21">
        <v>44</v>
      </c>
      <c r="C654" s="21" t="s">
        <v>46</v>
      </c>
      <c r="D654" s="21">
        <v>12.78047759</v>
      </c>
      <c r="E654" s="8">
        <f>D654*VLOOKUP(Element_Concentrations!B654,lookup_table!$A$2:$D$91,4)*(1/1000)</f>
        <v>6.4974670019801002E-4</v>
      </c>
      <c r="F654" s="7">
        <f>E654/VLOOKUP(B654,lookup_table!$A$2:$D$91,2)*1000</f>
        <v>3.1434286414998067</v>
      </c>
    </row>
    <row r="655" spans="1:6">
      <c r="A655" s="25">
        <v>40137</v>
      </c>
      <c r="B655">
        <v>44</v>
      </c>
      <c r="C655" t="s">
        <v>45</v>
      </c>
      <c r="D655">
        <v>0.19137525750000001</v>
      </c>
      <c r="E655" s="8">
        <f>D655*VLOOKUP(Element_Concentrations!B655,lookup_table!$A$2:$D$91,4)*(1/1000)</f>
        <v>9.7293267160425E-6</v>
      </c>
      <c r="F655" s="7">
        <f>E655/VLOOKUP(B655,lookup_table!$A$2:$D$91,2)*1000</f>
        <v>4.7069795433200293E-2</v>
      </c>
    </row>
    <row r="656" spans="1:6">
      <c r="A656" s="25">
        <v>40137</v>
      </c>
      <c r="B656">
        <v>44</v>
      </c>
      <c r="C656" t="s">
        <v>84</v>
      </c>
      <c r="D656">
        <v>0.19230612559999999</v>
      </c>
      <c r="E656" s="8">
        <f>D656*VLOOKUP(Element_Concentrations!B656,lookup_table!$A$2:$D$91,4)*(1/1000)</f>
        <v>9.7766511193783994E-6</v>
      </c>
      <c r="F656" s="7">
        <f>E656/VLOOKUP(B656,lookup_table!$A$2:$D$91,2)*1000</f>
        <v>4.7298747553838415E-2</v>
      </c>
    </row>
    <row r="657" spans="1:6">
      <c r="A657" s="25">
        <v>40137</v>
      </c>
      <c r="B657">
        <v>44</v>
      </c>
      <c r="C657" t="s">
        <v>83</v>
      </c>
      <c r="D657">
        <v>0.90221113850000001</v>
      </c>
      <c r="E657" s="8">
        <f>D657*VLOOKUP(Element_Concentrations!B657,lookup_table!$A$2:$D$91,4)*(1/1000)</f>
        <v>4.5867512070201495E-5</v>
      </c>
      <c r="F657" s="7">
        <f>E657/VLOOKUP(B657,lookup_table!$A$2:$D$91,2)*1000</f>
        <v>0.22190378360039428</v>
      </c>
    </row>
    <row r="658" spans="1:6">
      <c r="A658" s="25">
        <v>40137</v>
      </c>
      <c r="B658">
        <v>44</v>
      </c>
      <c r="C658" t="s">
        <v>82</v>
      </c>
      <c r="D658">
        <v>6.4657543710000001</v>
      </c>
      <c r="E658" s="8">
        <f>D658*VLOOKUP(Element_Concentrations!B658,lookup_table!$A$2:$D$91,4)*(1/1000)</f>
        <v>3.2871248646726897E-4</v>
      </c>
      <c r="F658" s="7">
        <f>E658/VLOOKUP(B658,lookup_table!$A$2:$D$91,2)*1000</f>
        <v>1.5902877913268938</v>
      </c>
    </row>
    <row r="659" spans="1:6">
      <c r="A659" s="25">
        <v>40137</v>
      </c>
      <c r="B659">
        <v>44</v>
      </c>
      <c r="C659" t="s">
        <v>81</v>
      </c>
      <c r="D659">
        <v>6.2895485310000003</v>
      </c>
      <c r="E659" s="8">
        <f>D659*VLOOKUP(Element_Concentrations!B659,lookup_table!$A$2:$D$91,4)*(1/1000)</f>
        <v>3.1975435776750898E-4</v>
      </c>
      <c r="F659" s="7">
        <f>E659/VLOOKUP(B659,lookup_table!$A$2:$D$91,2)*1000</f>
        <v>1.546948997423846</v>
      </c>
    </row>
    <row r="660" spans="1:6">
      <c r="A660" s="25">
        <v>40137</v>
      </c>
      <c r="B660">
        <v>44</v>
      </c>
      <c r="C660" t="s">
        <v>80</v>
      </c>
      <c r="D660">
        <v>8.9116287239999994E-2</v>
      </c>
      <c r="E660" s="8">
        <f>D660*VLOOKUP(Element_Concentrations!B660,lookup_table!$A$2:$D$91,4)*(1/1000)</f>
        <v>4.5305829269943586E-6</v>
      </c>
      <c r="F660" s="7">
        <f>E660/VLOOKUP(B660,lookup_table!$A$2:$D$91,2)*1000</f>
        <v>2.1918640188651955E-2</v>
      </c>
    </row>
    <row r="661" spans="1:6">
      <c r="A661" s="25">
        <v>40137</v>
      </c>
      <c r="B661">
        <v>44</v>
      </c>
      <c r="C661" t="s">
        <v>79</v>
      </c>
      <c r="D661">
        <v>9.1219341189999997E-2</v>
      </c>
      <c r="E661" s="8">
        <f>D661*VLOOKUP(Element_Concentrations!B661,lookup_table!$A$2:$D$91,4)*(1/1000)</f>
        <v>4.6375000867584093E-6</v>
      </c>
      <c r="F661" s="7">
        <f>E661/VLOOKUP(B661,lookup_table!$A$2:$D$91,2)*1000</f>
        <v>2.2435897855628495E-2</v>
      </c>
    </row>
    <row r="662" spans="1:6">
      <c r="A662" s="25">
        <v>40137</v>
      </c>
      <c r="B662" s="21">
        <v>45</v>
      </c>
      <c r="C662" s="21" t="s">
        <v>126</v>
      </c>
      <c r="D662" s="21">
        <v>0.15754553999999998</v>
      </c>
      <c r="E662" s="8">
        <f>D662*VLOOKUP(Element_Concentrations!B662,lookup_table!$A$2:$D$91,4)*(1/1000)</f>
        <v>8.0905306429439994E-6</v>
      </c>
      <c r="F662" s="7">
        <f>E662/VLOOKUP(B662,lookup_table!$A$2:$D$91,2)*1000</f>
        <v>3.6378285265035969E-2</v>
      </c>
    </row>
    <row r="663" spans="1:6">
      <c r="A663" s="25">
        <v>40137</v>
      </c>
      <c r="B663">
        <v>45</v>
      </c>
      <c r="C663" t="s">
        <v>129</v>
      </c>
      <c r="D663">
        <v>0.1716298523</v>
      </c>
      <c r="E663" s="8">
        <f>D663*VLOOKUP(Element_Concentrations!B663,lookup_table!$A$2:$D$91,4)*(1/1000)</f>
        <v>8.8138107830732786E-6</v>
      </c>
      <c r="F663" s="7">
        <f>E663/VLOOKUP(B663,lookup_table!$A$2:$D$91,2)*1000</f>
        <v>3.9630444168494955E-2</v>
      </c>
    </row>
    <row r="664" spans="1:6">
      <c r="A664" s="25">
        <v>40137</v>
      </c>
      <c r="B664" s="21">
        <v>45</v>
      </c>
      <c r="C664" s="21" t="s">
        <v>130</v>
      </c>
      <c r="D664" s="21">
        <v>0.15816058650000001</v>
      </c>
      <c r="E664" s="8">
        <f>D664*VLOOKUP(Element_Concentrations!B664,lookup_table!$A$2:$D$91,4)*(1/1000)</f>
        <v>8.1221154948863982E-6</v>
      </c>
      <c r="F664" s="7">
        <f>E664/VLOOKUP(B664,lookup_table!$A$2:$D$91,2)*1000</f>
        <v>3.6520303484201433E-2</v>
      </c>
    </row>
    <row r="665" spans="1:6">
      <c r="A665" s="25">
        <v>40137</v>
      </c>
      <c r="B665">
        <v>45</v>
      </c>
      <c r="C665" t="s">
        <v>50</v>
      </c>
      <c r="D665">
        <v>13.760254189999999</v>
      </c>
      <c r="E665" s="8">
        <f>D665*VLOOKUP(Element_Concentrations!B665,lookup_table!$A$2:$D$91,4)*(1/1000)</f>
        <v>7.0663858957158393E-4</v>
      </c>
      <c r="F665" s="7">
        <f>E665/VLOOKUP(B665,lookup_table!$A$2:$D$91,2)*1000</f>
        <v>3.1773317876420144</v>
      </c>
    </row>
    <row r="666" spans="1:6">
      <c r="A666" s="25">
        <v>40137</v>
      </c>
      <c r="B666">
        <v>45</v>
      </c>
      <c r="C666" t="s">
        <v>49</v>
      </c>
      <c r="D666">
        <v>13.77337891</v>
      </c>
      <c r="E666" s="8">
        <f>D666*VLOOKUP(Element_Concentrations!B666,lookup_table!$A$2:$D$91,4)*(1/1000)</f>
        <v>7.0731259119257588E-4</v>
      </c>
      <c r="F666" s="7">
        <f>E666/VLOOKUP(B666,lookup_table!$A$2:$D$91,2)*1000</f>
        <v>3.1803623704702155</v>
      </c>
    </row>
    <row r="667" spans="1:6">
      <c r="A667" s="25">
        <v>40137</v>
      </c>
      <c r="B667">
        <v>45</v>
      </c>
      <c r="C667" t="s">
        <v>48</v>
      </c>
      <c r="D667">
        <v>42.985661989999997</v>
      </c>
      <c r="E667" s="8">
        <f>D667*VLOOKUP(Element_Concentrations!B667,lookup_table!$A$2:$D$91,4)*(1/1000)</f>
        <v>2.2074684915696636E-3</v>
      </c>
      <c r="F667" s="7">
        <f>E667/VLOOKUP(B667,lookup_table!$A$2:$D$91,2)*1000</f>
        <v>9.925667677921151</v>
      </c>
    </row>
    <row r="668" spans="1:6">
      <c r="A668" s="25">
        <v>40137</v>
      </c>
      <c r="B668">
        <v>45</v>
      </c>
      <c r="C668" t="s">
        <v>47</v>
      </c>
      <c r="D668">
        <v>3.1275806820000001</v>
      </c>
      <c r="E668" s="8">
        <f>D668*VLOOKUP(Element_Concentrations!B668,lookup_table!$A$2:$D$91,4)*(1/1000)</f>
        <v>1.6061252731115519E-4</v>
      </c>
      <c r="F668" s="7">
        <f>E668/VLOOKUP(B668,lookup_table!$A$2:$D$91,2)*1000</f>
        <v>0.72217862999620142</v>
      </c>
    </row>
    <row r="669" spans="1:6">
      <c r="A669" s="25">
        <v>40137</v>
      </c>
      <c r="B669" s="21">
        <v>45</v>
      </c>
      <c r="C669" s="21" t="s">
        <v>46</v>
      </c>
      <c r="D669" s="21">
        <v>3.6649069509999999</v>
      </c>
      <c r="E669" s="8">
        <f>D669*VLOOKUP(Element_Concentrations!B669,lookup_table!$A$2:$D$91,4)*(1/1000)</f>
        <v>1.8820616559887357E-4</v>
      </c>
      <c r="F669" s="7">
        <f>E669/VLOOKUP(B669,lookup_table!$A$2:$D$91,2)*1000</f>
        <v>0.84625074459925176</v>
      </c>
    </row>
    <row r="670" spans="1:6">
      <c r="A670" s="25">
        <v>40137</v>
      </c>
      <c r="B670">
        <v>45</v>
      </c>
      <c r="C670" t="s">
        <v>45</v>
      </c>
      <c r="D670">
        <v>1.2193755260000001</v>
      </c>
      <c r="E670" s="8">
        <f>D670*VLOOKUP(Element_Concentrations!B670,lookup_table!$A$2:$D$91,4)*(1/1000)</f>
        <v>6.2619323011993595E-5</v>
      </c>
      <c r="F670" s="7">
        <f>E670/VLOOKUP(B670,lookup_table!$A$2:$D$91,2)*1000</f>
        <v>0.28156170419061866</v>
      </c>
    </row>
    <row r="671" spans="1:6">
      <c r="A671" s="25">
        <v>40137</v>
      </c>
      <c r="B671">
        <v>45</v>
      </c>
      <c r="C671" t="s">
        <v>84</v>
      </c>
      <c r="D671">
        <v>1.2203519350000001</v>
      </c>
      <c r="E671" s="8">
        <f>D671*VLOOKUP(Element_Concentrations!B671,lookup_table!$A$2:$D$91,4)*(1/1000)</f>
        <v>6.2669465129215992E-5</v>
      </c>
      <c r="F671" s="7">
        <f>E671/VLOOKUP(B671,lookup_table!$A$2:$D$91,2)*1000</f>
        <v>0.28178716335079135</v>
      </c>
    </row>
    <row r="672" spans="1:6">
      <c r="A672" s="25">
        <v>40137</v>
      </c>
      <c r="B672">
        <v>45</v>
      </c>
      <c r="C672" t="s">
        <v>83</v>
      </c>
      <c r="D672">
        <v>1.6464801979999999</v>
      </c>
      <c r="E672" s="8">
        <f>D672*VLOOKUP(Element_Concentrations!B672,lookup_table!$A$2:$D$91,4)*(1/1000)</f>
        <v>8.455268549601279E-5</v>
      </c>
      <c r="F672" s="7">
        <f>E672/VLOOKUP(B672,lookup_table!$A$2:$D$91,2)*1000</f>
        <v>0.38018293838135253</v>
      </c>
    </row>
    <row r="673" spans="1:6">
      <c r="A673" s="25">
        <v>40137</v>
      </c>
      <c r="B673">
        <v>45</v>
      </c>
      <c r="C673" t="s">
        <v>82</v>
      </c>
      <c r="D673">
        <v>5.7415341089999998</v>
      </c>
      <c r="E673" s="8">
        <f>D673*VLOOKUP(Element_Concentrations!B673,lookup_table!$A$2:$D$91,4)*(1/1000)</f>
        <v>2.9484844601994239E-4</v>
      </c>
      <c r="F673" s="7">
        <f>E673/VLOOKUP(B673,lookup_table!$A$2:$D$91,2)*1000</f>
        <v>1.3257574011688058</v>
      </c>
    </row>
    <row r="674" spans="1:6">
      <c r="A674" s="25">
        <v>40137</v>
      </c>
      <c r="B674">
        <v>45</v>
      </c>
      <c r="C674" t="s">
        <v>81</v>
      </c>
      <c r="D674">
        <v>5.4353931519999996</v>
      </c>
      <c r="E674" s="8">
        <f>D674*VLOOKUP(Element_Concentrations!B674,lookup_table!$A$2:$D$91,4)*(1/1000)</f>
        <v>2.7912700577054718E-4</v>
      </c>
      <c r="F674" s="7">
        <f>E674/VLOOKUP(B674,lookup_table!$A$2:$D$91,2)*1000</f>
        <v>1.2550674719898705</v>
      </c>
    </row>
    <row r="675" spans="1:6">
      <c r="A675" s="25">
        <v>40137</v>
      </c>
      <c r="B675">
        <v>45</v>
      </c>
      <c r="C675" t="s">
        <v>80</v>
      </c>
      <c r="D675">
        <v>3.459008769E-2</v>
      </c>
      <c r="E675" s="8">
        <f>D675*VLOOKUP(Element_Concentrations!B675,lookup_table!$A$2:$D$91,4)*(1/1000)</f>
        <v>1.7763255271971838E-6</v>
      </c>
      <c r="F675" s="7">
        <f>E675/VLOOKUP(B675,lookup_table!$A$2:$D$91,2)*1000</f>
        <v>7.987075212217554E-3</v>
      </c>
    </row>
    <row r="676" spans="1:6">
      <c r="A676" s="25">
        <v>40137</v>
      </c>
      <c r="B676">
        <v>45</v>
      </c>
      <c r="C676" t="s">
        <v>79</v>
      </c>
      <c r="D676">
        <v>3.5978420470000001E-2</v>
      </c>
      <c r="E676" s="8">
        <f>D676*VLOOKUP(Element_Concentrations!B676,lookup_table!$A$2:$D$91,4)*(1/1000)</f>
        <v>1.8476214134481918E-6</v>
      </c>
      <c r="F676" s="7">
        <f>E676/VLOOKUP(B676,lookup_table!$A$2:$D$91,2)*1000</f>
        <v>8.3076502403246037E-3</v>
      </c>
    </row>
    <row r="677" spans="1:6">
      <c r="A677" s="25">
        <v>40137</v>
      </c>
      <c r="B677" s="21">
        <v>46</v>
      </c>
      <c r="C677" s="21" t="s">
        <v>126</v>
      </c>
      <c r="D677" s="21">
        <v>6.2374940960000007E-2</v>
      </c>
      <c r="E677" s="8">
        <f>D677*VLOOKUP(Element_Concentrations!B677,lookup_table!$A$2:$D$91,4)*(1/1000)</f>
        <v>3.2694324303711682E-6</v>
      </c>
      <c r="F677" s="7">
        <f>E677/VLOOKUP(B677,lookup_table!$A$2:$D$91,2)*1000</f>
        <v>1.4647994759727456E-2</v>
      </c>
    </row>
    <row r="678" spans="1:6">
      <c r="A678" s="25">
        <v>40137</v>
      </c>
      <c r="B678">
        <v>46</v>
      </c>
      <c r="C678" t="s">
        <v>129</v>
      </c>
      <c r="D678">
        <v>6.4633852950000001E-2</v>
      </c>
      <c r="E678" s="8">
        <f>D678*VLOOKUP(Element_Concentrations!B678,lookup_table!$A$2:$D$91,4)*(1/1000)</f>
        <v>3.3878351094566098E-6</v>
      </c>
      <c r="F678" s="7">
        <f>E678/VLOOKUP(B678,lookup_table!$A$2:$D$91,2)*1000</f>
        <v>1.5178472712619219E-2</v>
      </c>
    </row>
    <row r="679" spans="1:6">
      <c r="A679" s="25">
        <v>40137</v>
      </c>
      <c r="B679" s="21">
        <v>46</v>
      </c>
      <c r="C679" s="21" t="s">
        <v>130</v>
      </c>
      <c r="D679" s="21">
        <v>5.6248640350000004E-2</v>
      </c>
      <c r="E679" s="8">
        <f>D679*VLOOKUP(Element_Concentrations!B679,lookup_table!$A$2:$D$91,4)*(1/1000)</f>
        <v>2.9483174828575297E-6</v>
      </c>
      <c r="F679" s="7">
        <f>E679/VLOOKUP(B679,lookup_table!$A$2:$D$91,2)*1000</f>
        <v>1.3209307718895743E-2</v>
      </c>
    </row>
    <row r="680" spans="1:6">
      <c r="A680" s="25">
        <v>40137</v>
      </c>
      <c r="B680">
        <v>46</v>
      </c>
      <c r="C680" t="s">
        <v>50</v>
      </c>
      <c r="D680">
        <v>38.597756310000001</v>
      </c>
      <c r="E680" s="8">
        <f>D680*VLOOKUP(Element_Concentrations!B680,lookup_table!$A$2:$D$91,4)*(1/1000)</f>
        <v>2.0231322751936977E-3</v>
      </c>
      <c r="F680" s="7">
        <f>E680/VLOOKUP(B680,lookup_table!$A$2:$D$91,2)*1000</f>
        <v>9.0642127024807237</v>
      </c>
    </row>
    <row r="681" spans="1:6">
      <c r="A681" s="25">
        <v>40137</v>
      </c>
      <c r="B681">
        <v>46</v>
      </c>
      <c r="C681" t="s">
        <v>49</v>
      </c>
      <c r="D681">
        <v>38.990255910000002</v>
      </c>
      <c r="E681" s="8">
        <f>D681*VLOOKUP(Element_Concentrations!B681,lookup_table!$A$2:$D$91,4)*(1/1000)</f>
        <v>2.043705455727378E-3</v>
      </c>
      <c r="F681" s="7">
        <f>E681/VLOOKUP(B681,lookup_table!$A$2:$D$91,2)*1000</f>
        <v>9.1563864503914782</v>
      </c>
    </row>
    <row r="682" spans="1:6">
      <c r="A682" s="25">
        <v>40137</v>
      </c>
      <c r="B682">
        <v>46</v>
      </c>
      <c r="C682" t="s">
        <v>48</v>
      </c>
      <c r="D682">
        <v>27.922917210000001</v>
      </c>
      <c r="E682" s="8">
        <f>D682*VLOOKUP(Element_Concentrations!B682,lookup_table!$A$2:$D$91,4)*(1/1000)</f>
        <v>1.463602043895918E-3</v>
      </c>
      <c r="F682" s="7">
        <f>E682/VLOOKUP(B682,lookup_table!$A$2:$D$91,2)*1000</f>
        <v>6.5573568274906719</v>
      </c>
    </row>
    <row r="683" spans="1:6">
      <c r="A683" s="25">
        <v>40137</v>
      </c>
      <c r="B683">
        <v>46</v>
      </c>
      <c r="C683" t="s">
        <v>47</v>
      </c>
      <c r="D683">
        <v>6.0113281709999997</v>
      </c>
      <c r="E683" s="8">
        <f>D683*VLOOKUP(Element_Concentrations!B683,lookup_table!$A$2:$D$91,4)*(1/1000)</f>
        <v>3.1508857514550174E-4</v>
      </c>
      <c r="F683" s="7">
        <f>E683/VLOOKUP(B683,lookup_table!$A$2:$D$91,2)*1000</f>
        <v>1.4116871646303839</v>
      </c>
    </row>
    <row r="684" spans="1:6">
      <c r="A684" s="25">
        <v>40137</v>
      </c>
      <c r="B684" s="21">
        <v>46</v>
      </c>
      <c r="C684" s="21" t="s">
        <v>46</v>
      </c>
      <c r="D684" s="21">
        <v>7.0924706359999998</v>
      </c>
      <c r="E684" s="8">
        <f>D684*VLOOKUP(Element_Concentrations!B684,lookup_table!$A$2:$D$91,4)*(1/1000)</f>
        <v>3.7175752236244877E-4</v>
      </c>
      <c r="F684" s="7">
        <f>E684/VLOOKUP(B684,lookup_table!$A$2:$D$91,2)*1000</f>
        <v>1.6655802973227991</v>
      </c>
    </row>
    <row r="685" spans="1:6">
      <c r="A685" s="25">
        <v>40137</v>
      </c>
      <c r="B685">
        <v>46</v>
      </c>
      <c r="C685" t="s">
        <v>45</v>
      </c>
      <c r="D685">
        <v>1.2271421090000001</v>
      </c>
      <c r="E685" s="8">
        <f>D685*VLOOKUP(Element_Concentrations!B685,lookup_table!$A$2:$D$91,4)*(1/1000)</f>
        <v>6.4321635356922194E-5</v>
      </c>
      <c r="F685" s="7">
        <f>E685/VLOOKUP(B685,lookup_table!$A$2:$D$91,2)*1000</f>
        <v>0.2881793698786837</v>
      </c>
    </row>
    <row r="686" spans="1:6">
      <c r="A686" s="25">
        <v>40137</v>
      </c>
      <c r="B686">
        <v>46</v>
      </c>
      <c r="C686" t="s">
        <v>84</v>
      </c>
      <c r="D686">
        <v>1.2260090830000001</v>
      </c>
      <c r="E686" s="8">
        <f>D686*VLOOKUP(Element_Concentrations!B686,lookup_table!$A$2:$D$91,4)*(1/1000)</f>
        <v>6.4262246892711396E-5</v>
      </c>
      <c r="F686" s="7">
        <f>E686/VLOOKUP(B686,lookup_table!$A$2:$D$91,2)*1000</f>
        <v>0.28791329253006898</v>
      </c>
    </row>
    <row r="687" spans="1:6">
      <c r="A687" s="25">
        <v>40137</v>
      </c>
      <c r="B687">
        <v>46</v>
      </c>
      <c r="C687" t="s">
        <v>83</v>
      </c>
      <c r="D687">
        <v>0.4902707335</v>
      </c>
      <c r="E687" s="8">
        <f>D687*VLOOKUP(Element_Concentrations!B687,lookup_table!$A$2:$D$91,4)*(1/1000)</f>
        <v>2.5697932712989296E-5</v>
      </c>
      <c r="F687" s="7">
        <f>E687/VLOOKUP(B687,lookup_table!$A$2:$D$91,2)*1000</f>
        <v>0.11513410713704882</v>
      </c>
    </row>
    <row r="688" spans="1:6">
      <c r="A688" s="25">
        <v>40137</v>
      </c>
      <c r="B688">
        <v>46</v>
      </c>
      <c r="C688" t="s">
        <v>82</v>
      </c>
      <c r="D688">
        <v>4.7522582030000002</v>
      </c>
      <c r="E688" s="8">
        <f>D688*VLOOKUP(Element_Concentrations!B688,lookup_table!$A$2:$D$91,4)*(1/1000)</f>
        <v>2.4909341551680736E-4</v>
      </c>
      <c r="F688" s="7">
        <f>E688/VLOOKUP(B688,lookup_table!$A$2:$D$91,2)*1000</f>
        <v>1.1160099261505705</v>
      </c>
    </row>
    <row r="689" spans="1:6">
      <c r="A689" s="25">
        <v>40137</v>
      </c>
      <c r="B689">
        <v>46</v>
      </c>
      <c r="C689" t="s">
        <v>81</v>
      </c>
      <c r="D689">
        <v>4.5893608449999999</v>
      </c>
      <c r="E689" s="8">
        <f>D689*VLOOKUP(Element_Concentrations!B689,lookup_table!$A$2:$D$91,4)*(1/1000)</f>
        <v>2.4055502017935096E-4</v>
      </c>
      <c r="F689" s="7">
        <f>E689/VLOOKUP(B689,lookup_table!$A$2:$D$91,2)*1000</f>
        <v>1.0777554667533646</v>
      </c>
    </row>
    <row r="690" spans="1:6">
      <c r="A690" s="25">
        <v>40137</v>
      </c>
      <c r="B690">
        <v>46</v>
      </c>
      <c r="C690" t="s">
        <v>80</v>
      </c>
      <c r="D690">
        <v>8.2270968860000002E-2</v>
      </c>
      <c r="E690" s="8">
        <f>D690*VLOOKUP(Element_Concentrations!B690,lookup_table!$A$2:$D$91,4)*(1/1000)</f>
        <v>4.3122986495719876E-6</v>
      </c>
      <c r="F690" s="7">
        <f>E690/VLOOKUP(B690,lookup_table!$A$2:$D$91,2)*1000</f>
        <v>1.9320334451487401E-2</v>
      </c>
    </row>
    <row r="691" spans="1:6">
      <c r="A691" s="25">
        <v>40137</v>
      </c>
      <c r="B691">
        <v>46</v>
      </c>
      <c r="C691" t="s">
        <v>79</v>
      </c>
      <c r="D691">
        <v>8.2446480129999999E-2</v>
      </c>
      <c r="E691" s="8">
        <f>D691*VLOOKUP(Element_Concentrations!B691,lookup_table!$A$2:$D$91,4)*(1/1000)</f>
        <v>4.3214982131980535E-6</v>
      </c>
      <c r="F691" s="7">
        <f>E691/VLOOKUP(B691,lookup_table!$A$2:$D$91,2)*1000</f>
        <v>1.9361551134399881E-2</v>
      </c>
    </row>
    <row r="692" spans="1:6">
      <c r="A692" s="25">
        <v>40137</v>
      </c>
      <c r="B692" s="21">
        <v>47</v>
      </c>
      <c r="C692" s="21" t="s">
        <v>126</v>
      </c>
      <c r="D692" s="21">
        <v>7.016338053E-2</v>
      </c>
      <c r="E692" s="8">
        <f>D692*VLOOKUP(Element_Concentrations!B692,lookup_table!$A$2:$D$91,4)*(1/1000)</f>
        <v>3.579904066753872E-6</v>
      </c>
      <c r="F692" s="7">
        <f>E692/VLOOKUP(B692,lookup_table!$A$2:$D$91,2)*1000</f>
        <v>1.237009007171345E-2</v>
      </c>
    </row>
    <row r="693" spans="1:6">
      <c r="A693" s="25">
        <v>40137</v>
      </c>
      <c r="B693">
        <v>47</v>
      </c>
      <c r="C693" t="s">
        <v>129</v>
      </c>
      <c r="D693">
        <v>7.3954833989999996E-2</v>
      </c>
      <c r="E693" s="8">
        <f>D693*VLOOKUP(Element_Concentrations!B693,lookup_table!$A$2:$D$91,4)*(1/1000)</f>
        <v>3.7733531217713762E-6</v>
      </c>
      <c r="F693" s="7">
        <f>E693/VLOOKUP(B693,lookup_table!$A$2:$D$91,2)*1000</f>
        <v>1.3038538775989553E-2</v>
      </c>
    </row>
    <row r="694" spans="1:6">
      <c r="A694" s="25">
        <v>40137</v>
      </c>
      <c r="B694" s="21">
        <v>47</v>
      </c>
      <c r="C694" s="21" t="s">
        <v>130</v>
      </c>
      <c r="D694" s="21">
        <v>6.4591020999999998E-2</v>
      </c>
      <c r="E694" s="8">
        <f>D694*VLOOKUP(Element_Concentrations!B694,lookup_table!$A$2:$D$91,4)*(1/1000)</f>
        <v>3.2955889098704002E-6</v>
      </c>
      <c r="F694" s="7">
        <f>E694/VLOOKUP(B694,lookup_table!$A$2:$D$91,2)*1000</f>
        <v>1.138766036582723E-2</v>
      </c>
    </row>
    <row r="695" spans="1:6">
      <c r="A695" s="25">
        <v>40137</v>
      </c>
      <c r="B695">
        <v>47</v>
      </c>
      <c r="C695" t="s">
        <v>50</v>
      </c>
      <c r="D695">
        <v>43.182580190000003</v>
      </c>
      <c r="E695" s="8">
        <f>D695*VLOOKUP(Element_Concentrations!B695,lookup_table!$A$2:$D$91,4)*(1/1000)</f>
        <v>2.2032788794862563E-3</v>
      </c>
      <c r="F695" s="7">
        <f>E695/VLOOKUP(B695,lookup_table!$A$2:$D$91,2)*1000</f>
        <v>7.6132649602151226</v>
      </c>
    </row>
    <row r="696" spans="1:6">
      <c r="A696" s="25">
        <v>40137</v>
      </c>
      <c r="B696">
        <v>47</v>
      </c>
      <c r="C696" t="s">
        <v>49</v>
      </c>
      <c r="D696">
        <v>43.550494120000003</v>
      </c>
      <c r="E696" s="8">
        <f>D696*VLOOKUP(Element_Concentrations!B696,lookup_table!$A$2:$D$91,4)*(1/1000)</f>
        <v>2.2220507311882885E-3</v>
      </c>
      <c r="F696" s="7">
        <f>E696/VLOOKUP(B696,lookup_table!$A$2:$D$91,2)*1000</f>
        <v>7.6781296862069395</v>
      </c>
    </row>
    <row r="697" spans="1:6">
      <c r="A697" s="25">
        <v>40137</v>
      </c>
      <c r="B697">
        <v>47</v>
      </c>
      <c r="C697" t="s">
        <v>48</v>
      </c>
      <c r="D697">
        <v>49.248593280000001</v>
      </c>
      <c r="E697" s="8">
        <f>D697*VLOOKUP(Element_Concentrations!B697,lookup_table!$A$2:$D$91,4)*(1/1000)</f>
        <v>2.5127814257694722E-3</v>
      </c>
      <c r="F697" s="7">
        <f>E697/VLOOKUP(B697,lookup_table!$A$2:$D$91,2)*1000</f>
        <v>8.6827278015531171</v>
      </c>
    </row>
    <row r="698" spans="1:6">
      <c r="A698" s="25">
        <v>40137</v>
      </c>
      <c r="B698">
        <v>47</v>
      </c>
      <c r="C698" t="s">
        <v>47</v>
      </c>
      <c r="D698">
        <v>6.4605838960000002</v>
      </c>
      <c r="E698" s="8">
        <f>D698*VLOOKUP(Element_Concentrations!B698,lookup_table!$A$2:$D$91,4)*(1/1000)</f>
        <v>3.2963449577527043E-4</v>
      </c>
      <c r="F698" s="7">
        <f>E698/VLOOKUP(B698,lookup_table!$A$2:$D$91,2)*1000</f>
        <v>1.1390272832594002</v>
      </c>
    </row>
    <row r="699" spans="1:6">
      <c r="A699" s="25">
        <v>40137</v>
      </c>
      <c r="B699" s="21">
        <v>47</v>
      </c>
      <c r="C699" s="21" t="s">
        <v>46</v>
      </c>
      <c r="D699" s="21">
        <v>7.5107910039999997</v>
      </c>
      <c r="E699" s="8">
        <f>D699*VLOOKUP(Element_Concentrations!B699,lookup_table!$A$2:$D$91,4)*(1/1000)</f>
        <v>3.8321858292248963E-4</v>
      </c>
      <c r="F699" s="7">
        <f>E699/VLOOKUP(B699,lookup_table!$A$2:$D$91,2)*1000</f>
        <v>1.3241830785158593</v>
      </c>
    </row>
    <row r="700" spans="1:6">
      <c r="A700" s="25">
        <v>40137</v>
      </c>
      <c r="B700">
        <v>47</v>
      </c>
      <c r="C700" t="s">
        <v>45</v>
      </c>
      <c r="D700">
        <v>3.229846126</v>
      </c>
      <c r="E700" s="8">
        <f>D700*VLOOKUP(Element_Concentrations!B700,lookup_table!$A$2:$D$91,4)*(1/1000)</f>
        <v>1.6479450097922242E-4</v>
      </c>
      <c r="F700" s="7">
        <f>E700/VLOOKUP(B700,lookup_table!$A$2:$D$91,2)*1000</f>
        <v>0.56943504139330492</v>
      </c>
    </row>
    <row r="701" spans="1:6">
      <c r="A701" s="25">
        <v>40137</v>
      </c>
      <c r="B701">
        <v>47</v>
      </c>
      <c r="C701" t="s">
        <v>84</v>
      </c>
      <c r="D701">
        <v>3.2290147060000001</v>
      </c>
      <c r="E701" s="8">
        <f>D701*VLOOKUP(Element_Concentrations!B701,lookup_table!$A$2:$D$91,4)*(1/1000)</f>
        <v>1.647520799354144E-4</v>
      </c>
      <c r="F701" s="7">
        <f>E701/VLOOKUP(B701,lookup_table!$A$2:$D$91,2)*1000</f>
        <v>0.56928845865727162</v>
      </c>
    </row>
    <row r="702" spans="1:6">
      <c r="A702" s="25">
        <v>40137</v>
      </c>
      <c r="B702">
        <v>47</v>
      </c>
      <c r="C702" t="s">
        <v>83</v>
      </c>
      <c r="D702">
        <v>0.35065525549999998</v>
      </c>
      <c r="E702" s="8">
        <f>D702*VLOOKUP(Element_Concentrations!B702,lookup_table!$A$2:$D$91,4)*(1/1000)</f>
        <v>1.78912727082232E-5</v>
      </c>
      <c r="F702" s="7">
        <f>E702/VLOOKUP(B702,lookup_table!$A$2:$D$91,2)*1000</f>
        <v>6.1821951306921911E-2</v>
      </c>
    </row>
    <row r="703" spans="1:6">
      <c r="A703" s="25">
        <v>40137</v>
      </c>
      <c r="B703">
        <v>47</v>
      </c>
      <c r="C703" t="s">
        <v>82</v>
      </c>
      <c r="D703">
        <v>5.6801633650000003</v>
      </c>
      <c r="E703" s="8">
        <f>D703*VLOOKUP(Element_Concentrations!B703,lookup_table!$A$2:$D$91,4)*(1/1000)</f>
        <v>2.8981556727437604E-4</v>
      </c>
      <c r="F703" s="7">
        <f>E703/VLOOKUP(B703,lookup_table!$A$2:$D$91,2)*1000</f>
        <v>1.0014359615562407</v>
      </c>
    </row>
    <row r="704" spans="1:6">
      <c r="A704" s="25">
        <v>40137</v>
      </c>
      <c r="B704">
        <v>47</v>
      </c>
      <c r="C704" t="s">
        <v>81</v>
      </c>
      <c r="D704">
        <v>5.4926562470000002</v>
      </c>
      <c r="E704" s="8">
        <f>D704*VLOOKUP(Element_Concentrations!B704,lookup_table!$A$2:$D$91,4)*(1/1000)</f>
        <v>2.8024850409693279E-4</v>
      </c>
      <c r="F704" s="7">
        <f>E704/VLOOKUP(B704,lookup_table!$A$2:$D$91,2)*1000</f>
        <v>0.96837769211103253</v>
      </c>
    </row>
    <row r="705" spans="1:6">
      <c r="A705" s="25">
        <v>40137</v>
      </c>
      <c r="B705">
        <v>47</v>
      </c>
      <c r="C705" t="s">
        <v>80</v>
      </c>
      <c r="D705">
        <v>0.13210242720000001</v>
      </c>
      <c r="E705" s="8">
        <f>D705*VLOOKUP(Element_Concentrations!B705,lookup_table!$A$2:$D$91,4)*(1/1000)</f>
        <v>6.740182881569281E-6</v>
      </c>
      <c r="F705" s="7">
        <f>E705/VLOOKUP(B705,lookup_table!$A$2:$D$91,2)*1000</f>
        <v>2.3290196549997515E-2</v>
      </c>
    </row>
    <row r="706" spans="1:6">
      <c r="A706" s="25">
        <v>40137</v>
      </c>
      <c r="B706">
        <v>47</v>
      </c>
      <c r="C706" t="s">
        <v>79</v>
      </c>
      <c r="D706">
        <v>0.13084660719999999</v>
      </c>
      <c r="E706" s="8">
        <f>D706*VLOOKUP(Element_Concentrations!B706,lookup_table!$A$2:$D$91,4)*(1/1000)</f>
        <v>6.67610793120128E-6</v>
      </c>
      <c r="F706" s="7">
        <f>E706/VLOOKUP(B706,lookup_table!$A$2:$D$91,2)*1000</f>
        <v>2.3068790363515133E-2</v>
      </c>
    </row>
    <row r="707" spans="1:6">
      <c r="A707" s="25">
        <v>40137</v>
      </c>
      <c r="B707" s="21">
        <v>48</v>
      </c>
      <c r="C707" s="21" t="s">
        <v>126</v>
      </c>
      <c r="D707" s="21">
        <v>4.6868224300000004E-2</v>
      </c>
      <c r="E707" s="8">
        <f>D707*VLOOKUP(Element_Concentrations!B707,lookup_table!$A$2:$D$91,4)*(1/1000)</f>
        <v>2.4377335164037501E-6</v>
      </c>
      <c r="F707" s="7">
        <f>E707/VLOOKUP(B707,lookup_table!$A$2:$D$91,2)*1000</f>
        <v>9.8137420145078501E-3</v>
      </c>
    </row>
    <row r="708" spans="1:6">
      <c r="A708" s="25">
        <v>40137</v>
      </c>
      <c r="B708">
        <v>48</v>
      </c>
      <c r="C708" t="s">
        <v>129</v>
      </c>
      <c r="D708">
        <v>4.7930658119999997E-2</v>
      </c>
      <c r="E708" s="8">
        <f>D708*VLOOKUP(Element_Concentrations!B708,lookup_table!$A$2:$D$91,4)*(1/1000)</f>
        <v>2.4929933554664998E-6</v>
      </c>
      <c r="F708" s="7">
        <f>E708/VLOOKUP(B708,lookup_table!$A$2:$D$91,2)*1000</f>
        <v>1.0036205134728261E-2</v>
      </c>
    </row>
    <row r="709" spans="1:6">
      <c r="A709" s="25">
        <v>40137</v>
      </c>
      <c r="B709" s="21">
        <v>48</v>
      </c>
      <c r="C709" s="21" t="s">
        <v>130</v>
      </c>
      <c r="D709" s="21">
        <v>4.1349006090000001E-2</v>
      </c>
      <c r="E709" s="8">
        <f>D709*VLOOKUP(Element_Concentrations!B709,lookup_table!$A$2:$D$91,4)*(1/1000)</f>
        <v>2.150665179256125E-6</v>
      </c>
      <c r="F709" s="7">
        <f>E709/VLOOKUP(B709,lookup_table!$A$2:$D$91,2)*1000</f>
        <v>8.6580723802581507E-3</v>
      </c>
    </row>
    <row r="710" spans="1:6">
      <c r="A710" s="25">
        <v>40137</v>
      </c>
      <c r="B710">
        <v>48</v>
      </c>
      <c r="C710" t="s">
        <v>50</v>
      </c>
      <c r="D710">
        <v>24.83641107</v>
      </c>
      <c r="E710" s="8">
        <f>D710*VLOOKUP(Element_Concentrations!B710,lookup_table!$A$2:$D$91,4)*(1/1000)</f>
        <v>1.2918038307783751E-3</v>
      </c>
      <c r="F710" s="7">
        <f>E710/VLOOKUP(B710,lookup_table!$A$2:$D$91,2)*1000</f>
        <v>5.2004985136005439</v>
      </c>
    </row>
    <row r="711" spans="1:6">
      <c r="A711" s="25">
        <v>40137</v>
      </c>
      <c r="B711">
        <v>48</v>
      </c>
      <c r="C711" t="s">
        <v>49</v>
      </c>
      <c r="D711">
        <v>24.99770346</v>
      </c>
      <c r="E711" s="8">
        <f>D711*VLOOKUP(Element_Concentrations!B711,lookup_table!$A$2:$D$91,4)*(1/1000)</f>
        <v>1.3001930512132501E-3</v>
      </c>
      <c r="F711" s="7">
        <f>E711/VLOOKUP(B711,lookup_table!$A$2:$D$91,2)*1000</f>
        <v>5.2342715427264492</v>
      </c>
    </row>
    <row r="712" spans="1:6">
      <c r="A712" s="25">
        <v>40137</v>
      </c>
      <c r="B712">
        <v>48</v>
      </c>
      <c r="C712" t="s">
        <v>48</v>
      </c>
      <c r="D712">
        <v>38.939505560000001</v>
      </c>
      <c r="E712" s="8">
        <f>D712*VLOOKUP(Element_Concentrations!B712,lookup_table!$A$2:$D$91,4)*(1/1000)</f>
        <v>2.0253410329395E-3</v>
      </c>
      <c r="F712" s="7">
        <f>E712/VLOOKUP(B712,lookup_table!$A$2:$D$91,2)*1000</f>
        <v>8.1535468314794688</v>
      </c>
    </row>
    <row r="713" spans="1:6">
      <c r="A713" s="25">
        <v>40137</v>
      </c>
      <c r="B713">
        <v>48</v>
      </c>
      <c r="C713" t="s">
        <v>47</v>
      </c>
      <c r="D713">
        <v>4.3219708590000003</v>
      </c>
      <c r="E713" s="8">
        <f>D713*VLOOKUP(Element_Concentrations!B713,lookup_table!$A$2:$D$91,4)*(1/1000)</f>
        <v>2.2479650930373751E-4</v>
      </c>
      <c r="F713" s="7">
        <f>E713/VLOOKUP(B713,lookup_table!$A$2:$D$91,2)*1000</f>
        <v>0.90497789574773546</v>
      </c>
    </row>
    <row r="714" spans="1:6">
      <c r="A714" s="25">
        <v>40137</v>
      </c>
      <c r="B714" s="21">
        <v>48</v>
      </c>
      <c r="C714" s="21" t="s">
        <v>46</v>
      </c>
      <c r="D714" s="21">
        <v>5.0552101540000001</v>
      </c>
      <c r="E714" s="8">
        <f>D714*VLOOKUP(Element_Concentrations!B714,lookup_table!$A$2:$D$91,4)*(1/1000)</f>
        <v>2.6293411813492501E-4</v>
      </c>
      <c r="F714" s="7">
        <f>E714/VLOOKUP(B714,lookup_table!$A$2:$D$91,2)*1000</f>
        <v>1.0585109425721617</v>
      </c>
    </row>
    <row r="715" spans="1:6">
      <c r="A715" s="25">
        <v>40137</v>
      </c>
      <c r="B715">
        <v>48</v>
      </c>
      <c r="C715" t="s">
        <v>45</v>
      </c>
      <c r="D715">
        <v>1.4718918299999999</v>
      </c>
      <c r="E715" s="8">
        <f>D715*VLOOKUP(Element_Concentrations!B715,lookup_table!$A$2:$D$91,4)*(1/1000)</f>
        <v>7.6556773807874985E-5</v>
      </c>
      <c r="F715" s="7">
        <f>E715/VLOOKUP(B715,lookup_table!$A$2:$D$91,2)*1000</f>
        <v>0.30819957249547092</v>
      </c>
    </row>
    <row r="716" spans="1:6">
      <c r="A716" s="25">
        <v>40137</v>
      </c>
      <c r="B716">
        <v>48</v>
      </c>
      <c r="C716" t="s">
        <v>84</v>
      </c>
      <c r="D716">
        <v>1.469698862</v>
      </c>
      <c r="E716" s="8">
        <f>D716*VLOOKUP(Element_Concentrations!B716,lookup_table!$A$2:$D$91,4)*(1/1000)</f>
        <v>7.6442712059775005E-5</v>
      </c>
      <c r="F716" s="7">
        <f>E716/VLOOKUP(B716,lookup_table!$A$2:$D$91,2)*1000</f>
        <v>0.30774038671407006</v>
      </c>
    </row>
    <row r="717" spans="1:6">
      <c r="A717" s="25">
        <v>40137</v>
      </c>
      <c r="B717">
        <v>48</v>
      </c>
      <c r="C717" t="s">
        <v>83</v>
      </c>
      <c r="D717">
        <v>0.53565992029999998</v>
      </c>
      <c r="E717" s="8">
        <f>D717*VLOOKUP(Element_Concentrations!B717,lookup_table!$A$2:$D$91,4)*(1/1000)</f>
        <v>2.7861011604603749E-5</v>
      </c>
      <c r="F717" s="7">
        <f>E717/VLOOKUP(B717,lookup_table!$A$2:$D$91,2)*1000</f>
        <v>0.11216188246619867</v>
      </c>
    </row>
    <row r="718" spans="1:6">
      <c r="A718" s="25">
        <v>40137</v>
      </c>
      <c r="B718">
        <v>48</v>
      </c>
      <c r="C718" t="s">
        <v>82</v>
      </c>
      <c r="D718">
        <v>5.2936069940000001</v>
      </c>
      <c r="E718" s="8">
        <f>D718*VLOOKUP(Element_Concentrations!B718,lookup_table!$A$2:$D$91,4)*(1/1000)</f>
        <v>2.7533373377542497E-4</v>
      </c>
      <c r="F718" s="7">
        <f>E718/VLOOKUP(B718,lookup_table!$A$2:$D$91,2)*1000</f>
        <v>1.1084288799332729</v>
      </c>
    </row>
    <row r="719" spans="1:6">
      <c r="A719" s="25">
        <v>40137</v>
      </c>
      <c r="B719">
        <v>48</v>
      </c>
      <c r="C719" t="s">
        <v>81</v>
      </c>
      <c r="D719">
        <v>5.1372954030000004</v>
      </c>
      <c r="E719" s="8">
        <f>D719*VLOOKUP(Element_Concentrations!B719,lookup_table!$A$2:$D$91,4)*(1/1000)</f>
        <v>2.6720357714853749E-4</v>
      </c>
      <c r="F719" s="7">
        <f>E719/VLOOKUP(B719,lookup_table!$A$2:$D$91,2)*1000</f>
        <v>1.0756987807912137</v>
      </c>
    </row>
    <row r="720" spans="1:6">
      <c r="A720" s="25">
        <v>40137</v>
      </c>
      <c r="B720">
        <v>48</v>
      </c>
      <c r="C720" t="s">
        <v>80</v>
      </c>
      <c r="D720">
        <v>8.3664327440000005E-2</v>
      </c>
      <c r="E720" s="8">
        <f>D720*VLOOKUP(Element_Concentrations!B720,lookup_table!$A$2:$D$91,4)*(1/1000)</f>
        <v>4.3515908309730003E-6</v>
      </c>
      <c r="F720" s="7">
        <f>E720/VLOOKUP(B720,lookup_table!$A$2:$D$91,2)*1000</f>
        <v>1.7518481606171497E-2</v>
      </c>
    </row>
    <row r="721" spans="1:6">
      <c r="A721" s="25">
        <v>40137</v>
      </c>
      <c r="B721">
        <v>48</v>
      </c>
      <c r="C721" t="s">
        <v>79</v>
      </c>
      <c r="D721">
        <v>8.3642430690000005E-2</v>
      </c>
      <c r="E721" s="8">
        <f>D721*VLOOKUP(Element_Concentrations!B721,lookup_table!$A$2:$D$91,4)*(1/1000)</f>
        <v>4.350451926263625E-6</v>
      </c>
      <c r="F721" s="7">
        <f>E721/VLOOKUP(B721,lookup_table!$A$2:$D$91,2)*1000</f>
        <v>1.7513896643573369E-2</v>
      </c>
    </row>
    <row r="722" spans="1:6">
      <c r="A722" s="25">
        <v>40137</v>
      </c>
      <c r="B722" s="21">
        <v>49</v>
      </c>
      <c r="C722" s="21" t="s">
        <v>126</v>
      </c>
      <c r="D722" s="21">
        <v>0.10340592010000001</v>
      </c>
      <c r="E722" s="8">
        <f>D722*VLOOKUP(Element_Concentrations!B722,lookup_table!$A$2:$D$91,4)*(1/1000)</f>
        <v>5.3344425625667406E-6</v>
      </c>
      <c r="F722" s="7">
        <f>E722/VLOOKUP(B722,lookup_table!$A$2:$D$91,2)*1000</f>
        <v>2.0878444471885482E-2</v>
      </c>
    </row>
    <row r="723" spans="1:6">
      <c r="A723" s="25">
        <v>40137</v>
      </c>
      <c r="B723">
        <v>49</v>
      </c>
      <c r="C723" t="s">
        <v>129</v>
      </c>
      <c r="D723">
        <v>0.1136189665</v>
      </c>
      <c r="E723" s="8">
        <f>D723*VLOOKUP(Element_Concentrations!B723,lookup_table!$A$2:$D$91,4)*(1/1000)</f>
        <v>5.8613070724221014E-6</v>
      </c>
      <c r="F723" s="7">
        <f>E723/VLOOKUP(B723,lookup_table!$A$2:$D$91,2)*1000</f>
        <v>2.2940536486974954E-2</v>
      </c>
    </row>
    <row r="724" spans="1:6">
      <c r="A724" s="25">
        <v>40137</v>
      </c>
      <c r="B724" s="21">
        <v>49</v>
      </c>
      <c r="C724" s="21" t="s">
        <v>130</v>
      </c>
      <c r="D724" s="21">
        <v>0.1007746154</v>
      </c>
      <c r="E724" s="8">
        <f>D724*VLOOKUP(Element_Concentrations!B724,lookup_table!$A$2:$D$91,4)*(1/1000)</f>
        <v>5.1987003944859608E-6</v>
      </c>
      <c r="F724" s="7">
        <f>E724/VLOOKUP(B724,lookup_table!$A$2:$D$91,2)*1000</f>
        <v>2.0347163970590845E-2</v>
      </c>
    </row>
    <row r="725" spans="1:6">
      <c r="A725" s="25">
        <v>40137</v>
      </c>
      <c r="B725">
        <v>49</v>
      </c>
      <c r="C725" t="s">
        <v>50</v>
      </c>
      <c r="D725">
        <v>37.237295240000002</v>
      </c>
      <c r="E725" s="8">
        <f>D725*VLOOKUP(Element_Concentrations!B725,lookup_table!$A$2:$D$91,4)*(1/1000)</f>
        <v>1.9209752444639763E-3</v>
      </c>
      <c r="F725" s="7">
        <f>E725/VLOOKUP(B725,lookup_table!$A$2:$D$91,2)*1000</f>
        <v>7.5184941074911009</v>
      </c>
    </row>
    <row r="726" spans="1:6">
      <c r="A726" s="25">
        <v>40137</v>
      </c>
      <c r="B726">
        <v>49</v>
      </c>
      <c r="C726" t="s">
        <v>49</v>
      </c>
      <c r="D726">
        <v>37.550439060000002</v>
      </c>
      <c r="E726" s="8">
        <f>D726*VLOOKUP(Element_Concentrations!B726,lookup_table!$A$2:$D$91,4)*(1/1000)</f>
        <v>1.9371295199638444E-3</v>
      </c>
      <c r="F726" s="7">
        <f>E726/VLOOKUP(B726,lookup_table!$A$2:$D$91,2)*1000</f>
        <v>7.58172023469215</v>
      </c>
    </row>
    <row r="727" spans="1:6">
      <c r="A727" s="25">
        <v>40137</v>
      </c>
      <c r="B727">
        <v>49</v>
      </c>
      <c r="C727" t="s">
        <v>48</v>
      </c>
      <c r="D727">
        <v>24.919043810000002</v>
      </c>
      <c r="E727" s="8">
        <f>D727*VLOOKUP(Element_Concentrations!B727,lookup_table!$A$2:$D$91,4)*(1/1000)</f>
        <v>1.2855086806439942E-3</v>
      </c>
      <c r="F727" s="7">
        <f>E727/VLOOKUP(B727,lookup_table!$A$2:$D$91,2)*1000</f>
        <v>5.0313451297220899</v>
      </c>
    </row>
    <row r="728" spans="1:6">
      <c r="A728" s="25">
        <v>40137</v>
      </c>
      <c r="B728">
        <v>49</v>
      </c>
      <c r="C728" t="s">
        <v>47</v>
      </c>
      <c r="D728">
        <v>5.0544779210000002</v>
      </c>
      <c r="E728" s="8">
        <f>D728*VLOOKUP(Element_Concentrations!B728,lookup_table!$A$2:$D$91,4)*(1/1000)</f>
        <v>2.6074737430179548E-4</v>
      </c>
      <c r="F728" s="7">
        <f>E728/VLOOKUP(B728,lookup_table!$A$2:$D$91,2)*1000</f>
        <v>1.0205376685001779</v>
      </c>
    </row>
    <row r="729" spans="1:6">
      <c r="A729" s="25">
        <v>40137</v>
      </c>
      <c r="B729" s="21">
        <v>49</v>
      </c>
      <c r="C729" s="21" t="s">
        <v>46</v>
      </c>
      <c r="D729" s="21">
        <v>5.9649820709999997</v>
      </c>
      <c r="E729" s="8">
        <f>D729*VLOOKUP(Element_Concentrations!B729,lookup_table!$A$2:$D$91,4)*(1/1000)</f>
        <v>3.0771791608950546E-4</v>
      </c>
      <c r="F729" s="7">
        <f>E729/VLOOKUP(B729,lookup_table!$A$2:$D$91,2)*1000</f>
        <v>1.2043754054383775</v>
      </c>
    </row>
    <row r="730" spans="1:6">
      <c r="A730" s="25">
        <v>40137</v>
      </c>
      <c r="B730">
        <v>49</v>
      </c>
      <c r="C730" t="s">
        <v>45</v>
      </c>
      <c r="D730">
        <v>3.7666938170000002</v>
      </c>
      <c r="E730" s="8">
        <f>D730*VLOOKUP(Element_Concentrations!B730,lookup_table!$A$2:$D$91,4)*(1/1000)</f>
        <v>1.9431394061510582E-4</v>
      </c>
      <c r="F730" s="7">
        <f>E730/VLOOKUP(B730,lookup_table!$A$2:$D$91,2)*1000</f>
        <v>0.76052422941332998</v>
      </c>
    </row>
    <row r="731" spans="1:6">
      <c r="A731" s="25">
        <v>40137</v>
      </c>
      <c r="B731">
        <v>49</v>
      </c>
      <c r="C731" t="s">
        <v>84</v>
      </c>
      <c r="D731">
        <v>3.7642387899999998</v>
      </c>
      <c r="E731" s="8">
        <f>D731*VLOOKUP(Element_Concentrations!B731,lookup_table!$A$2:$D$91,4)*(1/1000)</f>
        <v>1.9418729215524603E-4</v>
      </c>
      <c r="F731" s="7">
        <f>E731/VLOOKUP(B731,lookup_table!$A$2:$D$91,2)*1000</f>
        <v>0.76002854072503334</v>
      </c>
    </row>
    <row r="732" spans="1:6">
      <c r="A732" s="25">
        <v>40137</v>
      </c>
      <c r="B732">
        <v>49</v>
      </c>
      <c r="C732" t="s">
        <v>83</v>
      </c>
      <c r="D732">
        <v>0.26203110369999999</v>
      </c>
      <c r="E732" s="8">
        <f>D732*VLOOKUP(Element_Concentrations!B732,lookup_table!$A$2:$D$91,4)*(1/1000)</f>
        <v>1.3517503359013382E-5</v>
      </c>
      <c r="F732" s="7">
        <f>E732/VLOOKUP(B732,lookup_table!$A$2:$D$91,2)*1000</f>
        <v>5.2906079683026935E-2</v>
      </c>
    </row>
    <row r="733" spans="1:6">
      <c r="A733" s="25">
        <v>40137</v>
      </c>
      <c r="B733">
        <v>49</v>
      </c>
      <c r="C733" t="s">
        <v>82</v>
      </c>
      <c r="D733">
        <v>3.9197850089999999</v>
      </c>
      <c r="E733" s="8">
        <f>D733*VLOOKUP(Element_Concentrations!B733,lookup_table!$A$2:$D$91,4)*(1/1000)</f>
        <v>2.0221151717328661E-4</v>
      </c>
      <c r="F733" s="7">
        <f>E733/VLOOKUP(B733,lookup_table!$A$2:$D$91,2)*1000</f>
        <v>0.79143450948448768</v>
      </c>
    </row>
    <row r="734" spans="1:6">
      <c r="A734" s="25">
        <v>40137</v>
      </c>
      <c r="B734">
        <v>49</v>
      </c>
      <c r="C734" t="s">
        <v>81</v>
      </c>
      <c r="D734">
        <v>3.774962081</v>
      </c>
      <c r="E734" s="8">
        <f>D734*VLOOKUP(Element_Concentrations!B734,lookup_table!$A$2:$D$91,4)*(1/1000)</f>
        <v>1.9474047885737942E-4</v>
      </c>
      <c r="F734" s="7">
        <f>E734/VLOOKUP(B734,lookup_table!$A$2:$D$91,2)*1000</f>
        <v>0.76219365501909753</v>
      </c>
    </row>
    <row r="735" spans="1:6">
      <c r="A735" s="25">
        <v>40137</v>
      </c>
      <c r="B735">
        <v>49</v>
      </c>
      <c r="C735" t="s">
        <v>80</v>
      </c>
      <c r="D735">
        <v>0.10009215439999999</v>
      </c>
      <c r="E735" s="8">
        <f>D735*VLOOKUP(Element_Concentrations!B735,lookup_table!$A$2:$D$91,4)*(1/1000)</f>
        <v>5.1634940058945608E-6</v>
      </c>
      <c r="F735" s="7">
        <f>E735/VLOOKUP(B735,lookup_table!$A$2:$D$91,2)*1000</f>
        <v>2.0209369886084388E-2</v>
      </c>
    </row>
    <row r="736" spans="1:6">
      <c r="A736" s="25">
        <v>40137</v>
      </c>
      <c r="B736">
        <v>49</v>
      </c>
      <c r="C736" t="s">
        <v>79</v>
      </c>
      <c r="D736">
        <v>0.100645019</v>
      </c>
      <c r="E736" s="8">
        <f>D736*VLOOKUP(Element_Concentrations!B736,lookup_table!$A$2:$D$91,4)*(1/1000)</f>
        <v>5.1920148531606008E-6</v>
      </c>
      <c r="F736" s="7">
        <f>E736/VLOOKUP(B736,lookup_table!$A$2:$D$91,2)*1000</f>
        <v>2.0320997468338944E-2</v>
      </c>
    </row>
    <row r="737" spans="1:6">
      <c r="A737" s="25">
        <v>40137</v>
      </c>
      <c r="B737" s="21">
        <v>50</v>
      </c>
      <c r="C737" s="21" t="s">
        <v>126</v>
      </c>
      <c r="D737" s="21">
        <v>0.12707972979999999</v>
      </c>
      <c r="E737" s="8">
        <f>D737*VLOOKUP(Element_Concentrations!B737,lookup_table!$A$2:$D$91,4)*(1/1000)</f>
        <v>6.5631978491697397E-6</v>
      </c>
      <c r="F737" s="7">
        <f>E737/VLOOKUP(B737,lookup_table!$A$2:$D$91,2)*1000</f>
        <v>2.591076924267564E-2</v>
      </c>
    </row>
    <row r="738" spans="1:6">
      <c r="A738" s="25">
        <v>40137</v>
      </c>
      <c r="B738">
        <v>50</v>
      </c>
      <c r="C738" t="s">
        <v>129</v>
      </c>
      <c r="D738">
        <v>0.13799072029999998</v>
      </c>
      <c r="E738" s="8">
        <f>D738*VLOOKUP(Element_Concentrations!B738,lookup_table!$A$2:$D$91,4)*(1/1000)</f>
        <v>7.1267101378298887E-6</v>
      </c>
      <c r="F738" s="7">
        <f>E738/VLOOKUP(B738,lookup_table!$A$2:$D$91,2)*1000</f>
        <v>2.8135452577299203E-2</v>
      </c>
    </row>
    <row r="739" spans="1:6">
      <c r="A739" s="25">
        <v>40137</v>
      </c>
      <c r="B739" s="21">
        <v>50</v>
      </c>
      <c r="C739" s="21" t="s">
        <v>130</v>
      </c>
      <c r="D739" s="21">
        <v>0.1238603291</v>
      </c>
      <c r="E739" s="8">
        <f>D739*VLOOKUP(Element_Concentrations!B739,lookup_table!$A$2:$D$91,4)*(1/1000)</f>
        <v>6.39692771479733E-6</v>
      </c>
      <c r="F739" s="7">
        <f>E739/VLOOKUP(B739,lookup_table!$A$2:$D$91,2)*1000</f>
        <v>2.5254353394383453E-2</v>
      </c>
    </row>
    <row r="740" spans="1:6">
      <c r="A740" s="25">
        <v>40137</v>
      </c>
      <c r="B740">
        <v>50</v>
      </c>
      <c r="C740" t="s">
        <v>50</v>
      </c>
      <c r="D740">
        <v>40.430790799999997</v>
      </c>
      <c r="E740" s="8">
        <f>D740*VLOOKUP(Element_Concentrations!B740,lookup_table!$A$2:$D$91,4)*(1/1000)</f>
        <v>2.0881007508940395E-3</v>
      </c>
      <c r="F740" s="7">
        <f>E740/VLOOKUP(B740,lookup_table!$A$2:$D$91,2)*1000</f>
        <v>8.2435876466405027</v>
      </c>
    </row>
    <row r="741" spans="1:6">
      <c r="A741" s="25">
        <v>40137</v>
      </c>
      <c r="B741">
        <v>50</v>
      </c>
      <c r="C741" t="s">
        <v>49</v>
      </c>
      <c r="D741">
        <v>40.791552879999998</v>
      </c>
      <c r="E741" s="8">
        <f>D741*VLOOKUP(Element_Concentrations!B741,lookup_table!$A$2:$D$91,4)*(1/1000)</f>
        <v>2.1067327775063436E-3</v>
      </c>
      <c r="F741" s="7">
        <f>E741/VLOOKUP(B741,lookup_table!$A$2:$D$91,2)*1000</f>
        <v>8.3171447986827616</v>
      </c>
    </row>
    <row r="742" spans="1:6">
      <c r="A742" s="25">
        <v>40137</v>
      </c>
      <c r="B742">
        <v>50</v>
      </c>
      <c r="C742" t="s">
        <v>48</v>
      </c>
      <c r="D742">
        <v>27.740611090000002</v>
      </c>
      <c r="E742" s="8">
        <f>D742*VLOOKUP(Element_Concentrations!B742,lookup_table!$A$2:$D$91,4)*(1/1000)</f>
        <v>1.4326999225374672E-3</v>
      </c>
      <c r="F742" s="7">
        <f>E742/VLOOKUP(B742,lookup_table!$A$2:$D$91,2)*1000</f>
        <v>5.6561386598399803</v>
      </c>
    </row>
    <row r="743" spans="1:6">
      <c r="A743" s="25">
        <v>40137</v>
      </c>
      <c r="B743">
        <v>50</v>
      </c>
      <c r="C743" t="s">
        <v>47</v>
      </c>
      <c r="D743">
        <v>6.4169311760000003</v>
      </c>
      <c r="E743" s="8">
        <f>D743*VLOOKUP(Element_Concentrations!B743,lookup_table!$A$2:$D$91,4)*(1/1000)</f>
        <v>3.3141075259504881E-4</v>
      </c>
      <c r="F743" s="7">
        <f>E743/VLOOKUP(B743,lookup_table!$A$2:$D$91,2)*1000</f>
        <v>1.3083724934664382</v>
      </c>
    </row>
    <row r="744" spans="1:6">
      <c r="A744" s="25">
        <v>40137</v>
      </c>
      <c r="B744" s="21">
        <v>50</v>
      </c>
      <c r="C744" s="21" t="s">
        <v>46</v>
      </c>
      <c r="D744" s="21">
        <v>7.4661613009999996</v>
      </c>
      <c r="E744" s="8">
        <f>D744*VLOOKUP(Element_Concentrations!B744,lookup_table!$A$2:$D$91,4)*(1/1000)</f>
        <v>3.8559960639983625E-4</v>
      </c>
      <c r="F744" s="7">
        <f>E744/VLOOKUP(B744,lookup_table!$A$2:$D$91,2)*1000</f>
        <v>1.5223040126325946</v>
      </c>
    </row>
    <row r="745" spans="1:6">
      <c r="A745" s="25">
        <v>40137</v>
      </c>
      <c r="B745">
        <v>50</v>
      </c>
      <c r="C745" t="s">
        <v>45</v>
      </c>
      <c r="D745">
        <v>1.7631701120000001</v>
      </c>
      <c r="E745" s="8">
        <f>D745*VLOOKUP(Element_Concentrations!B745,lookup_table!$A$2:$D$91,4)*(1/1000)</f>
        <v>9.1061212555385606E-5</v>
      </c>
      <c r="F745" s="7">
        <f>E745/VLOOKUP(B745,lookup_table!$A$2:$D$91,2)*1000</f>
        <v>0.35949945738407263</v>
      </c>
    </row>
    <row r="746" spans="1:6">
      <c r="A746" s="25">
        <v>40137</v>
      </c>
      <c r="B746">
        <v>50</v>
      </c>
      <c r="C746" t="s">
        <v>84</v>
      </c>
      <c r="D746">
        <v>1.764534807</v>
      </c>
      <c r="E746" s="8">
        <f>D746*VLOOKUP(Element_Concentrations!B746,lookup_table!$A$2:$D$91,4)*(1/1000)</f>
        <v>9.1131694002764089E-5</v>
      </c>
      <c r="F746" s="7">
        <f>E746/VLOOKUP(B746,lookup_table!$A$2:$D$91,2)*1000</f>
        <v>0.35977771023594185</v>
      </c>
    </row>
    <row r="747" spans="1:6">
      <c r="A747" s="25">
        <v>40137</v>
      </c>
      <c r="B747">
        <v>50</v>
      </c>
      <c r="C747" t="s">
        <v>83</v>
      </c>
      <c r="D747">
        <v>0.5684570873</v>
      </c>
      <c r="E747" s="8">
        <f>D747*VLOOKUP(Element_Concentrations!B747,lookup_table!$A$2:$D$91,4)*(1/1000)</f>
        <v>2.935870526782199E-5</v>
      </c>
      <c r="F747" s="7">
        <f>E747/VLOOKUP(B747,lookup_table!$A$2:$D$91,2)*1000</f>
        <v>0.11590487669886296</v>
      </c>
    </row>
    <row r="748" spans="1:6">
      <c r="A748" s="25">
        <v>40137</v>
      </c>
      <c r="B748">
        <v>50</v>
      </c>
      <c r="C748" t="s">
        <v>82</v>
      </c>
      <c r="D748">
        <v>6.7222755300000001</v>
      </c>
      <c r="E748" s="8">
        <f>D748*VLOOKUP(Element_Concentrations!B748,lookup_table!$A$2:$D$91,4)*(1/1000)</f>
        <v>3.4718065870503902E-4</v>
      </c>
      <c r="F748" s="7">
        <f>E748/VLOOKUP(B748,lookup_table!$A$2:$D$91,2)*1000</f>
        <v>1.3706303146665575</v>
      </c>
    </row>
    <row r="749" spans="1:6">
      <c r="A749" s="25">
        <v>40137</v>
      </c>
      <c r="B749">
        <v>50</v>
      </c>
      <c r="C749" t="s">
        <v>81</v>
      </c>
      <c r="D749">
        <v>6.5134755780000004</v>
      </c>
      <c r="E749" s="8">
        <f>D749*VLOOKUP(Element_Concentrations!B749,lookup_table!$A$2:$D$91,4)*(1/1000)</f>
        <v>3.3639691374406146E-4</v>
      </c>
      <c r="F749" s="7">
        <f>E749/VLOOKUP(B749,lookup_table!$A$2:$D$91,2)*1000</f>
        <v>1.3280572986342731</v>
      </c>
    </row>
    <row r="750" spans="1:6">
      <c r="A750" s="25">
        <v>40137</v>
      </c>
      <c r="B750">
        <v>50</v>
      </c>
      <c r="C750" t="s">
        <v>80</v>
      </c>
      <c r="D750">
        <v>0.1097965907</v>
      </c>
      <c r="E750" s="8">
        <f>D750*VLOOKUP(Element_Concentrations!B750,lookup_table!$A$2:$D$91,4)*(1/1000)</f>
        <v>5.6705876622694097E-6</v>
      </c>
      <c r="F750" s="7">
        <f>E750/VLOOKUP(B750,lookup_table!$A$2:$D$91,2)*1000</f>
        <v>2.2386844304261386E-2</v>
      </c>
    </row>
    <row r="751" spans="1:6">
      <c r="A751" s="25">
        <v>40137</v>
      </c>
      <c r="B751">
        <v>50</v>
      </c>
      <c r="C751" t="s">
        <v>79</v>
      </c>
      <c r="D751">
        <v>0.1096987782</v>
      </c>
      <c r="E751" s="8">
        <f>D751*VLOOKUP(Element_Concentrations!B751,lookup_table!$A$2:$D$91,4)*(1/1000)</f>
        <v>5.6655360085506599E-6</v>
      </c>
      <c r="F751" s="7">
        <f>E751/VLOOKUP(B751,lookup_table!$A$2:$D$91,2)*1000</f>
        <v>2.2366900941771257E-2</v>
      </c>
    </row>
    <row r="752" spans="1:6">
      <c r="A752" s="25">
        <v>40137</v>
      </c>
      <c r="B752">
        <v>51</v>
      </c>
      <c r="C752" t="s">
        <v>126</v>
      </c>
      <c r="D752">
        <v>7.890614034E-2</v>
      </c>
      <c r="E752" s="8">
        <f>D752*VLOOKUP(Element_Concentrations!B752,lookup_table!$A$2:$D$91,4)*(1/1000)</f>
        <v>4.1142371728539059E-6</v>
      </c>
      <c r="F752" s="7">
        <f>E752/VLOOKUP(B752,lookup_table!$A$2:$D$91,2)*1000</f>
        <v>1.5519566853466261E-2</v>
      </c>
    </row>
    <row r="753" spans="1:6">
      <c r="A753" s="25">
        <v>40137</v>
      </c>
      <c r="B753">
        <v>51</v>
      </c>
      <c r="C753" t="s">
        <v>129</v>
      </c>
      <c r="D753">
        <v>8.3156092389999992E-2</v>
      </c>
      <c r="E753" s="8">
        <f>D753*VLOOKUP(Element_Concentrations!B753,lookup_table!$A$2:$D$91,4)*(1/1000)</f>
        <v>4.3358334976977501E-6</v>
      </c>
      <c r="F753" s="7">
        <f>E753/VLOOKUP(B753,lookup_table!$A$2:$D$91,2)*1000</f>
        <v>1.6355463967173706E-2</v>
      </c>
    </row>
    <row r="754" spans="1:6">
      <c r="A754" s="25">
        <v>40137</v>
      </c>
      <c r="B754">
        <v>51</v>
      </c>
      <c r="C754" t="s">
        <v>130</v>
      </c>
      <c r="D754">
        <v>7.3635931469999999E-2</v>
      </c>
      <c r="E754" s="8">
        <f>D754*VLOOKUP(Element_Concentrations!B754,lookup_table!$A$2:$D$91,4)*(1/1000)</f>
        <v>3.8394437391841233E-6</v>
      </c>
      <c r="F754" s="7">
        <f>E754/VLOOKUP(B754,lookup_table!$A$2:$D$91,2)*1000</f>
        <v>1.4483001656673419E-2</v>
      </c>
    </row>
    <row r="755" spans="1:6">
      <c r="A755" s="25">
        <v>40137</v>
      </c>
      <c r="B755">
        <v>51</v>
      </c>
      <c r="C755" t="s">
        <v>50</v>
      </c>
      <c r="D755">
        <v>48.315502330000001</v>
      </c>
      <c r="E755" s="8">
        <f>D755*VLOOKUP(Element_Concentrations!B755,lookup_table!$A$2:$D$91,4)*(1/1000)</f>
        <v>2.5192137754382971E-3</v>
      </c>
      <c r="F755" s="7">
        <f>E755/VLOOKUP(B755,lookup_table!$A$2:$D$91,2)*1000</f>
        <v>9.5028810842636631</v>
      </c>
    </row>
    <row r="756" spans="1:6">
      <c r="A756" s="25">
        <v>40137</v>
      </c>
      <c r="B756">
        <v>51</v>
      </c>
      <c r="C756" t="s">
        <v>49</v>
      </c>
      <c r="D756">
        <v>48.733864259999997</v>
      </c>
      <c r="E756" s="8">
        <f>D756*VLOOKUP(Element_Concentrations!B756,lookup_table!$A$2:$D$91,4)*(1/1000)</f>
        <v>2.5410275429942337E-3</v>
      </c>
      <c r="F756" s="7">
        <f>E756/VLOOKUP(B756,lookup_table!$A$2:$D$91,2)*1000</f>
        <v>9.5851661372849257</v>
      </c>
    </row>
    <row r="757" spans="1:6">
      <c r="A757" s="25">
        <v>40137</v>
      </c>
      <c r="B757">
        <v>51</v>
      </c>
      <c r="C757" t="s">
        <v>48</v>
      </c>
      <c r="D757">
        <v>32.959790140000003</v>
      </c>
      <c r="E757" s="8">
        <f>D757*VLOOKUP(Element_Concentrations!B757,lookup_table!$A$2:$D$91,4)*(1/1000)</f>
        <v>1.718553121710726E-3</v>
      </c>
      <c r="F757" s="7">
        <f>E757/VLOOKUP(B757,lookup_table!$A$2:$D$91,2)*1000</f>
        <v>6.4826598329337077</v>
      </c>
    </row>
    <row r="758" spans="1:6">
      <c r="A758" s="25">
        <v>40137</v>
      </c>
      <c r="B758">
        <v>51</v>
      </c>
      <c r="C758" t="s">
        <v>47</v>
      </c>
      <c r="D758">
        <v>8.2697252159999994</v>
      </c>
      <c r="E758" s="8">
        <f>D758*VLOOKUP(Element_Concentrations!B758,lookup_table!$A$2:$D$91,4)*(1/1000)</f>
        <v>4.3119091551493434E-4</v>
      </c>
      <c r="F758" s="7">
        <f>E758/VLOOKUP(B758,lookup_table!$A$2:$D$91,2)*1000</f>
        <v>1.6265217484531662</v>
      </c>
    </row>
    <row r="759" spans="1:6">
      <c r="A759" s="25">
        <v>40137</v>
      </c>
      <c r="B759" s="21">
        <v>51</v>
      </c>
      <c r="C759" s="21" t="s">
        <v>46</v>
      </c>
      <c r="D759" s="21">
        <v>9.5817796640000008</v>
      </c>
      <c r="E759" s="8">
        <f>D759*VLOOKUP(Element_Concentrations!B759,lookup_table!$A$2:$D$91,4)*(1/1000)</f>
        <v>4.9960261528265765E-4</v>
      </c>
      <c r="F759" s="7">
        <f>E759/VLOOKUP(B759,lookup_table!$A$2:$D$91,2)*1000</f>
        <v>1.8845817249440122</v>
      </c>
    </row>
    <row r="760" spans="1:6">
      <c r="A760" s="25">
        <v>40137</v>
      </c>
      <c r="B760">
        <v>51</v>
      </c>
      <c r="C760" t="s">
        <v>45</v>
      </c>
      <c r="D760">
        <v>1.955557652</v>
      </c>
      <c r="E760" s="8">
        <f>D760*VLOOKUP(Element_Concentrations!B760,lookup_table!$A$2:$D$91,4)*(1/1000)</f>
        <v>1.0196453597716678E-4</v>
      </c>
      <c r="F760" s="7">
        <f>E760/VLOOKUP(B760,lookup_table!$A$2:$D$91,2)*1000</f>
        <v>0.38462669172827907</v>
      </c>
    </row>
    <row r="761" spans="1:6">
      <c r="A761" s="25">
        <v>40137</v>
      </c>
      <c r="B761">
        <v>51</v>
      </c>
      <c r="C761" t="s">
        <v>84</v>
      </c>
      <c r="D761">
        <v>1.958902229</v>
      </c>
      <c r="E761" s="8">
        <f>D761*VLOOKUP(Element_Concentrations!B761,lookup_table!$A$2:$D$91,4)*(1/1000)</f>
        <v>1.021389252320661E-4</v>
      </c>
      <c r="F761" s="7">
        <f>E761/VLOOKUP(B761,lookup_table!$A$2:$D$91,2)*1000</f>
        <v>0.38528451615264464</v>
      </c>
    </row>
    <row r="762" spans="1:6">
      <c r="A762" s="25">
        <v>40137</v>
      </c>
      <c r="B762">
        <v>51</v>
      </c>
      <c r="C762" t="s">
        <v>83</v>
      </c>
      <c r="D762">
        <v>0.65204979519999995</v>
      </c>
      <c r="E762" s="8">
        <f>D762*VLOOKUP(Element_Concentrations!B762,lookup_table!$A$2:$D$91,4)*(1/1000)</f>
        <v>3.3998463166543674E-5</v>
      </c>
      <c r="F762" s="7">
        <f>E762/VLOOKUP(B762,lookup_table!$A$2:$D$91,2)*1000</f>
        <v>0.12824769206542316</v>
      </c>
    </row>
    <row r="763" spans="1:6">
      <c r="A763" s="25">
        <v>40137</v>
      </c>
      <c r="B763">
        <v>51</v>
      </c>
      <c r="C763" t="s">
        <v>82</v>
      </c>
      <c r="D763">
        <v>6.0828280269999997</v>
      </c>
      <c r="E763" s="8">
        <f>D763*VLOOKUP(Element_Concentrations!B763,lookup_table!$A$2:$D$91,4)*(1/1000)</f>
        <v>3.1716412787300427E-4</v>
      </c>
      <c r="F763" s="7">
        <f>E763/VLOOKUP(B763,lookup_table!$A$2:$D$91,2)*1000</f>
        <v>1.1963942960128415</v>
      </c>
    </row>
    <row r="764" spans="1:6">
      <c r="A764" s="25">
        <v>40137</v>
      </c>
      <c r="B764">
        <v>51</v>
      </c>
      <c r="C764" t="s">
        <v>81</v>
      </c>
      <c r="D764">
        <v>5.8751711809999998</v>
      </c>
      <c r="E764" s="8">
        <f>D764*VLOOKUP(Element_Concentrations!B764,lookup_table!$A$2:$D$91,4)*(1/1000)</f>
        <v>3.0633671303140284E-4</v>
      </c>
      <c r="F764" s="7">
        <f>E764/VLOOKUP(B764,lookup_table!$A$2:$D$91,2)*1000</f>
        <v>1.1555515391603275</v>
      </c>
    </row>
    <row r="765" spans="1:6">
      <c r="A765" s="25">
        <v>40137</v>
      </c>
      <c r="B765">
        <v>51</v>
      </c>
      <c r="C765" t="s">
        <v>80</v>
      </c>
      <c r="D765">
        <v>0.1059152849</v>
      </c>
      <c r="E765" s="8">
        <f>D765*VLOOKUP(Element_Concentrations!B765,lookup_table!$A$2:$D$91,4)*(1/1000)</f>
        <v>5.5225182784424092E-6</v>
      </c>
      <c r="F765" s="7">
        <f>E765/VLOOKUP(B765,lookup_table!$A$2:$D$91,2)*1000</f>
        <v>2.083183054863225E-2</v>
      </c>
    </row>
    <row r="766" spans="1:6">
      <c r="A766" s="25">
        <v>40137</v>
      </c>
      <c r="B766">
        <v>51</v>
      </c>
      <c r="C766" t="s">
        <v>79</v>
      </c>
      <c r="D766">
        <v>0.1051635283</v>
      </c>
      <c r="E766" s="8">
        <f>D766*VLOOKUP(Element_Concentrations!B766,lookup_table!$A$2:$D$91,4)*(1/1000)</f>
        <v>5.4833210127374702E-6</v>
      </c>
      <c r="F766" s="7">
        <f>E766/VLOOKUP(B766,lookup_table!$A$2:$D$91,2)*1000</f>
        <v>2.0683972134053076E-2</v>
      </c>
    </row>
    <row r="767" spans="1:6">
      <c r="A767" s="25">
        <v>40137</v>
      </c>
      <c r="B767">
        <v>52</v>
      </c>
      <c r="C767" t="s">
        <v>126</v>
      </c>
      <c r="D767">
        <v>7.22105361E-2</v>
      </c>
      <c r="E767" s="8">
        <f>D767*VLOOKUP(Element_Concentrations!B767,lookup_table!$A$2:$D$91,4)*(1/1000)</f>
        <v>3.7463692655113208E-6</v>
      </c>
      <c r="F767" s="7">
        <f>E767/VLOOKUP(B767,lookup_table!$A$2:$D$91,2)*1000</f>
        <v>1.3793701272132993E-2</v>
      </c>
    </row>
    <row r="768" spans="1:6">
      <c r="A768" s="25">
        <v>40137</v>
      </c>
      <c r="B768">
        <v>52</v>
      </c>
      <c r="C768" t="s">
        <v>129</v>
      </c>
      <c r="D768">
        <v>7.8637448439999993E-2</v>
      </c>
      <c r="E768" s="8">
        <f>D768*VLOOKUP(Element_Concentrations!B768,lookup_table!$A$2:$D$91,4)*(1/1000)</f>
        <v>4.0798051900053277E-6</v>
      </c>
      <c r="F768" s="7">
        <f>E768/VLOOKUP(B768,lookup_table!$A$2:$D$91,2)*1000</f>
        <v>1.5021374042729484E-2</v>
      </c>
    </row>
    <row r="769" spans="1:6">
      <c r="A769" s="25">
        <v>40137</v>
      </c>
      <c r="B769">
        <v>52</v>
      </c>
      <c r="C769" t="s">
        <v>130</v>
      </c>
      <c r="D769">
        <v>6.7515031599999997E-2</v>
      </c>
      <c r="E769" s="8">
        <f>D769*VLOOKUP(Element_Concentrations!B769,lookup_table!$A$2:$D$91,4)*(1/1000)</f>
        <v>3.5027608574459204E-6</v>
      </c>
      <c r="F769" s="7">
        <f>E769/VLOOKUP(B769,lookup_table!$A$2:$D$91,2)*1000</f>
        <v>1.2896763098107217E-2</v>
      </c>
    </row>
    <row r="770" spans="1:6">
      <c r="A770" s="25">
        <v>40137</v>
      </c>
      <c r="B770">
        <v>52</v>
      </c>
      <c r="C770" t="s">
        <v>50</v>
      </c>
      <c r="D770">
        <v>27.47347663</v>
      </c>
      <c r="E770" s="8">
        <f>D770*VLOOKUP(Element_Concentrations!B770,lookup_table!$A$2:$D$91,4)*(1/1000)</f>
        <v>1.4253569357363563E-3</v>
      </c>
      <c r="F770" s="7">
        <f>E770/VLOOKUP(B770,lookup_table!$A$2:$D$91,2)*1000</f>
        <v>5.2480004997656708</v>
      </c>
    </row>
    <row r="771" spans="1:6">
      <c r="A771" s="25">
        <v>40137</v>
      </c>
      <c r="B771">
        <v>52</v>
      </c>
      <c r="C771" t="s">
        <v>49</v>
      </c>
      <c r="D771">
        <v>27.631753750000001</v>
      </c>
      <c r="E771" s="8">
        <f>D771*VLOOKUP(Element_Concentrations!B771,lookup_table!$A$2:$D$91,4)*(1/1000)</f>
        <v>1.4335685426545004E-3</v>
      </c>
      <c r="F771" s="7">
        <f>E771/VLOOKUP(B771,lookup_table!$A$2:$D$91,2)*1000</f>
        <v>5.2782346931314441</v>
      </c>
    </row>
    <row r="772" spans="1:6">
      <c r="A772" s="25">
        <v>40137</v>
      </c>
      <c r="B772">
        <v>52</v>
      </c>
      <c r="C772" t="s">
        <v>48</v>
      </c>
      <c r="D772">
        <v>41.184680229999998</v>
      </c>
      <c r="E772" s="8">
        <f>D772*VLOOKUP(Element_Concentrations!B772,lookup_table!$A$2:$D$91,4)*(1/1000)</f>
        <v>2.1367106319486765E-3</v>
      </c>
      <c r="F772" s="7">
        <f>E772/VLOOKUP(B772,lookup_table!$A$2:$D$91,2)*1000</f>
        <v>7.8671230925945377</v>
      </c>
    </row>
    <row r="773" spans="1:6">
      <c r="A773" s="25">
        <v>40137</v>
      </c>
      <c r="B773">
        <v>52</v>
      </c>
      <c r="C773" t="s">
        <v>47</v>
      </c>
      <c r="D773">
        <v>3.7821560289999998</v>
      </c>
      <c r="E773" s="8">
        <f>D773*VLOOKUP(Element_Concentrations!B773,lookup_table!$A$2:$D$91,4)*(1/1000)</f>
        <v>1.9622279337175484E-4</v>
      </c>
      <c r="F773" s="7">
        <f>E773/VLOOKUP(B773,lookup_table!$A$2:$D$91,2)*1000</f>
        <v>0.72246978413753626</v>
      </c>
    </row>
    <row r="774" spans="1:6">
      <c r="A774" s="25">
        <v>40137</v>
      </c>
      <c r="B774" s="21">
        <v>52</v>
      </c>
      <c r="C774" s="21" t="s">
        <v>46</v>
      </c>
      <c r="D774" s="21">
        <v>4.3994026069999999</v>
      </c>
      <c r="E774" s="8">
        <f>D774*VLOOKUP(Element_Concentrations!B774,lookup_table!$A$2:$D$91,4)*(1/1000)</f>
        <v>2.2824628653428844E-4</v>
      </c>
      <c r="F774" s="7">
        <f>E774/VLOOKUP(B774,lookup_table!$A$2:$D$91,2)*1000</f>
        <v>0.84037660726910313</v>
      </c>
    </row>
    <row r="775" spans="1:6">
      <c r="A775" s="25">
        <v>40137</v>
      </c>
      <c r="B775">
        <v>52</v>
      </c>
      <c r="C775" t="s">
        <v>45</v>
      </c>
      <c r="D775">
        <v>1.8984594990000001</v>
      </c>
      <c r="E775" s="8">
        <f>D775*VLOOKUP(Element_Concentrations!B775,lookup_table!$A$2:$D$91,4)*(1/1000)</f>
        <v>9.8494356959518824E-5</v>
      </c>
      <c r="F775" s="7">
        <f>E775/VLOOKUP(B775,lookup_table!$A$2:$D$91,2)*1000</f>
        <v>0.3626449078038248</v>
      </c>
    </row>
    <row r="776" spans="1:6">
      <c r="A776" s="25">
        <v>40137</v>
      </c>
      <c r="B776">
        <v>52</v>
      </c>
      <c r="C776" t="s">
        <v>84</v>
      </c>
      <c r="D776">
        <v>1.8889911100000001</v>
      </c>
      <c r="E776" s="8">
        <f>D776*VLOOKUP(Element_Concentrations!B776,lookup_table!$A$2:$D$91,4)*(1/1000)</f>
        <v>9.8003125576132029E-5</v>
      </c>
      <c r="F776" s="7">
        <f>E776/VLOOKUP(B776,lookup_table!$A$2:$D$91,2)*1000</f>
        <v>0.36083625028030941</v>
      </c>
    </row>
    <row r="777" spans="1:6">
      <c r="A777" s="25">
        <v>40137</v>
      </c>
      <c r="B777">
        <v>52</v>
      </c>
      <c r="C777" t="s">
        <v>83</v>
      </c>
      <c r="D777">
        <v>0.40957991199999999</v>
      </c>
      <c r="E777" s="8">
        <f>D777*VLOOKUP(Element_Concentrations!B777,lookup_table!$A$2:$D$91,4)*(1/1000)</f>
        <v>2.1249497330454403E-5</v>
      </c>
      <c r="F777" s="7">
        <f>E777/VLOOKUP(B777,lookup_table!$A$2:$D$91,2)*1000</f>
        <v>7.8238208138639187E-2</v>
      </c>
    </row>
    <row r="778" spans="1:6">
      <c r="A778" s="25">
        <v>40137</v>
      </c>
      <c r="B778">
        <v>52</v>
      </c>
      <c r="C778" t="s">
        <v>82</v>
      </c>
      <c r="D778">
        <v>7.4471534559999997</v>
      </c>
      <c r="E778" s="8">
        <f>D778*VLOOKUP(Element_Concentrations!B778,lookup_table!$A$2:$D$91,4)*(1/1000)</f>
        <v>3.8636725788142724E-4</v>
      </c>
      <c r="F778" s="7">
        <f>E778/VLOOKUP(B778,lookup_table!$A$2:$D$91,2)*1000</f>
        <v>1.4225598596517939</v>
      </c>
    </row>
    <row r="779" spans="1:6">
      <c r="A779" s="25">
        <v>40137</v>
      </c>
      <c r="B779">
        <v>52</v>
      </c>
      <c r="C779" t="s">
        <v>81</v>
      </c>
      <c r="D779">
        <v>7.2580251569999996</v>
      </c>
      <c r="E779" s="8">
        <f>D779*VLOOKUP(Element_Concentrations!B779,lookup_table!$A$2:$D$91,4)*(1/1000)</f>
        <v>3.7655505477534847E-4</v>
      </c>
      <c r="F779" s="7">
        <f>E779/VLOOKUP(B779,lookup_table!$A$2:$D$91,2)*1000</f>
        <v>1.3864324549902374</v>
      </c>
    </row>
    <row r="780" spans="1:6">
      <c r="A780" s="25">
        <v>40137</v>
      </c>
      <c r="B780">
        <v>52</v>
      </c>
      <c r="C780" t="s">
        <v>80</v>
      </c>
      <c r="D780">
        <v>7.7710002570000006E-2</v>
      </c>
      <c r="E780" s="8">
        <f>D780*VLOOKUP(Element_Concentrations!B780,lookup_table!$A$2:$D$91,4)*(1/1000)</f>
        <v>4.0316881853346853E-6</v>
      </c>
      <c r="F780" s="7">
        <f>E780/VLOOKUP(B780,lookup_table!$A$2:$D$91,2)*1000</f>
        <v>1.4844212758964232E-2</v>
      </c>
    </row>
    <row r="781" spans="1:6">
      <c r="A781" s="25">
        <v>40137</v>
      </c>
      <c r="B781">
        <v>52</v>
      </c>
      <c r="C781" t="s">
        <v>79</v>
      </c>
      <c r="D781">
        <v>7.7760989210000006E-2</v>
      </c>
      <c r="E781" s="8">
        <f>D781*VLOOKUP(Element_Concentrations!B781,lookup_table!$A$2:$D$91,4)*(1/1000)</f>
        <v>4.0343334334018529E-6</v>
      </c>
      <c r="F781" s="7">
        <f>E781/VLOOKUP(B781,lookup_table!$A$2:$D$91,2)*1000</f>
        <v>1.4853952258475158E-2</v>
      </c>
    </row>
    <row r="782" spans="1:6">
      <c r="A782" s="25">
        <v>40137</v>
      </c>
      <c r="B782">
        <v>53</v>
      </c>
      <c r="C782" t="s">
        <v>126</v>
      </c>
      <c r="D782">
        <v>0.34463151790000002</v>
      </c>
      <c r="E782" s="8">
        <f>D782*VLOOKUP(Element_Concentrations!B782,lookup_table!$A$2:$D$91,4)*(1/1000)</f>
        <v>1.7675771458421311E-5</v>
      </c>
      <c r="F782" s="7">
        <f>E782/VLOOKUP(B782,lookup_table!$A$2:$D$91,2)*1000</f>
        <v>6.3490558399501837E-2</v>
      </c>
    </row>
    <row r="783" spans="1:6">
      <c r="A783" s="25">
        <v>40137</v>
      </c>
      <c r="B783">
        <v>53</v>
      </c>
      <c r="C783" t="s">
        <v>129</v>
      </c>
      <c r="D783">
        <v>0.38198291549999996</v>
      </c>
      <c r="E783" s="8">
        <f>D783*VLOOKUP(Element_Concentrations!B783,lookup_table!$A$2:$D$91,4)*(1/1000)</f>
        <v>1.9591483554787953E-5</v>
      </c>
      <c r="F783" s="7">
        <f>E783/VLOOKUP(B783,lookup_table!$A$2:$D$91,2)*1000</f>
        <v>7.0371708170933744E-2</v>
      </c>
    </row>
    <row r="784" spans="1:6">
      <c r="A784" s="25">
        <v>40137</v>
      </c>
      <c r="B784">
        <v>53</v>
      </c>
      <c r="C784" t="s">
        <v>130</v>
      </c>
      <c r="D784">
        <v>0.35967395420000003</v>
      </c>
      <c r="E784" s="8">
        <f>D784*VLOOKUP(Element_Concentrations!B784,lookup_table!$A$2:$D$91,4)*(1/1000)</f>
        <v>1.8447281469568384E-5</v>
      </c>
      <c r="F784" s="7">
        <f>E784/VLOOKUP(B784,lookup_table!$A$2:$D$91,2)*1000</f>
        <v>6.6261786887817475E-2</v>
      </c>
    </row>
    <row r="785" spans="1:6">
      <c r="A785" s="25">
        <v>40137</v>
      </c>
      <c r="B785">
        <v>53</v>
      </c>
      <c r="C785" t="s">
        <v>50</v>
      </c>
      <c r="D785">
        <v>19.478427910000001</v>
      </c>
      <c r="E785" s="8">
        <f>D785*VLOOKUP(Element_Concentrations!B785,lookup_table!$A$2:$D$91,4)*(1/1000)</f>
        <v>9.9902714123319917E-4</v>
      </c>
      <c r="F785" s="7">
        <f>E785/VLOOKUP(B785,lookup_table!$A$2:$D$91,2)*1000</f>
        <v>3.5884595590272963</v>
      </c>
    </row>
    <row r="786" spans="1:6">
      <c r="A786" s="25">
        <v>40137</v>
      </c>
      <c r="B786">
        <v>53</v>
      </c>
      <c r="C786" t="s">
        <v>49</v>
      </c>
      <c r="D786">
        <v>19.643347420000001</v>
      </c>
      <c r="E786" s="8">
        <f>D786*VLOOKUP(Element_Concentrations!B786,lookup_table!$A$2:$D$91,4)*(1/1000)</f>
        <v>1.0074856814896382E-3</v>
      </c>
      <c r="F786" s="7">
        <f>E786/VLOOKUP(B786,lookup_table!$A$2:$D$91,2)*1000</f>
        <v>3.6188422467300225</v>
      </c>
    </row>
    <row r="787" spans="1:6">
      <c r="A787" s="25">
        <v>40137</v>
      </c>
      <c r="B787">
        <v>53</v>
      </c>
      <c r="C787" t="s">
        <v>48</v>
      </c>
      <c r="D787">
        <v>32.839938420000003</v>
      </c>
      <c r="E787" s="8">
        <f>D787*VLOOKUP(Element_Concentrations!B787,lookup_table!$A$2:$D$91,4)*(1/1000)</f>
        <v>1.6843243176295384E-3</v>
      </c>
      <c r="F787" s="7">
        <f>E787/VLOOKUP(B787,lookup_table!$A$2:$D$91,2)*1000</f>
        <v>6.0500155087267906</v>
      </c>
    </row>
    <row r="788" spans="1:6">
      <c r="A788" s="25">
        <v>40137</v>
      </c>
      <c r="B788">
        <v>53</v>
      </c>
      <c r="C788" t="s">
        <v>47</v>
      </c>
      <c r="D788">
        <v>4.2257906319999998</v>
      </c>
      <c r="E788" s="8">
        <f>D788*VLOOKUP(Element_Concentrations!B788,lookup_table!$A$2:$D$91,4)*(1/1000)</f>
        <v>2.1673615314558482E-4</v>
      </c>
      <c r="F788" s="7">
        <f>E788/VLOOKUP(B788,lookup_table!$A$2:$D$91,2)*1000</f>
        <v>0.77850629721833631</v>
      </c>
    </row>
    <row r="789" spans="1:6">
      <c r="A789" s="25">
        <v>40137</v>
      </c>
      <c r="B789" s="21">
        <v>53</v>
      </c>
      <c r="C789" s="21" t="s">
        <v>46</v>
      </c>
      <c r="D789" s="21">
        <v>4.9293565690000003</v>
      </c>
      <c r="E789" s="8">
        <f>D789*VLOOKUP(Element_Concentrations!B789,lookup_table!$A$2:$D$91,4)*(1/1000)</f>
        <v>2.5282127613178413E-4</v>
      </c>
      <c r="F789" s="7">
        <f>E789/VLOOKUP(B789,lookup_table!$A$2:$D$91,2)*1000</f>
        <v>0.90812239989864996</v>
      </c>
    </row>
    <row r="790" spans="1:6">
      <c r="A790" s="25">
        <v>40137</v>
      </c>
      <c r="B790">
        <v>53</v>
      </c>
      <c r="C790" t="s">
        <v>45</v>
      </c>
      <c r="D790">
        <v>1.8172277130000001</v>
      </c>
      <c r="E790" s="8">
        <f>D790*VLOOKUP(Element_Concentrations!B790,lookup_table!$A$2:$D$91,4)*(1/1000)</f>
        <v>9.320361044928572E-5</v>
      </c>
      <c r="F790" s="7">
        <f>E790/VLOOKUP(B790,lookup_table!$A$2:$D$91,2)*1000</f>
        <v>0.3347830835103654</v>
      </c>
    </row>
    <row r="791" spans="1:6">
      <c r="A791" s="25">
        <v>40137</v>
      </c>
      <c r="B791">
        <v>53</v>
      </c>
      <c r="C791" t="s">
        <v>84</v>
      </c>
      <c r="D791">
        <v>1.812322341</v>
      </c>
      <c r="E791" s="8">
        <f>D791*VLOOKUP(Element_Concentrations!B791,lookup_table!$A$2:$D$91,4)*(1/1000)</f>
        <v>9.2952019315314905E-5</v>
      </c>
      <c r="F791" s="7">
        <f>E791/VLOOKUP(B791,lookup_table!$A$2:$D$91,2)*1000</f>
        <v>0.33387937972455067</v>
      </c>
    </row>
    <row r="792" spans="1:6">
      <c r="A792" s="25">
        <v>40137</v>
      </c>
      <c r="B792">
        <v>53</v>
      </c>
      <c r="C792" t="s">
        <v>83</v>
      </c>
      <c r="D792">
        <v>4.3053291109999998</v>
      </c>
      <c r="E792" s="8">
        <f>D792*VLOOKUP(Element_Concentrations!B792,lookup_table!$A$2:$D$91,4)*(1/1000)</f>
        <v>2.2081559424116793E-4</v>
      </c>
      <c r="F792" s="7">
        <f>E792/VLOOKUP(B792,lookup_table!$A$2:$D$91,2)*1000</f>
        <v>0.79315946207316079</v>
      </c>
    </row>
    <row r="793" spans="1:6">
      <c r="A793" s="25">
        <v>40137</v>
      </c>
      <c r="B793">
        <v>53</v>
      </c>
      <c r="C793" t="s">
        <v>82</v>
      </c>
      <c r="D793">
        <v>4.9253004340000004</v>
      </c>
      <c r="E793" s="8">
        <f>D793*VLOOKUP(Element_Concentrations!B793,lookup_table!$A$2:$D$91,4)*(1/1000)</f>
        <v>2.5261324142938262E-4</v>
      </c>
      <c r="F793" s="7">
        <f>E793/VLOOKUP(B793,lookup_table!$A$2:$D$91,2)*1000</f>
        <v>0.90737514881243764</v>
      </c>
    </row>
    <row r="794" spans="1:6">
      <c r="A794" s="25">
        <v>40137</v>
      </c>
      <c r="B794">
        <v>53</v>
      </c>
      <c r="C794" t="s">
        <v>81</v>
      </c>
      <c r="D794">
        <v>4.7219701599999997</v>
      </c>
      <c r="E794" s="8">
        <f>D794*VLOOKUP(Element_Concentrations!B794,lookup_table!$A$2:$D$91,4)*(1/1000)</f>
        <v>2.4218465533922402E-4</v>
      </c>
      <c r="F794" s="7">
        <f>E794/VLOOKUP(B794,lookup_table!$A$2:$D$91,2)*1000</f>
        <v>0.86991614705181053</v>
      </c>
    </row>
    <row r="795" spans="1:6">
      <c r="A795" s="25">
        <v>40137</v>
      </c>
      <c r="B795">
        <v>53</v>
      </c>
      <c r="C795" t="s">
        <v>80</v>
      </c>
      <c r="D795">
        <v>2.940682566E-2</v>
      </c>
      <c r="E795" s="8">
        <f>D795*VLOOKUP(Element_Concentrations!B795,lookup_table!$A$2:$D$91,4)*(1/1000)</f>
        <v>1.5082437405931741E-6</v>
      </c>
      <c r="F795" s="7">
        <f>E795/VLOOKUP(B795,lookup_table!$A$2:$D$91,2)*1000</f>
        <v>5.4175421716708841E-3</v>
      </c>
    </row>
    <row r="796" spans="1:6">
      <c r="A796" s="25">
        <v>40137</v>
      </c>
      <c r="B796">
        <v>53</v>
      </c>
      <c r="C796" t="s">
        <v>79</v>
      </c>
      <c r="D796">
        <v>3.067912854E-2</v>
      </c>
      <c r="E796" s="8">
        <f>D796*VLOOKUP(Element_Concentrations!B796,lookup_table!$A$2:$D$91,4)*(1/1000)</f>
        <v>1.5734987557752061E-6</v>
      </c>
      <c r="F796" s="7">
        <f>E796/VLOOKUP(B796,lookup_table!$A$2:$D$91,2)*1000</f>
        <v>5.65193518597416E-3</v>
      </c>
    </row>
    <row r="797" spans="1:6">
      <c r="A797" s="25">
        <v>40137</v>
      </c>
      <c r="B797">
        <v>54</v>
      </c>
      <c r="C797" t="s">
        <v>126</v>
      </c>
      <c r="D797">
        <v>0.16476684900000002</v>
      </c>
      <c r="E797" s="8">
        <f>D797*VLOOKUP(Element_Concentrations!B797,lookup_table!$A$2:$D$91,4)*(1/1000)</f>
        <v>8.4948185271534006E-6</v>
      </c>
      <c r="F797" s="7">
        <f>E797/VLOOKUP(B797,lookup_table!$A$2:$D$91,2)*1000</f>
        <v>3.7637654085748339E-2</v>
      </c>
    </row>
    <row r="798" spans="1:6">
      <c r="A798" s="25">
        <v>40137</v>
      </c>
      <c r="B798">
        <v>54</v>
      </c>
      <c r="C798" t="s">
        <v>129</v>
      </c>
      <c r="D798">
        <v>0.1831307865</v>
      </c>
      <c r="E798" s="8">
        <f>D798*VLOOKUP(Element_Concentrations!B798,lookup_table!$A$2:$D$91,4)*(1/1000)</f>
        <v>9.4416007072658985E-6</v>
      </c>
      <c r="F798" s="7">
        <f>E798/VLOOKUP(B798,lookup_table!$A$2:$D$91,2)*1000</f>
        <v>4.1832524179290641E-2</v>
      </c>
    </row>
    <row r="799" spans="1:6">
      <c r="A799" s="25">
        <v>40137</v>
      </c>
      <c r="B799">
        <v>54</v>
      </c>
      <c r="C799" t="s">
        <v>130</v>
      </c>
      <c r="D799">
        <v>0.1682003587</v>
      </c>
      <c r="E799" s="8">
        <f>D799*VLOOKUP(Element_Concentrations!B799,lookup_table!$A$2:$D$91,4)*(1/1000)</f>
        <v>8.6718386133524181E-6</v>
      </c>
      <c r="F799" s="7">
        <f>E799/VLOOKUP(B799,lookup_table!$A$2:$D$91,2)*1000</f>
        <v>3.8421969930670881E-2</v>
      </c>
    </row>
    <row r="800" spans="1:6">
      <c r="A800" s="25">
        <v>40137</v>
      </c>
      <c r="B800">
        <v>54</v>
      </c>
      <c r="C800" t="s">
        <v>50</v>
      </c>
      <c r="D800">
        <v>32.117267869999999</v>
      </c>
      <c r="E800" s="8">
        <f>D800*VLOOKUP(Element_Concentrations!B800,lookup_table!$A$2:$D$91,4)*(1/1000)</f>
        <v>1.6558571326664418E-3</v>
      </c>
      <c r="F800" s="7">
        <f>E800/VLOOKUP(B800,lookup_table!$A$2:$D$91,2)*1000</f>
        <v>7.336540242208426</v>
      </c>
    </row>
    <row r="801" spans="1:6">
      <c r="A801" s="25">
        <v>40137</v>
      </c>
      <c r="B801">
        <v>54</v>
      </c>
      <c r="C801" t="s">
        <v>49</v>
      </c>
      <c r="D801">
        <v>32.402963749999998</v>
      </c>
      <c r="E801" s="8">
        <f>D801*VLOOKUP(Element_Concentrations!B801,lookup_table!$A$2:$D$91,4)*(1/1000)</f>
        <v>1.6705866408732498E-3</v>
      </c>
      <c r="F801" s="7">
        <f>E801/VLOOKUP(B801,lookup_table!$A$2:$D$91,2)*1000</f>
        <v>7.4018016875199359</v>
      </c>
    </row>
    <row r="802" spans="1:6">
      <c r="A802" s="25">
        <v>40137</v>
      </c>
      <c r="B802">
        <v>54</v>
      </c>
      <c r="C802" t="s">
        <v>48</v>
      </c>
      <c r="D802">
        <v>33.466825129999997</v>
      </c>
      <c r="E802" s="8">
        <f>D802*VLOOKUP(Element_Concentrations!B802,lookup_table!$A$2:$D$91,4)*(1/1000)</f>
        <v>1.7254357164973577E-3</v>
      </c>
      <c r="F802" s="7">
        <f>E802/VLOOKUP(B802,lookup_table!$A$2:$D$91,2)*1000</f>
        <v>7.6448193021593163</v>
      </c>
    </row>
    <row r="803" spans="1:6">
      <c r="A803" s="25">
        <v>40137</v>
      </c>
      <c r="B803">
        <v>54</v>
      </c>
      <c r="C803" t="s">
        <v>47</v>
      </c>
      <c r="D803">
        <v>4.999158113</v>
      </c>
      <c r="E803" s="8">
        <f>D803*VLOOKUP(Element_Concentrations!B803,lookup_table!$A$2:$D$91,4)*(1/1000)</f>
        <v>2.5773959516869579E-4</v>
      </c>
      <c r="F803" s="7">
        <f>E803/VLOOKUP(B803,lookup_table!$A$2:$D$91,2)*1000</f>
        <v>1.1419565581244828</v>
      </c>
    </row>
    <row r="804" spans="1:6">
      <c r="A804" s="25">
        <v>40137</v>
      </c>
      <c r="B804" s="21">
        <v>54</v>
      </c>
      <c r="C804" s="21" t="s">
        <v>46</v>
      </c>
      <c r="D804" s="21">
        <v>5.7865489300000004</v>
      </c>
      <c r="E804" s="8">
        <f>D804*VLOOKUP(Element_Concentrations!B804,lookup_table!$A$2:$D$91,4)*(1/1000)</f>
        <v>2.9833478856443796E-4</v>
      </c>
      <c r="F804" s="7">
        <f>E804/VLOOKUP(B804,lookup_table!$A$2:$D$91,2)*1000</f>
        <v>1.3218200645300751</v>
      </c>
    </row>
    <row r="805" spans="1:6">
      <c r="A805" s="25">
        <v>40137</v>
      </c>
      <c r="B805">
        <v>54</v>
      </c>
      <c r="C805" t="s">
        <v>45</v>
      </c>
      <c r="D805">
        <v>3.1125375050000001</v>
      </c>
      <c r="E805" s="8">
        <f>D805*VLOOKUP(Element_Concentrations!B805,lookup_table!$A$2:$D$91,4)*(1/1000)</f>
        <v>1.6047185113028298E-4</v>
      </c>
      <c r="F805" s="7">
        <f>E805/VLOOKUP(B805,lookup_table!$A$2:$D$91,2)*1000</f>
        <v>0.71099623894675668</v>
      </c>
    </row>
    <row r="806" spans="1:6">
      <c r="A806" s="25">
        <v>40137</v>
      </c>
      <c r="B806">
        <v>54</v>
      </c>
      <c r="C806" t="s">
        <v>84</v>
      </c>
      <c r="D806">
        <v>3.1082492839999998</v>
      </c>
      <c r="E806" s="8">
        <f>D806*VLOOKUP(Element_Concentrations!B806,lookup_table!$A$2:$D$91,4)*(1/1000)</f>
        <v>1.6025076503547436E-4</v>
      </c>
      <c r="F806" s="7">
        <f>E806/VLOOKUP(B806,lookup_table!$A$2:$D$91,2)*1000</f>
        <v>0.7100166815927087</v>
      </c>
    </row>
    <row r="807" spans="1:6">
      <c r="A807" s="25">
        <v>40137</v>
      </c>
      <c r="B807">
        <v>54</v>
      </c>
      <c r="C807" t="s">
        <v>83</v>
      </c>
      <c r="D807">
        <v>1.6352628170000001</v>
      </c>
      <c r="E807" s="8">
        <f>D807*VLOOKUP(Element_Concentrations!B807,lookup_table!$A$2:$D$91,4)*(1/1000)</f>
        <v>8.4308590950942186E-5</v>
      </c>
      <c r="F807" s="7">
        <f>E807/VLOOKUP(B807,lookup_table!$A$2:$D$91,2)*1000</f>
        <v>0.37354271577732473</v>
      </c>
    </row>
    <row r="808" spans="1:6">
      <c r="A808" s="25">
        <v>40137</v>
      </c>
      <c r="B808">
        <v>54</v>
      </c>
      <c r="C808" t="s">
        <v>82</v>
      </c>
      <c r="D808">
        <v>5.9661388190000002</v>
      </c>
      <c r="E808" s="8">
        <f>D808*VLOOKUP(Element_Concentrations!B808,lookup_table!$A$2:$D$91,4)*(1/1000)</f>
        <v>3.075938326356554E-4</v>
      </c>
      <c r="F808" s="7">
        <f>E808/VLOOKUP(B808,lookup_table!$A$2:$D$91,2)*1000</f>
        <v>1.3628437422935551</v>
      </c>
    </row>
    <row r="809" spans="1:6">
      <c r="A809" s="25">
        <v>40137</v>
      </c>
      <c r="B809">
        <v>54</v>
      </c>
      <c r="C809" t="s">
        <v>81</v>
      </c>
      <c r="D809">
        <v>5.7603395849999997</v>
      </c>
      <c r="E809" s="8">
        <f>D809*VLOOKUP(Element_Concentrations!B809,lookup_table!$A$2:$D$91,4)*(1/1000)</f>
        <v>2.9698352384801099E-4</v>
      </c>
      <c r="F809" s="7">
        <f>E809/VLOOKUP(B809,lookup_table!$A$2:$D$91,2)*1000</f>
        <v>1.315833069774085</v>
      </c>
    </row>
    <row r="810" spans="1:6">
      <c r="A810" s="25">
        <v>40137</v>
      </c>
      <c r="B810">
        <v>54</v>
      </c>
      <c r="C810" t="s">
        <v>80</v>
      </c>
      <c r="D810">
        <v>9.0742609599999996E-2</v>
      </c>
      <c r="E810" s="8">
        <f>D810*VLOOKUP(Element_Concentrations!B810,lookup_table!$A$2:$D$91,4)*(1/1000)</f>
        <v>4.6783804261033591E-6</v>
      </c>
      <c r="F810" s="7">
        <f>E810/VLOOKUP(B810,lookup_table!$A$2:$D$91,2)*1000</f>
        <v>2.0728313806395032E-2</v>
      </c>
    </row>
    <row r="811" spans="1:6">
      <c r="A811" s="25">
        <v>40137</v>
      </c>
      <c r="B811">
        <v>54</v>
      </c>
      <c r="C811" t="s">
        <v>79</v>
      </c>
      <c r="D811">
        <v>9.1625007800000005E-2</v>
      </c>
      <c r="E811" s="8">
        <f>D811*VLOOKUP(Element_Concentrations!B811,lookup_table!$A$2:$D$91,4)*(1/1000)</f>
        <v>4.7238738771414805E-6</v>
      </c>
      <c r="F811" s="7">
        <f>E811/VLOOKUP(B811,lookup_table!$A$2:$D$91,2)*1000</f>
        <v>2.0929879827831104E-2</v>
      </c>
    </row>
    <row r="812" spans="1:6">
      <c r="A812" s="25">
        <v>40137</v>
      </c>
      <c r="B812">
        <v>55</v>
      </c>
      <c r="C812" t="s">
        <v>126</v>
      </c>
      <c r="D812">
        <v>5.4248831650000003E-2</v>
      </c>
      <c r="E812" s="8">
        <f>D812*VLOOKUP(Element_Concentrations!B812,lookup_table!$A$2:$D$91,4)*(1/1000)</f>
        <v>2.7850102445982055E-6</v>
      </c>
      <c r="F812" s="7">
        <f>E812/VLOOKUP(B812,lookup_table!$A$2:$D$91,2)*1000</f>
        <v>9.4215502185324967E-3</v>
      </c>
    </row>
    <row r="813" spans="1:6">
      <c r="A813" s="25">
        <v>40137</v>
      </c>
      <c r="B813">
        <v>55</v>
      </c>
      <c r="C813" t="s">
        <v>129</v>
      </c>
      <c r="D813">
        <v>5.4286087240000003E-2</v>
      </c>
      <c r="E813" s="8">
        <f>D813*VLOOKUP(Element_Concentrations!B813,lookup_table!$A$2:$D$91,4)*(1/1000)</f>
        <v>2.7869228609009486E-6</v>
      </c>
      <c r="F813" s="7">
        <f>E813/VLOOKUP(B813,lookup_table!$A$2:$D$91,2)*1000</f>
        <v>9.428020503724455E-3</v>
      </c>
    </row>
    <row r="814" spans="1:6">
      <c r="A814" s="25">
        <v>40137</v>
      </c>
      <c r="B814">
        <v>55</v>
      </c>
      <c r="C814" t="s">
        <v>130</v>
      </c>
      <c r="D814">
        <v>4.7843157859999999E-2</v>
      </c>
      <c r="E814" s="8">
        <f>D814*VLOOKUP(Element_Concentrations!B814,lookup_table!$A$2:$D$91,4)*(1/1000)</f>
        <v>2.4561576852693222E-6</v>
      </c>
      <c r="F814" s="7">
        <f>E814/VLOOKUP(B814,lookup_table!$A$2:$D$91,2)*1000</f>
        <v>8.3090584752006837E-3</v>
      </c>
    </row>
    <row r="815" spans="1:6">
      <c r="A815" s="25">
        <v>40137</v>
      </c>
      <c r="B815">
        <v>55</v>
      </c>
      <c r="C815" t="s">
        <v>50</v>
      </c>
      <c r="D815">
        <v>49.45254602</v>
      </c>
      <c r="E815" s="8">
        <f>D815*VLOOKUP(Element_Concentrations!B815,lookup_table!$A$2:$D$91,4)*(1/1000)</f>
        <v>2.5387799718109543E-3</v>
      </c>
      <c r="F815" s="7">
        <f>E815/VLOOKUP(B815,lookup_table!$A$2:$D$91,2)*1000</f>
        <v>8.5885655338665572</v>
      </c>
    </row>
    <row r="816" spans="1:6">
      <c r="A816" s="25">
        <v>40137</v>
      </c>
      <c r="B816">
        <v>55</v>
      </c>
      <c r="C816" t="s">
        <v>49</v>
      </c>
      <c r="D816">
        <v>49.864373100000002</v>
      </c>
      <c r="E816" s="8">
        <f>D816*VLOOKUP(Element_Concentrations!B816,lookup_table!$A$2:$D$91,4)*(1/1000)</f>
        <v>2.5599222268958702E-3</v>
      </c>
      <c r="F816" s="7">
        <f>E816/VLOOKUP(B816,lookup_table!$A$2:$D$91,2)*1000</f>
        <v>8.6600887242756102</v>
      </c>
    </row>
    <row r="817" spans="1:6">
      <c r="A817" s="25">
        <v>40137</v>
      </c>
      <c r="B817">
        <v>55</v>
      </c>
      <c r="C817" t="s">
        <v>48</v>
      </c>
      <c r="D817">
        <v>37.827281280000001</v>
      </c>
      <c r="E817" s="8">
        <f>D817*VLOOKUP(Element_Concentrations!B817,lookup_table!$A$2:$D$91,4)*(1/1000)</f>
        <v>1.9419656181682563E-3</v>
      </c>
      <c r="F817" s="7">
        <f>E817/VLOOKUP(B817,lookup_table!$A$2:$D$91,2)*1000</f>
        <v>6.569572456590854</v>
      </c>
    </row>
    <row r="818" spans="1:6">
      <c r="A818" s="25">
        <v>40137</v>
      </c>
      <c r="B818">
        <v>55</v>
      </c>
      <c r="C818" t="s">
        <v>47</v>
      </c>
      <c r="D818">
        <v>7.35906211</v>
      </c>
      <c r="E818" s="8">
        <f>D818*VLOOKUP(Element_Concentrations!B818,lookup_table!$A$2:$D$91,4)*(1/1000)</f>
        <v>3.7779732288454704E-4</v>
      </c>
      <c r="F818" s="7">
        <f>E818/VLOOKUP(B818,lookup_table!$A$2:$D$91,2)*1000</f>
        <v>1.27806942789089</v>
      </c>
    </row>
    <row r="819" spans="1:6">
      <c r="A819" s="25">
        <v>40137</v>
      </c>
      <c r="B819" s="21">
        <v>55</v>
      </c>
      <c r="C819" s="21" t="s">
        <v>46</v>
      </c>
      <c r="D819" s="21">
        <v>8.5582391419999997</v>
      </c>
      <c r="E819" s="8">
        <f>D819*VLOOKUP(Element_Concentrations!B819,lookup_table!$A$2:$D$91,4)*(1/1000)</f>
        <v>4.3936031360025348E-4</v>
      </c>
      <c r="F819" s="7">
        <f>E819/VLOOKUP(B819,lookup_table!$A$2:$D$91,2)*1000</f>
        <v>1.4863339431672988</v>
      </c>
    </row>
    <row r="820" spans="1:6">
      <c r="A820" s="25">
        <v>40137</v>
      </c>
      <c r="B820">
        <v>55</v>
      </c>
      <c r="C820" t="s">
        <v>45</v>
      </c>
      <c r="D820">
        <v>1.528289191</v>
      </c>
      <c r="E820" s="8">
        <f>D820*VLOOKUP(Element_Concentrations!B820,lookup_table!$A$2:$D$91,4)*(1/1000)</f>
        <v>7.8458852000800721E-5</v>
      </c>
      <c r="F820" s="7">
        <f>E820/VLOOKUP(B820,lookup_table!$A$2:$D$91,2)*1000</f>
        <v>0.26542236806766145</v>
      </c>
    </row>
    <row r="821" spans="1:6">
      <c r="A821" s="25">
        <v>40137</v>
      </c>
      <c r="B821">
        <v>55</v>
      </c>
      <c r="C821" t="s">
        <v>84</v>
      </c>
      <c r="D821">
        <v>1.5298811450000001</v>
      </c>
      <c r="E821" s="8">
        <f>D821*VLOOKUP(Element_Concentrations!B821,lookup_table!$A$2:$D$91,4)*(1/1000)</f>
        <v>7.8540579257666508E-5</v>
      </c>
      <c r="F821" s="7">
        <f>E821/VLOOKUP(B821,lookup_table!$A$2:$D$91,2)*1000</f>
        <v>0.265698847285746</v>
      </c>
    </row>
    <row r="822" spans="1:6">
      <c r="A822" s="25">
        <v>40137</v>
      </c>
      <c r="B822">
        <v>55</v>
      </c>
      <c r="C822" t="s">
        <v>83</v>
      </c>
      <c r="D822">
        <v>0.46463212059999998</v>
      </c>
      <c r="E822" s="8">
        <f>D822*VLOOKUP(Element_Concentrations!B822,lookup_table!$A$2:$D$91,4)*(1/1000)</f>
        <v>2.3853144417726621E-5</v>
      </c>
      <c r="F822" s="7">
        <f>E822/VLOOKUP(B822,lookup_table!$A$2:$D$91,2)*1000</f>
        <v>8.0693993294068414E-2</v>
      </c>
    </row>
    <row r="823" spans="1:6">
      <c r="A823" s="25">
        <v>40137</v>
      </c>
      <c r="B823">
        <v>55</v>
      </c>
      <c r="C823" t="s">
        <v>82</v>
      </c>
      <c r="D823">
        <v>6.3527555400000004</v>
      </c>
      <c r="E823" s="8">
        <f>D823*VLOOKUP(Element_Concentrations!B823,lookup_table!$A$2:$D$91,4)*(1/1000)</f>
        <v>3.2613585808585803E-4</v>
      </c>
      <c r="F823" s="7">
        <f>E823/VLOOKUP(B823,lookup_table!$A$2:$D$91,2)*1000</f>
        <v>1.1033012790455279</v>
      </c>
    </row>
    <row r="824" spans="1:6">
      <c r="A824" s="25">
        <v>40137</v>
      </c>
      <c r="B824">
        <v>55</v>
      </c>
      <c r="C824" t="s">
        <v>81</v>
      </c>
      <c r="D824">
        <v>6.14711374</v>
      </c>
      <c r="E824" s="8">
        <f>D824*VLOOKUP(Element_Concentrations!B824,lookup_table!$A$2:$D$91,4)*(1/1000)</f>
        <v>3.1557868104999803E-4</v>
      </c>
      <c r="F824" s="7">
        <f>E824/VLOOKUP(B824,lookup_table!$A$2:$D$91,2)*1000</f>
        <v>1.0675868777063535</v>
      </c>
    </row>
    <row r="825" spans="1:6">
      <c r="A825" s="25">
        <v>40137</v>
      </c>
      <c r="B825">
        <v>55</v>
      </c>
      <c r="C825" t="s">
        <v>80</v>
      </c>
      <c r="D825">
        <v>9.3723142169999996E-2</v>
      </c>
      <c r="E825" s="8">
        <f>D825*VLOOKUP(Element_Concentrations!B825,lookup_table!$A$2:$D$91,4)*(1/1000)</f>
        <v>4.8115305557808089E-6</v>
      </c>
      <c r="F825" s="7">
        <f>E825/VLOOKUP(B825,lookup_table!$A$2:$D$91,2)*1000</f>
        <v>1.6277166968135349E-2</v>
      </c>
    </row>
    <row r="826" spans="1:6">
      <c r="A826" s="25">
        <v>40137</v>
      </c>
      <c r="B826">
        <v>55</v>
      </c>
      <c r="C826" t="s">
        <v>79</v>
      </c>
      <c r="D826">
        <v>9.6275371720000003E-2</v>
      </c>
      <c r="E826" s="8">
        <f>D826*VLOOKUP(Element_Concentrations!B826,lookup_table!$A$2:$D$91,4)*(1/1000)</f>
        <v>4.9425561507498447E-6</v>
      </c>
      <c r="F826" s="7">
        <f>E826/VLOOKUP(B826,lookup_table!$A$2:$D$91,2)*1000</f>
        <v>1.6720419995770789E-2</v>
      </c>
    </row>
    <row r="827" spans="1:6">
      <c r="A827" s="25">
        <v>40137</v>
      </c>
      <c r="B827">
        <v>56</v>
      </c>
      <c r="C827" t="s">
        <v>126</v>
      </c>
      <c r="D827">
        <v>6.6726398829999992E-2</v>
      </c>
      <c r="E827" s="8">
        <f>D827*VLOOKUP(Element_Concentrations!B827,lookup_table!$A$2:$D$91,4)*(1/1000)</f>
        <v>3.5410498783902056E-6</v>
      </c>
      <c r="F827" s="7">
        <f>E827/VLOOKUP(B827,lookup_table!$A$2:$D$91,2)*1000</f>
        <v>1.5633774297528501E-2</v>
      </c>
    </row>
    <row r="828" spans="1:6">
      <c r="A828" s="25">
        <v>40137</v>
      </c>
      <c r="B828">
        <v>56</v>
      </c>
      <c r="C828" t="s">
        <v>129</v>
      </c>
      <c r="D828">
        <v>7.206629861000001E-2</v>
      </c>
      <c r="E828" s="8">
        <f>D828*VLOOKUP(Element_Concentrations!B828,lookup_table!$A$2:$D$91,4)*(1/1000)</f>
        <v>3.8244287478952024E-6</v>
      </c>
      <c r="F828" s="7">
        <f>E828/VLOOKUP(B828,lookup_table!$A$2:$D$91,2)*1000</f>
        <v>1.6884895134195152E-2</v>
      </c>
    </row>
    <row r="829" spans="1:6">
      <c r="A829" s="25">
        <v>40137</v>
      </c>
      <c r="B829">
        <v>56</v>
      </c>
      <c r="C829" t="s">
        <v>130</v>
      </c>
      <c r="D829">
        <v>6.2234164240000001E-2</v>
      </c>
      <c r="E829" s="8">
        <f>D829*VLOOKUP(Element_Concentrations!B829,lookup_table!$A$2:$D$91,4)*(1/1000)</f>
        <v>3.3026550747211681E-6</v>
      </c>
      <c r="F829" s="7">
        <f>E829/VLOOKUP(B829,lookup_table!$A$2:$D$91,2)*1000</f>
        <v>1.4581258608040477E-2</v>
      </c>
    </row>
    <row r="830" spans="1:6">
      <c r="A830" s="25">
        <v>40137</v>
      </c>
      <c r="B830">
        <v>56</v>
      </c>
      <c r="C830" t="s">
        <v>50</v>
      </c>
      <c r="D830">
        <v>37.955740370000001</v>
      </c>
      <c r="E830" s="8">
        <f>D830*VLOOKUP(Element_Concentrations!B830,lookup_table!$A$2:$D$91,4)*(1/1000)</f>
        <v>2.0142428211032339E-3</v>
      </c>
      <c r="F830" s="7">
        <f>E830/VLOOKUP(B830,lookup_table!$A$2:$D$91,2)*1000</f>
        <v>8.8929042874314952</v>
      </c>
    </row>
    <row r="831" spans="1:6">
      <c r="A831" s="25">
        <v>40137</v>
      </c>
      <c r="B831">
        <v>56</v>
      </c>
      <c r="C831" t="s">
        <v>49</v>
      </c>
      <c r="D831">
        <v>38.26130998</v>
      </c>
      <c r="E831" s="8">
        <f>D831*VLOOKUP(Element_Concentrations!B831,lookup_table!$A$2:$D$91,4)*(1/1000)</f>
        <v>2.030458850280636E-3</v>
      </c>
      <c r="F831" s="7">
        <f>E831/VLOOKUP(B831,lookup_table!$A$2:$D$91,2)*1000</f>
        <v>8.9644982352345952</v>
      </c>
    </row>
    <row r="832" spans="1:6">
      <c r="A832" s="25">
        <v>40137</v>
      </c>
      <c r="B832">
        <v>56</v>
      </c>
      <c r="C832" t="s">
        <v>48</v>
      </c>
      <c r="D832">
        <v>19.478050150000001</v>
      </c>
      <c r="E832" s="8">
        <f>D832*VLOOKUP(Element_Concentrations!B832,lookup_table!$A$2:$D$91,4)*(1/1000)</f>
        <v>1.03366506097023E-3</v>
      </c>
      <c r="F832" s="7">
        <f>E832/VLOOKUP(B832,lookup_table!$A$2:$D$91,2)*1000</f>
        <v>4.5636426532901986</v>
      </c>
    </row>
    <row r="833" spans="1:6">
      <c r="A833" s="25">
        <v>40137</v>
      </c>
      <c r="B833">
        <v>56</v>
      </c>
      <c r="C833" t="s">
        <v>47</v>
      </c>
      <c r="D833">
        <v>4.9517022449999999</v>
      </c>
      <c r="E833" s="8">
        <f>D833*VLOOKUP(Element_Concentrations!B833,lookup_table!$A$2:$D$91,4)*(1/1000)</f>
        <v>2.6277792507810901E-4</v>
      </c>
      <c r="F833" s="7">
        <f>E833/VLOOKUP(B833,lookup_table!$A$2:$D$91,2)*1000</f>
        <v>1.1601674396384503</v>
      </c>
    </row>
    <row r="834" spans="1:6">
      <c r="A834" s="25">
        <v>40137</v>
      </c>
      <c r="B834" s="21">
        <v>56</v>
      </c>
      <c r="C834" s="21" t="s">
        <v>46</v>
      </c>
      <c r="D834" s="21">
        <v>5.8210149470000001</v>
      </c>
      <c r="E834" s="8">
        <f>D834*VLOOKUP(Element_Concentrations!B834,lookup_table!$A$2:$D$91,4)*(1/1000)</f>
        <v>3.0891078541038535E-4</v>
      </c>
      <c r="F834" s="7">
        <f>E834/VLOOKUP(B834,lookup_table!$A$2:$D$91,2)*1000</f>
        <v>1.3638445271981694</v>
      </c>
    </row>
    <row r="835" spans="1:6">
      <c r="A835" s="25">
        <v>40137</v>
      </c>
      <c r="B835">
        <v>56</v>
      </c>
      <c r="C835" t="s">
        <v>45</v>
      </c>
      <c r="D835">
        <v>3.8231779330000002</v>
      </c>
      <c r="E835" s="8">
        <f>D835*VLOOKUP(Element_Concentrations!B835,lookup_table!$A$2:$D$91,4)*(1/1000)</f>
        <v>2.0288917118403062E-4</v>
      </c>
      <c r="F835" s="7">
        <f>E835/VLOOKUP(B835,lookup_table!$A$2:$D$91,2)*1000</f>
        <v>0.89575793017232053</v>
      </c>
    </row>
    <row r="836" spans="1:6">
      <c r="A836" s="25">
        <v>40137</v>
      </c>
      <c r="B836">
        <v>56</v>
      </c>
      <c r="C836" t="s">
        <v>84</v>
      </c>
      <c r="D836">
        <v>3.8207232090000001</v>
      </c>
      <c r="E836" s="8">
        <f>D836*VLOOKUP(Element_Concentrations!B836,lookup_table!$A$2:$D$91,4)*(1/1000)</f>
        <v>2.0275890339985377E-4</v>
      </c>
      <c r="F836" s="7">
        <f>E836/VLOOKUP(B836,lookup_table!$A$2:$D$91,2)*1000</f>
        <v>0.89518279646734555</v>
      </c>
    </row>
    <row r="837" spans="1:6">
      <c r="A837" s="25">
        <v>40137</v>
      </c>
      <c r="B837">
        <v>56</v>
      </c>
      <c r="C837" t="s">
        <v>83</v>
      </c>
      <c r="D837">
        <v>0.28458971490000001</v>
      </c>
      <c r="E837" s="8">
        <f>D837*VLOOKUP(Element_Concentrations!B837,lookup_table!$A$2:$D$91,4)*(1/1000)</f>
        <v>1.5102663908256179E-5</v>
      </c>
      <c r="F837" s="7">
        <f>E837/VLOOKUP(B837,lookup_table!$A$2:$D$91,2)*1000</f>
        <v>6.6678427851020655E-2</v>
      </c>
    </row>
    <row r="838" spans="1:6">
      <c r="A838" s="25">
        <v>40137</v>
      </c>
      <c r="B838">
        <v>56</v>
      </c>
      <c r="C838" t="s">
        <v>82</v>
      </c>
      <c r="D838">
        <v>4.1558311430000003</v>
      </c>
      <c r="E838" s="8">
        <f>D838*VLOOKUP(Element_Concentrations!B838,lookup_table!$A$2:$D$91,4)*(1/1000)</f>
        <v>2.205424782629526E-4</v>
      </c>
      <c r="F838" s="7">
        <f>E838/VLOOKUP(B838,lookup_table!$A$2:$D$91,2)*1000</f>
        <v>0.97369747577462518</v>
      </c>
    </row>
    <row r="839" spans="1:6">
      <c r="A839" s="25">
        <v>40137</v>
      </c>
      <c r="B839">
        <v>56</v>
      </c>
      <c r="C839" t="s">
        <v>81</v>
      </c>
      <c r="D839">
        <v>4.0513540949999998</v>
      </c>
      <c r="E839" s="8">
        <f>D839*VLOOKUP(Element_Concentrations!B839,lookup_table!$A$2:$D$91,4)*(1/1000)</f>
        <v>2.1499806938427899E-4</v>
      </c>
      <c r="F839" s="7">
        <f>E839/VLOOKUP(B839,lookup_table!$A$2:$D$91,2)*1000</f>
        <v>0.94921884937871515</v>
      </c>
    </row>
    <row r="840" spans="1:6">
      <c r="A840" s="25">
        <v>40137</v>
      </c>
      <c r="B840">
        <v>56</v>
      </c>
      <c r="C840" t="s">
        <v>80</v>
      </c>
      <c r="D840">
        <v>8.4223517750000004E-2</v>
      </c>
      <c r="E840" s="8">
        <f>D840*VLOOKUP(Element_Concentrations!B840,lookup_table!$A$2:$D$91,4)*(1/1000)</f>
        <v>4.4695904846605503E-6</v>
      </c>
      <c r="F840" s="7">
        <f>E840/VLOOKUP(B840,lookup_table!$A$2:$D$91,2)*1000</f>
        <v>1.9733291323004637E-2</v>
      </c>
    </row>
    <row r="841" spans="1:6">
      <c r="A841" s="25">
        <v>40137</v>
      </c>
      <c r="B841">
        <v>56</v>
      </c>
      <c r="C841" t="s">
        <v>79</v>
      </c>
      <c r="D841">
        <v>8.3448239620000003E-2</v>
      </c>
      <c r="E841" s="8">
        <f>D841*VLOOKUP(Element_Concentrations!B841,lookup_table!$A$2:$D$91,4)*(1/1000)</f>
        <v>4.428447869802084E-6</v>
      </c>
      <c r="F841" s="7">
        <f>E841/VLOOKUP(B841,lookup_table!$A$2:$D$91,2)*1000</f>
        <v>1.9551646224291761E-2</v>
      </c>
    </row>
    <row r="842" spans="1:6">
      <c r="A842" s="25">
        <v>40137</v>
      </c>
      <c r="B842">
        <v>57</v>
      </c>
      <c r="C842" t="s">
        <v>126</v>
      </c>
      <c r="D842">
        <v>6.4060532150000002E-2</v>
      </c>
      <c r="E842" s="8">
        <f>D842*VLOOKUP(Element_Concentrations!B842,lookup_table!$A$2:$D$91,4)*(1/1000)</f>
        <v>3.3499686561456701E-6</v>
      </c>
      <c r="F842" s="7">
        <f>E842/VLOOKUP(B842,lookup_table!$A$2:$D$91,2)*1000</f>
        <v>1.4744580352753828E-2</v>
      </c>
    </row>
    <row r="843" spans="1:6">
      <c r="A843" s="25">
        <v>40137</v>
      </c>
      <c r="B843">
        <v>57</v>
      </c>
      <c r="C843" t="s">
        <v>129</v>
      </c>
      <c r="D843">
        <v>6.5263358859999995E-2</v>
      </c>
      <c r="E843" s="8">
        <f>D843*VLOOKUP(Element_Concentrations!B843,lookup_table!$A$2:$D$91,4)*(1/1000)</f>
        <v>3.4128690355530672E-6</v>
      </c>
      <c r="F843" s="7">
        <f>E843/VLOOKUP(B843,lookup_table!$A$2:$D$91,2)*1000</f>
        <v>1.5021430614230048E-2</v>
      </c>
    </row>
    <row r="844" spans="1:6">
      <c r="A844" s="25">
        <v>40137</v>
      </c>
      <c r="B844">
        <v>57</v>
      </c>
      <c r="C844" t="s">
        <v>130</v>
      </c>
      <c r="D844">
        <v>6.1373992620000005E-2</v>
      </c>
      <c r="E844" s="8">
        <f>D844*VLOOKUP(Element_Concentrations!B844,lookup_table!$A$2:$D$91,4)*(1/1000)</f>
        <v>3.2094792952717556E-6</v>
      </c>
      <c r="F844" s="7">
        <f>E844/VLOOKUP(B844,lookup_table!$A$2:$D$91,2)*1000</f>
        <v>1.4126229292569346E-2</v>
      </c>
    </row>
    <row r="845" spans="1:6">
      <c r="A845" s="25">
        <v>40137</v>
      </c>
      <c r="B845">
        <v>57</v>
      </c>
      <c r="C845" t="s">
        <v>50</v>
      </c>
      <c r="D845">
        <v>40.279386170000002</v>
      </c>
      <c r="E845" s="8">
        <f>D845*VLOOKUP(Element_Concentrations!B845,lookup_table!$A$2:$D$91,4)*(1/1000)</f>
        <v>2.1063621644967457E-3</v>
      </c>
      <c r="F845" s="7">
        <f>E845/VLOOKUP(B845,lookup_table!$A$2:$D$91,2)*1000</f>
        <v>9.27096023105962</v>
      </c>
    </row>
    <row r="846" spans="1:6">
      <c r="A846" s="25">
        <v>40137</v>
      </c>
      <c r="B846">
        <v>57</v>
      </c>
      <c r="C846" t="s">
        <v>49</v>
      </c>
      <c r="D846">
        <v>40.664953580000002</v>
      </c>
      <c r="E846" s="8">
        <f>D846*VLOOKUP(Element_Concentrations!B846,lookup_table!$A$2:$D$91,4)*(1/1000)</f>
        <v>2.1265249495218039E-3</v>
      </c>
      <c r="F846" s="7">
        <f>E846/VLOOKUP(B846,lookup_table!$A$2:$D$91,2)*1000</f>
        <v>9.3597048834586438</v>
      </c>
    </row>
    <row r="847" spans="1:6">
      <c r="A847" s="25">
        <v>40137</v>
      </c>
      <c r="B847">
        <v>57</v>
      </c>
      <c r="C847" t="s">
        <v>48</v>
      </c>
      <c r="D847">
        <v>31.140994490000001</v>
      </c>
      <c r="E847" s="8">
        <f>D847*VLOOKUP(Element_Concentrations!B847,lookup_table!$A$2:$D$91,4)*(1/1000)</f>
        <v>1.6284809376611617E-3</v>
      </c>
      <c r="F847" s="7">
        <f>E847/VLOOKUP(B847,lookup_table!$A$2:$D$91,2)*1000</f>
        <v>7.1676097608325779</v>
      </c>
    </row>
    <row r="848" spans="1:6">
      <c r="A848" s="25">
        <v>40137</v>
      </c>
      <c r="B848">
        <v>57</v>
      </c>
      <c r="C848" t="s">
        <v>47</v>
      </c>
      <c r="D848">
        <v>6.9261214569999998</v>
      </c>
      <c r="E848" s="8">
        <f>D848*VLOOKUP(Element_Concentrations!B848,lookup_table!$A$2:$D$91,4)*(1/1000)</f>
        <v>3.6219321024806654E-4</v>
      </c>
      <c r="F848" s="7">
        <f>E848/VLOOKUP(B848,lookup_table!$A$2:$D$91,2)*1000</f>
        <v>1.5941602563735322</v>
      </c>
    </row>
    <row r="849" spans="1:6">
      <c r="A849" s="25">
        <v>40137</v>
      </c>
      <c r="B849" s="21">
        <v>57</v>
      </c>
      <c r="C849" s="21" t="s">
        <v>46</v>
      </c>
      <c r="D849" s="21">
        <v>8.0037299019999999</v>
      </c>
      <c r="E849" s="8">
        <f>D849*VLOOKUP(Element_Concentrations!B849,lookup_table!$A$2:$D$91,4)*(1/1000)</f>
        <v>4.1854545074920758E-4</v>
      </c>
      <c r="F849" s="7">
        <f>E849/VLOOKUP(B849,lookup_table!$A$2:$D$91,2)*1000</f>
        <v>1.8421894839313713</v>
      </c>
    </row>
    <row r="850" spans="1:6">
      <c r="A850" s="25">
        <v>40137</v>
      </c>
      <c r="B850">
        <v>57</v>
      </c>
      <c r="C850" t="s">
        <v>45</v>
      </c>
      <c r="D850">
        <v>1.76928313</v>
      </c>
      <c r="E850" s="8">
        <f>D850*VLOOKUP(Element_Concentrations!B850,lookup_table!$A$2:$D$91,4)*(1/1000)</f>
        <v>9.2522538143593983E-5</v>
      </c>
      <c r="F850" s="7">
        <f>E850/VLOOKUP(B850,lookup_table!$A$2:$D$91,2)*1000</f>
        <v>0.40722948126581854</v>
      </c>
    </row>
    <row r="851" spans="1:6">
      <c r="A851" s="25">
        <v>40137</v>
      </c>
      <c r="B851">
        <v>57</v>
      </c>
      <c r="C851" t="s">
        <v>84</v>
      </c>
      <c r="D851">
        <v>1.7707965969999999</v>
      </c>
      <c r="E851" s="8">
        <f>D851*VLOOKUP(Element_Concentrations!B851,lookup_table!$A$2:$D$91,4)*(1/1000)</f>
        <v>9.2601683084198583E-5</v>
      </c>
      <c r="F851" s="7">
        <f>E851/VLOOKUP(B851,lookup_table!$A$2:$D$91,2)*1000</f>
        <v>0.40757783047622614</v>
      </c>
    </row>
    <row r="852" spans="1:6">
      <c r="A852" s="25">
        <v>40137</v>
      </c>
      <c r="B852">
        <v>57</v>
      </c>
      <c r="C852" t="s">
        <v>83</v>
      </c>
      <c r="D852">
        <v>0.57458453249999997</v>
      </c>
      <c r="E852" s="8">
        <f>D852*VLOOKUP(Element_Concentrations!B852,lookup_table!$A$2:$D$91,4)*(1/1000)</f>
        <v>3.0047208625648494E-5</v>
      </c>
      <c r="F852" s="7">
        <f>E852/VLOOKUP(B852,lookup_table!$A$2:$D$91,2)*1000</f>
        <v>0.13225003796500218</v>
      </c>
    </row>
    <row r="853" spans="1:6">
      <c r="A853" s="25">
        <v>40137</v>
      </c>
      <c r="B853">
        <v>57</v>
      </c>
      <c r="C853" t="s">
        <v>82</v>
      </c>
      <c r="D853">
        <v>5.7584909260000003</v>
      </c>
      <c r="E853" s="8">
        <f>D853*VLOOKUP(Element_Concentrations!B853,lookup_table!$A$2:$D$91,4)*(1/1000)</f>
        <v>3.0113337278605878E-4</v>
      </c>
      <c r="F853" s="7">
        <f>E853/VLOOKUP(B853,lookup_table!$A$2:$D$91,2)*1000</f>
        <v>1.3254109717696247</v>
      </c>
    </row>
    <row r="854" spans="1:6">
      <c r="A854" s="25">
        <v>40137</v>
      </c>
      <c r="B854">
        <v>57</v>
      </c>
      <c r="C854" t="s">
        <v>81</v>
      </c>
      <c r="D854">
        <v>5.5829321959999998</v>
      </c>
      <c r="E854" s="8">
        <f>D854*VLOOKUP(Element_Concentrations!B854,lookup_table!$A$2:$D$91,4)*(1/1000)</f>
        <v>2.9195273967118476E-4</v>
      </c>
      <c r="F854" s="7">
        <f>E854/VLOOKUP(B854,lookup_table!$A$2:$D$91,2)*1000</f>
        <v>1.2850032555950033</v>
      </c>
    </row>
    <row r="855" spans="1:6">
      <c r="A855" s="25">
        <v>40137</v>
      </c>
      <c r="B855">
        <v>57</v>
      </c>
      <c r="C855" t="s">
        <v>80</v>
      </c>
      <c r="D855">
        <v>0.1213807365</v>
      </c>
      <c r="E855" s="8">
        <f>D855*VLOOKUP(Element_Concentrations!B855,lookup_table!$A$2:$D$91,4)*(1/1000)</f>
        <v>6.3474599583836996E-6</v>
      </c>
      <c r="F855" s="7">
        <f>E855/VLOOKUP(B855,lookup_table!$A$2:$D$91,2)*1000</f>
        <v>2.7937763901336704E-2</v>
      </c>
    </row>
    <row r="856" spans="1:6">
      <c r="A856" s="25">
        <v>40137</v>
      </c>
      <c r="B856">
        <v>57</v>
      </c>
      <c r="C856" t="s">
        <v>79</v>
      </c>
      <c r="D856">
        <v>0.12261269399999999</v>
      </c>
      <c r="E856" s="8">
        <f>D856*VLOOKUP(Element_Concentrations!B856,lookup_table!$A$2:$D$91,4)*(1/1000)</f>
        <v>6.411883697497199E-6</v>
      </c>
      <c r="F856" s="7">
        <f>E856/VLOOKUP(B856,lookup_table!$A$2:$D$91,2)*1000</f>
        <v>2.8221319091096823E-2</v>
      </c>
    </row>
    <row r="857" spans="1:6">
      <c r="A857" s="25">
        <v>40137</v>
      </c>
      <c r="B857">
        <v>58</v>
      </c>
      <c r="C857" t="s">
        <v>126</v>
      </c>
      <c r="D857">
        <v>0.62139378779999999</v>
      </c>
      <c r="E857" s="8">
        <f>D857*VLOOKUP(Element_Concentrations!B857,lookup_table!$A$2:$D$91,4)*(1/1000)</f>
        <v>3.2449618574567457E-5</v>
      </c>
      <c r="F857" s="7">
        <f>E857/VLOOKUP(B857,lookup_table!$A$2:$D$91,2)*1000</f>
        <v>0.14551398463931595</v>
      </c>
    </row>
    <row r="858" spans="1:6">
      <c r="A858" s="25">
        <v>40137</v>
      </c>
      <c r="B858">
        <v>58</v>
      </c>
      <c r="C858" t="s">
        <v>129</v>
      </c>
      <c r="D858">
        <v>0.68783250490000003</v>
      </c>
      <c r="E858" s="8">
        <f>D858*VLOOKUP(Element_Concentrations!B858,lookup_table!$A$2:$D$91,4)*(1/1000)</f>
        <v>3.591909488863143E-5</v>
      </c>
      <c r="F858" s="7">
        <f>E858/VLOOKUP(B858,lookup_table!$A$2:$D$91,2)*1000</f>
        <v>0.16107217438848173</v>
      </c>
    </row>
    <row r="859" spans="1:6">
      <c r="A859" s="25">
        <v>40137</v>
      </c>
      <c r="B859">
        <v>58</v>
      </c>
      <c r="C859" t="s">
        <v>130</v>
      </c>
      <c r="D859">
        <v>0.66184230970000002</v>
      </c>
      <c r="E859" s="8">
        <f>D859*VLOOKUP(Element_Concentrations!B859,lookup_table!$A$2:$D$91,4)*(1/1000)</f>
        <v>3.4561868702150785E-5</v>
      </c>
      <c r="F859" s="7">
        <f>E859/VLOOKUP(B859,lookup_table!$A$2:$D$91,2)*1000</f>
        <v>0.15498595830560891</v>
      </c>
    </row>
    <row r="860" spans="1:6">
      <c r="A860" s="25">
        <v>40137</v>
      </c>
      <c r="B860">
        <v>58</v>
      </c>
      <c r="C860" t="s">
        <v>50</v>
      </c>
      <c r="D860">
        <v>38.21563493</v>
      </c>
      <c r="E860" s="8">
        <f>D860*VLOOKUP(Element_Concentrations!B860,lookup_table!$A$2:$D$91,4)*(1/1000)</f>
        <v>1.9956472069890506E-3</v>
      </c>
      <c r="F860" s="7">
        <f>E860/VLOOKUP(B860,lookup_table!$A$2:$D$91,2)*1000</f>
        <v>8.9490906143006743</v>
      </c>
    </row>
    <row r="861" spans="1:6">
      <c r="A861" s="25">
        <v>40137</v>
      </c>
      <c r="B861">
        <v>58</v>
      </c>
      <c r="C861" t="s">
        <v>49</v>
      </c>
      <c r="D861">
        <v>38.535619830000002</v>
      </c>
      <c r="E861" s="8">
        <f>D861*VLOOKUP(Element_Concentrations!B861,lookup_table!$A$2:$D$91,4)*(1/1000)</f>
        <v>2.0123570424564808E-3</v>
      </c>
      <c r="F861" s="7">
        <f>E861/VLOOKUP(B861,lookup_table!$A$2:$D$91,2)*1000</f>
        <v>9.0240226119124696</v>
      </c>
    </row>
    <row r="862" spans="1:6">
      <c r="A862" s="25">
        <v>40137</v>
      </c>
      <c r="B862">
        <v>58</v>
      </c>
      <c r="C862" t="s">
        <v>48</v>
      </c>
      <c r="D862">
        <v>36.369010670000002</v>
      </c>
      <c r="E862" s="8">
        <f>D862*VLOOKUP(Element_Concentrations!B862,lookup_table!$A$2:$D$91,4)*(1/1000)</f>
        <v>1.8992151954948689E-3</v>
      </c>
      <c r="F862" s="7">
        <f>E862/VLOOKUP(B862,lookup_table!$A$2:$D$91,2)*1000</f>
        <v>8.5166600694837165</v>
      </c>
    </row>
    <row r="863" spans="1:6">
      <c r="A863" s="25">
        <v>40137</v>
      </c>
      <c r="B863">
        <v>58</v>
      </c>
      <c r="C863" t="s">
        <v>47</v>
      </c>
      <c r="D863">
        <v>4.684169668</v>
      </c>
      <c r="E863" s="8">
        <f>D863*VLOOKUP(Element_Concentrations!B863,lookup_table!$A$2:$D$91,4)*(1/1000)</f>
        <v>2.4461061898172761E-4</v>
      </c>
      <c r="F863" s="7">
        <f>E863/VLOOKUP(B863,lookup_table!$A$2:$D$91,2)*1000</f>
        <v>1.096908605299227</v>
      </c>
    </row>
    <row r="864" spans="1:6">
      <c r="A864" s="25">
        <v>40137</v>
      </c>
      <c r="B864" s="21">
        <v>58</v>
      </c>
      <c r="C864" s="21" t="s">
        <v>46</v>
      </c>
      <c r="D864" s="21">
        <v>5.4819792930000002</v>
      </c>
      <c r="E864" s="8">
        <f>D864*VLOOKUP(Element_Concentrations!B864,lookup_table!$A$2:$D$91,4)*(1/1000)</f>
        <v>2.8627279606596506E-4</v>
      </c>
      <c r="F864" s="7">
        <f>E864/VLOOKUP(B864,lookup_table!$A$2:$D$91,2)*1000</f>
        <v>1.2837345115065697</v>
      </c>
    </row>
    <row r="865" spans="1:6">
      <c r="A865" s="25">
        <v>40137</v>
      </c>
      <c r="B865">
        <v>58</v>
      </c>
      <c r="C865" t="s">
        <v>45</v>
      </c>
      <c r="D865">
        <v>2.4487190459999999</v>
      </c>
      <c r="E865" s="8">
        <f>D865*VLOOKUP(Element_Concentrations!B865,lookup_table!$A$2:$D$91,4)*(1/1000)</f>
        <v>1.2787382268545221E-4</v>
      </c>
      <c r="F865" s="7">
        <f>E865/VLOOKUP(B865,lookup_table!$A$2:$D$91,2)*1000</f>
        <v>0.57342521383610856</v>
      </c>
    </row>
    <row r="866" spans="1:6">
      <c r="A866" s="25">
        <v>40137</v>
      </c>
      <c r="B866">
        <v>58</v>
      </c>
      <c r="C866" t="s">
        <v>84</v>
      </c>
      <c r="D866">
        <v>2.4645463040000002</v>
      </c>
      <c r="E866" s="8">
        <f>D866*VLOOKUP(Element_Concentrations!B866,lookup_table!$A$2:$D$91,4)*(1/1000)</f>
        <v>1.2870033317729279E-4</v>
      </c>
      <c r="F866" s="7">
        <f>E866/VLOOKUP(B866,lookup_table!$A$2:$D$91,2)*1000</f>
        <v>0.57713153891162683</v>
      </c>
    </row>
    <row r="867" spans="1:6">
      <c r="A867" s="25">
        <v>40137</v>
      </c>
      <c r="B867">
        <v>58</v>
      </c>
      <c r="C867" t="s">
        <v>83</v>
      </c>
      <c r="D867">
        <v>0.65328361069999996</v>
      </c>
      <c r="E867" s="8">
        <f>D867*VLOOKUP(Element_Concentrations!B867,lookup_table!$A$2:$D$91,4)*(1/1000)</f>
        <v>3.4114927449281483E-5</v>
      </c>
      <c r="F867" s="7">
        <f>E867/VLOOKUP(B867,lookup_table!$A$2:$D$91,2)*1000</f>
        <v>0.15298173744072413</v>
      </c>
    </row>
    <row r="868" spans="1:6">
      <c r="A868" s="25">
        <v>40137</v>
      </c>
      <c r="B868">
        <v>58</v>
      </c>
      <c r="C868" t="s">
        <v>82</v>
      </c>
      <c r="D868">
        <v>4.5159676390000003</v>
      </c>
      <c r="E868" s="8">
        <f>D868*VLOOKUP(Element_Concentrations!B868,lookup_table!$A$2:$D$91,4)*(1/1000)</f>
        <v>2.358269912859273E-4</v>
      </c>
      <c r="F868" s="7">
        <f>E868/VLOOKUP(B868,lookup_table!$A$2:$D$91,2)*1000</f>
        <v>1.057520140295638</v>
      </c>
    </row>
    <row r="869" spans="1:6">
      <c r="A869" s="25">
        <v>40137</v>
      </c>
      <c r="B869">
        <v>58</v>
      </c>
      <c r="C869" t="s">
        <v>81</v>
      </c>
      <c r="D869">
        <v>4.3227687770000003</v>
      </c>
      <c r="E869" s="8">
        <f>D869*VLOOKUP(Element_Concentrations!B869,lookup_table!$A$2:$D$91,4)*(1/1000)</f>
        <v>2.2573801147308389E-4</v>
      </c>
      <c r="F869" s="7">
        <f>E869/VLOOKUP(B869,lookup_table!$A$2:$D$91,2)*1000</f>
        <v>1.0122780783546363</v>
      </c>
    </row>
    <row r="870" spans="1:6">
      <c r="A870" s="25">
        <v>40137</v>
      </c>
      <c r="B870">
        <v>58</v>
      </c>
      <c r="C870" t="s">
        <v>80</v>
      </c>
      <c r="D870">
        <v>0.13709056219999999</v>
      </c>
      <c r="E870" s="8">
        <f>D870*VLOOKUP(Element_Concentrations!B870,lookup_table!$A$2:$D$91,4)*(1/1000)</f>
        <v>7.1589651214775389E-6</v>
      </c>
      <c r="F870" s="7">
        <f>E870/VLOOKUP(B870,lookup_table!$A$2:$D$91,2)*1000</f>
        <v>3.2102982607522597E-2</v>
      </c>
    </row>
    <row r="871" spans="1:6">
      <c r="A871" s="25">
        <v>40137</v>
      </c>
      <c r="B871">
        <v>58</v>
      </c>
      <c r="C871" t="s">
        <v>79</v>
      </c>
      <c r="D871">
        <v>0.1372131643</v>
      </c>
      <c r="E871" s="8">
        <f>D871*VLOOKUP(Element_Concentrations!B871,lookup_table!$A$2:$D$91,4)*(1/1000)</f>
        <v>7.1653674889610095E-6</v>
      </c>
      <c r="F871" s="7">
        <f>E871/VLOOKUP(B871,lookup_table!$A$2:$D$91,2)*1000</f>
        <v>3.2131692775609913E-2</v>
      </c>
    </row>
    <row r="872" spans="1:6">
      <c r="A872" s="25">
        <v>40137</v>
      </c>
      <c r="B872">
        <v>59</v>
      </c>
      <c r="C872" t="s">
        <v>126</v>
      </c>
      <c r="D872">
        <v>5.5656970129999997E-2</v>
      </c>
      <c r="E872" s="8">
        <f>D872*VLOOKUP(Element_Concentrations!B872,lookup_table!$A$2:$D$91,4)*(1/1000)</f>
        <v>2.854111691054452E-6</v>
      </c>
      <c r="F872" s="7">
        <f>E872/VLOOKUP(B872,lookup_table!$A$2:$D$91,2)*1000</f>
        <v>1.1692387099772437E-2</v>
      </c>
    </row>
    <row r="873" spans="1:6">
      <c r="A873" s="25">
        <v>40137</v>
      </c>
      <c r="B873">
        <v>59</v>
      </c>
      <c r="C873" t="s">
        <v>129</v>
      </c>
      <c r="D873">
        <v>5.9441393759999996E-2</v>
      </c>
      <c r="E873" s="8">
        <f>D873*VLOOKUP(Element_Concentrations!B873,lookup_table!$A$2:$D$91,4)*(1/1000)</f>
        <v>3.0481784485703035E-6</v>
      </c>
      <c r="F873" s="7">
        <f>E873/VLOOKUP(B873,lookup_table!$A$2:$D$91,2)*1000</f>
        <v>1.2487416831504724E-2</v>
      </c>
    </row>
    <row r="874" spans="1:6">
      <c r="A874" s="25">
        <v>40137</v>
      </c>
      <c r="B874">
        <v>59</v>
      </c>
      <c r="C874" t="s">
        <v>130</v>
      </c>
      <c r="D874">
        <v>4.96583606E-2</v>
      </c>
      <c r="E874" s="8">
        <f>D874*VLOOKUP(Element_Concentrations!B874,lookup_table!$A$2:$D$91,4)*(1/1000)</f>
        <v>2.54650059491224E-6</v>
      </c>
      <c r="F874" s="7">
        <f>E874/VLOOKUP(B874,lookup_table!$A$2:$D$91,2)*1000</f>
        <v>1.0432202355232446E-2</v>
      </c>
    </row>
    <row r="875" spans="1:6">
      <c r="A875" s="25">
        <v>40137</v>
      </c>
      <c r="B875">
        <v>59</v>
      </c>
      <c r="C875" t="s">
        <v>50</v>
      </c>
      <c r="D875">
        <v>45.869473999999997</v>
      </c>
      <c r="E875" s="8">
        <f>D875*VLOOKUP(Element_Concentrations!B875,lookup_table!$A$2:$D$91,4)*(1/1000)</f>
        <v>2.3522049745095999E-3</v>
      </c>
      <c r="F875" s="7">
        <f>E875/VLOOKUP(B875,lookup_table!$A$2:$D$91,2)*1000</f>
        <v>9.6362350451028256</v>
      </c>
    </row>
    <row r="876" spans="1:6">
      <c r="A876" s="25">
        <v>40137</v>
      </c>
      <c r="B876">
        <v>59</v>
      </c>
      <c r="C876" t="s">
        <v>49</v>
      </c>
      <c r="D876">
        <v>46.265384539999999</v>
      </c>
      <c r="E876" s="8">
        <f>D876*VLOOKUP(Element_Concentrations!B876,lookup_table!$A$2:$D$91,4)*(1/1000)</f>
        <v>2.372507425365016E-3</v>
      </c>
      <c r="F876" s="7">
        <f>E876/VLOOKUP(B876,lookup_table!$A$2:$D$91,2)*1000</f>
        <v>9.7194077237403356</v>
      </c>
    </row>
    <row r="877" spans="1:6">
      <c r="A877" s="25">
        <v>40137</v>
      </c>
      <c r="B877">
        <v>59</v>
      </c>
      <c r="C877" t="s">
        <v>48</v>
      </c>
      <c r="D877">
        <v>26.367162660000002</v>
      </c>
      <c r="E877" s="8">
        <f>D877*VLOOKUP(Element_Concentrations!B877,lookup_table!$A$2:$D$91,4)*(1/1000)</f>
        <v>1.3521186480698639E-3</v>
      </c>
      <c r="F877" s="7">
        <f>E877/VLOOKUP(B877,lookup_table!$A$2:$D$91,2)*1000</f>
        <v>5.5391997053251281</v>
      </c>
    </row>
    <row r="878" spans="1:6">
      <c r="A878" s="25">
        <v>40137</v>
      </c>
      <c r="B878">
        <v>59</v>
      </c>
      <c r="C878" t="s">
        <v>47</v>
      </c>
      <c r="D878">
        <v>5.9119910659999997</v>
      </c>
      <c r="E878" s="8">
        <f>D878*VLOOKUP(Element_Concentrations!B878,lookup_table!$A$2:$D$91,4)*(1/1000)</f>
        <v>3.0316926666090641E-4</v>
      </c>
      <c r="F878" s="7">
        <f>E878/VLOOKUP(B878,lookup_table!$A$2:$D$91,2)*1000</f>
        <v>1.241987983043451</v>
      </c>
    </row>
    <row r="879" spans="1:6">
      <c r="A879" s="25">
        <v>40137</v>
      </c>
      <c r="B879" s="21">
        <v>59</v>
      </c>
      <c r="C879" s="21" t="s">
        <v>46</v>
      </c>
      <c r="D879" s="21">
        <v>6.8949635230000004</v>
      </c>
      <c r="E879" s="8">
        <f>D879*VLOOKUP(Element_Concentrations!B879,lookup_table!$A$2:$D$91,4)*(1/1000)</f>
        <v>3.5357648744484922E-4</v>
      </c>
      <c r="F879" s="7">
        <f>E879/VLOOKUP(B879,lookup_table!$A$2:$D$91,2)*1000</f>
        <v>1.4484903213635771</v>
      </c>
    </row>
    <row r="880" spans="1:6">
      <c r="A880" s="25">
        <v>40137</v>
      </c>
      <c r="B880">
        <v>59</v>
      </c>
      <c r="C880" t="s">
        <v>45</v>
      </c>
      <c r="D880">
        <v>1.0016646229999999</v>
      </c>
      <c r="E880" s="8">
        <f>D880*VLOOKUP(Element_Concentrations!B880,lookup_table!$A$2:$D$91,4)*(1/1000)</f>
        <v>5.1365762533289197E-5</v>
      </c>
      <c r="F880" s="7">
        <f>E880/VLOOKUP(B880,lookup_table!$A$2:$D$91,2)*1000</f>
        <v>0.21042917875169684</v>
      </c>
    </row>
    <row r="881" spans="1:6">
      <c r="A881" s="25">
        <v>40137</v>
      </c>
      <c r="B881">
        <v>59</v>
      </c>
      <c r="C881" t="s">
        <v>84</v>
      </c>
      <c r="D881">
        <v>1.002591684</v>
      </c>
      <c r="E881" s="8">
        <f>D881*VLOOKUP(Element_Concentrations!B881,lookup_table!$A$2:$D$91,4)*(1/1000)</f>
        <v>5.1413302592193595E-5</v>
      </c>
      <c r="F881" s="7">
        <f>E881/VLOOKUP(B881,lookup_table!$A$2:$D$91,2)*1000</f>
        <v>0.21062393524044898</v>
      </c>
    </row>
    <row r="882" spans="1:6">
      <c r="A882" s="25">
        <v>40137</v>
      </c>
      <c r="B882">
        <v>59</v>
      </c>
      <c r="C882" t="s">
        <v>83</v>
      </c>
      <c r="D882">
        <v>0.4038407598</v>
      </c>
      <c r="E882" s="8">
        <f>D882*VLOOKUP(Element_Concentrations!B882,lookup_table!$A$2:$D$91,4)*(1/1000)</f>
        <v>2.070911569884792E-5</v>
      </c>
      <c r="F882" s="7">
        <f>E882/VLOOKUP(B882,lookup_table!$A$2:$D$91,2)*1000</f>
        <v>8.4838655054682174E-2</v>
      </c>
    </row>
    <row r="883" spans="1:6">
      <c r="A883" s="25">
        <v>40137</v>
      </c>
      <c r="B883">
        <v>59</v>
      </c>
      <c r="C883" t="s">
        <v>82</v>
      </c>
      <c r="D883">
        <v>5.5619827260000001</v>
      </c>
      <c r="E883" s="8">
        <f>D883*VLOOKUP(Element_Concentrations!B883,lookup_table!$A$2:$D$91,4)*(1/1000)</f>
        <v>2.8522069898237039E-4</v>
      </c>
      <c r="F883" s="7">
        <f>E883/VLOOKUP(B883,lookup_table!$A$2:$D$91,2)*1000</f>
        <v>1.1684584145119639</v>
      </c>
    </row>
    <row r="884" spans="1:6">
      <c r="A884" s="25">
        <v>40137</v>
      </c>
      <c r="B884">
        <v>59</v>
      </c>
      <c r="C884" t="s">
        <v>81</v>
      </c>
      <c r="D884">
        <v>5.3740407609999998</v>
      </c>
      <c r="E884" s="8">
        <f>D884*VLOOKUP(Element_Concentrations!B884,lookup_table!$A$2:$D$91,4)*(1/1000)</f>
        <v>2.7558295984038438E-4</v>
      </c>
      <c r="F884" s="7">
        <f>E884/VLOOKUP(B884,lookup_table!$A$2:$D$91,2)*1000</f>
        <v>1.1289756650568799</v>
      </c>
    </row>
    <row r="885" spans="1:6">
      <c r="A885" s="25">
        <v>40137</v>
      </c>
      <c r="B885">
        <v>59</v>
      </c>
      <c r="C885" t="s">
        <v>80</v>
      </c>
      <c r="D885">
        <v>0.1155899264</v>
      </c>
      <c r="E885" s="8">
        <f>D885*VLOOKUP(Element_Concentrations!B885,lookup_table!$A$2:$D$91,4)*(1/1000)</f>
        <v>5.9274976617625603E-6</v>
      </c>
      <c r="F885" s="7">
        <f>E885/VLOOKUP(B885,lookup_table!$A$2:$D$91,2)*1000</f>
        <v>2.4283071125614748E-2</v>
      </c>
    </row>
    <row r="886" spans="1:6">
      <c r="A886" s="25">
        <v>40137</v>
      </c>
      <c r="B886">
        <v>59</v>
      </c>
      <c r="C886" t="s">
        <v>79</v>
      </c>
      <c r="D886">
        <v>0.11688049609999999</v>
      </c>
      <c r="E886" s="8">
        <f>D886*VLOOKUP(Element_Concentrations!B886,lookup_table!$A$2:$D$91,4)*(1/1000)</f>
        <v>5.993678592206439E-6</v>
      </c>
      <c r="F886" s="7">
        <f>E886/VLOOKUP(B886,lookup_table!$A$2:$D$91,2)*1000</f>
        <v>2.4554193331447927E-2</v>
      </c>
    </row>
    <row r="887" spans="1:6">
      <c r="A887" s="25">
        <v>40137</v>
      </c>
      <c r="B887">
        <v>60</v>
      </c>
      <c r="C887" t="s">
        <v>126</v>
      </c>
      <c r="D887">
        <v>6.7590604249999992E-2</v>
      </c>
      <c r="E887" s="8">
        <f>D887*VLOOKUP(Element_Concentrations!B887,lookup_table!$A$2:$D$91,4)*(1/1000)</f>
        <v>3.4704260570954007E-6</v>
      </c>
      <c r="F887" s="7">
        <f>E887/VLOOKUP(B887,lookup_table!$A$2:$D$91,2)*1000</f>
        <v>1.2385531966793008E-2</v>
      </c>
    </row>
    <row r="888" spans="1:6">
      <c r="A888" s="25">
        <v>40137</v>
      </c>
      <c r="B888">
        <v>60</v>
      </c>
      <c r="C888" t="s">
        <v>129</v>
      </c>
      <c r="D888">
        <v>7.0126656630000006E-2</v>
      </c>
      <c r="E888" s="8">
        <f>D888*VLOOKUP(Element_Concentrations!B888,lookup_table!$A$2:$D$91,4)*(1/1000)</f>
        <v>3.6006391593360249E-6</v>
      </c>
      <c r="F888" s="7">
        <f>E888/VLOOKUP(B888,lookup_table!$A$2:$D$91,2)*1000</f>
        <v>1.2850246821327712E-2</v>
      </c>
    </row>
    <row r="889" spans="1:6">
      <c r="A889" s="25">
        <v>40137</v>
      </c>
      <c r="B889">
        <v>60</v>
      </c>
      <c r="C889" t="s">
        <v>130</v>
      </c>
      <c r="D889">
        <v>6.1573709000000004E-2</v>
      </c>
      <c r="E889" s="8">
        <f>D889*VLOOKUP(Element_Concentrations!B889,lookup_table!$A$2:$D$91,4)*(1/1000)</f>
        <v>3.1614897738632009E-6</v>
      </c>
      <c r="F889" s="7">
        <f>E889/VLOOKUP(B889,lookup_table!$A$2:$D$91,2)*1000</f>
        <v>1.1282975638341188E-2</v>
      </c>
    </row>
    <row r="890" spans="1:6">
      <c r="A890" s="25">
        <v>40137</v>
      </c>
      <c r="B890">
        <v>60</v>
      </c>
      <c r="C890" t="s">
        <v>50</v>
      </c>
      <c r="D890">
        <v>36.518069680000004</v>
      </c>
      <c r="E890" s="8">
        <f>D890*VLOOKUP(Element_Concentrations!B890,lookup_table!$A$2:$D$91,4)*(1/1000)</f>
        <v>1.8750129841056647E-3</v>
      </c>
      <c r="F890" s="7">
        <f>E890/VLOOKUP(B890,lookup_table!$A$2:$D$91,2)*1000</f>
        <v>6.6916951609766766</v>
      </c>
    </row>
    <row r="891" spans="1:6">
      <c r="A891" s="25">
        <v>40137</v>
      </c>
      <c r="B891">
        <v>60</v>
      </c>
      <c r="C891" t="s">
        <v>49</v>
      </c>
      <c r="D891">
        <v>36.831990419999997</v>
      </c>
      <c r="E891" s="8">
        <f>D891*VLOOKUP(Element_Concentrations!B891,lookup_table!$A$2:$D$91,4)*(1/1000)</f>
        <v>1.8911311817168162E-3</v>
      </c>
      <c r="F891" s="7">
        <f>E891/VLOOKUP(B891,lookup_table!$A$2:$D$91,2)*1000</f>
        <v>6.7492190639429559</v>
      </c>
    </row>
    <row r="892" spans="1:6">
      <c r="A892" s="25">
        <v>40137</v>
      </c>
      <c r="B892">
        <v>60</v>
      </c>
      <c r="C892" t="s">
        <v>48</v>
      </c>
      <c r="D892">
        <v>35.89324989</v>
      </c>
      <c r="E892" s="8">
        <f>D892*VLOOKUP(Element_Concentrations!B892,lookup_table!$A$2:$D$91,4)*(1/1000)</f>
        <v>1.8429317369520724E-3</v>
      </c>
      <c r="F892" s="7">
        <f>E892/VLOOKUP(B892,lookup_table!$A$2:$D$91,2)*1000</f>
        <v>6.577201059786125</v>
      </c>
    </row>
    <row r="893" spans="1:6">
      <c r="A893" s="25">
        <v>40137</v>
      </c>
      <c r="B893">
        <v>60</v>
      </c>
      <c r="C893" t="s">
        <v>47</v>
      </c>
      <c r="D893">
        <v>6.0026358020000004</v>
      </c>
      <c r="E893" s="8">
        <f>D893*VLOOKUP(Element_Concentrations!B893,lookup_table!$A$2:$D$91,4)*(1/1000)</f>
        <v>3.082041347265297E-4</v>
      </c>
      <c r="F893" s="7">
        <f>E893/VLOOKUP(B893,lookup_table!$A$2:$D$91,2)*1000</f>
        <v>1.0999433787527826</v>
      </c>
    </row>
    <row r="894" spans="1:6">
      <c r="A894" s="25">
        <v>40137</v>
      </c>
      <c r="B894" s="21">
        <v>60</v>
      </c>
      <c r="C894" s="21" t="s">
        <v>46</v>
      </c>
      <c r="D894" s="21">
        <v>7.0644699649999998</v>
      </c>
      <c r="E894" s="8">
        <f>D894*VLOOKUP(Element_Concentrations!B894,lookup_table!$A$2:$D$91,4)*(1/1000)</f>
        <v>3.6272379745893208E-4</v>
      </c>
      <c r="F894" s="7">
        <f>E894/VLOOKUP(B894,lookup_table!$A$2:$D$91,2)*1000</f>
        <v>1.2945174784401574</v>
      </c>
    </row>
    <row r="895" spans="1:6">
      <c r="A895" s="25">
        <v>40137</v>
      </c>
      <c r="B895">
        <v>60</v>
      </c>
      <c r="C895" t="s">
        <v>45</v>
      </c>
      <c r="D895">
        <v>1.9292136010000001</v>
      </c>
      <c r="E895" s="8">
        <f>D895*VLOOKUP(Element_Concentrations!B895,lookup_table!$A$2:$D$91,4)*(1/1000)</f>
        <v>9.9055086500624825E-5</v>
      </c>
      <c r="F895" s="7">
        <f>E895/VLOOKUP(B895,lookup_table!$A$2:$D$91,2)*1000</f>
        <v>0.35351565489159464</v>
      </c>
    </row>
    <row r="896" spans="1:6">
      <c r="A896" s="25">
        <v>40137</v>
      </c>
      <c r="B896">
        <v>60</v>
      </c>
      <c r="C896" t="s">
        <v>84</v>
      </c>
      <c r="D896">
        <v>1.9199947020000001</v>
      </c>
      <c r="E896" s="8">
        <f>D896*VLOOKUP(Element_Concentrations!B896,lookup_table!$A$2:$D$91,4)*(1/1000)</f>
        <v>9.8581743975249635E-5</v>
      </c>
      <c r="F896" s="7">
        <f>E896/VLOOKUP(B896,lookup_table!$A$2:$D$91,2)*1000</f>
        <v>0.35182635251695088</v>
      </c>
    </row>
    <row r="897" spans="1:6">
      <c r="A897" s="25">
        <v>40137</v>
      </c>
      <c r="B897">
        <v>60</v>
      </c>
      <c r="C897" t="s">
        <v>83</v>
      </c>
      <c r="D897">
        <v>0.84889025809999996</v>
      </c>
      <c r="E897" s="8">
        <f>D897*VLOOKUP(Element_Concentrations!B897,lookup_table!$A$2:$D$91,4)*(1/1000)</f>
        <v>4.3586100524092894E-5</v>
      </c>
      <c r="F897" s="7">
        <f>E897/VLOOKUP(B897,lookup_table!$A$2:$D$91,2)*1000</f>
        <v>0.15555353506100247</v>
      </c>
    </row>
    <row r="898" spans="1:6">
      <c r="A898" s="25">
        <v>40137</v>
      </c>
      <c r="B898">
        <v>60</v>
      </c>
      <c r="C898" t="s">
        <v>82</v>
      </c>
      <c r="D898">
        <v>7.5047264709999997</v>
      </c>
      <c r="E898" s="8">
        <f>D898*VLOOKUP(Element_Concentrations!B898,lookup_table!$A$2:$D$91,4)*(1/1000)</f>
        <v>3.8532867970820085E-4</v>
      </c>
      <c r="F898" s="7">
        <f>E898/VLOOKUP(B898,lookup_table!$A$2:$D$91,2)*1000</f>
        <v>1.3751915764032865</v>
      </c>
    </row>
    <row r="899" spans="1:6">
      <c r="A899" s="25">
        <v>40137</v>
      </c>
      <c r="B899">
        <v>60</v>
      </c>
      <c r="C899" t="s">
        <v>81</v>
      </c>
      <c r="D899">
        <v>7.2509940139999998</v>
      </c>
      <c r="E899" s="8">
        <f>D899*VLOOKUP(Element_Concentrations!B899,lookup_table!$A$2:$D$91,4)*(1/1000)</f>
        <v>3.7230083745002724E-4</v>
      </c>
      <c r="F899" s="7">
        <f>E899/VLOOKUP(B899,lookup_table!$A$2:$D$91,2)*1000</f>
        <v>1.32869677890802</v>
      </c>
    </row>
    <row r="900" spans="1:6">
      <c r="A900" s="25">
        <v>40137</v>
      </c>
      <c r="B900">
        <v>60</v>
      </c>
      <c r="C900" t="s">
        <v>80</v>
      </c>
      <c r="D900">
        <v>6.9138729329999996E-2</v>
      </c>
      <c r="E900" s="8">
        <f>D900*VLOOKUP(Element_Concentrations!B900,lookup_table!$A$2:$D$91,4)*(1/1000)</f>
        <v>3.5499142297029843E-6</v>
      </c>
      <c r="F900" s="7">
        <f>E900/VLOOKUP(B900,lookup_table!$A$2:$D$91,2)*1000</f>
        <v>1.266921566632043E-2</v>
      </c>
    </row>
    <row r="901" spans="1:6">
      <c r="A901" s="25">
        <v>40137</v>
      </c>
      <c r="B901">
        <v>60</v>
      </c>
      <c r="C901" t="s">
        <v>79</v>
      </c>
      <c r="D901">
        <v>6.8312122990000002E-2</v>
      </c>
      <c r="E901" s="8">
        <f>D901*VLOOKUP(Element_Concentrations!B901,lookup_table!$A$2:$D$91,4)*(1/1000)</f>
        <v>3.5074722924969527E-6</v>
      </c>
      <c r="F901" s="7">
        <f>E901/VLOOKUP(B901,lookup_table!$A$2:$D$91,2)*1000</f>
        <v>1.2517745512123315E-2</v>
      </c>
    </row>
    <row r="902" spans="1:6">
      <c r="A902" s="25">
        <v>40137</v>
      </c>
      <c r="B902">
        <v>61</v>
      </c>
      <c r="C902" t="s">
        <v>126</v>
      </c>
      <c r="D902">
        <v>6.2351388710000004E-2</v>
      </c>
      <c r="E902" s="8">
        <f>D902*VLOOKUP(Element_Concentrations!B902,lookup_table!$A$2:$D$91,4)*(1/1000)</f>
        <v>3.2121939030062959E-6</v>
      </c>
      <c r="F902" s="7">
        <f>E902/VLOOKUP(B902,lookup_table!$A$2:$D$91,2)*1000</f>
        <v>1.486438640909901E-2</v>
      </c>
    </row>
    <row r="903" spans="1:6">
      <c r="A903" s="25">
        <v>40137</v>
      </c>
      <c r="B903" s="21">
        <v>61</v>
      </c>
      <c r="C903" s="21" t="s">
        <v>129</v>
      </c>
      <c r="D903" s="21">
        <v>6.8730851479999994E-2</v>
      </c>
      <c r="E903" s="8">
        <f>D903*VLOOKUP(Element_Concentrations!B903,lookup_table!$A$2:$D$91,4)*(1/1000)</f>
        <v>3.5408485142060476E-6</v>
      </c>
      <c r="F903" s="7">
        <f>E903/VLOOKUP(B903,lookup_table!$A$2:$D$91,2)*1000</f>
        <v>1.6385231440102028E-2</v>
      </c>
    </row>
    <row r="904" spans="1:6">
      <c r="A904" s="25">
        <v>40137</v>
      </c>
      <c r="B904">
        <v>61</v>
      </c>
      <c r="C904" t="s">
        <v>130</v>
      </c>
      <c r="D904">
        <v>6.0187864120000004E-2</v>
      </c>
      <c r="E904" s="8">
        <f>D904*VLOOKUP(Element_Concentrations!B904,lookup_table!$A$2:$D$91,4)*(1/1000)</f>
        <v>3.1007343085885119E-6</v>
      </c>
      <c r="F904" s="7">
        <f>E904/VLOOKUP(B904,lookup_table!$A$2:$D$91,2)*1000</f>
        <v>1.4348608554319815E-2</v>
      </c>
    </row>
    <row r="905" spans="1:6">
      <c r="A905" s="25">
        <v>40137</v>
      </c>
      <c r="B905">
        <v>61</v>
      </c>
      <c r="C905" t="s">
        <v>50</v>
      </c>
      <c r="D905">
        <v>21.149310610000001</v>
      </c>
      <c r="E905" s="8">
        <f>D905*VLOOKUP(Element_Concentrations!B905,lookup_table!$A$2:$D$91,4)*(1/1000)</f>
        <v>1.0895617242817359E-3</v>
      </c>
      <c r="F905" s="7">
        <f>E905/VLOOKUP(B905,lookup_table!$A$2:$D$91,2)*1000</f>
        <v>5.0419330137979452</v>
      </c>
    </row>
    <row r="906" spans="1:6">
      <c r="A906" s="25">
        <v>40137</v>
      </c>
      <c r="B906">
        <v>61</v>
      </c>
      <c r="C906" t="s">
        <v>49</v>
      </c>
      <c r="D906">
        <v>21.34811783</v>
      </c>
      <c r="E906" s="8">
        <f>D906*VLOOKUP(Element_Concentrations!B906,lookup_table!$A$2:$D$91,4)*(1/1000)</f>
        <v>1.0998037951188079E-3</v>
      </c>
      <c r="F906" s="7">
        <f>E906/VLOOKUP(B906,lookup_table!$A$2:$D$91,2)*1000</f>
        <v>5.0893280662601024</v>
      </c>
    </row>
    <row r="907" spans="1:6">
      <c r="A907" s="25">
        <v>40137</v>
      </c>
      <c r="B907">
        <v>61</v>
      </c>
      <c r="C907" t="s">
        <v>48</v>
      </c>
      <c r="D907">
        <v>25.804175860000001</v>
      </c>
      <c r="E907" s="8">
        <f>D907*VLOOKUP(Element_Concentrations!B907,lookup_table!$A$2:$D$91,4)*(1/1000)</f>
        <v>1.329369210285136E-3</v>
      </c>
      <c r="F907" s="7">
        <f>E907/VLOOKUP(B907,lookup_table!$A$2:$D$91,2)*1000</f>
        <v>6.1516391035869331</v>
      </c>
    </row>
    <row r="908" spans="1:6">
      <c r="A908" s="25">
        <v>40137</v>
      </c>
      <c r="B908">
        <v>61</v>
      </c>
      <c r="C908" t="s">
        <v>47</v>
      </c>
      <c r="D908">
        <v>2.7120094259999998</v>
      </c>
      <c r="E908" s="8">
        <f>D908*VLOOKUP(Element_Concentrations!B908,lookup_table!$A$2:$D$91,4)*(1/1000)</f>
        <v>1.3971621680489756E-4</v>
      </c>
      <c r="F908" s="7">
        <f>E908/VLOOKUP(B908,lookup_table!$A$2:$D$91,2)*1000</f>
        <v>0.64653501529337143</v>
      </c>
    </row>
    <row r="909" spans="1:6">
      <c r="A909" s="25">
        <v>40137</v>
      </c>
      <c r="B909" s="21">
        <v>61</v>
      </c>
      <c r="C909" s="21" t="s">
        <v>46</v>
      </c>
      <c r="D909" s="21">
        <v>3.1436341919999999</v>
      </c>
      <c r="E909" s="8">
        <f>D909*VLOOKUP(Element_Concentrations!B909,lookup_table!$A$2:$D$91,4)*(1/1000)</f>
        <v>1.6195248884977919E-4</v>
      </c>
      <c r="F909" s="7">
        <f>E909/VLOOKUP(B909,lookup_table!$A$2:$D$91,2)*1000</f>
        <v>0.74943308121137997</v>
      </c>
    </row>
    <row r="910" spans="1:6">
      <c r="A910" s="25">
        <v>40137</v>
      </c>
      <c r="B910">
        <v>61</v>
      </c>
      <c r="C910" t="s">
        <v>45</v>
      </c>
      <c r="D910">
        <v>3.1046606130000001</v>
      </c>
      <c r="E910" s="8">
        <f>D910*VLOOKUP(Element_Concentrations!B910,lookup_table!$A$2:$D$91,4)*(1/1000)</f>
        <v>1.5994466359628878E-4</v>
      </c>
      <c r="F910" s="7">
        <f>E910/VLOOKUP(B910,lookup_table!$A$2:$D$91,2)*1000</f>
        <v>0.74014189540161401</v>
      </c>
    </row>
    <row r="911" spans="1:6">
      <c r="A911" s="25">
        <v>40137</v>
      </c>
      <c r="B911">
        <v>61</v>
      </c>
      <c r="C911" t="s">
        <v>84</v>
      </c>
      <c r="D911">
        <v>3.1055828220000001</v>
      </c>
      <c r="E911" s="8">
        <f>D911*VLOOKUP(Element_Concentrations!B911,lookup_table!$A$2:$D$91,4)*(1/1000)</f>
        <v>1.599921735906672E-4</v>
      </c>
      <c r="F911" s="7">
        <f>E911/VLOOKUP(B911,lookup_table!$A$2:$D$91,2)*1000</f>
        <v>0.74036174729600746</v>
      </c>
    </row>
    <row r="912" spans="1:6">
      <c r="A912" s="25">
        <v>40137</v>
      </c>
      <c r="B912">
        <v>61</v>
      </c>
      <c r="C912" t="s">
        <v>83</v>
      </c>
      <c r="D912">
        <v>0.2892837606</v>
      </c>
      <c r="E912" s="8">
        <f>D912*VLOOKUP(Element_Concentrations!B912,lookup_table!$A$2:$D$91,4)*(1/1000)</f>
        <v>1.4903205065086559E-5</v>
      </c>
      <c r="F912" s="7">
        <f>E912/VLOOKUP(B912,lookup_table!$A$2:$D$91,2)*1000</f>
        <v>6.8964391786610638E-2</v>
      </c>
    </row>
    <row r="913" spans="1:6">
      <c r="A913" s="25">
        <v>40137</v>
      </c>
      <c r="B913">
        <v>61</v>
      </c>
      <c r="C913" t="s">
        <v>82</v>
      </c>
      <c r="D913">
        <v>3.8273050729999998</v>
      </c>
      <c r="E913" s="8">
        <f>D913*VLOOKUP(Element_Concentrations!B913,lookup_table!$A$2:$D$91,4)*(1/1000)</f>
        <v>1.9717357182878479E-4</v>
      </c>
      <c r="F913" s="7">
        <f>E913/VLOOKUP(B913,lookup_table!$A$2:$D$91,2)*1000</f>
        <v>0.91241819448766692</v>
      </c>
    </row>
    <row r="914" spans="1:6">
      <c r="A914" s="25">
        <v>40137</v>
      </c>
      <c r="B914">
        <v>61</v>
      </c>
      <c r="C914" t="s">
        <v>81</v>
      </c>
      <c r="D914">
        <v>3.0383770050000001</v>
      </c>
      <c r="E914" s="8">
        <f>D914*VLOOKUP(Element_Concentrations!B914,lookup_table!$A$2:$D$91,4)*(1/1000)</f>
        <v>1.5652989119278797E-4</v>
      </c>
      <c r="F914" s="7">
        <f>E914/VLOOKUP(B914,lookup_table!$A$2:$D$91,2)*1000</f>
        <v>0.7243400795594076</v>
      </c>
    </row>
    <row r="915" spans="1:6">
      <c r="A915" s="25">
        <v>40137</v>
      </c>
      <c r="B915">
        <v>61</v>
      </c>
      <c r="C915" t="s">
        <v>80</v>
      </c>
      <c r="D915">
        <v>4.963314512E-2</v>
      </c>
      <c r="E915" s="8">
        <f>D915*VLOOKUP(Element_Concentrations!B915,lookup_table!$A$2:$D$91,4)*(1/1000)</f>
        <v>2.5569805170341115E-6</v>
      </c>
      <c r="F915" s="7">
        <f>E915/VLOOKUP(B915,lookup_table!$A$2:$D$91,2)*1000</f>
        <v>1.1832394803489642E-2</v>
      </c>
    </row>
    <row r="916" spans="1:6">
      <c r="A916" s="25">
        <v>40137</v>
      </c>
      <c r="B916">
        <v>61</v>
      </c>
      <c r="C916" t="s">
        <v>79</v>
      </c>
      <c r="D916">
        <v>5.148599693E-2</v>
      </c>
      <c r="E916" s="8">
        <f>D916*VLOOKUP(Element_Concentrations!B916,lookup_table!$A$2:$D$91,4)*(1/1000)</f>
        <v>2.6524349954409681E-6</v>
      </c>
      <c r="F916" s="7">
        <f>E916/VLOOKUP(B916,lookup_table!$A$2:$D$91,2)*1000</f>
        <v>1.2274109187602815E-2</v>
      </c>
    </row>
    <row r="917" spans="1:6">
      <c r="A917" s="25">
        <v>40137</v>
      </c>
      <c r="B917">
        <v>62</v>
      </c>
      <c r="C917" t="s">
        <v>126</v>
      </c>
      <c r="D917">
        <v>3.6595361709999996E-2</v>
      </c>
      <c r="E917" s="8">
        <f>D917*VLOOKUP(Element_Concentrations!B917,lookup_table!$A$2:$D$91,4)*(1/1000)</f>
        <v>1.8900296676278571E-6</v>
      </c>
      <c r="F917" s="7">
        <f>E917/VLOOKUP(B917,lookup_table!$A$2:$D$91,2)*1000</f>
        <v>9.0910517923417835E-3</v>
      </c>
    </row>
    <row r="918" spans="1:6">
      <c r="A918" s="25">
        <v>40137</v>
      </c>
      <c r="B918" s="21">
        <v>62</v>
      </c>
      <c r="C918" s="21" t="s">
        <v>129</v>
      </c>
      <c r="D918" s="21">
        <v>3.7621845209999998E-2</v>
      </c>
      <c r="E918" s="8">
        <f>D918*VLOOKUP(Element_Concentrations!B918,lookup_table!$A$2:$D$91,4)*(1/1000)</f>
        <v>1.9430441530073072E-6</v>
      </c>
      <c r="F918" s="7">
        <f>E918/VLOOKUP(B918,lookup_table!$A$2:$D$91,2)*1000</f>
        <v>9.3460517220168692E-3</v>
      </c>
    </row>
    <row r="919" spans="1:6">
      <c r="A919" s="25">
        <v>40137</v>
      </c>
      <c r="B919">
        <v>62</v>
      </c>
      <c r="C919" t="s">
        <v>130</v>
      </c>
      <c r="D919">
        <v>3.1121503250000002E-2</v>
      </c>
      <c r="E919" s="8">
        <f>D919*VLOOKUP(Element_Concentrations!B919,lookup_table!$A$2:$D$91,4)*(1/1000)</f>
        <v>1.6073229419017751E-6</v>
      </c>
      <c r="F919" s="7">
        <f>E919/VLOOKUP(B919,lookup_table!$A$2:$D$91,2)*1000</f>
        <v>7.7312310817786202E-3</v>
      </c>
    </row>
    <row r="920" spans="1:6">
      <c r="A920" s="25">
        <v>40137</v>
      </c>
      <c r="B920">
        <v>62</v>
      </c>
      <c r="C920" t="s">
        <v>50</v>
      </c>
      <c r="D920">
        <v>35.553953040000003</v>
      </c>
      <c r="E920" s="8">
        <f>D920*VLOOKUP(Element_Concentrations!B920,lookup_table!$A$2:$D$91,4)*(1/1000)</f>
        <v>1.8362443464709683E-3</v>
      </c>
      <c r="F920" s="7">
        <f>E920/VLOOKUP(B920,lookup_table!$A$2:$D$91,2)*1000</f>
        <v>8.8323441388694963</v>
      </c>
    </row>
    <row r="921" spans="1:6">
      <c r="A921" s="25">
        <v>40137</v>
      </c>
      <c r="B921">
        <v>62</v>
      </c>
      <c r="C921" t="s">
        <v>49</v>
      </c>
      <c r="D921">
        <v>35.58490793</v>
      </c>
      <c r="E921" s="8">
        <f>D921*VLOOKUP(Element_Concentrations!B921,lookup_table!$A$2:$D$91,4)*(1/1000)</f>
        <v>1.8378430643883313E-3</v>
      </c>
      <c r="F921" s="7">
        <f>E921/VLOOKUP(B921,lookup_table!$A$2:$D$91,2)*1000</f>
        <v>8.8400339797418521</v>
      </c>
    </row>
    <row r="922" spans="1:6">
      <c r="A922" s="25">
        <v>40137</v>
      </c>
      <c r="B922">
        <v>62</v>
      </c>
      <c r="C922" t="s">
        <v>48</v>
      </c>
      <c r="D922">
        <v>26.63627765</v>
      </c>
      <c r="E922" s="8">
        <f>D922*VLOOKUP(Element_Concentrations!B922,lookup_table!$A$2:$D$91,4)*(1/1000)</f>
        <v>1.375675840906255E-3</v>
      </c>
      <c r="F922" s="7">
        <f>E922/VLOOKUP(B922,lookup_table!$A$2:$D$91,2)*1000</f>
        <v>6.6170074117664992</v>
      </c>
    </row>
    <row r="923" spans="1:6">
      <c r="A923" s="25">
        <v>40137</v>
      </c>
      <c r="B923">
        <v>62</v>
      </c>
      <c r="C923" t="s">
        <v>47</v>
      </c>
      <c r="D923">
        <v>5.5413001040000003</v>
      </c>
      <c r="E923" s="8">
        <f>D923*VLOOKUP(Element_Concentrations!B923,lookup_table!$A$2:$D$91,4)*(1/1000)</f>
        <v>2.8618986408125686E-4</v>
      </c>
      <c r="F923" s="7">
        <f>E923/VLOOKUP(B923,lookup_table!$A$2:$D$91,2)*1000</f>
        <v>1.3765746228054683</v>
      </c>
    </row>
    <row r="924" spans="1:6">
      <c r="A924" s="25">
        <v>40137</v>
      </c>
      <c r="B924" s="21">
        <v>62</v>
      </c>
      <c r="C924" s="21" t="s">
        <v>46</v>
      </c>
      <c r="D924" s="21">
        <v>6.4419827400000003</v>
      </c>
      <c r="E924" s="8">
        <f>D924*VLOOKUP(Element_Concentrations!B924,lookup_table!$A$2:$D$91,4)*(1/1000)</f>
        <v>3.3270714997795802E-4</v>
      </c>
      <c r="F924" s="7">
        <f>E924/VLOOKUP(B924,lookup_table!$A$2:$D$91,2)*1000</f>
        <v>1.6003229917169697</v>
      </c>
    </row>
    <row r="925" spans="1:6">
      <c r="A925" s="25">
        <v>40137</v>
      </c>
      <c r="B925">
        <v>62</v>
      </c>
      <c r="C925" t="s">
        <v>45</v>
      </c>
      <c r="D925">
        <v>0.69505503869999996</v>
      </c>
      <c r="E925" s="8">
        <f>D925*VLOOKUP(Element_Concentrations!B925,lookup_table!$A$2:$D$91,4)*(1/1000)</f>
        <v>3.5897299067227294E-5</v>
      </c>
      <c r="F925" s="7">
        <f>E925/VLOOKUP(B925,lookup_table!$A$2:$D$91,2)*1000</f>
        <v>0.17266618117954446</v>
      </c>
    </row>
    <row r="926" spans="1:6">
      <c r="A926" s="25">
        <v>40137</v>
      </c>
      <c r="B926">
        <v>62</v>
      </c>
      <c r="C926" t="s">
        <v>84</v>
      </c>
      <c r="D926">
        <v>0.69620076399999997</v>
      </c>
      <c r="E926" s="8">
        <f>D926*VLOOKUP(Element_Concentrations!B926,lookup_table!$A$2:$D$91,4)*(1/1000)</f>
        <v>3.5956471998078804E-5</v>
      </c>
      <c r="F926" s="7">
        <f>E926/VLOOKUP(B926,lookup_table!$A$2:$D$91,2)*1000</f>
        <v>0.17295080326156231</v>
      </c>
    </row>
    <row r="927" spans="1:6">
      <c r="A927" s="25">
        <v>40137</v>
      </c>
      <c r="B927">
        <v>62</v>
      </c>
      <c r="C927" t="s">
        <v>83</v>
      </c>
      <c r="D927">
        <v>0.35919323269999998</v>
      </c>
      <c r="E927" s="8">
        <f>D927*VLOOKUP(Element_Concentrations!B927,lookup_table!$A$2:$D$91,4)*(1/1000)</f>
        <v>1.855114513128709E-5</v>
      </c>
      <c r="F927" s="7">
        <f>E927/VLOOKUP(B927,lookup_table!$A$2:$D$91,2)*1000</f>
        <v>8.9231097312588215E-2</v>
      </c>
    </row>
    <row r="928" spans="1:6">
      <c r="A928" s="25">
        <v>40137</v>
      </c>
      <c r="B928">
        <v>62</v>
      </c>
      <c r="C928" t="s">
        <v>82</v>
      </c>
      <c r="D928">
        <v>4.4996418909999996</v>
      </c>
      <c r="E928" s="8">
        <f>D928*VLOOKUP(Element_Concentrations!B928,lookup_table!$A$2:$D$91,4)*(1/1000)</f>
        <v>2.3239165485190968E-4</v>
      </c>
      <c r="F928" s="7">
        <f>E928/VLOOKUP(B928,lookup_table!$A$2:$D$91,2)*1000</f>
        <v>1.1178049776426633</v>
      </c>
    </row>
    <row r="929" spans="1:6">
      <c r="A929" s="25">
        <v>40137</v>
      </c>
      <c r="B929">
        <v>62</v>
      </c>
      <c r="C929" t="s">
        <v>81</v>
      </c>
      <c r="D929">
        <v>4.3236805220000001</v>
      </c>
      <c r="E929" s="8">
        <f>D929*VLOOKUP(Element_Concentrations!B929,lookup_table!$A$2:$D$91,4)*(1/1000)</f>
        <v>2.2330383081557741E-4</v>
      </c>
      <c r="F929" s="7">
        <f>E929/VLOOKUP(B929,lookup_table!$A$2:$D$91,2)*1000</f>
        <v>1.0740925003154276</v>
      </c>
    </row>
    <row r="930" spans="1:6">
      <c r="A930" s="25">
        <v>40137</v>
      </c>
      <c r="B930">
        <v>62</v>
      </c>
      <c r="C930" t="s">
        <v>80</v>
      </c>
      <c r="D930">
        <v>6.3166293449999994E-2</v>
      </c>
      <c r="E930" s="8">
        <f>D930*VLOOKUP(Element_Concentrations!B930,lookup_table!$A$2:$D$91,4)*(1/1000)</f>
        <v>3.2623306079241153E-6</v>
      </c>
      <c r="F930" s="7">
        <f>E930/VLOOKUP(B930,lookup_table!$A$2:$D$91,2)*1000</f>
        <v>1.5691825915940909E-2</v>
      </c>
    </row>
    <row r="931" spans="1:6">
      <c r="A931" s="25">
        <v>40137</v>
      </c>
      <c r="B931">
        <v>62</v>
      </c>
      <c r="C931" t="s">
        <v>79</v>
      </c>
      <c r="D931">
        <v>6.4492698000000001E-2</v>
      </c>
      <c r="E931" s="8">
        <f>D931*VLOOKUP(Element_Concentrations!B931,lookup_table!$A$2:$D$91,4)*(1/1000)</f>
        <v>3.3308350257966004E-6</v>
      </c>
      <c r="F931" s="7">
        <f>E931/VLOOKUP(B931,lookup_table!$A$2:$D$91,2)*1000</f>
        <v>1.6021332495414143E-2</v>
      </c>
    </row>
    <row r="932" spans="1:6">
      <c r="A932" s="25">
        <v>40137</v>
      </c>
      <c r="B932">
        <v>63</v>
      </c>
      <c r="C932" t="s">
        <v>126</v>
      </c>
      <c r="D932">
        <v>0.12267163709999999</v>
      </c>
      <c r="E932" s="8">
        <f>D932*VLOOKUP(Element_Concentrations!B932,lookup_table!$A$2:$D$91,4)*(1/1000)</f>
        <v>6.3829364917331695E-6</v>
      </c>
      <c r="F932" s="7">
        <f>E932/VLOOKUP(B932,lookup_table!$A$2:$D$91,2)*1000</f>
        <v>2.4418272730425281E-2</v>
      </c>
    </row>
    <row r="933" spans="1:6">
      <c r="A933" s="25">
        <v>40137</v>
      </c>
      <c r="B933" s="21">
        <v>63</v>
      </c>
      <c r="C933" s="21" t="s">
        <v>129</v>
      </c>
      <c r="D933" s="21">
        <v>0.13897842230000002</v>
      </c>
      <c r="E933" s="8">
        <f>D933*VLOOKUP(Element_Concentrations!B933,lookup_table!$A$2:$D$91,4)*(1/1000)</f>
        <v>7.2314225540092117E-6</v>
      </c>
      <c r="F933" s="7">
        <f>E933/VLOOKUP(B933,lookup_table!$A$2:$D$91,2)*1000</f>
        <v>2.7664202578459109E-2</v>
      </c>
    </row>
    <row r="934" spans="1:6">
      <c r="A934" s="25">
        <v>40137</v>
      </c>
      <c r="B934">
        <v>63</v>
      </c>
      <c r="C934" t="s">
        <v>130</v>
      </c>
      <c r="D934">
        <v>0.12326537679999999</v>
      </c>
      <c r="E934" s="8">
        <f>D934*VLOOKUP(Element_Concentrations!B934,lookup_table!$A$2:$D$91,4)*(1/1000)</f>
        <v>6.4138303714213596E-6</v>
      </c>
      <c r="F934" s="7">
        <f>E934/VLOOKUP(B934,lookup_table!$A$2:$D$91,2)*1000</f>
        <v>2.4536458957235496E-2</v>
      </c>
    </row>
    <row r="935" spans="1:6">
      <c r="A935" s="25">
        <v>40137</v>
      </c>
      <c r="B935">
        <v>63</v>
      </c>
      <c r="C935" t="s">
        <v>50</v>
      </c>
      <c r="D935">
        <v>22.854660290000002</v>
      </c>
      <c r="E935" s="8">
        <f>D935*VLOOKUP(Element_Concentrations!B935,lookup_table!$A$2:$D$91,4)*(1/1000)</f>
        <v>1.1891896824714832E-3</v>
      </c>
      <c r="F935" s="7">
        <f>E935/VLOOKUP(B935,lookup_table!$A$2:$D$91,2)*1000</f>
        <v>4.5493101854303104</v>
      </c>
    </row>
    <row r="936" spans="1:6">
      <c r="A936" s="25">
        <v>40137</v>
      </c>
      <c r="B936">
        <v>63</v>
      </c>
      <c r="C936" t="s">
        <v>49</v>
      </c>
      <c r="D936">
        <v>23.063842650000002</v>
      </c>
      <c r="E936" s="8">
        <f>D936*VLOOKUP(Element_Concentrations!B936,lookup_table!$A$2:$D$91,4)*(1/1000)</f>
        <v>1.2000740054546551E-3</v>
      </c>
      <c r="F936" s="7">
        <f>E936/VLOOKUP(B936,lookup_table!$A$2:$D$91,2)*1000</f>
        <v>4.5909487584340285</v>
      </c>
    </row>
    <row r="937" spans="1:6">
      <c r="A937" s="25">
        <v>40137</v>
      </c>
      <c r="B937">
        <v>63</v>
      </c>
      <c r="C937" t="s">
        <v>48</v>
      </c>
      <c r="D937">
        <v>29.024027029999999</v>
      </c>
      <c r="E937" s="8">
        <f>D937*VLOOKUP(Element_Concentrations!B937,lookup_table!$A$2:$D$91,4)*(1/1000)</f>
        <v>1.510198491243881E-3</v>
      </c>
      <c r="F937" s="7">
        <f>E937/VLOOKUP(B937,lookup_table!$A$2:$D$91,2)*1000</f>
        <v>5.77734694431477</v>
      </c>
    </row>
    <row r="938" spans="1:6">
      <c r="A938" s="25">
        <v>40137</v>
      </c>
      <c r="B938">
        <v>63</v>
      </c>
      <c r="C938" t="s">
        <v>47</v>
      </c>
      <c r="D938">
        <v>2.6005179599999999</v>
      </c>
      <c r="E938" s="8">
        <f>D938*VLOOKUP(Element_Concentrations!B938,lookup_table!$A$2:$D$91,4)*(1/1000)</f>
        <v>1.3531197085729199E-4</v>
      </c>
      <c r="F938" s="7">
        <f>E938/VLOOKUP(B938,lookup_table!$A$2:$D$91,2)*1000</f>
        <v>0.51764334681442981</v>
      </c>
    </row>
    <row r="939" spans="1:6">
      <c r="A939" s="25">
        <v>40137</v>
      </c>
      <c r="B939" s="21">
        <v>63</v>
      </c>
      <c r="C939" s="21" t="s">
        <v>46</v>
      </c>
      <c r="D939" s="21">
        <v>3.0251275299999998</v>
      </c>
      <c r="E939" s="8">
        <f>D939*VLOOKUP(Element_Concentrations!B939,lookup_table!$A$2:$D$91,4)*(1/1000)</f>
        <v>1.57405553230231E-4</v>
      </c>
      <c r="F939" s="7">
        <f>E939/VLOOKUP(B939,lookup_table!$A$2:$D$91,2)*1000</f>
        <v>0.60216355482108264</v>
      </c>
    </row>
    <row r="940" spans="1:6">
      <c r="A940" s="25">
        <v>40137</v>
      </c>
      <c r="B940">
        <v>63</v>
      </c>
      <c r="C940" t="s">
        <v>45</v>
      </c>
      <c r="D940">
        <v>3.2171120719999999</v>
      </c>
      <c r="E940" s="8">
        <f>D940*VLOOKUP(Element_Concentrations!B940,lookup_table!$A$2:$D$91,4)*(1/1000)</f>
        <v>1.6739502730875441E-4</v>
      </c>
      <c r="F940" s="7">
        <f>E940/VLOOKUP(B940,lookup_table!$A$2:$D$91,2)*1000</f>
        <v>0.64037883438697163</v>
      </c>
    </row>
    <row r="941" spans="1:6">
      <c r="A941" s="25">
        <v>40137</v>
      </c>
      <c r="B941">
        <v>63</v>
      </c>
      <c r="C941" t="s">
        <v>84</v>
      </c>
      <c r="D941">
        <v>3.2208842689999999</v>
      </c>
      <c r="E941" s="8">
        <f>D941*VLOOKUP(Element_Concentrations!B941,lookup_table!$A$2:$D$91,4)*(1/1000)</f>
        <v>1.675913049035963E-4</v>
      </c>
      <c r="F941" s="7">
        <f>E941/VLOOKUP(B941,lookup_table!$A$2:$D$91,2)*1000</f>
        <v>0.64112970506348999</v>
      </c>
    </row>
    <row r="942" spans="1:6">
      <c r="A942" s="25">
        <v>40137</v>
      </c>
      <c r="B942">
        <v>63</v>
      </c>
      <c r="C942" t="s">
        <v>83</v>
      </c>
      <c r="D942">
        <v>1.3947082719999999</v>
      </c>
      <c r="E942" s="8">
        <f>D942*VLOOKUP(Element_Concentrations!B942,lookup_table!$A$2:$D$91,4)*(1/1000)</f>
        <v>7.2570437104494396E-5</v>
      </c>
      <c r="F942" s="7">
        <f>E942/VLOOKUP(B942,lookup_table!$A$2:$D$91,2)*1000</f>
        <v>0.2776221771403764</v>
      </c>
    </row>
    <row r="943" spans="1:6">
      <c r="A943" s="25">
        <v>40137</v>
      </c>
      <c r="B943">
        <v>63</v>
      </c>
      <c r="C943" t="s">
        <v>82</v>
      </c>
      <c r="D943">
        <v>5.1560076820000003</v>
      </c>
      <c r="E943" s="8">
        <f>D943*VLOOKUP(Element_Concentrations!B943,lookup_table!$A$2:$D$91,4)*(1/1000)</f>
        <v>2.6828100091520139E-4</v>
      </c>
      <c r="F943" s="7">
        <f>E943/VLOOKUP(B943,lookup_table!$A$2:$D$91,2)*1000</f>
        <v>1.0263236454292324</v>
      </c>
    </row>
    <row r="944" spans="1:6">
      <c r="A944" s="25">
        <v>40137</v>
      </c>
      <c r="B944">
        <v>63</v>
      </c>
      <c r="C944" t="s">
        <v>81</v>
      </c>
      <c r="D944">
        <v>4.9806339389999996</v>
      </c>
      <c r="E944" s="8">
        <f>D944*VLOOKUP(Element_Concentrations!B944,lookup_table!$A$2:$D$91,4)*(1/1000)</f>
        <v>2.5915583155780532E-4</v>
      </c>
      <c r="F944" s="7">
        <f>E944/VLOOKUP(B944,lookup_table!$A$2:$D$91,2)*1000</f>
        <v>0.99141481085617944</v>
      </c>
    </row>
    <row r="945" spans="1:6">
      <c r="A945" s="25">
        <v>40137</v>
      </c>
      <c r="B945">
        <v>63</v>
      </c>
      <c r="C945" t="s">
        <v>80</v>
      </c>
      <c r="D945">
        <v>3.8580268869999997E-2</v>
      </c>
      <c r="E945" s="8">
        <f>D945*VLOOKUP(Element_Concentrations!B945,lookup_table!$A$2:$D$91,4)*(1/1000)</f>
        <v>2.0074355560320486E-6</v>
      </c>
      <c r="F945" s="7">
        <f>E945/VLOOKUP(B945,lookup_table!$A$2:$D$91,2)*1000</f>
        <v>7.6795545372304831E-3</v>
      </c>
    </row>
    <row r="946" spans="1:6">
      <c r="A946" s="25">
        <v>40137</v>
      </c>
      <c r="B946">
        <v>63</v>
      </c>
      <c r="C946" t="s">
        <v>79</v>
      </c>
      <c r="D946">
        <v>3.9614145500000003E-2</v>
      </c>
      <c r="E946" s="8">
        <f>D946*VLOOKUP(Element_Concentrations!B946,lookup_table!$A$2:$D$91,4)*(1/1000)</f>
        <v>2.0612309485578503E-6</v>
      </c>
      <c r="F946" s="7">
        <f>E946/VLOOKUP(B946,lookup_table!$A$2:$D$91,2)*1000</f>
        <v>7.8853517542381412E-3</v>
      </c>
    </row>
    <row r="947" spans="1:6">
      <c r="A947" s="25">
        <v>40137</v>
      </c>
      <c r="B947">
        <v>64</v>
      </c>
      <c r="C947" t="s">
        <v>126</v>
      </c>
      <c r="D947">
        <v>0.1186673208</v>
      </c>
      <c r="E947" s="8">
        <f>D947*VLOOKUP(Element_Concentrations!B947,lookup_table!$A$2:$D$91,4)*(1/1000)</f>
        <v>6.1460534790698419E-6</v>
      </c>
      <c r="F947" s="7">
        <f>E947/VLOOKUP(B947,lookup_table!$A$2:$D$91,2)*1000</f>
        <v>2.5715704933346621E-2</v>
      </c>
    </row>
    <row r="948" spans="1:6">
      <c r="A948" s="25">
        <v>40137</v>
      </c>
      <c r="B948" s="21">
        <v>64</v>
      </c>
      <c r="C948" s="21" t="s">
        <v>129</v>
      </c>
      <c r="D948" s="21">
        <v>0.1320674919</v>
      </c>
      <c r="E948" s="8">
        <f>D948*VLOOKUP(Element_Concentrations!B948,lookup_table!$A$2:$D$91,4)*(1/1000)</f>
        <v>6.8400791607323707E-6</v>
      </c>
      <c r="F948" s="7">
        <f>E948/VLOOKUP(B948,lookup_table!$A$2:$D$91,2)*1000</f>
        <v>2.861957807837812E-2</v>
      </c>
    </row>
    <row r="949" spans="1:6">
      <c r="A949" s="25">
        <v>40137</v>
      </c>
      <c r="B949">
        <v>64</v>
      </c>
      <c r="C949" t="s">
        <v>130</v>
      </c>
      <c r="D949">
        <v>0.1192659898</v>
      </c>
      <c r="E949" s="8">
        <f>D949*VLOOKUP(Element_Concentrations!B949,lookup_table!$A$2:$D$91,4)*(1/1000)</f>
        <v>6.177059923518541E-6</v>
      </c>
      <c r="F949" s="7">
        <f>E949/VLOOKUP(B949,lookup_table!$A$2:$D$91,2)*1000</f>
        <v>2.5845439010537829E-2</v>
      </c>
    </row>
    <row r="950" spans="1:6">
      <c r="A950" s="25">
        <v>40137</v>
      </c>
      <c r="B950">
        <v>64</v>
      </c>
      <c r="C950" t="s">
        <v>50</v>
      </c>
      <c r="D950">
        <v>16.781688760000002</v>
      </c>
      <c r="E950" s="8">
        <f>D950*VLOOKUP(Element_Concentrations!B950,lookup_table!$A$2:$D$91,4)*(1/1000)</f>
        <v>8.6916225876454824E-4</v>
      </c>
      <c r="F950" s="7">
        <f>E950/VLOOKUP(B950,lookup_table!$A$2:$D$91,2)*1000</f>
        <v>3.6366621705629636</v>
      </c>
    </row>
    <row r="951" spans="1:6">
      <c r="A951" s="25">
        <v>40137</v>
      </c>
      <c r="B951">
        <v>64</v>
      </c>
      <c r="C951" t="s">
        <v>49</v>
      </c>
      <c r="D951">
        <v>16.946321640000001</v>
      </c>
      <c r="E951" s="8">
        <f>D951*VLOOKUP(Element_Concentrations!B951,lookup_table!$A$2:$D$91,4)*(1/1000)</f>
        <v>8.7768897427537224E-4</v>
      </c>
      <c r="F951" s="7">
        <f>E951/VLOOKUP(B951,lookup_table!$A$2:$D$91,2)*1000</f>
        <v>3.6723388044994656</v>
      </c>
    </row>
    <row r="952" spans="1:6">
      <c r="A952" s="25">
        <v>40137</v>
      </c>
      <c r="B952">
        <v>64</v>
      </c>
      <c r="C952" t="s">
        <v>48</v>
      </c>
      <c r="D952">
        <v>33.79336722</v>
      </c>
      <c r="E952" s="8">
        <f>D952*VLOOKUP(Element_Concentrations!B952,lookup_table!$A$2:$D$91,4)*(1/1000)</f>
        <v>1.7502362130684061E-3</v>
      </c>
      <c r="F952" s="7">
        <f>E952/VLOOKUP(B952,lookup_table!$A$2:$D$91,2)*1000</f>
        <v>7.323164071415925</v>
      </c>
    </row>
    <row r="953" spans="1:6">
      <c r="A953" s="25">
        <v>40137</v>
      </c>
      <c r="B953">
        <v>64</v>
      </c>
      <c r="C953" t="s">
        <v>47</v>
      </c>
      <c r="D953">
        <v>3.054747468</v>
      </c>
      <c r="E953" s="8">
        <f>D953*VLOOKUP(Element_Concentrations!B953,lookup_table!$A$2:$D$91,4)*(1/1000)</f>
        <v>1.5821239728689644E-4</v>
      </c>
      <c r="F953" s="7">
        <f>E953/VLOOKUP(B953,lookup_table!$A$2:$D$91,2)*1000</f>
        <v>0.66197655768575925</v>
      </c>
    </row>
    <row r="954" spans="1:6">
      <c r="A954" s="25">
        <v>40137</v>
      </c>
      <c r="B954" s="21">
        <v>64</v>
      </c>
      <c r="C954" s="21" t="s">
        <v>46</v>
      </c>
      <c r="D954" s="21">
        <v>3.5422157630000002</v>
      </c>
      <c r="E954" s="8">
        <f>D954*VLOOKUP(Element_Concentrations!B954,lookup_table!$A$2:$D$91,4)*(1/1000)</f>
        <v>1.8345950146202495E-4</v>
      </c>
      <c r="F954" s="7">
        <f>E954/VLOOKUP(B954,lookup_table!$A$2:$D$91,2)*1000</f>
        <v>0.76761297682855634</v>
      </c>
    </row>
    <row r="955" spans="1:6">
      <c r="A955" s="25">
        <v>40137</v>
      </c>
      <c r="B955">
        <v>64</v>
      </c>
      <c r="C955" t="s">
        <v>45</v>
      </c>
      <c r="D955">
        <v>0.93179939060000005</v>
      </c>
      <c r="E955" s="8">
        <f>D955*VLOOKUP(Element_Concentrations!B955,lookup_table!$A$2:$D$91,4)*(1/1000)</f>
        <v>4.8260033577772387E-5</v>
      </c>
      <c r="F955" s="7">
        <f>E955/VLOOKUP(B955,lookup_table!$A$2:$D$91,2)*1000</f>
        <v>0.20192482668524012</v>
      </c>
    </row>
    <row r="956" spans="1:6">
      <c r="A956" s="25">
        <v>40137</v>
      </c>
      <c r="B956">
        <v>64</v>
      </c>
      <c r="C956" t="s">
        <v>84</v>
      </c>
      <c r="D956">
        <v>0.93124586760000005</v>
      </c>
      <c r="E956" s="8">
        <f>D956*VLOOKUP(Element_Concentrations!B956,lookup_table!$A$2:$D$91,4)*(1/1000)</f>
        <v>4.8231365348499493E-5</v>
      </c>
      <c r="F956" s="7">
        <f>E956/VLOOKUP(B956,lookup_table!$A$2:$D$91,2)*1000</f>
        <v>0.20180487593514432</v>
      </c>
    </row>
    <row r="957" spans="1:6">
      <c r="A957" s="25">
        <v>40137</v>
      </c>
      <c r="B957">
        <v>64</v>
      </c>
      <c r="C957" t="s">
        <v>83</v>
      </c>
      <c r="D957">
        <v>0.80353398990000002</v>
      </c>
      <c r="E957" s="8">
        <f>D957*VLOOKUP(Element_Concentrations!B957,lookup_table!$A$2:$D$91,4)*(1/1000)</f>
        <v>4.1616873465097779E-5</v>
      </c>
      <c r="F957" s="7">
        <f>E957/VLOOKUP(B957,lookup_table!$A$2:$D$91,2)*1000</f>
        <v>0.17412917767823341</v>
      </c>
    </row>
    <row r="958" spans="1:6">
      <c r="A958" s="25">
        <v>40137</v>
      </c>
      <c r="B958">
        <v>64</v>
      </c>
      <c r="C958" t="s">
        <v>82</v>
      </c>
      <c r="D958">
        <v>5.4766934559999996</v>
      </c>
      <c r="E958" s="8">
        <f>D958*VLOOKUP(Element_Concentrations!B958,lookup_table!$A$2:$D$91,4)*(1/1000)</f>
        <v>2.8365055048118883E-4</v>
      </c>
      <c r="F958" s="7">
        <f>E958/VLOOKUP(B958,lookup_table!$A$2:$D$91,2)*1000</f>
        <v>1.186822386950581</v>
      </c>
    </row>
    <row r="959" spans="1:6">
      <c r="A959" s="25">
        <v>40137</v>
      </c>
      <c r="B959">
        <v>64</v>
      </c>
      <c r="C959" t="s">
        <v>81</v>
      </c>
      <c r="D959">
        <v>5.2356872550000002</v>
      </c>
      <c r="E959" s="8">
        <f>D959*VLOOKUP(Element_Concentrations!B959,lookup_table!$A$2:$D$91,4)*(1/1000)</f>
        <v>2.7116828501713654E-4</v>
      </c>
      <c r="F959" s="7">
        <f>E959/VLOOKUP(B959,lookup_table!$A$2:$D$91,2)*1000</f>
        <v>1.1345953347997346</v>
      </c>
    </row>
    <row r="960" spans="1:6">
      <c r="A960" s="25">
        <v>40137</v>
      </c>
      <c r="B960">
        <v>64</v>
      </c>
      <c r="C960" t="s">
        <v>80</v>
      </c>
      <c r="D960">
        <v>4.21608334E-2</v>
      </c>
      <c r="E960" s="8">
        <f>D960*VLOOKUP(Element_Concentrations!B960,lookup_table!$A$2:$D$91,4)*(1/1000)</f>
        <v>2.1836065317028207E-6</v>
      </c>
      <c r="F960" s="7">
        <f>E960/VLOOKUP(B960,lookup_table!$A$2:$D$91,2)*1000</f>
        <v>9.1364290029406735E-3</v>
      </c>
    </row>
    <row r="961" spans="1:6">
      <c r="A961" s="25">
        <v>40137</v>
      </c>
      <c r="B961">
        <v>64</v>
      </c>
      <c r="C961" t="s">
        <v>79</v>
      </c>
      <c r="D961">
        <v>4.3157540330000001E-2</v>
      </c>
      <c r="E961" s="8">
        <f>D961*VLOOKUP(Element_Concentrations!B961,lookup_table!$A$2:$D$91,4)*(1/1000)</f>
        <v>2.2352282760334594E-6</v>
      </c>
      <c r="F961" s="7">
        <f>E961/VLOOKUP(B961,lookup_table!$A$2:$D$91,2)*1000</f>
        <v>9.3524195649935526E-3</v>
      </c>
    </row>
    <row r="962" spans="1:6">
      <c r="A962" s="25">
        <v>40137</v>
      </c>
      <c r="B962">
        <v>65</v>
      </c>
      <c r="C962" t="s">
        <v>126</v>
      </c>
      <c r="D962">
        <v>4.3027184419999996E-2</v>
      </c>
      <c r="E962" s="8">
        <f>D962*VLOOKUP(Element_Concentrations!B962,lookup_table!$A$2:$D$91,4)*(1/1000)</f>
        <v>2.2295826422755594E-6</v>
      </c>
      <c r="F962" s="7">
        <f>E962/VLOOKUP(B962,lookup_table!$A$2:$D$91,2)*1000</f>
        <v>9.2976757392642176E-3</v>
      </c>
    </row>
    <row r="963" spans="1:6">
      <c r="A963" s="25">
        <v>40137</v>
      </c>
      <c r="B963" s="21">
        <v>65</v>
      </c>
      <c r="C963" s="21" t="s">
        <v>129</v>
      </c>
      <c r="D963" s="21">
        <v>4.3589856769999998E-2</v>
      </c>
      <c r="E963" s="8">
        <f>D963*VLOOKUP(Element_Concentrations!B963,lookup_table!$A$2:$D$91,4)*(1/1000)</f>
        <v>2.2587391981078597E-6</v>
      </c>
      <c r="F963" s="7">
        <f>E963/VLOOKUP(B963,lookup_table!$A$2:$D$91,2)*1000</f>
        <v>9.4192627110419487E-3</v>
      </c>
    </row>
    <row r="964" spans="1:6">
      <c r="A964" s="25">
        <v>40137</v>
      </c>
      <c r="B964">
        <v>65</v>
      </c>
      <c r="C964" t="s">
        <v>130</v>
      </c>
      <c r="D964">
        <v>3.5492856980000001E-2</v>
      </c>
      <c r="E964" s="8">
        <f>D964*VLOOKUP(Element_Concentrations!B964,lookup_table!$A$2:$D$91,4)*(1/1000)</f>
        <v>1.8391688629896401E-6</v>
      </c>
      <c r="F964" s="7">
        <f>E964/VLOOKUP(B964,lookup_table!$A$2:$D$91,2)*1000</f>
        <v>7.6695949248942455E-3</v>
      </c>
    </row>
    <row r="965" spans="1:6">
      <c r="A965" s="25">
        <v>40137</v>
      </c>
      <c r="B965">
        <v>65</v>
      </c>
      <c r="C965" t="s">
        <v>50</v>
      </c>
      <c r="D965">
        <v>58.985445249999998</v>
      </c>
      <c r="E965" s="8">
        <f>D965*VLOOKUP(Element_Concentrations!B965,lookup_table!$A$2:$D$91,4)*(1/1000)</f>
        <v>3.0565078019644996E-3</v>
      </c>
      <c r="F965" s="7">
        <f>E965/VLOOKUP(B965,lookup_table!$A$2:$D$91,2)*1000</f>
        <v>12.746070900602584</v>
      </c>
    </row>
    <row r="966" spans="1:6">
      <c r="A966" s="25">
        <v>40137</v>
      </c>
      <c r="B966">
        <v>65</v>
      </c>
      <c r="C966" t="s">
        <v>49</v>
      </c>
      <c r="D966">
        <v>59.383722849999998</v>
      </c>
      <c r="E966" s="8">
        <f>D966*VLOOKUP(Element_Concentrations!B966,lookup_table!$A$2:$D$91,4)*(1/1000)</f>
        <v>3.0771457506412994E-3</v>
      </c>
      <c r="F966" s="7">
        <f>E966/VLOOKUP(B966,lookup_table!$A$2:$D$91,2)*1000</f>
        <v>12.832134072732691</v>
      </c>
    </row>
    <row r="967" spans="1:6">
      <c r="A967" s="25">
        <v>40137</v>
      </c>
      <c r="B967">
        <v>65</v>
      </c>
      <c r="C967" t="s">
        <v>48</v>
      </c>
      <c r="D967">
        <v>31.699946879999999</v>
      </c>
      <c r="E967" s="8">
        <f>D967*VLOOKUP(Element_Concentrations!B967,lookup_table!$A$2:$D$91,4)*(1/1000)</f>
        <v>1.6426278474278397E-3</v>
      </c>
      <c r="F967" s="7">
        <f>E967/VLOOKUP(B967,lookup_table!$A$2:$D$91,2)*1000</f>
        <v>6.8499910234688892</v>
      </c>
    </row>
    <row r="968" spans="1:6">
      <c r="A968" s="25">
        <v>40137</v>
      </c>
      <c r="B968">
        <v>65</v>
      </c>
      <c r="C968" t="s">
        <v>47</v>
      </c>
      <c r="D968">
        <v>7.1670396920000004</v>
      </c>
      <c r="E968" s="8">
        <f>D968*VLOOKUP(Element_Concentrations!B968,lookup_table!$A$2:$D$91,4)*(1/1000)</f>
        <v>3.7138166276005598E-4</v>
      </c>
      <c r="F968" s="7">
        <f>E968/VLOOKUP(B968,lookup_table!$A$2:$D$91,2)*1000</f>
        <v>1.5487141899918933</v>
      </c>
    </row>
    <row r="969" spans="1:6">
      <c r="A969" s="25">
        <v>40137</v>
      </c>
      <c r="B969" s="21">
        <v>65</v>
      </c>
      <c r="C969" s="21" t="s">
        <v>46</v>
      </c>
      <c r="D969" s="21">
        <v>8.3183620939999994</v>
      </c>
      <c r="E969" s="8">
        <f>D969*VLOOKUP(Element_Concentrations!B969,lookup_table!$A$2:$D$91,4)*(1/1000)</f>
        <v>4.3104088698689191E-4</v>
      </c>
      <c r="F969" s="7">
        <f>E969/VLOOKUP(B969,lookup_table!$A$2:$D$91,2)*1000</f>
        <v>1.797501613790208</v>
      </c>
    </row>
    <row r="970" spans="1:6">
      <c r="A970" s="25">
        <v>40137</v>
      </c>
      <c r="B970">
        <v>65</v>
      </c>
      <c r="C970" t="s">
        <v>45</v>
      </c>
      <c r="D970">
        <v>1.290270502</v>
      </c>
      <c r="E970" s="8">
        <f>D970*VLOOKUP(Element_Concentrations!B970,lookup_table!$A$2:$D$91,4)*(1/1000)</f>
        <v>6.6859236872635999E-5</v>
      </c>
      <c r="F970" s="7">
        <f>E970/VLOOKUP(B970,lookup_table!$A$2:$D$91,2)*1000</f>
        <v>0.27881249738380315</v>
      </c>
    </row>
    <row r="971" spans="1:6">
      <c r="A971" s="25">
        <v>40137</v>
      </c>
      <c r="B971">
        <v>65</v>
      </c>
      <c r="C971" t="s">
        <v>84</v>
      </c>
      <c r="D971">
        <v>1.291696167</v>
      </c>
      <c r="E971" s="8">
        <f>D971*VLOOKUP(Element_Concentrations!B971,lookup_table!$A$2:$D$91,4)*(1/1000)</f>
        <v>6.6933111981605999E-5</v>
      </c>
      <c r="F971" s="7">
        <f>E971/VLOOKUP(B971,lookup_table!$A$2:$D$91,2)*1000</f>
        <v>0.2791205670625771</v>
      </c>
    </row>
    <row r="972" spans="1:6">
      <c r="A972" s="25">
        <v>40137</v>
      </c>
      <c r="B972">
        <v>65</v>
      </c>
      <c r="C972" t="s">
        <v>83</v>
      </c>
      <c r="D972">
        <v>0.64503333640000005</v>
      </c>
      <c r="E972" s="8">
        <f>D972*VLOOKUP(Element_Concentrations!B972,lookup_table!$A$2:$D$91,4)*(1/1000)</f>
        <v>3.3424337425575196E-5</v>
      </c>
      <c r="F972" s="7">
        <f>E972/VLOOKUP(B972,lookup_table!$A$2:$D$91,2)*1000</f>
        <v>0.13938422612833692</v>
      </c>
    </row>
    <row r="973" spans="1:6">
      <c r="A973" s="25">
        <v>40137</v>
      </c>
      <c r="B973">
        <v>65</v>
      </c>
      <c r="C973" t="s">
        <v>82</v>
      </c>
      <c r="D973">
        <v>5.4644826819999999</v>
      </c>
      <c r="E973" s="8">
        <f>D973*VLOOKUP(Element_Concentrations!B973,lookup_table!$A$2:$D$91,4)*(1/1000)</f>
        <v>2.8315856361587602E-4</v>
      </c>
      <c r="F973" s="7">
        <f>E973/VLOOKUP(B973,lookup_table!$A$2:$D$91,2)*1000</f>
        <v>1.1808113578643702</v>
      </c>
    </row>
    <row r="974" spans="1:6">
      <c r="A974" s="25">
        <v>40137</v>
      </c>
      <c r="B974">
        <v>65</v>
      </c>
      <c r="C974" t="s">
        <v>81</v>
      </c>
      <c r="D974">
        <v>5.2737822530000003</v>
      </c>
      <c r="E974" s="8">
        <f>D974*VLOOKUP(Element_Concentrations!B974,lookup_table!$A$2:$D$91,4)*(1/1000)</f>
        <v>2.7327684878595399E-4</v>
      </c>
      <c r="F974" s="7">
        <f>E974/VLOOKUP(B974,lookup_table!$A$2:$D$91,2)*1000</f>
        <v>1.1396032059464301</v>
      </c>
    </row>
    <row r="975" spans="1:6">
      <c r="A975" s="25">
        <v>40137</v>
      </c>
      <c r="B975">
        <v>65</v>
      </c>
      <c r="C975" t="s">
        <v>80</v>
      </c>
      <c r="D975">
        <v>0.10346263009999999</v>
      </c>
      <c r="E975" s="8">
        <f>D975*VLOOKUP(Element_Concentrations!B975,lookup_table!$A$2:$D$91,4)*(1/1000)</f>
        <v>5.361226566521799E-6</v>
      </c>
      <c r="F975" s="7">
        <f>E975/VLOOKUP(B975,lookup_table!$A$2:$D$91,2)*1000</f>
        <v>2.2357074922943278E-2</v>
      </c>
    </row>
    <row r="976" spans="1:6">
      <c r="A976" s="25">
        <v>40137</v>
      </c>
      <c r="B976">
        <v>65</v>
      </c>
      <c r="C976" t="s">
        <v>79</v>
      </c>
      <c r="D976">
        <v>0.10568197930000001</v>
      </c>
      <c r="E976" s="8">
        <f>D976*VLOOKUP(Element_Concentrations!B976,lookup_table!$A$2:$D$91,4)*(1/1000)</f>
        <v>5.4762288033674003E-6</v>
      </c>
      <c r="F976" s="7">
        <f>E976/VLOOKUP(B976,lookup_table!$A$2:$D$91,2)*1000</f>
        <v>2.2836650556160968E-2</v>
      </c>
    </row>
    <row r="977" spans="1:6">
      <c r="A977" s="25">
        <v>40137</v>
      </c>
      <c r="B977">
        <v>66</v>
      </c>
      <c r="C977" t="s">
        <v>126</v>
      </c>
      <c r="D977">
        <v>7.2878569780000013E-2</v>
      </c>
      <c r="E977" s="8">
        <f>D977*VLOOKUP(Element_Concentrations!B977,lookup_table!$A$2:$D$91,4)*(1/1000)</f>
        <v>3.7703800954252781E-6</v>
      </c>
      <c r="F977" s="7">
        <f>E977/VLOOKUP(B977,lookup_table!$A$2:$D$91,2)*1000</f>
        <v>1.6668347017795217E-2</v>
      </c>
    </row>
    <row r="978" spans="1:6">
      <c r="A978" s="25">
        <v>40137</v>
      </c>
      <c r="B978">
        <v>66</v>
      </c>
      <c r="C978" t="s">
        <v>129</v>
      </c>
      <c r="D978">
        <v>8.0635226409999997E-2</v>
      </c>
      <c r="E978" s="8">
        <f>D978*VLOOKUP(Element_Concentrations!B978,lookup_table!$A$2:$D$91,4)*(1/1000)</f>
        <v>4.1716715018439905E-6</v>
      </c>
      <c r="F978" s="7">
        <f>E978/VLOOKUP(B978,lookup_table!$A$2:$D$91,2)*1000</f>
        <v>1.8442402749089256E-2</v>
      </c>
    </row>
    <row r="979" spans="1:6">
      <c r="A979" s="25">
        <v>40137</v>
      </c>
      <c r="B979">
        <v>66</v>
      </c>
      <c r="C979" t="s">
        <v>130</v>
      </c>
      <c r="D979">
        <v>7.0930806450000009E-2</v>
      </c>
      <c r="E979" s="8">
        <f>D979*VLOOKUP(Element_Concentrations!B979,lookup_table!$A$2:$D$91,4)*(1/1000)</f>
        <v>3.669612364771395E-6</v>
      </c>
      <c r="F979" s="7">
        <f>E979/VLOOKUP(B979,lookup_table!$A$2:$D$91,2)*1000</f>
        <v>1.6222866334091045E-2</v>
      </c>
    </row>
    <row r="980" spans="1:6">
      <c r="A980" s="25">
        <v>40137</v>
      </c>
      <c r="B980">
        <v>66</v>
      </c>
      <c r="C980" t="s">
        <v>50</v>
      </c>
      <c r="D980">
        <v>23.550878520000001</v>
      </c>
      <c r="E980" s="8">
        <f>D980*VLOOKUP(Element_Concentrations!B980,lookup_table!$A$2:$D$91,4)*(1/1000)</f>
        <v>1.2184070553200518E-3</v>
      </c>
      <c r="F980" s="7">
        <f>E980/VLOOKUP(B980,lookup_table!$A$2:$D$91,2)*1000</f>
        <v>5.38641492183931</v>
      </c>
    </row>
    <row r="981" spans="1:6">
      <c r="A981" s="25">
        <v>40137</v>
      </c>
      <c r="B981">
        <v>66</v>
      </c>
      <c r="C981" t="s">
        <v>49</v>
      </c>
      <c r="D981">
        <v>23.786371580000001</v>
      </c>
      <c r="E981" s="8">
        <f>D981*VLOOKUP(Element_Concentrations!B981,lookup_table!$A$2:$D$91,4)*(1/1000)</f>
        <v>1.230590312328458E-3</v>
      </c>
      <c r="F981" s="7">
        <f>E981/VLOOKUP(B981,lookup_table!$A$2:$D$91,2)*1000</f>
        <v>5.4402754744847828</v>
      </c>
    </row>
    <row r="982" spans="1:6">
      <c r="A982" s="25">
        <v>40137</v>
      </c>
      <c r="B982">
        <v>66</v>
      </c>
      <c r="C982" t="s">
        <v>48</v>
      </c>
      <c r="D982">
        <v>22.51917843</v>
      </c>
      <c r="E982" s="8">
        <f>D982*VLOOKUP(Element_Concentrations!B982,lookup_table!$A$2:$D$91,4)*(1/1000)</f>
        <v>1.165031947993893E-3</v>
      </c>
      <c r="F982" s="7">
        <f>E982/VLOOKUP(B982,lookup_table!$A$2:$D$91,2)*1000</f>
        <v>5.150450698469907</v>
      </c>
    </row>
    <row r="983" spans="1:6">
      <c r="A983" s="25">
        <v>40137</v>
      </c>
      <c r="B983">
        <v>66</v>
      </c>
      <c r="C983" t="s">
        <v>47</v>
      </c>
      <c r="D983">
        <v>2.9847727850000001</v>
      </c>
      <c r="E983" s="8">
        <f>D983*VLOOKUP(Element_Concentrations!B983,lookup_table!$A$2:$D$91,4)*(1/1000)</f>
        <v>1.5441751850925347E-4</v>
      </c>
      <c r="F983" s="7">
        <f>E983/VLOOKUP(B983,lookup_table!$A$2:$D$91,2)*1000</f>
        <v>0.6826592330205723</v>
      </c>
    </row>
    <row r="984" spans="1:6">
      <c r="A984" s="25">
        <v>40137</v>
      </c>
      <c r="B984" s="21">
        <v>66</v>
      </c>
      <c r="C984" s="21" t="s">
        <v>46</v>
      </c>
      <c r="D984" s="21">
        <v>3.5003388260000001</v>
      </c>
      <c r="E984" s="8">
        <f>D984*VLOOKUP(Element_Concentrations!B984,lookup_table!$A$2:$D$91,4)*(1/1000)</f>
        <v>1.8109037919699259E-4</v>
      </c>
      <c r="F984" s="7">
        <f>E984/VLOOKUP(B984,lookup_table!$A$2:$D$91,2)*1000</f>
        <v>0.80057638902295569</v>
      </c>
    </row>
    <row r="985" spans="1:6">
      <c r="A985" s="25">
        <v>40137</v>
      </c>
      <c r="B985">
        <v>66</v>
      </c>
      <c r="C985" t="s">
        <v>45</v>
      </c>
      <c r="D985">
        <v>3.4161269289999998</v>
      </c>
      <c r="E985" s="8">
        <f>D985*VLOOKUP(Element_Concentrations!B985,lookup_table!$A$2:$D$91,4)*(1/1000)</f>
        <v>1.7673366828450788E-4</v>
      </c>
      <c r="F985" s="7">
        <f>E985/VLOOKUP(B985,lookup_table!$A$2:$D$91,2)*1000</f>
        <v>0.78131595174406665</v>
      </c>
    </row>
    <row r="986" spans="1:6">
      <c r="A986" s="25">
        <v>40137</v>
      </c>
      <c r="B986">
        <v>66</v>
      </c>
      <c r="C986" t="s">
        <v>84</v>
      </c>
      <c r="D986">
        <v>3.4201318289999998</v>
      </c>
      <c r="E986" s="8">
        <f>D986*VLOOKUP(Element_Concentrations!B986,lookup_table!$A$2:$D$91,4)*(1/1000)</f>
        <v>1.7694086218649787E-4</v>
      </c>
      <c r="F986" s="7">
        <f>E986/VLOOKUP(B986,lookup_table!$A$2:$D$91,2)*1000</f>
        <v>0.78223192832227173</v>
      </c>
    </row>
    <row r="987" spans="1:6">
      <c r="A987" s="25">
        <v>40137</v>
      </c>
      <c r="B987">
        <v>66</v>
      </c>
      <c r="C987" t="s">
        <v>83</v>
      </c>
      <c r="D987">
        <v>0.28841776330000002</v>
      </c>
      <c r="E987" s="8">
        <f>D987*VLOOKUP(Element_Concentrations!B987,lookup_table!$A$2:$D$91,4)*(1/1000)</f>
        <v>1.4921321826101829E-5</v>
      </c>
      <c r="F987" s="7">
        <f>E987/VLOOKUP(B987,lookup_table!$A$2:$D$91,2)*1000</f>
        <v>6.5965171645012505E-2</v>
      </c>
    </row>
    <row r="988" spans="1:6">
      <c r="A988" s="25">
        <v>40137</v>
      </c>
      <c r="B988">
        <v>66</v>
      </c>
      <c r="C988" t="s">
        <v>82</v>
      </c>
      <c r="D988">
        <v>4.7382103960000004</v>
      </c>
      <c r="E988" s="8">
        <f>D988*VLOOKUP(Element_Concentrations!B988,lookup_table!$A$2:$D$91,4)*(1/1000)</f>
        <v>2.451317886580996E-4</v>
      </c>
      <c r="F988" s="7">
        <f>E988/VLOOKUP(B988,lookup_table!$A$2:$D$91,2)*1000</f>
        <v>1.0836949100711741</v>
      </c>
    </row>
    <row r="989" spans="1:6">
      <c r="A989" s="25">
        <v>40137</v>
      </c>
      <c r="B989">
        <v>66</v>
      </c>
      <c r="C989" t="s">
        <v>81</v>
      </c>
      <c r="D989">
        <v>4.5656886549999998</v>
      </c>
      <c r="E989" s="8">
        <f>D989*VLOOKUP(Element_Concentrations!B989,lookup_table!$A$2:$D$91,4)*(1/1000)</f>
        <v>2.3620635913529044E-4</v>
      </c>
      <c r="F989" s="7">
        <f>E989/VLOOKUP(B989,lookup_table!$A$2:$D$91,2)*1000</f>
        <v>1.0442367777864299</v>
      </c>
    </row>
    <row r="990" spans="1:6">
      <c r="A990" s="25">
        <v>40137</v>
      </c>
      <c r="B990">
        <v>66</v>
      </c>
      <c r="C990" t="s">
        <v>80</v>
      </c>
      <c r="D990">
        <v>4.747379828E-2</v>
      </c>
      <c r="E990" s="8">
        <f>D990*VLOOKUP(Element_Concentrations!B990,lookup_table!$A$2:$D$91,4)*(1/1000)</f>
        <v>2.4560617013956275E-6</v>
      </c>
      <c r="F990" s="7">
        <f>E990/VLOOKUP(B990,lookup_table!$A$2:$D$91,2)*1000</f>
        <v>1.0857920872659714E-2</v>
      </c>
    </row>
    <row r="991" spans="1:6">
      <c r="A991" s="25">
        <v>40137</v>
      </c>
      <c r="B991">
        <v>66</v>
      </c>
      <c r="C991" t="s">
        <v>79</v>
      </c>
      <c r="D991">
        <v>4.8713116649999999E-2</v>
      </c>
      <c r="E991" s="8">
        <f>D991*VLOOKUP(Element_Concentrations!B991,lookup_table!$A$2:$D$91,4)*(1/1000)</f>
        <v>2.5201779611994144E-6</v>
      </c>
      <c r="F991" s="7">
        <f>E991/VLOOKUP(B991,lookup_table!$A$2:$D$91,2)*1000</f>
        <v>1.114137029707964E-2</v>
      </c>
    </row>
    <row r="992" spans="1:6">
      <c r="A992" s="25">
        <v>40137</v>
      </c>
      <c r="B992">
        <v>67</v>
      </c>
      <c r="C992" t="s">
        <v>126</v>
      </c>
      <c r="D992">
        <v>4.3515382379999995E-2</v>
      </c>
      <c r="E992" s="8">
        <f>D992*VLOOKUP(Element_Concentrations!B992,lookup_table!$A$2:$D$91,4)*(1/1000)</f>
        <v>2.2355026843930259E-6</v>
      </c>
      <c r="F992" s="7">
        <f>E992/VLOOKUP(B992,lookup_table!$A$2:$D$91,2)*1000</f>
        <v>9.6399425803925225E-3</v>
      </c>
    </row>
    <row r="993" spans="1:6">
      <c r="A993" s="25">
        <v>40137</v>
      </c>
      <c r="B993">
        <v>67</v>
      </c>
      <c r="C993" t="s">
        <v>129</v>
      </c>
      <c r="D993">
        <v>4.8880145400000005E-2</v>
      </c>
      <c r="E993" s="8">
        <f>D993*VLOOKUP(Element_Concentrations!B993,lookup_table!$A$2:$D$91,4)*(1/1000)</f>
        <v>2.5111050455905806E-6</v>
      </c>
      <c r="F993" s="7">
        <f>E993/VLOOKUP(B993,lookup_table!$A$2:$D$91,2)*1000</f>
        <v>1.0828396056880468E-2</v>
      </c>
    </row>
    <row r="994" spans="1:6">
      <c r="A994" s="25">
        <v>40137</v>
      </c>
      <c r="B994">
        <v>67</v>
      </c>
      <c r="C994" t="s">
        <v>130</v>
      </c>
      <c r="D994">
        <v>3.6552990710000004E-2</v>
      </c>
      <c r="E994" s="8">
        <f>D994*VLOOKUP(Element_Concentrations!B994,lookup_table!$A$2:$D$91,4)*(1/1000)</f>
        <v>1.8778258258476172E-6</v>
      </c>
      <c r="F994" s="7">
        <f>E994/VLOOKUP(B994,lookup_table!$A$2:$D$91,2)*1000</f>
        <v>8.0975671662251707E-3</v>
      </c>
    </row>
    <row r="995" spans="1:6">
      <c r="A995" s="25">
        <v>40137</v>
      </c>
      <c r="B995">
        <v>67</v>
      </c>
      <c r="C995" t="s">
        <v>50</v>
      </c>
      <c r="D995">
        <v>34.020213640000001</v>
      </c>
      <c r="E995" s="8">
        <f>D995*VLOOKUP(Element_Concentrations!B995,lookup_table!$A$2:$D$91,4)*(1/1000)</f>
        <v>1.7477102292636282E-3</v>
      </c>
      <c r="F995" s="7">
        <f>E995/VLOOKUP(B995,lookup_table!$A$2:$D$91,2)*1000</f>
        <v>7.5364822305460475</v>
      </c>
    </row>
    <row r="996" spans="1:6">
      <c r="A996" s="25">
        <v>40137</v>
      </c>
      <c r="B996">
        <v>67</v>
      </c>
      <c r="C996" t="s">
        <v>49</v>
      </c>
      <c r="D996">
        <v>34.075677020000001</v>
      </c>
      <c r="E996" s="8">
        <f>D996*VLOOKUP(Element_Concentrations!B996,lookup_table!$A$2:$D$91,4)*(1/1000)</f>
        <v>1.7505595328453541E-3</v>
      </c>
      <c r="F996" s="7">
        <f>E996/VLOOKUP(B996,lookup_table!$A$2:$D$91,2)*1000</f>
        <v>7.5487690075263219</v>
      </c>
    </row>
    <row r="997" spans="1:6">
      <c r="A997" s="25">
        <v>40137</v>
      </c>
      <c r="B997">
        <v>67</v>
      </c>
      <c r="C997" t="s">
        <v>48</v>
      </c>
      <c r="D997">
        <v>30.602001649999998</v>
      </c>
      <c r="E997" s="8">
        <f>D997*VLOOKUP(Element_Concentrations!B997,lookup_table!$A$2:$D$91,4)*(1/1000)</f>
        <v>1.5721074501649551E-3</v>
      </c>
      <c r="F997" s="7">
        <f>E997/VLOOKUP(B997,lookup_table!$A$2:$D$91,2)*1000</f>
        <v>6.7792473055841107</v>
      </c>
    </row>
    <row r="998" spans="1:6">
      <c r="A998" s="25">
        <v>40137</v>
      </c>
      <c r="B998">
        <v>67</v>
      </c>
      <c r="C998" t="s">
        <v>47</v>
      </c>
      <c r="D998">
        <v>5.0388576780000003</v>
      </c>
      <c r="E998" s="8">
        <f>D998*VLOOKUP(Element_Concentrations!B998,lookup_table!$A$2:$D$91,4)*(1/1000)</f>
        <v>2.5885972383459064E-4</v>
      </c>
      <c r="F998" s="7">
        <f>E998/VLOOKUP(B998,lookup_table!$A$2:$D$91,2)*1000</f>
        <v>1.1162558164492913</v>
      </c>
    </row>
    <row r="999" spans="1:6">
      <c r="A999" s="25">
        <v>40137</v>
      </c>
      <c r="B999" s="21">
        <v>67</v>
      </c>
      <c r="C999" s="21" t="s">
        <v>46</v>
      </c>
      <c r="D999" s="21">
        <v>5.8491456150000003</v>
      </c>
      <c r="E999" s="8">
        <f>D999*VLOOKUP(Element_Concentrations!B999,lookup_table!$A$2:$D$91,4)*(1/1000)</f>
        <v>3.004864029357105E-4</v>
      </c>
      <c r="F999" s="7">
        <f>E999/VLOOKUP(B999,lookup_table!$A$2:$D$91,2)*1000</f>
        <v>1.2957585292613649</v>
      </c>
    </row>
    <row r="1000" spans="1:6">
      <c r="A1000" s="25">
        <v>40137</v>
      </c>
      <c r="B1000">
        <v>67</v>
      </c>
      <c r="C1000" t="s">
        <v>45</v>
      </c>
      <c r="D1000">
        <v>1.32641725</v>
      </c>
      <c r="E1000" s="8">
        <f>D1000*VLOOKUP(Element_Concentrations!B1000,lookup_table!$A$2:$D$91,4)*(1/1000)</f>
        <v>6.8141635459075006E-5</v>
      </c>
      <c r="F1000" s="7">
        <f>E1000/VLOOKUP(B1000,lookup_table!$A$2:$D$91,2)*1000</f>
        <v>0.29384060137591639</v>
      </c>
    </row>
    <row r="1001" spans="1:6">
      <c r="A1001" s="25">
        <v>40137</v>
      </c>
      <c r="B1001">
        <v>67</v>
      </c>
      <c r="C1001" t="s">
        <v>84</v>
      </c>
      <c r="D1001">
        <v>1.324873414</v>
      </c>
      <c r="E1001" s="8">
        <f>D1001*VLOOKUP(Element_Concentrations!B1001,lookup_table!$A$2:$D$91,4)*(1/1000)</f>
        <v>6.8062324435397804E-5</v>
      </c>
      <c r="F1001" s="7">
        <f>E1001/VLOOKUP(B1001,lookup_table!$A$2:$D$91,2)*1000</f>
        <v>0.29349859609917123</v>
      </c>
    </row>
    <row r="1002" spans="1:6">
      <c r="A1002" s="25">
        <v>40137</v>
      </c>
      <c r="B1002">
        <v>67</v>
      </c>
      <c r="C1002" t="s">
        <v>83</v>
      </c>
      <c r="D1002">
        <v>0.53076144459999997</v>
      </c>
      <c r="E1002" s="8">
        <f>D1002*VLOOKUP(Element_Concentrations!B1002,lookup_table!$A$2:$D$91,4)*(1/1000)</f>
        <v>2.7266648465002422E-5</v>
      </c>
      <c r="F1002" s="7">
        <f>E1002/VLOOKUP(B1002,lookup_table!$A$2:$D$91,2)*1000</f>
        <v>0.11757933792584055</v>
      </c>
    </row>
    <row r="1003" spans="1:6">
      <c r="A1003" s="25">
        <v>40137</v>
      </c>
      <c r="B1003">
        <v>67</v>
      </c>
      <c r="C1003" t="s">
        <v>82</v>
      </c>
      <c r="D1003">
        <v>5.9282216610000003</v>
      </c>
      <c r="E1003" s="8">
        <f>D1003*VLOOKUP(Element_Concentrations!B1003,lookup_table!$A$2:$D$91,4)*(1/1000)</f>
        <v>3.0454875292405473E-4</v>
      </c>
      <c r="F1003" s="7">
        <f>E1003/VLOOKUP(B1003,lookup_table!$A$2:$D$91,2)*1000</f>
        <v>1.3132762092456003</v>
      </c>
    </row>
    <row r="1004" spans="1:6">
      <c r="A1004" s="25">
        <v>40137</v>
      </c>
      <c r="B1004">
        <v>67</v>
      </c>
      <c r="C1004" t="s">
        <v>81</v>
      </c>
      <c r="D1004">
        <v>5.4991302019999999</v>
      </c>
      <c r="E1004" s="8">
        <f>D1004*VLOOKUP(Element_Concentrations!B1004,lookup_table!$A$2:$D$91,4)*(1/1000)</f>
        <v>2.825051661282854E-4</v>
      </c>
      <c r="F1004" s="7">
        <f>E1004/VLOOKUP(B1004,lookup_table!$A$2:$D$91,2)*1000</f>
        <v>1.2182197763186089</v>
      </c>
    </row>
    <row r="1005" spans="1:6">
      <c r="A1005" s="25">
        <v>40137</v>
      </c>
      <c r="B1005">
        <v>67</v>
      </c>
      <c r="C1005" t="s">
        <v>80</v>
      </c>
      <c r="D1005">
        <v>9.5369694739999997E-2</v>
      </c>
      <c r="E1005" s="8">
        <f>D1005*VLOOKUP(Element_Concentrations!B1005,lookup_table!$A$2:$D$91,4)*(1/1000)</f>
        <v>4.8993987169695978E-6</v>
      </c>
      <c r="F1005" s="7">
        <f>E1005/VLOOKUP(B1005,lookup_table!$A$2:$D$91,2)*1000</f>
        <v>2.1127204471623969E-2</v>
      </c>
    </row>
    <row r="1006" spans="1:6">
      <c r="A1006" s="25">
        <v>40137</v>
      </c>
      <c r="B1006">
        <v>67</v>
      </c>
      <c r="C1006" t="s">
        <v>79</v>
      </c>
      <c r="D1006">
        <v>9.6756964510000001E-2</v>
      </c>
      <c r="E1006" s="8">
        <f>D1006*VLOOKUP(Element_Concentrations!B1006,lookup_table!$A$2:$D$91,4)*(1/1000)</f>
        <v>4.9706665106828775E-6</v>
      </c>
      <c r="F1006" s="7">
        <f>E1006/VLOOKUP(B1006,lookup_table!$A$2:$D$91,2)*1000</f>
        <v>2.1434525703677782E-2</v>
      </c>
    </row>
    <row r="1007" spans="1:6">
      <c r="A1007" s="25">
        <v>40137</v>
      </c>
      <c r="B1007">
        <v>68</v>
      </c>
      <c r="C1007" t="s">
        <v>126</v>
      </c>
      <c r="D1007">
        <v>6.0836413839999999E-2</v>
      </c>
      <c r="E1007" s="8">
        <f>D1007*VLOOKUP(Element_Concentrations!B1007,lookup_table!$A$2:$D$91,4)*(1/1000)</f>
        <v>3.1421399384221597E-6</v>
      </c>
      <c r="F1007" s="7">
        <f>E1007/VLOOKUP(B1007,lookup_table!$A$2:$D$91,2)*1000</f>
        <v>1.3927925258963473E-2</v>
      </c>
    </row>
    <row r="1008" spans="1:6">
      <c r="A1008" s="25">
        <v>40137</v>
      </c>
      <c r="B1008">
        <v>68</v>
      </c>
      <c r="C1008" t="s">
        <v>129</v>
      </c>
      <c r="D1008">
        <v>6.9355741769999993E-2</v>
      </c>
      <c r="E1008" s="8">
        <f>D1008*VLOOKUP(Element_Concentrations!B1008,lookup_table!$A$2:$D$91,4)*(1/1000)</f>
        <v>3.5821547066787296E-6</v>
      </c>
      <c r="F1008" s="7">
        <f>E1008/VLOOKUP(B1008,lookup_table!$A$2:$D$91,2)*1000</f>
        <v>1.5878345331022739E-2</v>
      </c>
    </row>
    <row r="1009" spans="1:6">
      <c r="A1009" s="25">
        <v>40137</v>
      </c>
      <c r="B1009">
        <v>68</v>
      </c>
      <c r="C1009" t="s">
        <v>130</v>
      </c>
      <c r="D1009">
        <v>5.8362374109999997E-2</v>
      </c>
      <c r="E1009" s="8">
        <f>D1009*VLOOKUP(Element_Concentrations!B1009,lookup_table!$A$2:$D$91,4)*(1/1000)</f>
        <v>3.0143582604073903E-6</v>
      </c>
      <c r="F1009" s="7">
        <f>E1009/VLOOKUP(B1009,lookup_table!$A$2:$D$91,2)*1000</f>
        <v>1.3361517111734887E-2</v>
      </c>
    </row>
    <row r="1010" spans="1:6">
      <c r="A1010" s="25">
        <v>40137</v>
      </c>
      <c r="B1010">
        <v>68</v>
      </c>
      <c r="C1010" t="s">
        <v>50</v>
      </c>
      <c r="D1010">
        <v>23.149258490000001</v>
      </c>
      <c r="E1010" s="8">
        <f>D1010*VLOOKUP(Element_Concentrations!B1010,lookup_table!$A$2:$D$91,4)*(1/1000)</f>
        <v>1.19563605175001E-3</v>
      </c>
      <c r="F1010" s="7">
        <f>E1010/VLOOKUP(B1010,lookup_table!$A$2:$D$91,2)*1000</f>
        <v>5.2998051939273489</v>
      </c>
    </row>
    <row r="1011" spans="1:6">
      <c r="A1011" s="25">
        <v>40137</v>
      </c>
      <c r="B1011">
        <v>68</v>
      </c>
      <c r="C1011" t="s">
        <v>49</v>
      </c>
      <c r="D1011">
        <v>23.329066229999999</v>
      </c>
      <c r="E1011" s="8">
        <f>D1011*VLOOKUP(Element_Concentrations!B1011,lookup_table!$A$2:$D$91,4)*(1/1000)</f>
        <v>1.2049229417132698E-3</v>
      </c>
      <c r="F1011" s="7">
        <f>E1011/VLOOKUP(B1011,lookup_table!$A$2:$D$91,2)*1000</f>
        <v>5.3409704863176852</v>
      </c>
    </row>
    <row r="1012" spans="1:6">
      <c r="A1012" s="25">
        <v>40137</v>
      </c>
      <c r="B1012">
        <v>68</v>
      </c>
      <c r="C1012" t="s">
        <v>48</v>
      </c>
      <c r="D1012">
        <v>32.131418969999999</v>
      </c>
      <c r="E1012" s="8">
        <f>D1012*VLOOKUP(Element_Concentrations!B1012,lookup_table!$A$2:$D$91,4)*(1/1000)</f>
        <v>1.6595556583815299E-3</v>
      </c>
      <c r="F1012" s="7">
        <f>E1012/VLOOKUP(B1012,lookup_table!$A$2:$D$91,2)*1000</f>
        <v>7.3561864289961427</v>
      </c>
    </row>
    <row r="1013" spans="1:6">
      <c r="A1013" s="25">
        <v>40137</v>
      </c>
      <c r="B1013">
        <v>68</v>
      </c>
      <c r="C1013" t="s">
        <v>47</v>
      </c>
      <c r="D1013">
        <v>4.7946004929999999</v>
      </c>
      <c r="E1013" s="8">
        <f>D1013*VLOOKUP(Element_Concentrations!B1013,lookup_table!$A$2:$D$91,4)*(1/1000)</f>
        <v>2.47636320862957E-4</v>
      </c>
      <c r="F1013" s="7">
        <f>E1013/VLOOKUP(B1013,lookup_table!$A$2:$D$91,2)*1000</f>
        <v>1.0976787272294195</v>
      </c>
    </row>
    <row r="1014" spans="1:6">
      <c r="A1014" s="25">
        <v>40137</v>
      </c>
      <c r="B1014" s="21">
        <v>68</v>
      </c>
      <c r="C1014" s="21" t="s">
        <v>46</v>
      </c>
      <c r="D1014" s="21">
        <v>5.5915909060000004</v>
      </c>
      <c r="E1014" s="8">
        <f>D1014*VLOOKUP(Element_Concentrations!B1014,lookup_table!$A$2:$D$91,4)*(1/1000)</f>
        <v>2.8880007870399403E-4</v>
      </c>
      <c r="F1014" s="7">
        <f>E1014/VLOOKUP(B1014,lookup_table!$A$2:$D$91,2)*1000</f>
        <v>1.280142192836853</v>
      </c>
    </row>
    <row r="1015" spans="1:6">
      <c r="A1015" s="25">
        <v>40137</v>
      </c>
      <c r="B1015">
        <v>68</v>
      </c>
      <c r="C1015" t="s">
        <v>45</v>
      </c>
      <c r="D1015">
        <v>0.42163776939999997</v>
      </c>
      <c r="E1015" s="8">
        <f>D1015*VLOOKUP(Element_Concentrations!B1015,lookup_table!$A$2:$D$91,4)*(1/1000)</f>
        <v>2.17771691517406E-5</v>
      </c>
      <c r="F1015" s="7">
        <f>E1015/VLOOKUP(B1015,lookup_table!$A$2:$D$91,2)*1000</f>
        <v>9.6530005105233158E-2</v>
      </c>
    </row>
    <row r="1016" spans="1:6">
      <c r="A1016" s="25">
        <v>40137</v>
      </c>
      <c r="B1016">
        <v>68</v>
      </c>
      <c r="C1016" t="s">
        <v>84</v>
      </c>
      <c r="D1016">
        <v>0.42238740450000001</v>
      </c>
      <c r="E1016" s="8">
        <f>D1016*VLOOKUP(Element_Concentrations!B1016,lookup_table!$A$2:$D$91,4)*(1/1000)</f>
        <v>2.1815887055020502E-5</v>
      </c>
      <c r="F1016" s="7">
        <f>E1016/VLOOKUP(B1016,lookup_table!$A$2:$D$91,2)*1000</f>
        <v>9.6701627016934855E-2</v>
      </c>
    </row>
    <row r="1017" spans="1:6">
      <c r="A1017" s="25">
        <v>40137</v>
      </c>
      <c r="B1017">
        <v>68</v>
      </c>
      <c r="C1017" t="s">
        <v>83</v>
      </c>
      <c r="D1017">
        <v>0.60579205530000002</v>
      </c>
      <c r="E1017" s="8">
        <f>D1017*VLOOKUP(Element_Concentrations!B1017,lookup_table!$A$2:$D$91,4)*(1/1000)</f>
        <v>3.1288553864189703E-5</v>
      </c>
      <c r="F1017" s="7">
        <f>E1017/VLOOKUP(B1017,lookup_table!$A$2:$D$91,2)*1000</f>
        <v>0.13869039833417424</v>
      </c>
    </row>
    <row r="1018" spans="1:6">
      <c r="A1018" s="25">
        <v>40137</v>
      </c>
      <c r="B1018">
        <v>68</v>
      </c>
      <c r="C1018" t="s">
        <v>82</v>
      </c>
      <c r="D1018">
        <v>4.1670917809999999</v>
      </c>
      <c r="E1018" s="8">
        <f>D1018*VLOOKUP(Element_Concentrations!B1018,lookup_table!$A$2:$D$91,4)*(1/1000)</f>
        <v>2.1522612339686901E-4</v>
      </c>
      <c r="F1018" s="7">
        <f>E1018/VLOOKUP(B1018,lookup_table!$A$2:$D$91,2)*1000</f>
        <v>0.95401650441874564</v>
      </c>
    </row>
    <row r="1019" spans="1:6">
      <c r="A1019" s="25">
        <v>40137</v>
      </c>
      <c r="B1019">
        <v>68</v>
      </c>
      <c r="C1019" t="s">
        <v>81</v>
      </c>
      <c r="D1019">
        <v>3.8881397710000001</v>
      </c>
      <c r="E1019" s="8">
        <f>D1019*VLOOKUP(Element_Concentrations!B1019,lookup_table!$A$2:$D$91,4)*(1/1000)</f>
        <v>2.0081853103237903E-4</v>
      </c>
      <c r="F1019" s="7">
        <f>E1019/VLOOKUP(B1019,lookup_table!$A$2:$D$91,2)*1000</f>
        <v>0.89015306308678654</v>
      </c>
    </row>
    <row r="1020" spans="1:6">
      <c r="A1020" s="25">
        <v>40137</v>
      </c>
      <c r="B1020">
        <v>68</v>
      </c>
      <c r="C1020" t="s">
        <v>80</v>
      </c>
      <c r="D1020">
        <v>4.2094658600000001E-2</v>
      </c>
      <c r="E1020" s="8">
        <f>D1020*VLOOKUP(Element_Concentrations!B1020,lookup_table!$A$2:$D$91,4)*(1/1000)</f>
        <v>2.1741470220314001E-6</v>
      </c>
      <c r="F1020" s="7">
        <f>E1020/VLOOKUP(B1020,lookup_table!$A$2:$D$91,2)*1000</f>
        <v>9.6371765160966315E-3</v>
      </c>
    </row>
    <row r="1021" spans="1:6">
      <c r="A1021" s="25">
        <v>40137</v>
      </c>
      <c r="B1021">
        <v>68</v>
      </c>
      <c r="C1021" t="s">
        <v>79</v>
      </c>
      <c r="D1021">
        <v>4.2897405299999997E-2</v>
      </c>
      <c r="E1021" s="8">
        <f>D1021*VLOOKUP(Element_Concentrations!B1021,lookup_table!$A$2:$D$91,4)*(1/1000)</f>
        <v>2.2156080863396999E-6</v>
      </c>
      <c r="F1021" s="7">
        <f>E1021/VLOOKUP(B1021,lookup_table!$A$2:$D$91,2)*1000</f>
        <v>9.8209578295199475E-3</v>
      </c>
    </row>
    <row r="1022" spans="1:6">
      <c r="A1022" s="25">
        <v>40137</v>
      </c>
      <c r="B1022">
        <v>69</v>
      </c>
      <c r="C1022" t="s">
        <v>126</v>
      </c>
      <c r="D1022">
        <v>0.66150887580000006</v>
      </c>
      <c r="E1022" s="8">
        <f>D1022*VLOOKUP(Element_Concentrations!B1022,lookup_table!$A$2:$D$91,4)*(1/1000)</f>
        <v>3.450053236113594E-5</v>
      </c>
      <c r="F1022" s="7">
        <f>E1022/VLOOKUP(B1022,lookup_table!$A$2:$D$91,2)*1000</f>
        <v>0.14064627949912736</v>
      </c>
    </row>
    <row r="1023" spans="1:6">
      <c r="A1023" s="25">
        <v>40137</v>
      </c>
      <c r="B1023">
        <v>69</v>
      </c>
      <c r="C1023" t="s">
        <v>129</v>
      </c>
      <c r="D1023">
        <v>0.73983917840000002</v>
      </c>
      <c r="E1023" s="8">
        <f>D1023*VLOOKUP(Element_Concentrations!B1023,lookup_table!$A$2:$D$91,4)*(1/1000)</f>
        <v>3.8585794462027127E-5</v>
      </c>
      <c r="F1023" s="7">
        <f>E1023/VLOOKUP(B1023,lookup_table!$A$2:$D$91,2)*1000</f>
        <v>0.15730042585416684</v>
      </c>
    </row>
    <row r="1024" spans="1:6">
      <c r="A1024" s="25">
        <v>40137</v>
      </c>
      <c r="B1024">
        <v>69</v>
      </c>
      <c r="C1024" t="s">
        <v>130</v>
      </c>
      <c r="D1024">
        <v>0.70764856250000008</v>
      </c>
      <c r="E1024" s="8">
        <f>D1024*VLOOKUP(Element_Concentrations!B1024,lookup_table!$A$2:$D$91,4)*(1/1000)</f>
        <v>3.6906915423193759E-5</v>
      </c>
      <c r="F1024" s="7">
        <f>E1024/VLOOKUP(B1024,lookup_table!$A$2:$D$91,2)*1000</f>
        <v>0.15045623898570631</v>
      </c>
    </row>
    <row r="1025" spans="1:6">
      <c r="A1025" s="25">
        <v>40137</v>
      </c>
      <c r="B1025">
        <v>69</v>
      </c>
      <c r="C1025" t="s">
        <v>50</v>
      </c>
      <c r="D1025">
        <v>56.911364480000003</v>
      </c>
      <c r="E1025" s="8">
        <f>D1025*VLOOKUP(Element_Concentrations!B1025,lookup_table!$A$2:$D$91,4)*(1/1000)</f>
        <v>2.9681723764992643E-3</v>
      </c>
      <c r="F1025" s="7">
        <f>E1025/VLOOKUP(B1025,lookup_table!$A$2:$D$91,2)*1000</f>
        <v>12.100172753767895</v>
      </c>
    </row>
    <row r="1026" spans="1:6">
      <c r="A1026" s="25">
        <v>40137</v>
      </c>
      <c r="B1026">
        <v>69</v>
      </c>
      <c r="C1026" t="s">
        <v>49</v>
      </c>
      <c r="D1026">
        <v>57.282484029999999</v>
      </c>
      <c r="E1026" s="8">
        <f>D1026*VLOOKUP(Element_Concentrations!B1026,lookup_table!$A$2:$D$91,4)*(1/1000)</f>
        <v>2.9875278568458289E-3</v>
      </c>
      <c r="F1026" s="7">
        <f>E1026/VLOOKUP(B1026,lookup_table!$A$2:$D$91,2)*1000</f>
        <v>12.179078095580223</v>
      </c>
    </row>
    <row r="1027" spans="1:6">
      <c r="A1027" s="25">
        <v>40137</v>
      </c>
      <c r="B1027">
        <v>69</v>
      </c>
      <c r="C1027" t="s">
        <v>48</v>
      </c>
      <c r="D1027">
        <v>28.245125529999999</v>
      </c>
      <c r="E1027" s="8">
        <f>D1027*VLOOKUP(Element_Concentrations!B1027,lookup_table!$A$2:$D$91,4)*(1/1000)</f>
        <v>1.4731047504292789E-3</v>
      </c>
      <c r="F1027" s="7">
        <f>E1027/VLOOKUP(B1027,lookup_table!$A$2:$D$91,2)*1000</f>
        <v>6.0053189988963673</v>
      </c>
    </row>
    <row r="1028" spans="1:6">
      <c r="A1028" s="25">
        <v>40137</v>
      </c>
      <c r="B1028">
        <v>69</v>
      </c>
      <c r="C1028" t="s">
        <v>47</v>
      </c>
      <c r="D1028">
        <v>7.6344157949999998</v>
      </c>
      <c r="E1028" s="8">
        <f>D1028*VLOOKUP(Element_Concentrations!B1028,lookup_table!$A$2:$D$91,4)*(1/1000)</f>
        <v>3.981676116971685E-4</v>
      </c>
      <c r="F1028" s="7">
        <f>E1028/VLOOKUP(B1028,lookup_table!$A$2:$D$91,2)*1000</f>
        <v>1.6231863501719059</v>
      </c>
    </row>
    <row r="1029" spans="1:6">
      <c r="A1029" s="25">
        <v>40137</v>
      </c>
      <c r="B1029" s="21">
        <v>69</v>
      </c>
      <c r="C1029" s="21" t="s">
        <v>46</v>
      </c>
      <c r="D1029" s="21">
        <v>8.8737352949999995</v>
      </c>
      <c r="E1029" s="8">
        <f>D1029*VLOOKUP(Element_Concentrations!B1029,lookup_table!$A$2:$D$91,4)*(1/1000)</f>
        <v>4.628034526960185E-4</v>
      </c>
      <c r="F1029" s="7">
        <f>E1029/VLOOKUP(B1029,lookup_table!$A$2:$D$91,2)*1000</f>
        <v>1.8866834598288564</v>
      </c>
    </row>
    <row r="1030" spans="1:6">
      <c r="A1030" s="25">
        <v>40137</v>
      </c>
      <c r="B1030">
        <v>69</v>
      </c>
      <c r="C1030" t="s">
        <v>45</v>
      </c>
      <c r="D1030">
        <v>1.5003704490000001</v>
      </c>
      <c r="E1030" s="8">
        <f>D1030*VLOOKUP(Element_Concentrations!B1030,lookup_table!$A$2:$D$91,4)*(1/1000)</f>
        <v>7.8250770508280705E-5</v>
      </c>
      <c r="F1030" s="7">
        <f>E1030/VLOOKUP(B1030,lookup_table!$A$2:$D$91,2)*1000</f>
        <v>0.31900028743693726</v>
      </c>
    </row>
    <row r="1031" spans="1:6">
      <c r="A1031" s="25">
        <v>40137</v>
      </c>
      <c r="B1031">
        <v>69</v>
      </c>
      <c r="C1031" t="s">
        <v>84</v>
      </c>
      <c r="D1031">
        <v>1.502141001</v>
      </c>
      <c r="E1031" s="8">
        <f>D1031*VLOOKUP(Element_Concentrations!B1031,lookup_table!$A$2:$D$91,4)*(1/1000)</f>
        <v>7.8343112408454308E-5</v>
      </c>
      <c r="F1031" s="7">
        <f>E1031/VLOOKUP(B1031,lookup_table!$A$2:$D$91,2)*1000</f>
        <v>0.31937673219916152</v>
      </c>
    </row>
    <row r="1032" spans="1:6">
      <c r="A1032" s="25">
        <v>40137</v>
      </c>
      <c r="B1032">
        <v>69</v>
      </c>
      <c r="C1032" t="s">
        <v>83</v>
      </c>
      <c r="D1032">
        <v>0.47922998049999999</v>
      </c>
      <c r="E1032" s="8">
        <f>D1032*VLOOKUP(Element_Concentrations!B1032,lookup_table!$A$2:$D$91,4)*(1/1000)</f>
        <v>2.499390417199115E-5</v>
      </c>
      <c r="F1032" s="7">
        <f>E1032/VLOOKUP(B1032,lookup_table!$A$2:$D$91,2)*1000</f>
        <v>0.1018911706970695</v>
      </c>
    </row>
    <row r="1033" spans="1:6">
      <c r="A1033" s="25">
        <v>40137</v>
      </c>
      <c r="B1033">
        <v>69</v>
      </c>
      <c r="C1033" t="s">
        <v>82</v>
      </c>
      <c r="D1033">
        <v>6.3480849340000001</v>
      </c>
      <c r="E1033" s="8">
        <f>D1033*VLOOKUP(Element_Concentrations!B1033,lookup_table!$A$2:$D$91,4)*(1/1000)</f>
        <v>3.310799260733162E-4</v>
      </c>
      <c r="F1033" s="7">
        <f>E1033/VLOOKUP(B1033,lookup_table!$A$2:$D$91,2)*1000</f>
        <v>1.3496939505638657</v>
      </c>
    </row>
    <row r="1034" spans="1:6">
      <c r="A1034" s="25">
        <v>40137</v>
      </c>
      <c r="B1034">
        <v>69</v>
      </c>
      <c r="C1034" t="s">
        <v>81</v>
      </c>
      <c r="D1034">
        <v>6.0728198109999996</v>
      </c>
      <c r="E1034" s="8">
        <f>D1034*VLOOKUP(Element_Concentrations!B1034,lookup_table!$A$2:$D$91,4)*(1/1000)</f>
        <v>3.1672366626883728E-4</v>
      </c>
      <c r="F1034" s="7">
        <f>E1034/VLOOKUP(B1034,lookup_table!$A$2:$D$91,2)*1000</f>
        <v>1.291168635421269</v>
      </c>
    </row>
    <row r="1035" spans="1:6">
      <c r="A1035" s="25">
        <v>40137</v>
      </c>
      <c r="B1035">
        <v>69</v>
      </c>
      <c r="C1035" t="s">
        <v>80</v>
      </c>
      <c r="D1035">
        <v>0.13016606459999999</v>
      </c>
      <c r="E1035" s="8">
        <f>D1035*VLOOKUP(Element_Concentrations!B1035,lookup_table!$A$2:$D$91,4)*(1/1000)</f>
        <v>6.7887199829677798E-6</v>
      </c>
      <c r="F1035" s="7">
        <f>E1035/VLOOKUP(B1035,lookup_table!$A$2:$D$91,2)*1000</f>
        <v>2.7675173187801796E-2</v>
      </c>
    </row>
    <row r="1036" spans="1:6">
      <c r="A1036" s="25">
        <v>40137</v>
      </c>
      <c r="B1036">
        <v>69</v>
      </c>
      <c r="C1036" t="s">
        <v>79</v>
      </c>
      <c r="D1036">
        <v>0.13069463619999999</v>
      </c>
      <c r="E1036" s="8">
        <f>D1036*VLOOKUP(Element_Concentrations!B1036,lookup_table!$A$2:$D$91,4)*(1/1000)</f>
        <v>6.81628726476566E-6</v>
      </c>
      <c r="F1036" s="7">
        <f>E1036/VLOOKUP(B1036,lookup_table!$A$2:$D$91,2)*1000</f>
        <v>2.7787555094845741E-2</v>
      </c>
    </row>
    <row r="1037" spans="1:6">
      <c r="A1037" s="25">
        <v>40137</v>
      </c>
      <c r="B1037">
        <v>70</v>
      </c>
      <c r="C1037" t="s">
        <v>126</v>
      </c>
      <c r="D1037">
        <v>0.14178697310000002</v>
      </c>
      <c r="E1037" s="8">
        <f>D1037*VLOOKUP(Element_Concentrations!B1037,lookup_table!$A$2:$D$91,4)*(1/1000)</f>
        <v>7.3833155863282317E-6</v>
      </c>
      <c r="F1037" s="7">
        <f>E1037/VLOOKUP(B1037,lookup_table!$A$2:$D$91,2)*1000</f>
        <v>3.1783536747000567E-2</v>
      </c>
    </row>
    <row r="1038" spans="1:6">
      <c r="A1038" s="25">
        <v>40137</v>
      </c>
      <c r="B1038">
        <v>70</v>
      </c>
      <c r="C1038" t="s">
        <v>129</v>
      </c>
      <c r="D1038">
        <v>0.15789604199999999</v>
      </c>
      <c r="E1038" s="8">
        <f>D1038*VLOOKUP(Element_Concentrations!B1038,lookup_table!$A$2:$D$91,4)*(1/1000)</f>
        <v>8.2221679638785999E-6</v>
      </c>
      <c r="F1038" s="7">
        <f>E1038/VLOOKUP(B1038,lookup_table!$A$2:$D$91,2)*1000</f>
        <v>3.5394610262068874E-2</v>
      </c>
    </row>
    <row r="1039" spans="1:6">
      <c r="A1039" s="25">
        <v>40137</v>
      </c>
      <c r="B1039">
        <v>70</v>
      </c>
      <c r="C1039" t="s">
        <v>130</v>
      </c>
      <c r="D1039">
        <v>0.1440654237</v>
      </c>
      <c r="E1039" s="8">
        <f>D1039*VLOOKUP(Element_Concentrations!B1039,lookup_table!$A$2:$D$91,4)*(1/1000)</f>
        <v>7.5019620279572107E-6</v>
      </c>
      <c r="F1039" s="7">
        <f>E1039/VLOOKUP(B1039,lookup_table!$A$2:$D$91,2)*1000</f>
        <v>3.2294283374761992E-2</v>
      </c>
    </row>
    <row r="1040" spans="1:6">
      <c r="A1040" s="25">
        <v>40137</v>
      </c>
      <c r="B1040">
        <v>70</v>
      </c>
      <c r="C1040" t="s">
        <v>50</v>
      </c>
      <c r="D1040">
        <v>38.655075510000003</v>
      </c>
      <c r="E1040" s="8">
        <f>D1040*VLOOKUP(Element_Concentrations!B1040,lookup_table!$A$2:$D$91,4)*(1/1000)</f>
        <v>2.0128973435548834E-3</v>
      </c>
      <c r="F1040" s="7">
        <f>E1040/VLOOKUP(B1040,lookup_table!$A$2:$D$91,2)*1000</f>
        <v>8.6650768125479267</v>
      </c>
    </row>
    <row r="1041" spans="1:6">
      <c r="A1041" s="25">
        <v>40137</v>
      </c>
      <c r="B1041">
        <v>70</v>
      </c>
      <c r="C1041" t="s">
        <v>49</v>
      </c>
      <c r="D1041">
        <v>39.065609549999998</v>
      </c>
      <c r="E1041" s="8">
        <f>D1041*VLOOKUP(Element_Concentrations!B1041,lookup_table!$A$2:$D$91,4)*(1/1000)</f>
        <v>2.0342752057800149E-3</v>
      </c>
      <c r="F1041" s="7">
        <f>E1041/VLOOKUP(B1041,lookup_table!$A$2:$D$91,2)*1000</f>
        <v>8.7571037700388068</v>
      </c>
    </row>
    <row r="1042" spans="1:6">
      <c r="A1042" s="25">
        <v>40137</v>
      </c>
      <c r="B1042">
        <v>70</v>
      </c>
      <c r="C1042" t="s">
        <v>48</v>
      </c>
      <c r="D1042">
        <v>42.551198630000002</v>
      </c>
      <c r="E1042" s="8">
        <f>D1042*VLOOKUP(Element_Concentrations!B1042,lookup_table!$A$2:$D$91,4)*(1/1000)</f>
        <v>2.215781331619579E-3</v>
      </c>
      <c r="F1042" s="7">
        <f>E1042/VLOOKUP(B1042,lookup_table!$A$2:$D$91,2)*1000</f>
        <v>9.5384474025810544</v>
      </c>
    </row>
    <row r="1043" spans="1:6">
      <c r="A1043" s="25">
        <v>40137</v>
      </c>
      <c r="B1043">
        <v>70</v>
      </c>
      <c r="C1043" t="s">
        <v>47</v>
      </c>
      <c r="D1043">
        <v>4.6422384179999998</v>
      </c>
      <c r="E1043" s="8">
        <f>D1043*VLOOKUP(Element_Concentrations!B1043,lookup_table!$A$2:$D$91,4)*(1/1000)</f>
        <v>2.4173667381203939E-4</v>
      </c>
      <c r="F1043" s="7">
        <f>E1043/VLOOKUP(B1043,lookup_table!$A$2:$D$91,2)*1000</f>
        <v>1.0406227886872121</v>
      </c>
    </row>
    <row r="1044" spans="1:6">
      <c r="A1044" s="25">
        <v>40137</v>
      </c>
      <c r="B1044" s="21">
        <v>70</v>
      </c>
      <c r="C1044" s="21" t="s">
        <v>46</v>
      </c>
      <c r="D1044" s="21">
        <v>5.4259799449999999</v>
      </c>
      <c r="E1044" s="8">
        <f>D1044*VLOOKUP(Element_Concentrations!B1044,lookup_table!$A$2:$D$91,4)*(1/1000)</f>
        <v>2.8254868146996854E-4</v>
      </c>
      <c r="F1044" s="7">
        <f>E1044/VLOOKUP(B1044,lookup_table!$A$2:$D$91,2)*1000</f>
        <v>1.2163094337923743</v>
      </c>
    </row>
    <row r="1045" spans="1:6">
      <c r="A1045" s="25">
        <v>40137</v>
      </c>
      <c r="B1045">
        <v>70</v>
      </c>
      <c r="C1045" t="s">
        <v>45</v>
      </c>
      <c r="D1045">
        <v>1.420201756</v>
      </c>
      <c r="E1045" s="8">
        <f>D1045*VLOOKUP(Element_Concentrations!B1045,lookup_table!$A$2:$D$91,4)*(1/1000)</f>
        <v>7.3954592100714802E-5</v>
      </c>
      <c r="F1045" s="7">
        <f>E1045/VLOOKUP(B1045,lookup_table!$A$2:$D$91,2)*1000</f>
        <v>0.31835812355021437</v>
      </c>
    </row>
    <row r="1046" spans="1:6">
      <c r="A1046" s="25">
        <v>40137</v>
      </c>
      <c r="B1046">
        <v>70</v>
      </c>
      <c r="C1046" t="s">
        <v>84</v>
      </c>
      <c r="D1046">
        <v>1.4203054959999999</v>
      </c>
      <c r="E1046" s="8">
        <f>D1046*VLOOKUP(Element_Concentrations!B1046,lookup_table!$A$2:$D$91,4)*(1/1000)</f>
        <v>7.3959994184856796E-5</v>
      </c>
      <c r="F1046" s="7">
        <f>E1046/VLOOKUP(B1046,lookup_table!$A$2:$D$91,2)*1000</f>
        <v>0.31838137832482477</v>
      </c>
    </row>
    <row r="1047" spans="1:6">
      <c r="A1047" s="25">
        <v>40137</v>
      </c>
      <c r="B1047">
        <v>70</v>
      </c>
      <c r="C1047" t="s">
        <v>83</v>
      </c>
      <c r="D1047">
        <v>1.1918469039999999</v>
      </c>
      <c r="E1047" s="8">
        <f>D1047*VLOOKUP(Element_Concentrations!B1047,lookup_table!$A$2:$D$91,4)*(1/1000)</f>
        <v>6.20634013860632E-5</v>
      </c>
      <c r="F1047" s="7">
        <f>E1047/VLOOKUP(B1047,lookup_table!$A$2:$D$91,2)*1000</f>
        <v>0.2671691837540387</v>
      </c>
    </row>
    <row r="1048" spans="1:6">
      <c r="A1048" s="25">
        <v>40137</v>
      </c>
      <c r="B1048">
        <v>70</v>
      </c>
      <c r="C1048" t="s">
        <v>82</v>
      </c>
      <c r="D1048">
        <v>7.4258248189999998</v>
      </c>
      <c r="E1048" s="8">
        <f>D1048*VLOOKUP(Element_Concentrations!B1048,lookup_table!$A$2:$D$91,4)*(1/1000)</f>
        <v>3.8668720354723276E-4</v>
      </c>
      <c r="F1048" s="7">
        <f>E1048/VLOOKUP(B1048,lookup_table!$A$2:$D$91,2)*1000</f>
        <v>1.6646026842325989</v>
      </c>
    </row>
    <row r="1049" spans="1:6">
      <c r="A1049" s="25">
        <v>40137</v>
      </c>
      <c r="B1049">
        <v>70</v>
      </c>
      <c r="C1049" t="s">
        <v>81</v>
      </c>
      <c r="D1049">
        <v>7.200210384</v>
      </c>
      <c r="E1049" s="8">
        <f>D1049*VLOOKUP(Element_Concentrations!B1049,lookup_table!$A$2:$D$91,4)*(1/1000)</f>
        <v>3.7493871538914723E-4</v>
      </c>
      <c r="F1049" s="7">
        <f>E1049/VLOOKUP(B1049,lookup_table!$A$2:$D$91,2)*1000</f>
        <v>1.6140280473058426</v>
      </c>
    </row>
    <row r="1050" spans="1:6">
      <c r="A1050" s="25">
        <v>40137</v>
      </c>
      <c r="B1050">
        <v>70</v>
      </c>
      <c r="C1050" t="s">
        <v>80</v>
      </c>
      <c r="D1050">
        <v>0.1300474388</v>
      </c>
      <c r="E1050" s="8">
        <f>D1050*VLOOKUP(Element_Concentrations!B1050,lookup_table!$A$2:$D$91,4)*(1/1000)</f>
        <v>6.7719992948640404E-6</v>
      </c>
      <c r="F1050" s="7">
        <f>E1050/VLOOKUP(B1050,lookup_table!$A$2:$D$91,2)*1000</f>
        <v>2.9151955638674301E-2</v>
      </c>
    </row>
    <row r="1051" spans="1:6">
      <c r="A1051" s="25">
        <v>40137</v>
      </c>
      <c r="B1051">
        <v>70</v>
      </c>
      <c r="C1051" t="s">
        <v>79</v>
      </c>
      <c r="D1051">
        <v>0.13095869979999999</v>
      </c>
      <c r="E1051" s="8">
        <f>D1051*VLOOKUP(Element_Concentrations!B1051,lookup_table!$A$2:$D$91,4)*(1/1000)</f>
        <v>6.8194516622953399E-6</v>
      </c>
      <c r="F1051" s="7">
        <f>E1051/VLOOKUP(B1051,lookup_table!$A$2:$D$91,2)*1000</f>
        <v>2.9356227560462071E-2</v>
      </c>
    </row>
    <row r="1052" spans="1:6">
      <c r="A1052" s="25">
        <v>40137</v>
      </c>
      <c r="B1052">
        <v>71</v>
      </c>
      <c r="C1052" t="s">
        <v>126</v>
      </c>
      <c r="D1052">
        <v>5.9353694360000001E-2</v>
      </c>
      <c r="E1052" s="8">
        <f>D1052*VLOOKUP(Element_Concentrations!B1052,lookup_table!$A$2:$D$91,4)*(1/1000)</f>
        <v>3.1166387493658566E-6</v>
      </c>
      <c r="F1052" s="7">
        <f>E1052/VLOOKUP(B1052,lookup_table!$A$2:$D$91,2)*1000</f>
        <v>1.0993434742031242E-2</v>
      </c>
    </row>
    <row r="1053" spans="1:6">
      <c r="A1053" s="25">
        <v>40137</v>
      </c>
      <c r="B1053">
        <v>71</v>
      </c>
      <c r="C1053" t="s">
        <v>129</v>
      </c>
      <c r="D1053">
        <v>6.7375272890000004E-2</v>
      </c>
      <c r="E1053" s="8">
        <f>D1053*VLOOKUP(Element_Concentrations!B1053,lookup_table!$A$2:$D$91,4)*(1/1000)</f>
        <v>3.5378486293447445E-6</v>
      </c>
      <c r="F1053" s="7">
        <f>E1053/VLOOKUP(B1053,lookup_table!$A$2:$D$91,2)*1000</f>
        <v>1.2479183877759242E-2</v>
      </c>
    </row>
    <row r="1054" spans="1:6">
      <c r="A1054" s="25">
        <v>40137</v>
      </c>
      <c r="B1054" s="21">
        <v>71</v>
      </c>
      <c r="C1054" s="21" t="s">
        <v>130</v>
      </c>
      <c r="D1054" s="21">
        <v>5.7627946610000001E-2</v>
      </c>
      <c r="E1054" s="8">
        <f>D1054*VLOOKUP(Element_Concentrations!B1054,lookup_table!$A$2:$D$91,4)*(1/1000)</f>
        <v>3.0260204253124563E-6</v>
      </c>
      <c r="F1054" s="7">
        <f>E1054/VLOOKUP(B1054,lookup_table!$A$2:$D$91,2)*1000</f>
        <v>1.0673793387345526E-2</v>
      </c>
    </row>
    <row r="1055" spans="1:6">
      <c r="A1055" s="25">
        <v>40137</v>
      </c>
      <c r="B1055">
        <v>71</v>
      </c>
      <c r="C1055" t="s">
        <v>50</v>
      </c>
      <c r="D1055">
        <v>35.318481120000001</v>
      </c>
      <c r="E1055" s="8">
        <f>D1055*VLOOKUP(Element_Concentrations!B1055,lookup_table!$A$2:$D$91,4)*(1/1000)</f>
        <v>1.8545593162187521E-3</v>
      </c>
      <c r="F1055" s="7">
        <f>E1055/VLOOKUP(B1055,lookup_table!$A$2:$D$91,2)*1000</f>
        <v>6.5416554363977149</v>
      </c>
    </row>
    <row r="1056" spans="1:6">
      <c r="A1056" s="25">
        <v>40137</v>
      </c>
      <c r="B1056">
        <v>71</v>
      </c>
      <c r="C1056" t="s">
        <v>49</v>
      </c>
      <c r="D1056">
        <v>35.620432190000002</v>
      </c>
      <c r="E1056" s="8">
        <f>D1056*VLOOKUP(Element_Concentrations!B1056,lookup_table!$A$2:$D$91,4)*(1/1000)</f>
        <v>1.8704146461240244E-3</v>
      </c>
      <c r="F1056" s="7">
        <f>E1056/VLOOKUP(B1056,lookup_table!$A$2:$D$91,2)*1000</f>
        <v>6.5975825260106689</v>
      </c>
    </row>
    <row r="1057" spans="1:6">
      <c r="A1057" s="25">
        <v>40137</v>
      </c>
      <c r="B1057">
        <v>71</v>
      </c>
      <c r="C1057" t="s">
        <v>48</v>
      </c>
      <c r="D1057">
        <v>30.581463660000001</v>
      </c>
      <c r="E1057" s="8">
        <f>D1057*VLOOKUP(Element_Concentrations!B1057,lookup_table!$A$2:$D$91,4)*(1/1000)</f>
        <v>1.6058204242011362E-3</v>
      </c>
      <c r="F1057" s="7">
        <f>E1057/VLOOKUP(B1057,lookup_table!$A$2:$D$91,2)*1000</f>
        <v>5.6642695739017155</v>
      </c>
    </row>
    <row r="1058" spans="1:6">
      <c r="A1058" s="25">
        <v>40137</v>
      </c>
      <c r="B1058">
        <v>71</v>
      </c>
      <c r="C1058" t="s">
        <v>47</v>
      </c>
      <c r="D1058">
        <v>7.1090101670000001</v>
      </c>
      <c r="E1058" s="8">
        <f>D1058*VLOOKUP(Element_Concentrations!B1058,lookup_table!$A$2:$D$91,4)*(1/1000)</f>
        <v>3.7329128026510321E-4</v>
      </c>
      <c r="F1058" s="7">
        <f>E1058/VLOOKUP(B1058,lookup_table!$A$2:$D$91,2)*1000</f>
        <v>1.316724092645867</v>
      </c>
    </row>
    <row r="1059" spans="1:6">
      <c r="A1059" s="25">
        <v>40137</v>
      </c>
      <c r="B1059">
        <v>71</v>
      </c>
      <c r="C1059" t="s">
        <v>46</v>
      </c>
      <c r="D1059">
        <v>8.246055836</v>
      </c>
      <c r="E1059" s="8">
        <f>D1059*VLOOKUP(Element_Concentrations!B1059,lookup_table!$A$2:$D$91,4)*(1/1000)</f>
        <v>4.3299709352602564E-4</v>
      </c>
      <c r="F1059" s="7">
        <f>E1059/VLOOKUP(B1059,lookup_table!$A$2:$D$91,2)*1000</f>
        <v>1.5273266085574098</v>
      </c>
    </row>
    <row r="1060" spans="1:6">
      <c r="A1060" s="25">
        <v>40137</v>
      </c>
      <c r="B1060">
        <v>71</v>
      </c>
      <c r="C1060" t="s">
        <v>45</v>
      </c>
      <c r="D1060">
        <v>1.4256837630000001</v>
      </c>
      <c r="E1060" s="8">
        <f>D1060*VLOOKUP(Element_Concentrations!B1060,lookup_table!$A$2:$D$91,4)*(1/1000)</f>
        <v>7.4862084121624816E-5</v>
      </c>
      <c r="F1060" s="7">
        <f>E1060/VLOOKUP(B1060,lookup_table!$A$2:$D$91,2)*1000</f>
        <v>0.2640637887888001</v>
      </c>
    </row>
    <row r="1061" spans="1:6">
      <c r="A1061" s="25">
        <v>40137</v>
      </c>
      <c r="B1061">
        <v>71</v>
      </c>
      <c r="C1061" t="s">
        <v>84</v>
      </c>
      <c r="D1061">
        <v>1.427020006</v>
      </c>
      <c r="E1061" s="8">
        <f>D1061*VLOOKUP(Element_Concentrations!B1061,lookup_table!$A$2:$D$91,4)*(1/1000)</f>
        <v>7.4932249707057596E-5</v>
      </c>
      <c r="F1061" s="7">
        <f>E1061/VLOOKUP(B1061,lookup_table!$A$2:$D$91,2)*1000</f>
        <v>0.26431128644464763</v>
      </c>
    </row>
    <row r="1062" spans="1:6">
      <c r="A1062" s="25">
        <v>40137</v>
      </c>
      <c r="B1062">
        <v>71</v>
      </c>
      <c r="C1062" t="s">
        <v>83</v>
      </c>
      <c r="D1062">
        <v>0.61011358410000005</v>
      </c>
      <c r="E1062" s="8">
        <f>D1062*VLOOKUP(Element_Concentrations!B1062,lookup_table!$A$2:$D$91,4)*(1/1000)</f>
        <v>3.2036820255657365E-5</v>
      </c>
      <c r="F1062" s="7">
        <f>E1062/VLOOKUP(B1062,lookup_table!$A$2:$D$91,2)*1000</f>
        <v>0.11300465698644574</v>
      </c>
    </row>
    <row r="1063" spans="1:6">
      <c r="A1063" s="25">
        <v>40137</v>
      </c>
      <c r="B1063">
        <v>71</v>
      </c>
      <c r="C1063" t="s">
        <v>82</v>
      </c>
      <c r="D1063">
        <v>5.4355390850000003</v>
      </c>
      <c r="E1063" s="8">
        <f>D1063*VLOOKUP(Element_Concentrations!B1063,lookup_table!$A$2:$D$91,4)*(1/1000)</f>
        <v>2.8541798313771603E-4</v>
      </c>
      <c r="F1063" s="7">
        <f>E1063/VLOOKUP(B1063,lookup_table!$A$2:$D$91,2)*1000</f>
        <v>1.0067653726198098</v>
      </c>
    </row>
    <row r="1064" spans="1:6">
      <c r="A1064" s="25">
        <v>40137</v>
      </c>
      <c r="B1064">
        <v>71</v>
      </c>
      <c r="C1064" t="s">
        <v>81</v>
      </c>
      <c r="D1064">
        <v>5.2280895850000002</v>
      </c>
      <c r="E1064" s="8">
        <f>D1064*VLOOKUP(Element_Concentrations!B1064,lookup_table!$A$2:$D$91,4)*(1/1000)</f>
        <v>2.7452489287251605E-4</v>
      </c>
      <c r="F1064" s="7">
        <f>E1064/VLOOKUP(B1064,lookup_table!$A$2:$D$91,2)*1000</f>
        <v>0.96834177380076214</v>
      </c>
    </row>
    <row r="1065" spans="1:6">
      <c r="A1065" s="25">
        <v>40137</v>
      </c>
      <c r="B1065">
        <v>71</v>
      </c>
      <c r="C1065" t="s">
        <v>80</v>
      </c>
      <c r="D1065">
        <v>8.5470748639999997E-2</v>
      </c>
      <c r="E1065" s="8">
        <f>D1065*VLOOKUP(Element_Concentrations!B1065,lookup_table!$A$2:$D$91,4)*(1/1000)</f>
        <v>4.488034822786944E-6</v>
      </c>
      <c r="F1065" s="7">
        <f>E1065/VLOOKUP(B1065,lookup_table!$A$2:$D$91,2)*1000</f>
        <v>1.5830810662387809E-2</v>
      </c>
    </row>
    <row r="1066" spans="1:6">
      <c r="A1066" s="25">
        <v>40137</v>
      </c>
      <c r="B1066">
        <v>71</v>
      </c>
      <c r="C1066" t="s">
        <v>79</v>
      </c>
      <c r="D1066">
        <v>8.6444262310000006E-2</v>
      </c>
      <c r="E1066" s="8">
        <f>D1066*VLOOKUP(Element_Concentrations!B1066,lookup_table!$A$2:$D$91,4)*(1/1000)</f>
        <v>4.5391536361931773E-6</v>
      </c>
      <c r="F1066" s="7">
        <f>E1066/VLOOKUP(B1066,lookup_table!$A$2:$D$91,2)*1000</f>
        <v>1.6011123937189339E-2</v>
      </c>
    </row>
    <row r="1067" spans="1:6">
      <c r="A1067" s="25">
        <v>40137</v>
      </c>
      <c r="B1067">
        <v>72</v>
      </c>
      <c r="C1067" t="s">
        <v>126</v>
      </c>
      <c r="D1067">
        <v>5.1066331239999999E-2</v>
      </c>
      <c r="E1067" s="8">
        <f>D1067*VLOOKUP(Element_Concentrations!B1067,lookup_table!$A$2:$D$91,4)*(1/1000)</f>
        <v>2.6332915433549637E-6</v>
      </c>
      <c r="F1067" s="7">
        <f>E1067/VLOOKUP(B1067,lookup_table!$A$2:$D$91,2)*1000</f>
        <v>1.1615754492081886E-2</v>
      </c>
    </row>
    <row r="1068" spans="1:6">
      <c r="A1068" s="25">
        <v>40137</v>
      </c>
      <c r="B1068">
        <v>72</v>
      </c>
      <c r="C1068" t="s">
        <v>129</v>
      </c>
      <c r="D1068">
        <v>5.5905661449999998E-2</v>
      </c>
      <c r="E1068" s="8">
        <f>D1068*VLOOKUP(Element_Concentrations!B1068,lookup_table!$A$2:$D$91,4)*(1/1000)</f>
        <v>2.8828369288968447E-6</v>
      </c>
      <c r="F1068" s="7">
        <f>E1068/VLOOKUP(B1068,lookup_table!$A$2:$D$91,2)*1000</f>
        <v>1.2716528138054012E-2</v>
      </c>
    </row>
    <row r="1069" spans="1:6">
      <c r="A1069" s="25">
        <v>40137</v>
      </c>
      <c r="B1069" s="21">
        <v>72</v>
      </c>
      <c r="C1069" s="21" t="s">
        <v>130</v>
      </c>
      <c r="D1069" s="21">
        <v>4.3980190989999994E-2</v>
      </c>
      <c r="E1069" s="8">
        <f>D1069*VLOOKUP(Element_Concentrations!B1069,lookup_table!$A$2:$D$91,4)*(1/1000)</f>
        <v>2.2678869266094387E-6</v>
      </c>
      <c r="F1069" s="7">
        <f>E1069/VLOOKUP(B1069,lookup_table!$A$2:$D$91,2)*1000</f>
        <v>1.0003912336168675E-2</v>
      </c>
    </row>
    <row r="1070" spans="1:6">
      <c r="A1070" s="25">
        <v>40137</v>
      </c>
      <c r="B1070">
        <v>72</v>
      </c>
      <c r="C1070" t="s">
        <v>50</v>
      </c>
      <c r="D1070">
        <v>33.971031449999998</v>
      </c>
      <c r="E1070" s="8">
        <f>D1070*VLOOKUP(Element_Concentrations!B1070,lookup_table!$A$2:$D$91,4)*(1/1000)</f>
        <v>1.7517536048538447E-3</v>
      </c>
      <c r="F1070" s="7">
        <f>E1070/VLOOKUP(B1070,lookup_table!$A$2:$D$91,2)*1000</f>
        <v>7.727188376064599</v>
      </c>
    </row>
    <row r="1071" spans="1:6">
      <c r="A1071" s="25">
        <v>40137</v>
      </c>
      <c r="B1071">
        <v>72</v>
      </c>
      <c r="C1071" t="s">
        <v>49</v>
      </c>
      <c r="D1071">
        <v>34.328983739999998</v>
      </c>
      <c r="E1071" s="8">
        <f>D1071*VLOOKUP(Element_Concentrations!B1071,lookup_table!$A$2:$D$91,4)*(1/1000)</f>
        <v>1.770211808435214E-3</v>
      </c>
      <c r="F1071" s="7">
        <f>E1071/VLOOKUP(B1071,lookup_table!$A$2:$D$91,2)*1000</f>
        <v>7.8086096534416143</v>
      </c>
    </row>
    <row r="1072" spans="1:6">
      <c r="A1072" s="25">
        <v>40137</v>
      </c>
      <c r="B1072">
        <v>72</v>
      </c>
      <c r="C1072" t="s">
        <v>48</v>
      </c>
      <c r="D1072">
        <v>31.44832375</v>
      </c>
      <c r="E1072" s="8">
        <f>D1072*VLOOKUP(Element_Concentrations!B1072,lookup_table!$A$2:$D$91,4)*(1/1000)</f>
        <v>1.621667407324875E-3</v>
      </c>
      <c r="F1072" s="7">
        <f>E1072/VLOOKUP(B1072,lookup_table!$A$2:$D$91,2)*1000</f>
        <v>7.1533630671586899</v>
      </c>
    </row>
    <row r="1073" spans="1:6">
      <c r="A1073" s="25">
        <v>40137</v>
      </c>
      <c r="B1073">
        <v>72</v>
      </c>
      <c r="C1073" t="s">
        <v>47</v>
      </c>
      <c r="D1073">
        <v>5.641815062</v>
      </c>
      <c r="E1073" s="8">
        <f>D1073*VLOOKUP(Element_Concentrations!B1073,lookup_table!$A$2:$D$91,4)*(1/1000)</f>
        <v>2.9092639966859818E-4</v>
      </c>
      <c r="F1073" s="7">
        <f>E1073/VLOOKUP(B1073,lookup_table!$A$2:$D$91,2)*1000</f>
        <v>1.2833100999938163</v>
      </c>
    </row>
    <row r="1074" spans="1:6">
      <c r="A1074" s="25">
        <v>40137</v>
      </c>
      <c r="B1074">
        <v>72</v>
      </c>
      <c r="C1074" t="s">
        <v>46</v>
      </c>
      <c r="D1074">
        <v>6.5859863860000001</v>
      </c>
      <c r="E1074" s="8">
        <f>D1074*VLOOKUP(Element_Concentrations!B1074,lookup_table!$A$2:$D$91,4)*(1/1000)</f>
        <v>3.3961363257911458E-4</v>
      </c>
      <c r="F1074" s="7">
        <f>E1074/VLOOKUP(B1074,lookup_table!$A$2:$D$91,2)*1000</f>
        <v>1.498075132682464</v>
      </c>
    </row>
    <row r="1075" spans="1:6">
      <c r="A1075" s="25">
        <v>40137</v>
      </c>
      <c r="B1075">
        <v>72</v>
      </c>
      <c r="C1075" t="s">
        <v>45</v>
      </c>
      <c r="D1075">
        <v>2.0077672620000002</v>
      </c>
      <c r="E1075" s="8">
        <f>D1075*VLOOKUP(Element_Concentrations!B1075,lookup_table!$A$2:$D$91,4)*(1/1000)</f>
        <v>1.035327274090182E-4</v>
      </c>
      <c r="F1075" s="7">
        <f>E1075/VLOOKUP(B1075,lookup_table!$A$2:$D$91,2)*1000</f>
        <v>0.4566948716763044</v>
      </c>
    </row>
    <row r="1076" spans="1:6">
      <c r="A1076" s="25">
        <v>40137</v>
      </c>
      <c r="B1076">
        <v>72</v>
      </c>
      <c r="C1076" t="s">
        <v>84</v>
      </c>
      <c r="D1076">
        <v>1.9968816739999999</v>
      </c>
      <c r="E1076" s="8">
        <f>D1076*VLOOKUP(Element_Concentrations!B1076,lookup_table!$A$2:$D$91,4)*(1/1000)</f>
        <v>1.0297140008965139E-4</v>
      </c>
      <c r="F1076" s="7">
        <f>E1076/VLOOKUP(B1076,lookup_table!$A$2:$D$91,2)*1000</f>
        <v>0.45421879174967528</v>
      </c>
    </row>
    <row r="1077" spans="1:6">
      <c r="A1077" s="25">
        <v>40137</v>
      </c>
      <c r="B1077">
        <v>72</v>
      </c>
      <c r="C1077" t="s">
        <v>83</v>
      </c>
      <c r="D1077">
        <v>0.76778908589999995</v>
      </c>
      <c r="E1077" s="8">
        <f>D1077*VLOOKUP(Element_Concentrations!B1077,lookup_table!$A$2:$D$91,4)*(1/1000)</f>
        <v>3.9591888782427986E-5</v>
      </c>
      <c r="F1077" s="7">
        <f>E1077/VLOOKUP(B1077,lookup_table!$A$2:$D$91,2)*1000</f>
        <v>0.17464441456739296</v>
      </c>
    </row>
    <row r="1078" spans="1:6">
      <c r="A1078" s="25">
        <v>40137</v>
      </c>
      <c r="B1078">
        <v>72</v>
      </c>
      <c r="C1078" t="s">
        <v>82</v>
      </c>
      <c r="D1078">
        <v>6.3227851289999997</v>
      </c>
      <c r="E1078" s="8">
        <f>D1078*VLOOKUP(Element_Concentrations!B1078,lookup_table!$A$2:$D$91,4)*(1/1000)</f>
        <v>3.2604137024052688E-4</v>
      </c>
      <c r="F1078" s="7">
        <f>E1078/VLOOKUP(B1078,lookup_table!$A$2:$D$91,2)*1000</f>
        <v>1.4382063089568897</v>
      </c>
    </row>
    <row r="1079" spans="1:6">
      <c r="A1079" s="25">
        <v>40137</v>
      </c>
      <c r="B1079">
        <v>72</v>
      </c>
      <c r="C1079" t="s">
        <v>81</v>
      </c>
      <c r="D1079">
        <v>6.0861062510000004</v>
      </c>
      <c r="E1079" s="8">
        <f>D1079*VLOOKUP(Element_Concentrations!B1079,lookup_table!$A$2:$D$91,4)*(1/1000)</f>
        <v>3.1383676354969109E-4</v>
      </c>
      <c r="F1079" s="7">
        <f>E1079/VLOOKUP(B1079,lookup_table!$A$2:$D$91,2)*1000</f>
        <v>1.3843703729584962</v>
      </c>
    </row>
    <row r="1080" spans="1:6">
      <c r="A1080" s="25">
        <v>40137</v>
      </c>
      <c r="B1080">
        <v>72</v>
      </c>
      <c r="C1080" t="s">
        <v>80</v>
      </c>
      <c r="D1080">
        <v>8.8626283530000002E-2</v>
      </c>
      <c r="E1080" s="8">
        <f>D1080*VLOOKUP(Element_Concentrations!B1080,lookup_table!$A$2:$D$91,4)*(1/1000)</f>
        <v>4.5701117991363323E-6</v>
      </c>
      <c r="F1080" s="7">
        <f>E1080/VLOOKUP(B1080,lookup_table!$A$2:$D$91,2)*1000</f>
        <v>2.015929333540508E-2</v>
      </c>
    </row>
    <row r="1081" spans="1:6">
      <c r="A1081" s="25">
        <v>40137</v>
      </c>
      <c r="B1081">
        <v>72</v>
      </c>
      <c r="C1081" t="s">
        <v>79</v>
      </c>
      <c r="D1081">
        <v>8.9276249390000006E-2</v>
      </c>
      <c r="E1081" s="8">
        <f>D1081*VLOOKUP(Element_Concentrations!B1081,lookup_table!$A$2:$D$91,4)*(1/1000)</f>
        <v>4.6036280036696798E-6</v>
      </c>
      <c r="F1081" s="7">
        <f>E1081/VLOOKUP(B1081,lookup_table!$A$2:$D$91,2)*1000</f>
        <v>2.0307137201895368E-2</v>
      </c>
    </row>
    <row r="1082" spans="1:6">
      <c r="A1082" s="25">
        <v>40137</v>
      </c>
      <c r="B1082">
        <v>73</v>
      </c>
      <c r="C1082" t="s">
        <v>126</v>
      </c>
      <c r="D1082">
        <v>7.8439037510000004E-2</v>
      </c>
      <c r="E1082" s="8">
        <f>D1082*VLOOKUP(Element_Concentrations!B1082,lookup_table!$A$2:$D$91,4)*(1/1000)</f>
        <v>4.0814027509503291E-6</v>
      </c>
      <c r="F1082" s="7">
        <f>E1082/VLOOKUP(B1082,lookup_table!$A$2:$D$91,2)*1000</f>
        <v>1.6570859727772346E-2</v>
      </c>
    </row>
    <row r="1083" spans="1:6">
      <c r="A1083" s="25">
        <v>40137</v>
      </c>
      <c r="B1083">
        <v>73</v>
      </c>
      <c r="C1083" t="s">
        <v>129</v>
      </c>
      <c r="D1083">
        <v>8.6794845409999988E-2</v>
      </c>
      <c r="E1083" s="8">
        <f>D1083*VLOOKUP(Element_Concentrations!B1083,lookup_table!$A$2:$D$91,4)*(1/1000)</f>
        <v>4.5161788322494482E-6</v>
      </c>
      <c r="F1083" s="7">
        <f>E1083/VLOOKUP(B1083,lookup_table!$A$2:$D$91,2)*1000</f>
        <v>1.8336089452900724E-2</v>
      </c>
    </row>
    <row r="1084" spans="1:6">
      <c r="A1084" s="25">
        <v>40137</v>
      </c>
      <c r="B1084" s="21">
        <v>73</v>
      </c>
      <c r="C1084" s="21" t="s">
        <v>130</v>
      </c>
      <c r="D1084" s="21">
        <v>7.5713580710000006E-2</v>
      </c>
      <c r="E1084" s="8">
        <f>D1084*VLOOKUP(Element_Concentrations!B1084,lookup_table!$A$2:$D$91,4)*(1/1000)</f>
        <v>3.9395896023672893E-6</v>
      </c>
      <c r="F1084" s="7">
        <f>E1084/VLOOKUP(B1084,lookup_table!$A$2:$D$91,2)*1000</f>
        <v>1.59950856774961E-2</v>
      </c>
    </row>
    <row r="1085" spans="1:6">
      <c r="A1085" s="25">
        <v>40137</v>
      </c>
      <c r="B1085">
        <v>73</v>
      </c>
      <c r="C1085" t="s">
        <v>50</v>
      </c>
      <c r="D1085">
        <v>55.605349429999997</v>
      </c>
      <c r="E1085" s="8">
        <f>D1085*VLOOKUP(Element_Concentrations!B1085,lookup_table!$A$2:$D$91,4)*(1/1000)</f>
        <v>2.8933020258213047E-3</v>
      </c>
      <c r="F1085" s="7">
        <f>E1085/VLOOKUP(B1085,lookup_table!$A$2:$D$91,2)*1000</f>
        <v>11.747064660257022</v>
      </c>
    </row>
    <row r="1086" spans="1:6">
      <c r="A1086" s="25">
        <v>40137</v>
      </c>
      <c r="B1086">
        <v>73</v>
      </c>
      <c r="C1086" t="s">
        <v>49</v>
      </c>
      <c r="D1086">
        <v>55.955869870000001</v>
      </c>
      <c r="E1086" s="8">
        <f>D1086*VLOOKUP(Element_Concentrations!B1086,lookup_table!$A$2:$D$91,4)*(1/1000)</f>
        <v>2.9115405857717365E-3</v>
      </c>
      <c r="F1086" s="7">
        <f>E1086/VLOOKUP(B1086,lookup_table!$A$2:$D$91,2)*1000</f>
        <v>11.821114842759791</v>
      </c>
    </row>
    <row r="1087" spans="1:6">
      <c r="A1087" s="25">
        <v>40137</v>
      </c>
      <c r="B1087">
        <v>73</v>
      </c>
      <c r="C1087" t="s">
        <v>48</v>
      </c>
      <c r="D1087">
        <v>26.939060730000001</v>
      </c>
      <c r="E1087" s="8">
        <f>D1087*VLOOKUP(Element_Concentrations!B1087,lookup_table!$A$2:$D$91,4)*(1/1000)</f>
        <v>1.4017147591519443E-3</v>
      </c>
      <c r="F1087" s="7">
        <f>E1087/VLOOKUP(B1087,lookup_table!$A$2:$D$91,2)*1000</f>
        <v>5.6910871260736684</v>
      </c>
    </row>
    <row r="1088" spans="1:6">
      <c r="A1088" s="25">
        <v>40137</v>
      </c>
      <c r="B1088">
        <v>73</v>
      </c>
      <c r="C1088" t="s">
        <v>47</v>
      </c>
      <c r="D1088">
        <v>6.3079365569999997</v>
      </c>
      <c r="E1088" s="8">
        <f>D1088*VLOOKUP(Element_Concentrations!B1088,lookup_table!$A$2:$D$91,4)*(1/1000)</f>
        <v>3.2821960128306965E-4</v>
      </c>
      <c r="F1088" s="7">
        <f>E1088/VLOOKUP(B1088,lookup_table!$A$2:$D$91,2)*1000</f>
        <v>1.3326008984290283</v>
      </c>
    </row>
    <row r="1089" spans="1:6">
      <c r="A1089" s="25">
        <v>40137</v>
      </c>
      <c r="B1089">
        <v>73</v>
      </c>
      <c r="C1089" t="s">
        <v>46</v>
      </c>
      <c r="D1089">
        <v>7.3424778460000004</v>
      </c>
      <c r="E1089" s="8">
        <f>D1089*VLOOKUP(Element_Concentrations!B1089,lookup_table!$A$2:$D$91,4)*(1/1000)</f>
        <v>3.820496812653489E-4</v>
      </c>
      <c r="F1089" s="7">
        <f>E1089/VLOOKUP(B1089,lookup_table!$A$2:$D$91,2)*1000</f>
        <v>1.5511558313656066</v>
      </c>
    </row>
    <row r="1090" spans="1:6">
      <c r="A1090" s="25">
        <v>40137</v>
      </c>
      <c r="B1090">
        <v>73</v>
      </c>
      <c r="C1090" t="s">
        <v>45</v>
      </c>
      <c r="D1090">
        <v>1.491818893</v>
      </c>
      <c r="E1090" s="8">
        <f>D1090*VLOOKUP(Element_Concentrations!B1090,lookup_table!$A$2:$D$91,4)*(1/1000)</f>
        <v>7.7623514095690415E-5</v>
      </c>
      <c r="F1090" s="7">
        <f>E1090/VLOOKUP(B1090,lookup_table!$A$2:$D$91,2)*1000</f>
        <v>0.31515840071331874</v>
      </c>
    </row>
    <row r="1091" spans="1:6">
      <c r="A1091" s="25">
        <v>40137</v>
      </c>
      <c r="B1091">
        <v>73</v>
      </c>
      <c r="C1091" t="s">
        <v>84</v>
      </c>
      <c r="D1091">
        <v>1.490622605</v>
      </c>
      <c r="E1091" s="8">
        <f>D1091*VLOOKUP(Element_Concentrations!B1091,lookup_table!$A$2:$D$91,4)*(1/1000)</f>
        <v>7.7561267881444022E-5</v>
      </c>
      <c r="F1091" s="7">
        <f>E1091/VLOOKUP(B1091,lookup_table!$A$2:$D$91,2)*1000</f>
        <v>0.31490567552352428</v>
      </c>
    </row>
    <row r="1092" spans="1:6">
      <c r="A1092" s="25">
        <v>40137</v>
      </c>
      <c r="B1092">
        <v>73</v>
      </c>
      <c r="C1092" t="s">
        <v>83</v>
      </c>
      <c r="D1092">
        <v>1.6687307360000001</v>
      </c>
      <c r="E1092" s="8">
        <f>D1092*VLOOKUP(Element_Concentrations!B1092,lookup_table!$A$2:$D$91,4)*(1/1000)</f>
        <v>8.6828732640140818E-5</v>
      </c>
      <c r="F1092" s="7">
        <f>E1092/VLOOKUP(B1092,lookup_table!$A$2:$D$91,2)*1000</f>
        <v>0.35253241023199683</v>
      </c>
    </row>
    <row r="1093" spans="1:6">
      <c r="A1093" s="25">
        <v>40137</v>
      </c>
      <c r="B1093">
        <v>73</v>
      </c>
      <c r="C1093" t="s">
        <v>82</v>
      </c>
      <c r="D1093">
        <v>6.3079301000000001</v>
      </c>
      <c r="E1093" s="8">
        <f>D1093*VLOOKUP(Element_Concentrations!B1093,lookup_table!$A$2:$D$91,4)*(1/1000)</f>
        <v>3.2821926530728009E-4</v>
      </c>
      <c r="F1093" s="7">
        <f>E1093/VLOOKUP(B1093,lookup_table!$A$2:$D$91,2)*1000</f>
        <v>1.3325995343373125</v>
      </c>
    </row>
    <row r="1094" spans="1:6">
      <c r="A1094" s="25">
        <v>40137</v>
      </c>
      <c r="B1094">
        <v>73</v>
      </c>
      <c r="C1094" t="s">
        <v>81</v>
      </c>
      <c r="D1094">
        <v>6.0649586209999997</v>
      </c>
      <c r="E1094" s="8">
        <f>D1094*VLOOKUP(Element_Concentrations!B1094,lookup_table!$A$2:$D$91,4)*(1/1000)</f>
        <v>3.1557677893476887E-4</v>
      </c>
      <c r="F1094" s="7">
        <f>E1094/VLOOKUP(B1094,lookup_table!$A$2:$D$91,2)*1000</f>
        <v>1.2812699104131908</v>
      </c>
    </row>
    <row r="1095" spans="1:6">
      <c r="A1095" s="25">
        <v>40137</v>
      </c>
      <c r="B1095">
        <v>73</v>
      </c>
      <c r="C1095" t="s">
        <v>80</v>
      </c>
      <c r="D1095">
        <v>0.10026698489999999</v>
      </c>
      <c r="E1095" s="8">
        <f>D1095*VLOOKUP(Element_Concentrations!B1095,lookup_table!$A$2:$D$91,4)*(1/1000)</f>
        <v>5.2171719719047217E-6</v>
      </c>
      <c r="F1095" s="7">
        <f>E1095/VLOOKUP(B1095,lookup_table!$A$2:$D$91,2)*1000</f>
        <v>2.1182184213985877E-2</v>
      </c>
    </row>
    <row r="1096" spans="1:6">
      <c r="A1096" s="25">
        <v>40137</v>
      </c>
      <c r="B1096">
        <v>73</v>
      </c>
      <c r="C1096" t="s">
        <v>79</v>
      </c>
      <c r="D1096">
        <v>0.1011912988</v>
      </c>
      <c r="E1096" s="8">
        <f>D1096*VLOOKUP(Element_Concentrations!B1096,lookup_table!$A$2:$D$91,4)*(1/1000)</f>
        <v>5.2652666122006416E-6</v>
      </c>
      <c r="F1096" s="7">
        <f>E1096/VLOOKUP(B1096,lookup_table!$A$2:$D$91,2)*1000</f>
        <v>2.1377452749495096E-2</v>
      </c>
    </row>
    <row r="1097" spans="1:6">
      <c r="A1097" s="25">
        <v>40137</v>
      </c>
      <c r="B1097">
        <v>74</v>
      </c>
      <c r="C1097" t="s">
        <v>126</v>
      </c>
      <c r="D1097">
        <v>8.2234995919999998E-2</v>
      </c>
      <c r="E1097" s="8">
        <f>D1097*VLOOKUP(Element_Concentrations!B1097,lookup_table!$A$2:$D$91,4)*(1/1000)</f>
        <v>4.2983656722412564E-6</v>
      </c>
      <c r="F1097" s="7">
        <f>E1097/VLOOKUP(B1097,lookup_table!$A$2:$D$91,2)*1000</f>
        <v>1.9103847432183362E-2</v>
      </c>
    </row>
    <row r="1098" spans="1:6">
      <c r="A1098" s="25">
        <v>40137</v>
      </c>
      <c r="B1098">
        <v>74</v>
      </c>
      <c r="C1098" t="s">
        <v>129</v>
      </c>
      <c r="D1098">
        <v>9.5177247110000002E-2</v>
      </c>
      <c r="E1098" s="8">
        <f>D1098*VLOOKUP(Element_Concentrations!B1098,lookup_table!$A$2:$D$91,4)*(1/1000)</f>
        <v>4.9748480823667237E-6</v>
      </c>
      <c r="F1098" s="7">
        <f>E1098/VLOOKUP(B1098,lookup_table!$A$2:$D$91,2)*1000</f>
        <v>2.2110435921629881E-2</v>
      </c>
    </row>
    <row r="1099" spans="1:6">
      <c r="A1099" s="25">
        <v>40137</v>
      </c>
      <c r="B1099" s="21">
        <v>74</v>
      </c>
      <c r="C1099" s="21" t="s">
        <v>130</v>
      </c>
      <c r="D1099" s="21">
        <v>8.0427385300000001E-2</v>
      </c>
      <c r="E1099" s="8">
        <f>D1099*VLOOKUP(Element_Concentrations!B1099,lookup_table!$A$2:$D$91,4)*(1/1000)</f>
        <v>4.2038831304612909E-6</v>
      </c>
      <c r="F1099" s="7">
        <f>E1099/VLOOKUP(B1099,lookup_table!$A$2:$D$91,2)*1000</f>
        <v>1.8683925024272404E-2</v>
      </c>
    </row>
    <row r="1100" spans="1:6">
      <c r="A1100" s="25">
        <v>40137</v>
      </c>
      <c r="B1100">
        <v>74</v>
      </c>
      <c r="C1100" t="s">
        <v>50</v>
      </c>
      <c r="D1100">
        <v>18.01508025</v>
      </c>
      <c r="E1100" s="8">
        <f>D1100*VLOOKUP(Element_Concentrations!B1100,lookup_table!$A$2:$D$91,4)*(1/1000)</f>
        <v>9.416356341113251E-4</v>
      </c>
      <c r="F1100" s="7">
        <f>E1100/VLOOKUP(B1100,lookup_table!$A$2:$D$91,2)*1000</f>
        <v>4.1850472627170001</v>
      </c>
    </row>
    <row r="1101" spans="1:6">
      <c r="A1101" s="25">
        <v>40137</v>
      </c>
      <c r="B1101">
        <v>74</v>
      </c>
      <c r="C1101" t="s">
        <v>49</v>
      </c>
      <c r="D1101">
        <v>18.190612489999999</v>
      </c>
      <c r="E1101" s="8">
        <f>D1101*VLOOKUP(Element_Concentrations!B1101,lookup_table!$A$2:$D$91,4)*(1/1000)</f>
        <v>9.5081058142355704E-4</v>
      </c>
      <c r="F1101" s="7">
        <f>E1101/VLOOKUP(B1101,lookup_table!$A$2:$D$91,2)*1000</f>
        <v>4.2258248063269201</v>
      </c>
    </row>
    <row r="1102" spans="1:6">
      <c r="A1102" s="25">
        <v>40137</v>
      </c>
      <c r="B1102">
        <v>74</v>
      </c>
      <c r="C1102" t="s">
        <v>48</v>
      </c>
      <c r="D1102">
        <v>27.337983120000001</v>
      </c>
      <c r="E1102" s="8">
        <f>D1102*VLOOKUP(Element_Concentrations!B1102,lookup_table!$A$2:$D$91,4)*(1/1000)</f>
        <v>1.4289372410942161E-3</v>
      </c>
      <c r="F1102" s="7">
        <f>E1102/VLOOKUP(B1102,lookup_table!$A$2:$D$91,2)*1000</f>
        <v>6.3508321826409606</v>
      </c>
    </row>
    <row r="1103" spans="1:6">
      <c r="A1103" s="25">
        <v>40137</v>
      </c>
      <c r="B1103">
        <v>74</v>
      </c>
      <c r="C1103" t="s">
        <v>47</v>
      </c>
      <c r="D1103">
        <v>2.1136129289999999</v>
      </c>
      <c r="E1103" s="8">
        <f>D1103*VLOOKUP(Element_Concentrations!B1103,lookup_table!$A$2:$D$91,4)*(1/1000)</f>
        <v>1.104770682697797E-4</v>
      </c>
      <c r="F1103" s="7">
        <f>E1103/VLOOKUP(B1103,lookup_table!$A$2:$D$91,2)*1000</f>
        <v>0.49100919231013196</v>
      </c>
    </row>
    <row r="1104" spans="1:6">
      <c r="A1104" s="25">
        <v>40137</v>
      </c>
      <c r="B1104">
        <v>74</v>
      </c>
      <c r="C1104" t="s">
        <v>46</v>
      </c>
      <c r="D1104">
        <v>2.4819682310000002</v>
      </c>
      <c r="E1104" s="8">
        <f>D1104*VLOOKUP(Element_Concentrations!B1104,lookup_table!$A$2:$D$91,4)*(1/1000)</f>
        <v>1.2973074205660832E-4</v>
      </c>
      <c r="F1104" s="7">
        <f>E1104/VLOOKUP(B1104,lookup_table!$A$2:$D$91,2)*1000</f>
        <v>0.57658107580714801</v>
      </c>
    </row>
    <row r="1105" spans="1:6">
      <c r="A1105" s="25">
        <v>40137</v>
      </c>
      <c r="B1105">
        <v>74</v>
      </c>
      <c r="C1105" t="s">
        <v>45</v>
      </c>
      <c r="D1105">
        <v>1.632395934</v>
      </c>
      <c r="E1105" s="8">
        <f>D1105*VLOOKUP(Element_Concentrations!B1105,lookup_table!$A$2:$D$91,4)*(1/1000)</f>
        <v>8.5324192793026211E-5</v>
      </c>
      <c r="F1105" s="7">
        <f>E1105/VLOOKUP(B1105,lookup_table!$A$2:$D$91,2)*1000</f>
        <v>0.37921863463567207</v>
      </c>
    </row>
    <row r="1106" spans="1:6">
      <c r="A1106" s="25">
        <v>40137</v>
      </c>
      <c r="B1106">
        <v>74</v>
      </c>
      <c r="C1106" t="s">
        <v>84</v>
      </c>
      <c r="D1106">
        <v>1.627824682</v>
      </c>
      <c r="E1106" s="8">
        <f>D1106*VLOOKUP(Element_Concentrations!B1106,lookup_table!$A$2:$D$91,4)*(1/1000)</f>
        <v>8.508525665086262E-5</v>
      </c>
      <c r="F1106" s="7">
        <f>E1106/VLOOKUP(B1106,lookup_table!$A$2:$D$91,2)*1000</f>
        <v>0.37815669622605608</v>
      </c>
    </row>
    <row r="1107" spans="1:6">
      <c r="A1107" s="25">
        <v>40137</v>
      </c>
      <c r="B1107">
        <v>74</v>
      </c>
      <c r="C1107" t="s">
        <v>83</v>
      </c>
      <c r="D1107">
        <v>0.26712425270000001</v>
      </c>
      <c r="E1107" s="8">
        <f>D1107*VLOOKUP(Element_Concentrations!B1107,lookup_table!$A$2:$D$91,4)*(1/1000)</f>
        <v>1.3962397701652111E-5</v>
      </c>
      <c r="F1107" s="7">
        <f>E1107/VLOOKUP(B1107,lookup_table!$A$2:$D$91,2)*1000</f>
        <v>6.2055100896231598E-2</v>
      </c>
    </row>
    <row r="1108" spans="1:6">
      <c r="A1108" s="25">
        <v>40137</v>
      </c>
      <c r="B1108">
        <v>74</v>
      </c>
      <c r="C1108" t="s">
        <v>82</v>
      </c>
      <c r="D1108">
        <v>4.3193343769999997</v>
      </c>
      <c r="E1108" s="8">
        <f>D1108*VLOOKUP(Element_Concentrations!B1108,lookup_table!$A$2:$D$91,4)*(1/1000)</f>
        <v>2.2576858435172613E-4</v>
      </c>
      <c r="F1108" s="7">
        <f>E1108/VLOOKUP(B1108,lookup_table!$A$2:$D$91,2)*1000</f>
        <v>1.0034159304521162</v>
      </c>
    </row>
    <row r="1109" spans="1:6">
      <c r="A1109" s="25">
        <v>40137</v>
      </c>
      <c r="B1109">
        <v>74</v>
      </c>
      <c r="C1109" t="s">
        <v>81</v>
      </c>
      <c r="D1109">
        <v>4.142413651</v>
      </c>
      <c r="E1109" s="8">
        <f>D1109*VLOOKUP(Element_Concentrations!B1109,lookup_table!$A$2:$D$91,4)*(1/1000)</f>
        <v>2.1652106184821433E-4</v>
      </c>
      <c r="F1109" s="7">
        <f>E1109/VLOOKUP(B1109,lookup_table!$A$2:$D$91,2)*1000</f>
        <v>0.96231583043650815</v>
      </c>
    </row>
    <row r="1110" spans="1:6">
      <c r="A1110" s="25">
        <v>40137</v>
      </c>
      <c r="B1110">
        <v>74</v>
      </c>
      <c r="C1110" t="s">
        <v>80</v>
      </c>
      <c r="D1110">
        <v>4.575659109E-2</v>
      </c>
      <c r="E1110" s="8">
        <f>D1110*VLOOKUP(Element_Concentrations!B1110,lookup_table!$A$2:$D$91,4)*(1/1000)</f>
        <v>2.3916649866605372E-6</v>
      </c>
      <c r="F1110" s="7">
        <f>E1110/VLOOKUP(B1110,lookup_table!$A$2:$D$91,2)*1000</f>
        <v>1.0629622162935721E-2</v>
      </c>
    </row>
    <row r="1111" spans="1:6">
      <c r="A1111" s="25">
        <v>40137</v>
      </c>
      <c r="B1111">
        <v>74</v>
      </c>
      <c r="C1111" t="s">
        <v>79</v>
      </c>
      <c r="D1111">
        <v>4.6664664949999997E-2</v>
      </c>
      <c r="E1111" s="8">
        <f>D1111*VLOOKUP(Element_Concentrations!B1111,lookup_table!$A$2:$D$91,4)*(1/1000)</f>
        <v>2.4391293716710352E-6</v>
      </c>
      <c r="F1111" s="7">
        <f>E1111/VLOOKUP(B1111,lookup_table!$A$2:$D$91,2)*1000</f>
        <v>1.0840574985204601E-2</v>
      </c>
    </row>
    <row r="1112" spans="1:6">
      <c r="A1112" s="25">
        <v>40137</v>
      </c>
      <c r="B1112">
        <v>75</v>
      </c>
      <c r="C1112" t="s">
        <v>126</v>
      </c>
      <c r="D1112">
        <v>0.16217953800000001</v>
      </c>
      <c r="E1112" s="8">
        <f>D1112*VLOOKUP(Element_Concentrations!B1112,lookup_table!$A$2:$D$91,4)*(1/1000)</f>
        <v>8.4023434662881986E-6</v>
      </c>
      <c r="F1112" s="7">
        <f>E1112/VLOOKUP(B1112,lookup_table!$A$2:$D$91,2)*1000</f>
        <v>3.3880417202774994E-2</v>
      </c>
    </row>
    <row r="1113" spans="1:6">
      <c r="A1113" s="25">
        <v>40137</v>
      </c>
      <c r="B1113">
        <v>75</v>
      </c>
      <c r="C1113" t="s">
        <v>129</v>
      </c>
      <c r="D1113">
        <v>0.18590562769999999</v>
      </c>
      <c r="E1113" s="8">
        <f>D1113*VLOOKUP(Element_Concentrations!B1113,lookup_table!$A$2:$D$91,4)*(1/1000)</f>
        <v>9.6315660749465269E-6</v>
      </c>
      <c r="F1113" s="7">
        <f>E1113/VLOOKUP(B1113,lookup_table!$A$2:$D$91,2)*1000</f>
        <v>3.8836959979623095E-2</v>
      </c>
    </row>
    <row r="1114" spans="1:6">
      <c r="A1114" s="25">
        <v>40137</v>
      </c>
      <c r="B1114" s="21">
        <v>75</v>
      </c>
      <c r="C1114" s="21" t="s">
        <v>130</v>
      </c>
      <c r="D1114" s="21">
        <v>0.16721182230000001</v>
      </c>
      <c r="E1114" s="8">
        <f>D1114*VLOOKUP(Element_Concentrations!B1114,lookup_table!$A$2:$D$91,4)*(1/1000)</f>
        <v>8.6630605803584684E-6</v>
      </c>
      <c r="F1114" s="7">
        <f>E1114/VLOOKUP(B1114,lookup_table!$A$2:$D$91,2)*1000</f>
        <v>3.4931695888542211E-2</v>
      </c>
    </row>
    <row r="1115" spans="1:6">
      <c r="A1115" s="25">
        <v>40137</v>
      </c>
      <c r="B1115">
        <v>75</v>
      </c>
      <c r="C1115" t="s">
        <v>50</v>
      </c>
      <c r="D1115">
        <v>24.075471969999999</v>
      </c>
      <c r="E1115" s="8">
        <f>D1115*VLOOKUP(Element_Concentrations!B1115,lookup_table!$A$2:$D$91,4)*(1/1000)</f>
        <v>1.2473237197465328E-3</v>
      </c>
      <c r="F1115" s="7">
        <f>E1115/VLOOKUP(B1115,lookup_table!$A$2:$D$91,2)*1000</f>
        <v>5.0295311280102126</v>
      </c>
    </row>
    <row r="1116" spans="1:6">
      <c r="A1116" s="25">
        <v>40137</v>
      </c>
      <c r="B1116">
        <v>75</v>
      </c>
      <c r="C1116" t="s">
        <v>49</v>
      </c>
      <c r="D1116">
        <v>24.25729419</v>
      </c>
      <c r="E1116" s="8">
        <f>D1116*VLOOKUP(Element_Concentrations!B1116,lookup_table!$A$2:$D$91,4)*(1/1000)</f>
        <v>1.2567437289602908E-3</v>
      </c>
      <c r="F1116" s="7">
        <f>E1116/VLOOKUP(B1116,lookup_table!$A$2:$D$91,2)*1000</f>
        <v>5.0675150361302048</v>
      </c>
    </row>
    <row r="1117" spans="1:6">
      <c r="A1117" s="25">
        <v>40137</v>
      </c>
      <c r="B1117">
        <v>75</v>
      </c>
      <c r="C1117" t="s">
        <v>48</v>
      </c>
      <c r="D1117">
        <v>41.236720210000001</v>
      </c>
      <c r="E1117" s="8">
        <f>D1117*VLOOKUP(Element_Concentrations!B1117,lookup_table!$A$2:$D$91,4)*(1/1000)</f>
        <v>2.1364291136878686E-3</v>
      </c>
      <c r="F1117" s="7">
        <f>E1117/VLOOKUP(B1117,lookup_table!$A$2:$D$91,2)*1000</f>
        <v>8.6146335229349535</v>
      </c>
    </row>
    <row r="1118" spans="1:6">
      <c r="A1118" s="25">
        <v>40137</v>
      </c>
      <c r="B1118">
        <v>75</v>
      </c>
      <c r="C1118" t="s">
        <v>47</v>
      </c>
      <c r="D1118">
        <v>4.8121033640000004</v>
      </c>
      <c r="E1118" s="8">
        <f>D1118*VLOOKUP(Element_Concentrations!B1118,lookup_table!$A$2:$D$91,4)*(1/1000)</f>
        <v>2.4930978197513961E-4</v>
      </c>
      <c r="F1118" s="7">
        <f>E1118/VLOOKUP(B1118,lookup_table!$A$2:$D$91,2)*1000</f>
        <v>1.0052813789320145</v>
      </c>
    </row>
    <row r="1119" spans="1:6">
      <c r="A1119" s="25">
        <v>40137</v>
      </c>
      <c r="B1119">
        <v>75</v>
      </c>
      <c r="C1119" t="s">
        <v>46</v>
      </c>
      <c r="D1119">
        <v>5.6284912360000003</v>
      </c>
      <c r="E1119" s="8">
        <f>D1119*VLOOKUP(Element_Concentrations!B1119,lookup_table!$A$2:$D$91,4)*(1/1000)</f>
        <v>2.9160593959680039E-4</v>
      </c>
      <c r="F1119" s="7">
        <f>E1119/VLOOKUP(B1119,lookup_table!$A$2:$D$91,2)*1000</f>
        <v>1.1758304016000016</v>
      </c>
    </row>
    <row r="1120" spans="1:6">
      <c r="A1120" s="25">
        <v>40137</v>
      </c>
      <c r="B1120">
        <v>75</v>
      </c>
      <c r="C1120" t="s">
        <v>45</v>
      </c>
      <c r="D1120">
        <v>1.869980771</v>
      </c>
      <c r="E1120" s="8">
        <f>D1120*VLOOKUP(Element_Concentrations!B1120,lookup_table!$A$2:$D$91,4)*(1/1000)</f>
        <v>9.6881646766661884E-5</v>
      </c>
      <c r="F1120" s="7">
        <f>E1120/VLOOKUP(B1120,lookup_table!$A$2:$D$91,2)*1000</f>
        <v>0.39065180147847534</v>
      </c>
    </row>
    <row r="1121" spans="1:6">
      <c r="A1121" s="25">
        <v>40137</v>
      </c>
      <c r="B1121">
        <v>75</v>
      </c>
      <c r="C1121" t="s">
        <v>84</v>
      </c>
      <c r="D1121">
        <v>1.860566693</v>
      </c>
      <c r="E1121" s="8">
        <f>D1121*VLOOKUP(Element_Concentrations!B1121,lookup_table!$A$2:$D$91,4)*(1/1000)</f>
        <v>9.6393913740967693E-5</v>
      </c>
      <c r="F1121" s="7">
        <f>E1121/VLOOKUP(B1121,lookup_table!$A$2:$D$91,2)*1000</f>
        <v>0.38868513605228905</v>
      </c>
    </row>
    <row r="1122" spans="1:6">
      <c r="A1122" s="25">
        <v>40137</v>
      </c>
      <c r="B1122">
        <v>75</v>
      </c>
      <c r="C1122" t="s">
        <v>83</v>
      </c>
      <c r="D1122">
        <v>2.249104311</v>
      </c>
      <c r="E1122" s="8">
        <f>D1122*VLOOKUP(Element_Concentrations!B1122,lookup_table!$A$2:$D$91,4)*(1/1000)</f>
        <v>1.1652362033816787E-4</v>
      </c>
      <c r="F1122" s="7">
        <f>E1122/VLOOKUP(B1122,lookup_table!$A$2:$D$91,2)*1000</f>
        <v>0.46985330781519302</v>
      </c>
    </row>
    <row r="1123" spans="1:6">
      <c r="A1123" s="25">
        <v>40137</v>
      </c>
      <c r="B1123">
        <v>75</v>
      </c>
      <c r="C1123" t="s">
        <v>82</v>
      </c>
      <c r="D1123">
        <v>5.1465486130000002</v>
      </c>
      <c r="E1123" s="8">
        <f>D1123*VLOOKUP(Element_Concentrations!B1123,lookup_table!$A$2:$D$91,4)*(1/1000)</f>
        <v>2.6663702243605569E-4</v>
      </c>
      <c r="F1123" s="7">
        <f>E1123/VLOOKUP(B1123,lookup_table!$A$2:$D$91,2)*1000</f>
        <v>1.0751492840163537</v>
      </c>
    </row>
    <row r="1124" spans="1:6">
      <c r="A1124" s="25">
        <v>40137</v>
      </c>
      <c r="B1124">
        <v>75</v>
      </c>
      <c r="C1124" t="s">
        <v>81</v>
      </c>
      <c r="D1124">
        <v>4.9652166619999996</v>
      </c>
      <c r="E1124" s="8">
        <f>D1124*VLOOKUP(Element_Concentrations!B1124,lookup_table!$A$2:$D$91,4)*(1/1000)</f>
        <v>2.5724241351989175E-4</v>
      </c>
      <c r="F1124" s="7">
        <f>E1124/VLOOKUP(B1124,lookup_table!$A$2:$D$91,2)*1000</f>
        <v>1.0372677964511765</v>
      </c>
    </row>
    <row r="1125" spans="1:6">
      <c r="A1125" s="25">
        <v>40137</v>
      </c>
      <c r="B1125">
        <v>75</v>
      </c>
      <c r="C1125" t="s">
        <v>80</v>
      </c>
      <c r="D1125">
        <v>5.7992278729999999E-2</v>
      </c>
      <c r="E1125" s="8">
        <f>D1125*VLOOKUP(Element_Concentrations!B1125,lookup_table!$A$2:$D$91,4)*(1/1000)</f>
        <v>3.0045161694946968E-6</v>
      </c>
      <c r="F1125" s="7">
        <f>E1125/VLOOKUP(B1125,lookup_table!$A$2:$D$91,2)*1000</f>
        <v>1.21149845544141E-2</v>
      </c>
    </row>
    <row r="1126" spans="1:6">
      <c r="A1126" s="25">
        <v>40137</v>
      </c>
      <c r="B1126">
        <v>75</v>
      </c>
      <c r="C1126" t="s">
        <v>79</v>
      </c>
      <c r="D1126">
        <v>5.8388995220000003E-2</v>
      </c>
      <c r="E1126" s="8">
        <f>D1126*VLOOKUP(Element_Concentrations!B1126,lookup_table!$A$2:$D$91,4)*(1/1000)</f>
        <v>3.025069614453458E-6</v>
      </c>
      <c r="F1126" s="7">
        <f>E1126/VLOOKUP(B1126,lookup_table!$A$2:$D$91,2)*1000</f>
        <v>1.2197861348602653E-2</v>
      </c>
    </row>
    <row r="1127" spans="1:6">
      <c r="A1127" s="25">
        <v>40137</v>
      </c>
      <c r="B1127">
        <v>76</v>
      </c>
      <c r="C1127" t="s">
        <v>126</v>
      </c>
      <c r="D1127">
        <v>5.6469013850000006E-2</v>
      </c>
      <c r="E1127" s="8">
        <f>D1127*VLOOKUP(Element_Concentrations!B1127,lookup_table!$A$2:$D$91,4)*(1/1000)</f>
        <v>2.9447517811511848E-6</v>
      </c>
      <c r="F1127" s="7">
        <f>E1127/VLOOKUP(B1127,lookup_table!$A$2:$D$91,2)*1000</f>
        <v>1.4150657285685654E-2</v>
      </c>
    </row>
    <row r="1128" spans="1:6">
      <c r="A1128" s="25">
        <v>40137</v>
      </c>
      <c r="B1128">
        <v>76</v>
      </c>
      <c r="C1128" t="s">
        <v>129</v>
      </c>
      <c r="D1128">
        <v>6.2240331619999999E-2</v>
      </c>
      <c r="E1128" s="8">
        <f>D1128*VLOOKUP(Element_Concentrations!B1128,lookup_table!$A$2:$D$91,4)*(1/1000)</f>
        <v>3.2457150373529213E-6</v>
      </c>
      <c r="F1128" s="7">
        <f>E1128/VLOOKUP(B1128,lookup_table!$A$2:$D$91,2)*1000</f>
        <v>1.5596900708087079E-2</v>
      </c>
    </row>
    <row r="1129" spans="1:6">
      <c r="A1129" s="25">
        <v>40137</v>
      </c>
      <c r="B1129" s="21">
        <v>76</v>
      </c>
      <c r="C1129" s="21" t="s">
        <v>130</v>
      </c>
      <c r="D1129" s="21">
        <v>5.1691128439999998E-2</v>
      </c>
      <c r="E1129" s="8">
        <f>D1129*VLOOKUP(Element_Concentrations!B1129,lookup_table!$A$2:$D$91,4)*(1/1000)</f>
        <v>2.6955941350019631E-6</v>
      </c>
      <c r="F1129" s="7">
        <f>E1129/VLOOKUP(B1129,lookup_table!$A$2:$D$91,2)*1000</f>
        <v>1.295335961077349E-2</v>
      </c>
    </row>
    <row r="1130" spans="1:6">
      <c r="A1130" s="25">
        <v>40137</v>
      </c>
      <c r="B1130">
        <v>76</v>
      </c>
      <c r="C1130" t="s">
        <v>50</v>
      </c>
      <c r="D1130">
        <v>24.75028034</v>
      </c>
      <c r="E1130" s="8">
        <f>D1130*VLOOKUP(Element_Concentrations!B1130,lookup_table!$A$2:$D$91,4)*(1/1000)</f>
        <v>1.2906800941983535E-3</v>
      </c>
      <c r="F1130" s="7">
        <f>E1130/VLOOKUP(B1130,lookup_table!$A$2:$D$91,2)*1000</f>
        <v>6.2022109283918958</v>
      </c>
    </row>
    <row r="1131" spans="1:6">
      <c r="A1131" s="25">
        <v>40137</v>
      </c>
      <c r="B1131">
        <v>76</v>
      </c>
      <c r="C1131" t="s">
        <v>49</v>
      </c>
      <c r="D1131">
        <v>25.01930733</v>
      </c>
      <c r="E1131" s="8">
        <f>D1131*VLOOKUP(Element_Concentrations!B1131,lookup_table!$A$2:$D$91,4)*(1/1000)</f>
        <v>1.3047093405755728E-3</v>
      </c>
      <c r="F1131" s="7">
        <f>E1131/VLOOKUP(B1131,lookup_table!$A$2:$D$91,2)*1000</f>
        <v>6.2696268167975626</v>
      </c>
    </row>
    <row r="1132" spans="1:6">
      <c r="A1132" s="25">
        <v>40137</v>
      </c>
      <c r="B1132">
        <v>76</v>
      </c>
      <c r="C1132" t="s">
        <v>48</v>
      </c>
      <c r="D1132">
        <v>28.20277231</v>
      </c>
      <c r="E1132" s="8">
        <f>D1132*VLOOKUP(Element_Concentrations!B1132,lookup_table!$A$2:$D$91,4)*(1/1000)</f>
        <v>1.4707209906991109E-3</v>
      </c>
      <c r="F1132" s="7">
        <f>E1132/VLOOKUP(B1132,lookup_table!$A$2:$D$91,2)*1000</f>
        <v>7.0673762167184568</v>
      </c>
    </row>
    <row r="1133" spans="1:6">
      <c r="A1133" s="25">
        <v>40137</v>
      </c>
      <c r="B1133">
        <v>76</v>
      </c>
      <c r="C1133" t="s">
        <v>47</v>
      </c>
      <c r="D1133">
        <v>5.0608799419999997</v>
      </c>
      <c r="E1133" s="8">
        <f>D1133*VLOOKUP(Element_Concentrations!B1133,lookup_table!$A$2:$D$91,4)*(1/1000)</f>
        <v>2.6391527330341016E-4</v>
      </c>
      <c r="F1133" s="7">
        <f>E1133/VLOOKUP(B1133,lookup_table!$A$2:$D$91,2)*1000</f>
        <v>1.268213711212927</v>
      </c>
    </row>
    <row r="1134" spans="1:6">
      <c r="A1134" s="25">
        <v>40137</v>
      </c>
      <c r="B1134" s="21">
        <v>76</v>
      </c>
      <c r="C1134" s="21" t="s">
        <v>46</v>
      </c>
      <c r="D1134" s="21">
        <v>5.9223149739999998</v>
      </c>
      <c r="E1134" s="8">
        <f>D1134*VLOOKUP(Element_Concentrations!B1134,lookup_table!$A$2:$D$91,4)*(1/1000)</f>
        <v>3.0883747349564933E-4</v>
      </c>
      <c r="F1134" s="7">
        <f>E1134/VLOOKUP(B1134,lookup_table!$A$2:$D$91,2)*1000</f>
        <v>1.4840820446691463</v>
      </c>
    </row>
    <row r="1135" spans="1:6">
      <c r="A1135" s="25">
        <v>40137</v>
      </c>
      <c r="B1135">
        <v>76</v>
      </c>
      <c r="C1135" t="s">
        <v>45</v>
      </c>
      <c r="D1135">
        <v>1.380132562</v>
      </c>
      <c r="E1135" s="8">
        <f>D1135*VLOOKUP(Element_Concentrations!B1135,lookup_table!$A$2:$D$91,4)*(1/1000)</f>
        <v>7.197129085643218E-5</v>
      </c>
      <c r="F1135" s="7">
        <f>E1135/VLOOKUP(B1135,lookup_table!$A$2:$D$91,2)*1000</f>
        <v>0.34584954760419112</v>
      </c>
    </row>
    <row r="1136" spans="1:6">
      <c r="A1136" s="25">
        <v>40137</v>
      </c>
      <c r="B1136">
        <v>76</v>
      </c>
      <c r="C1136" t="s">
        <v>84</v>
      </c>
      <c r="D1136">
        <v>1.3787417360000001</v>
      </c>
      <c r="E1136" s="8">
        <f>D1136*VLOOKUP(Element_Concentrations!B1136,lookup_table!$A$2:$D$91,4)*(1/1000)</f>
        <v>7.1898761923101592E-5</v>
      </c>
      <c r="F1136" s="7">
        <f>E1136/VLOOKUP(B1136,lookup_table!$A$2:$D$91,2)*1000</f>
        <v>0.34550101837146363</v>
      </c>
    </row>
    <row r="1137" spans="1:6">
      <c r="A1137" s="25">
        <v>40137</v>
      </c>
      <c r="B1137">
        <v>76</v>
      </c>
      <c r="C1137" t="s">
        <v>83</v>
      </c>
      <c r="D1137">
        <v>0.48148624690000003</v>
      </c>
      <c r="E1137" s="8">
        <f>D1137*VLOOKUP(Element_Concentrations!B1137,lookup_table!$A$2:$D$91,4)*(1/1000)</f>
        <v>2.5108592951965886E-5</v>
      </c>
      <c r="F1137" s="7">
        <f>E1137/VLOOKUP(B1137,lookup_table!$A$2:$D$91,2)*1000</f>
        <v>0.12065638131651074</v>
      </c>
    </row>
    <row r="1138" spans="1:6">
      <c r="A1138" s="25">
        <v>40137</v>
      </c>
      <c r="B1138">
        <v>76</v>
      </c>
      <c r="C1138" t="s">
        <v>82</v>
      </c>
      <c r="D1138">
        <v>3.499230077</v>
      </c>
      <c r="E1138" s="8">
        <f>D1138*VLOOKUP(Element_Concentrations!B1138,lookup_table!$A$2:$D$91,4)*(1/1000)</f>
        <v>1.8247819997840368E-4</v>
      </c>
      <c r="F1138" s="7">
        <f>E1138/VLOOKUP(B1138,lookup_table!$A$2:$D$91,2)*1000</f>
        <v>0.87687746265451072</v>
      </c>
    </row>
    <row r="1139" spans="1:6">
      <c r="A1139" s="25">
        <v>40137</v>
      </c>
      <c r="B1139">
        <v>76</v>
      </c>
      <c r="C1139" t="s">
        <v>81</v>
      </c>
      <c r="D1139">
        <v>3.3682317359999998</v>
      </c>
      <c r="E1139" s="8">
        <f>D1139*VLOOKUP(Element_Concentrations!B1139,lookup_table!$A$2:$D$91,4)*(1/1000)</f>
        <v>1.7564688539210155E-4</v>
      </c>
      <c r="F1139" s="7">
        <f>E1139/VLOOKUP(B1139,lookup_table!$A$2:$D$91,2)*1000</f>
        <v>0.84405038631475993</v>
      </c>
    </row>
    <row r="1140" spans="1:6">
      <c r="A1140" s="25">
        <v>40137</v>
      </c>
      <c r="B1140">
        <v>76</v>
      </c>
      <c r="C1140" t="s">
        <v>80</v>
      </c>
      <c r="D1140">
        <v>9.8263831730000001E-2</v>
      </c>
      <c r="E1140" s="8">
        <f>D1140*VLOOKUP(Element_Concentrations!B1140,lookup_table!$A$2:$D$91,4)*(1/1000)</f>
        <v>5.124272123439212E-6</v>
      </c>
      <c r="F1140" s="7">
        <f>E1140/VLOOKUP(B1140,lookup_table!$A$2:$D$91,2)*1000</f>
        <v>2.462408516789626E-2</v>
      </c>
    </row>
    <row r="1141" spans="1:6">
      <c r="A1141" s="25">
        <v>40137</v>
      </c>
      <c r="B1141">
        <v>76</v>
      </c>
      <c r="C1141" t="s">
        <v>79</v>
      </c>
      <c r="D1141">
        <v>0.1004066544</v>
      </c>
      <c r="E1141" s="8">
        <f>D1141*VLOOKUP(Element_Concentrations!B1141,lookup_table!$A$2:$D$91,4)*(1/1000)</f>
        <v>5.2360162543166398E-6</v>
      </c>
      <c r="F1141" s="7">
        <f>E1141/VLOOKUP(B1141,lookup_table!$A$2:$D$91,2)*1000</f>
        <v>2.516105840613474E-2</v>
      </c>
    </row>
    <row r="1142" spans="1:6">
      <c r="A1142" s="25">
        <v>40137</v>
      </c>
      <c r="B1142">
        <v>77</v>
      </c>
      <c r="C1142" t="s">
        <v>126</v>
      </c>
      <c r="D1142">
        <v>0.1121473487</v>
      </c>
      <c r="E1142" s="8">
        <f>D1142*VLOOKUP(Element_Concentrations!B1142,lookup_table!$A$2:$D$91,4)*(1/1000)</f>
        <v>5.8286005097804905E-6</v>
      </c>
      <c r="F1142" s="7">
        <f>E1142/VLOOKUP(B1142,lookup_table!$A$2:$D$91,2)*1000</f>
        <v>2.3819372741236168E-2</v>
      </c>
    </row>
    <row r="1143" spans="1:6">
      <c r="A1143" s="25">
        <v>40137</v>
      </c>
      <c r="B1143">
        <v>77</v>
      </c>
      <c r="C1143" t="s">
        <v>129</v>
      </c>
      <c r="D1143">
        <v>0.12063368350000001</v>
      </c>
      <c r="E1143" s="8">
        <f>D1143*VLOOKUP(Element_Concentrations!B1143,lookup_table!$A$2:$D$91,4)*(1/1000)</f>
        <v>6.2696582424404506E-6</v>
      </c>
      <c r="F1143" s="7">
        <f>E1143/VLOOKUP(B1143,lookup_table!$A$2:$D$91,2)*1000</f>
        <v>2.5621815457459955E-2</v>
      </c>
    </row>
    <row r="1144" spans="1:6">
      <c r="A1144" s="25">
        <v>40137</v>
      </c>
      <c r="B1144" s="21">
        <v>77</v>
      </c>
      <c r="C1144" s="21" t="s">
        <v>130</v>
      </c>
      <c r="D1144" s="21">
        <v>0.1100459761</v>
      </c>
      <c r="E1144" s="8">
        <f>D1144*VLOOKUP(Element_Concentrations!B1144,lookup_table!$A$2:$D$91,4)*(1/1000)</f>
        <v>5.7193865020524705E-6</v>
      </c>
      <c r="F1144" s="7">
        <f>E1144/VLOOKUP(B1144,lookup_table!$A$2:$D$91,2)*1000</f>
        <v>2.3373054769319456E-2</v>
      </c>
    </row>
    <row r="1145" spans="1:6">
      <c r="A1145" s="25">
        <v>40137</v>
      </c>
      <c r="B1145">
        <v>77</v>
      </c>
      <c r="C1145" t="s">
        <v>50</v>
      </c>
      <c r="D1145">
        <v>39.324351049999997</v>
      </c>
      <c r="E1145" s="8">
        <f>D1145*VLOOKUP(Element_Concentrations!B1145,lookup_table!$A$2:$D$91,4)*(1/1000)</f>
        <v>2.0437926998163351E-3</v>
      </c>
      <c r="F1145" s="7">
        <f>E1145/VLOOKUP(B1145,lookup_table!$A$2:$D$91,2)*1000</f>
        <v>8.3522382501689219</v>
      </c>
    </row>
    <row r="1146" spans="1:6">
      <c r="A1146" s="25">
        <v>40137</v>
      </c>
      <c r="B1146">
        <v>77</v>
      </c>
      <c r="C1146" t="s">
        <v>49</v>
      </c>
      <c r="D1146">
        <v>39.83126077</v>
      </c>
      <c r="E1146" s="8">
        <f>D1146*VLOOKUP(Element_Concentrations!B1146,lookup_table!$A$2:$D$91,4)*(1/1000)</f>
        <v>2.0701381666209792E-3</v>
      </c>
      <c r="F1146" s="7">
        <f>E1146/VLOOKUP(B1146,lookup_table!$A$2:$D$91,2)*1000</f>
        <v>8.4599026016386549</v>
      </c>
    </row>
    <row r="1147" spans="1:6">
      <c r="A1147" s="25">
        <v>40137</v>
      </c>
      <c r="B1147">
        <v>77</v>
      </c>
      <c r="C1147" t="s">
        <v>48</v>
      </c>
      <c r="D1147">
        <v>33.288001780000002</v>
      </c>
      <c r="E1147" s="8">
        <f>D1147*VLOOKUP(Element_Concentrations!B1147,lookup_table!$A$2:$D$91,4)*(1/1000)</f>
        <v>1.7300673301114064E-3</v>
      </c>
      <c r="F1147" s="7">
        <f>E1147/VLOOKUP(B1147,lookup_table!$A$2:$D$91,2)*1000</f>
        <v>7.0701566412399108</v>
      </c>
    </row>
    <row r="1148" spans="1:6">
      <c r="A1148" s="25">
        <v>40137</v>
      </c>
      <c r="B1148">
        <v>77</v>
      </c>
      <c r="C1148" t="s">
        <v>47</v>
      </c>
      <c r="D1148">
        <v>6.2112945279999998</v>
      </c>
      <c r="E1148" s="8">
        <f>D1148*VLOOKUP(Element_Concentrations!B1148,lookup_table!$A$2:$D$91,4)*(1/1000)</f>
        <v>3.2281774711538565E-4</v>
      </c>
      <c r="F1148" s="7">
        <f>E1148/VLOOKUP(B1148,lookup_table!$A$2:$D$91,2)*1000</f>
        <v>1.3192388521266272</v>
      </c>
    </row>
    <row r="1149" spans="1:6">
      <c r="A1149" s="25">
        <v>40137</v>
      </c>
      <c r="B1149" s="21">
        <v>77</v>
      </c>
      <c r="C1149" s="21" t="s">
        <v>46</v>
      </c>
      <c r="D1149" s="21">
        <v>7.2244293629999996</v>
      </c>
      <c r="E1149" s="8">
        <f>D1149*VLOOKUP(Element_Concentrations!B1149,lookup_table!$A$2:$D$91,4)*(1/1000)</f>
        <v>3.7547309995439012E-4</v>
      </c>
      <c r="F1149" s="7">
        <f>E1149/VLOOKUP(B1149,lookup_table!$A$2:$D$91,2)*1000</f>
        <v>1.534422149384512</v>
      </c>
    </row>
    <row r="1150" spans="1:6">
      <c r="A1150" s="25">
        <v>40137</v>
      </c>
      <c r="B1150">
        <v>77</v>
      </c>
      <c r="C1150" t="s">
        <v>45</v>
      </c>
      <c r="D1150">
        <v>0.79066479639999998</v>
      </c>
      <c r="E1150" s="8">
        <f>D1150*VLOOKUP(Element_Concentrations!B1150,lookup_table!$A$2:$D$91,4)*(1/1000)</f>
        <v>4.1092984263858282E-5</v>
      </c>
      <c r="F1150" s="7">
        <f>E1150/VLOOKUP(B1150,lookup_table!$A$2:$D$91,2)*1000</f>
        <v>0.16793209752291899</v>
      </c>
    </row>
    <row r="1151" spans="1:6">
      <c r="A1151" s="25">
        <v>40137</v>
      </c>
      <c r="B1151">
        <v>77</v>
      </c>
      <c r="C1151" t="s">
        <v>84</v>
      </c>
      <c r="D1151">
        <v>0.79114812140000002</v>
      </c>
      <c r="E1151" s="8">
        <f>D1151*VLOOKUP(Element_Concentrations!B1151,lookup_table!$A$2:$D$91,4)*(1/1000)</f>
        <v>4.1118103969085791E-5</v>
      </c>
      <c r="F1151" s="7">
        <f>E1151/VLOOKUP(B1151,lookup_table!$A$2:$D$91,2)*1000</f>
        <v>0.16803475263214462</v>
      </c>
    </row>
    <row r="1152" spans="1:6">
      <c r="A1152" s="25">
        <v>40137</v>
      </c>
      <c r="B1152">
        <v>77</v>
      </c>
      <c r="C1152" t="s">
        <v>83</v>
      </c>
      <c r="D1152">
        <v>0.69081791000000003</v>
      </c>
      <c r="E1152" s="8">
        <f>D1152*VLOOKUP(Element_Concentrations!B1152,lookup_table!$A$2:$D$91,4)*(1/1000)</f>
        <v>3.5903671991057009E-5</v>
      </c>
      <c r="F1152" s="7">
        <f>E1152/VLOOKUP(B1152,lookup_table!$A$2:$D$91,2)*1000</f>
        <v>0.14672526355152027</v>
      </c>
    </row>
    <row r="1153" spans="1:6">
      <c r="A1153" s="25">
        <v>40137</v>
      </c>
      <c r="B1153">
        <v>77</v>
      </c>
      <c r="C1153" t="s">
        <v>82</v>
      </c>
      <c r="D1153">
        <v>5.9579400140000001</v>
      </c>
      <c r="E1153" s="8">
        <f>D1153*VLOOKUP(Element_Concentrations!B1153,lookup_table!$A$2:$D$91,4)*(1/1000)</f>
        <v>3.0965022896561786E-4</v>
      </c>
      <c r="F1153" s="7">
        <f>E1153/VLOOKUP(B1153,lookup_table!$A$2:$D$91,2)*1000</f>
        <v>1.2654279892342373</v>
      </c>
    </row>
    <row r="1154" spans="1:6">
      <c r="A1154" s="25">
        <v>40137</v>
      </c>
      <c r="B1154">
        <v>77</v>
      </c>
      <c r="C1154" t="s">
        <v>81</v>
      </c>
      <c r="D1154">
        <v>5.7514544460000003</v>
      </c>
      <c r="E1154" s="8">
        <f>D1154*VLOOKUP(Element_Concentrations!B1154,lookup_table!$A$2:$D$91,4)*(1/1000)</f>
        <v>2.9891861648562423E-4</v>
      </c>
      <c r="F1154" s="7">
        <f>E1154/VLOOKUP(B1154,lookup_table!$A$2:$D$91,2)*1000</f>
        <v>1.2215717878448069</v>
      </c>
    </row>
    <row r="1155" spans="1:6">
      <c r="A1155" s="25">
        <v>40137</v>
      </c>
      <c r="B1155">
        <v>77</v>
      </c>
      <c r="C1155" t="s">
        <v>80</v>
      </c>
      <c r="D1155">
        <v>6.2702934160000001E-2</v>
      </c>
      <c r="E1155" s="8">
        <f>D1155*VLOOKUP(Element_Concentrations!B1155,lookup_table!$A$2:$D$91,4)*(1/1000)</f>
        <v>3.2588407862174321E-6</v>
      </c>
      <c r="F1155" s="7">
        <f>E1155/VLOOKUP(B1155,lookup_table!$A$2:$D$91,2)*1000</f>
        <v>1.3317698349887339E-2</v>
      </c>
    </row>
    <row r="1156" spans="1:6">
      <c r="A1156" s="25">
        <v>40137</v>
      </c>
      <c r="B1156">
        <v>77</v>
      </c>
      <c r="C1156" t="s">
        <v>79</v>
      </c>
      <c r="D1156">
        <v>6.3494171099999996E-2</v>
      </c>
      <c r="E1156" s="8">
        <f>D1156*VLOOKUP(Element_Concentrations!B1156,lookup_table!$A$2:$D$91,4)*(1/1000)</f>
        <v>3.2999635063289699E-6</v>
      </c>
      <c r="F1156" s="7">
        <f>E1156/VLOOKUP(B1156,lookup_table!$A$2:$D$91,2)*1000</f>
        <v>1.3485751967016632E-2</v>
      </c>
    </row>
    <row r="1157" spans="1:6">
      <c r="A1157" s="25">
        <v>40137</v>
      </c>
      <c r="B1157">
        <v>78</v>
      </c>
      <c r="C1157" t="s">
        <v>126</v>
      </c>
      <c r="D1157">
        <v>0.10089398629999999</v>
      </c>
      <c r="E1157" s="8">
        <f>D1157*VLOOKUP(Element_Concentrations!B1157,lookup_table!$A$2:$D$91,4)*(1/1000)</f>
        <v>5.2619139781052685E-6</v>
      </c>
      <c r="F1157" s="7">
        <f>E1157/VLOOKUP(B1157,lookup_table!$A$2:$D$91,2)*1000</f>
        <v>2.4349439972722205E-2</v>
      </c>
    </row>
    <row r="1158" spans="1:6">
      <c r="A1158" s="25">
        <v>40137</v>
      </c>
      <c r="B1158">
        <v>78</v>
      </c>
      <c r="C1158" t="s">
        <v>129</v>
      </c>
      <c r="D1158">
        <v>0.1118918886</v>
      </c>
      <c r="E1158" s="8">
        <f>D1158*VLOOKUP(Element_Concentrations!B1158,lookup_table!$A$2:$D$91,4)*(1/1000)</f>
        <v>5.8354864769669397E-6</v>
      </c>
      <c r="F1158" s="7">
        <f>E1158/VLOOKUP(B1158,lookup_table!$A$2:$D$91,2)*1000</f>
        <v>2.7003639412156132E-2</v>
      </c>
    </row>
    <row r="1159" spans="1:6">
      <c r="A1159" s="25">
        <v>40137</v>
      </c>
      <c r="B1159" s="21">
        <v>78</v>
      </c>
      <c r="C1159" s="21" t="s">
        <v>130</v>
      </c>
      <c r="D1159" s="21">
        <v>9.7718685269999994E-2</v>
      </c>
      <c r="E1159" s="8">
        <f>D1159*VLOOKUP(Element_Concentrations!B1159,lookup_table!$A$2:$D$91,4)*(1/1000)</f>
        <v>5.0963128210177822E-6</v>
      </c>
      <c r="F1159" s="7">
        <f>E1159/VLOOKUP(B1159,lookup_table!$A$2:$D$91,2)*1000</f>
        <v>2.3583122725672295E-2</v>
      </c>
    </row>
    <row r="1160" spans="1:6">
      <c r="A1160" s="25">
        <v>40137</v>
      </c>
      <c r="B1160">
        <v>78</v>
      </c>
      <c r="C1160" t="s">
        <v>50</v>
      </c>
      <c r="D1160">
        <v>28.34634612</v>
      </c>
      <c r="E1160" s="8">
        <f>D1160*VLOOKUP(Element_Concentrations!B1160,lookup_table!$A$2:$D$91,4)*(1/1000)</f>
        <v>1.4783441545617479E-3</v>
      </c>
      <c r="F1160" s="7">
        <f>E1160/VLOOKUP(B1160,lookup_table!$A$2:$D$91,2)*1000</f>
        <v>6.841018762432892</v>
      </c>
    </row>
    <row r="1161" spans="1:6">
      <c r="A1161" s="25">
        <v>40137</v>
      </c>
      <c r="B1161">
        <v>78</v>
      </c>
      <c r="C1161" t="s">
        <v>49</v>
      </c>
      <c r="D1161">
        <v>28.618166550000002</v>
      </c>
      <c r="E1161" s="8">
        <f>D1161*VLOOKUP(Element_Concentrations!B1161,lookup_table!$A$2:$D$91,4)*(1/1000)</f>
        <v>1.4925203782654951E-3</v>
      </c>
      <c r="F1161" s="7">
        <f>E1161/VLOOKUP(B1161,lookup_table!$A$2:$D$91,2)*1000</f>
        <v>6.9066190572211719</v>
      </c>
    </row>
    <row r="1162" spans="1:6">
      <c r="A1162" s="25">
        <v>40137</v>
      </c>
      <c r="B1162">
        <v>78</v>
      </c>
      <c r="C1162" t="s">
        <v>48</v>
      </c>
      <c r="D1162">
        <v>32.860249639999999</v>
      </c>
      <c r="E1162" s="8">
        <f>D1162*VLOOKUP(Element_Concentrations!B1162,lookup_table!$A$2:$D$91,4)*(1/1000)</f>
        <v>1.7137573134499559E-3</v>
      </c>
      <c r="F1162" s="7">
        <f>E1162/VLOOKUP(B1162,lookup_table!$A$2:$D$91,2)*1000</f>
        <v>7.9303901594167323</v>
      </c>
    </row>
    <row r="1163" spans="1:6">
      <c r="A1163" s="25">
        <v>40137</v>
      </c>
      <c r="B1163">
        <v>78</v>
      </c>
      <c r="C1163" t="s">
        <v>47</v>
      </c>
      <c r="D1163">
        <v>4.4693347619999999</v>
      </c>
      <c r="E1163" s="8">
        <f>D1163*VLOOKUP(Element_Concentrations!B1163,lookup_table!$A$2:$D$91,4)*(1/1000)</f>
        <v>2.3308876890910978E-4</v>
      </c>
      <c r="F1163" s="7">
        <f>E1163/VLOOKUP(B1163,lookup_table!$A$2:$D$91,2)*1000</f>
        <v>1.0786153119347976</v>
      </c>
    </row>
    <row r="1164" spans="1:6">
      <c r="A1164" s="25">
        <v>40137</v>
      </c>
      <c r="B1164" s="21">
        <v>78</v>
      </c>
      <c r="C1164" s="21" t="s">
        <v>46</v>
      </c>
      <c r="D1164" s="21">
        <v>5.2322357449999997</v>
      </c>
      <c r="E1164" s="8">
        <f>D1164*VLOOKUP(Element_Concentrations!B1164,lookup_table!$A$2:$D$91,4)*(1/1000)</f>
        <v>2.7287626758541045E-4</v>
      </c>
      <c r="F1164" s="7">
        <f>E1164/VLOOKUP(B1164,lookup_table!$A$2:$D$91,2)*1000</f>
        <v>1.2627314557399838</v>
      </c>
    </row>
    <row r="1165" spans="1:6">
      <c r="A1165" s="25">
        <v>40137</v>
      </c>
      <c r="B1165">
        <v>78</v>
      </c>
      <c r="C1165" t="s">
        <v>45</v>
      </c>
      <c r="D1165">
        <v>2.266459674</v>
      </c>
      <c r="E1165" s="8">
        <f>D1165*VLOOKUP(Element_Concentrations!B1165,lookup_table!$A$2:$D$91,4)*(1/1000)</f>
        <v>1.1820244473215459E-4</v>
      </c>
      <c r="F1165" s="7">
        <f>E1165/VLOOKUP(B1165,lookup_table!$A$2:$D$91,2)*1000</f>
        <v>0.54698030880219628</v>
      </c>
    </row>
    <row r="1166" spans="1:6">
      <c r="A1166" s="25">
        <v>40137</v>
      </c>
      <c r="B1166">
        <v>78</v>
      </c>
      <c r="C1166" t="s">
        <v>84</v>
      </c>
      <c r="D1166">
        <v>2.2789759599999999</v>
      </c>
      <c r="E1166" s="8">
        <f>D1166*VLOOKUP(Element_Concentrations!B1166,lookup_table!$A$2:$D$91,4)*(1/1000)</f>
        <v>1.1885520534428399E-4</v>
      </c>
      <c r="F1166" s="7">
        <f>E1166/VLOOKUP(B1166,lookup_table!$A$2:$D$91,2)*1000</f>
        <v>0.55000095022806106</v>
      </c>
    </row>
    <row r="1167" spans="1:6">
      <c r="A1167" s="25">
        <v>40137</v>
      </c>
      <c r="B1167">
        <v>78</v>
      </c>
      <c r="C1167" t="s">
        <v>83</v>
      </c>
      <c r="D1167">
        <v>0.54360375260000005</v>
      </c>
      <c r="E1167" s="8">
        <f>D1167*VLOOKUP(Element_Concentrations!B1167,lookup_table!$A$2:$D$91,4)*(1/1000)</f>
        <v>2.8350512148972542E-5</v>
      </c>
      <c r="F1167" s="7">
        <f>E1167/VLOOKUP(B1167,lookup_table!$A$2:$D$91,2)*1000</f>
        <v>0.13119163419237642</v>
      </c>
    </row>
    <row r="1168" spans="1:6">
      <c r="A1168" s="25">
        <v>40137</v>
      </c>
      <c r="B1168">
        <v>78</v>
      </c>
      <c r="C1168" t="s">
        <v>82</v>
      </c>
      <c r="D1168">
        <v>6.1312620649999996</v>
      </c>
      <c r="E1168" s="8">
        <f>D1168*VLOOKUP(Element_Concentrations!B1168,lookup_table!$A$2:$D$91,4)*(1/1000)</f>
        <v>3.1976309734973844E-4</v>
      </c>
      <c r="F1168" s="7">
        <f>E1168/VLOOKUP(B1168,lookup_table!$A$2:$D$91,2)*1000</f>
        <v>1.4796996638118391</v>
      </c>
    </row>
    <row r="1169" spans="1:6">
      <c r="A1169" s="25">
        <v>40137</v>
      </c>
      <c r="B1169">
        <v>78</v>
      </c>
      <c r="C1169" t="s">
        <v>81</v>
      </c>
      <c r="D1169">
        <v>5.8953397030000003</v>
      </c>
      <c r="E1169" s="8">
        <f>D1169*VLOOKUP(Element_Concentrations!B1169,lookup_table!$A$2:$D$91,4)*(1/1000)</f>
        <v>3.0745906199658869E-4</v>
      </c>
      <c r="F1169" s="7">
        <f>E1169/VLOOKUP(B1169,lookup_table!$A$2:$D$91,2)*1000</f>
        <v>1.422762896791248</v>
      </c>
    </row>
    <row r="1170" spans="1:6">
      <c r="A1170" s="25">
        <v>40137</v>
      </c>
      <c r="B1170">
        <v>78</v>
      </c>
      <c r="C1170" t="s">
        <v>80</v>
      </c>
      <c r="D1170">
        <v>6.9052898370000004E-2</v>
      </c>
      <c r="E1170" s="8">
        <f>D1170*VLOOKUP(Element_Concentrations!B1170,lookup_table!$A$2:$D$91,4)*(1/1000)</f>
        <v>3.6013089034007727E-6</v>
      </c>
      <c r="F1170" s="7">
        <f>E1170/VLOOKUP(B1170,lookup_table!$A$2:$D$91,2)*1000</f>
        <v>1.6665011121706493E-2</v>
      </c>
    </row>
    <row r="1171" spans="1:6">
      <c r="A1171" s="25">
        <v>40137</v>
      </c>
      <c r="B1171">
        <v>78</v>
      </c>
      <c r="C1171" t="s">
        <v>79</v>
      </c>
      <c r="D1171">
        <v>7.0241791210000001E-2</v>
      </c>
      <c r="E1171" s="8">
        <f>D1171*VLOOKUP(Element_Concentrations!B1171,lookup_table!$A$2:$D$91,4)*(1/1000)</f>
        <v>3.6633131127960088E-6</v>
      </c>
      <c r="F1171" s="7">
        <f>E1171/VLOOKUP(B1171,lookup_table!$A$2:$D$91,2)*1000</f>
        <v>1.69519348116428E-2</v>
      </c>
    </row>
    <row r="1172" spans="1:6">
      <c r="A1172" s="25">
        <v>40137</v>
      </c>
      <c r="B1172">
        <v>79</v>
      </c>
      <c r="C1172" t="s">
        <v>126</v>
      </c>
      <c r="D1172">
        <v>6.6563754500000002E-2</v>
      </c>
      <c r="E1172" s="8">
        <f>D1172*VLOOKUP(Element_Concentrations!B1172,lookup_table!$A$2:$D$91,4)*(1/1000)</f>
        <v>3.4851517144864502E-6</v>
      </c>
      <c r="F1172" s="7">
        <f>E1172/VLOOKUP(B1172,lookup_table!$A$2:$D$91,2)*1000</f>
        <v>1.6068011592837481E-2</v>
      </c>
    </row>
    <row r="1173" spans="1:6">
      <c r="A1173" s="25">
        <v>40137</v>
      </c>
      <c r="B1173">
        <v>79</v>
      </c>
      <c r="C1173" t="s">
        <v>129</v>
      </c>
      <c r="D1173">
        <v>7.1993617839999996E-2</v>
      </c>
      <c r="E1173" s="8">
        <f>D1173*VLOOKUP(Element_Concentrations!B1173,lookup_table!$A$2:$D$91,4)*(1/1000)</f>
        <v>3.7694490422285037E-6</v>
      </c>
      <c r="F1173" s="7">
        <f>E1173/VLOOKUP(B1173,lookup_table!$A$2:$D$91,2)*1000</f>
        <v>1.7378741550154463E-2</v>
      </c>
    </row>
    <row r="1174" spans="1:6">
      <c r="A1174" s="25">
        <v>40137</v>
      </c>
      <c r="B1174" s="21">
        <v>79</v>
      </c>
      <c r="C1174" s="21" t="s">
        <v>130</v>
      </c>
      <c r="D1174" s="21">
        <v>6.0626744250000003E-2</v>
      </c>
      <c r="E1174" s="8">
        <f>D1174*VLOOKUP(Element_Concentrations!B1174,lookup_table!$A$2:$D$91,4)*(1/1000)</f>
        <v>3.1743011381159249E-6</v>
      </c>
      <c r="F1174" s="7">
        <f>E1174/VLOOKUP(B1174,lookup_table!$A$2:$D$91,2)*1000</f>
        <v>1.463486001897614E-2</v>
      </c>
    </row>
    <row r="1175" spans="1:6">
      <c r="A1175" s="25">
        <v>40137</v>
      </c>
      <c r="B1175">
        <v>79</v>
      </c>
      <c r="C1175" t="s">
        <v>50</v>
      </c>
      <c r="D1175">
        <v>27.445531970000001</v>
      </c>
      <c r="E1175" s="8">
        <f>D1175*VLOOKUP(Element_Concentrations!B1175,lookup_table!$A$2:$D$91,4)*(1/1000)</f>
        <v>1.436995907438457E-3</v>
      </c>
      <c r="F1175" s="7">
        <f>E1175/VLOOKUP(B1175,lookup_table!$A$2:$D$91,2)*1000</f>
        <v>6.6251540223073162</v>
      </c>
    </row>
    <row r="1176" spans="1:6">
      <c r="A1176" s="25">
        <v>40137</v>
      </c>
      <c r="B1176">
        <v>79</v>
      </c>
      <c r="C1176" t="s">
        <v>49</v>
      </c>
      <c r="D1176">
        <v>27.73311271</v>
      </c>
      <c r="E1176" s="8">
        <f>D1176*VLOOKUP(Element_Concentrations!B1176,lookup_table!$A$2:$D$91,4)*(1/1000)</f>
        <v>1.452053088581451E-3</v>
      </c>
      <c r="F1176" s="7">
        <f>E1176/VLOOKUP(B1176,lookup_table!$A$2:$D$91,2)*1000</f>
        <v>6.6945739445894459</v>
      </c>
    </row>
    <row r="1177" spans="1:6">
      <c r="A1177" s="25">
        <v>40137</v>
      </c>
      <c r="B1177">
        <v>79</v>
      </c>
      <c r="C1177" t="s">
        <v>48</v>
      </c>
      <c r="D1177">
        <v>26.292309599999999</v>
      </c>
      <c r="E1177" s="8">
        <f>D1177*VLOOKUP(Element_Concentrations!B1177,lookup_table!$A$2:$D$91,4)*(1/1000)</f>
        <v>1.3766153752677599E-3</v>
      </c>
      <c r="F1177" s="7">
        <f>E1177/VLOOKUP(B1177,lookup_table!$A$2:$D$91,2)*1000</f>
        <v>6.3467744364580909</v>
      </c>
    </row>
    <row r="1178" spans="1:6">
      <c r="A1178" s="25">
        <v>40137</v>
      </c>
      <c r="B1178">
        <v>79</v>
      </c>
      <c r="C1178" t="s">
        <v>47</v>
      </c>
      <c r="D1178">
        <v>5.8268955379999996</v>
      </c>
      <c r="E1178" s="8">
        <f>D1178*VLOOKUP(Element_Concentrations!B1178,lookup_table!$A$2:$D$91,4)*(1/1000)</f>
        <v>3.0508517926815774E-4</v>
      </c>
      <c r="F1178" s="7">
        <f>E1178/VLOOKUP(B1178,lookup_table!$A$2:$D$91,2)*1000</f>
        <v>1.4065706743575737</v>
      </c>
    </row>
    <row r="1179" spans="1:6">
      <c r="A1179" s="25">
        <v>40137</v>
      </c>
      <c r="B1179" s="21">
        <v>79</v>
      </c>
      <c r="C1179" s="21" t="s">
        <v>46</v>
      </c>
      <c r="D1179" s="21">
        <v>6.8421102730000003</v>
      </c>
      <c r="E1179" s="8">
        <f>D1179*VLOOKUP(Element_Concentrations!B1179,lookup_table!$A$2:$D$91,4)*(1/1000)</f>
        <v>3.5823989388476129E-4</v>
      </c>
      <c r="F1179" s="7">
        <f>E1179/VLOOKUP(B1179,lookup_table!$A$2:$D$91,2)*1000</f>
        <v>1.6516362097038326</v>
      </c>
    </row>
    <row r="1180" spans="1:6">
      <c r="A1180" s="25">
        <v>40137</v>
      </c>
      <c r="B1180">
        <v>79</v>
      </c>
      <c r="C1180" t="s">
        <v>45</v>
      </c>
      <c r="D1180">
        <v>2.8038102220000001</v>
      </c>
      <c r="E1180" s="8">
        <f>D1180*VLOOKUP(Element_Concentrations!B1180,lookup_table!$A$2:$D$91,4)*(1/1000)</f>
        <v>1.4680217598449818E-4</v>
      </c>
      <c r="F1180" s="7">
        <f>E1180/VLOOKUP(B1180,lookup_table!$A$2:$D$91,2)*1000</f>
        <v>0.67681962187412714</v>
      </c>
    </row>
    <row r="1181" spans="1:6">
      <c r="A1181" s="25">
        <v>40137</v>
      </c>
      <c r="B1181">
        <v>79</v>
      </c>
      <c r="C1181" t="s">
        <v>84</v>
      </c>
      <c r="D1181">
        <v>2.7870362059999998</v>
      </c>
      <c r="E1181" s="8">
        <f>D1181*VLOOKUP(Element_Concentrations!B1181,lookup_table!$A$2:$D$91,4)*(1/1000)</f>
        <v>1.4592392037736859E-4</v>
      </c>
      <c r="F1181" s="7">
        <f>E1181/VLOOKUP(B1181,lookup_table!$A$2:$D$91,2)*1000</f>
        <v>0.6727704950547192</v>
      </c>
    </row>
    <row r="1182" spans="1:6">
      <c r="A1182" s="25">
        <v>40137</v>
      </c>
      <c r="B1182">
        <v>79</v>
      </c>
      <c r="C1182" t="s">
        <v>83</v>
      </c>
      <c r="D1182">
        <v>0.47631786990000002</v>
      </c>
      <c r="E1182" s="8">
        <f>D1182*VLOOKUP(Element_Concentrations!B1182,lookup_table!$A$2:$D$91,4)*(1/1000)</f>
        <v>2.4939098664011188E-5</v>
      </c>
      <c r="F1182" s="7">
        <f>E1182/VLOOKUP(B1182,lookup_table!$A$2:$D$91,2)*1000</f>
        <v>0.11497970799451908</v>
      </c>
    </row>
    <row r="1183" spans="1:6">
      <c r="A1183" s="25">
        <v>40137</v>
      </c>
      <c r="B1183">
        <v>79</v>
      </c>
      <c r="C1183" t="s">
        <v>82</v>
      </c>
      <c r="D1183">
        <v>7.3644469609999996</v>
      </c>
      <c r="E1183" s="8">
        <f>D1183*VLOOKUP(Element_Concentrations!B1183,lookup_table!$A$2:$D$91,4)*(1/1000)</f>
        <v>3.855884504287341E-4</v>
      </c>
      <c r="F1183" s="7">
        <f>E1183/VLOOKUP(B1183,lookup_table!$A$2:$D$91,2)*1000</f>
        <v>1.7777245294086403</v>
      </c>
    </row>
    <row r="1184" spans="1:6">
      <c r="A1184" s="25">
        <v>40137</v>
      </c>
      <c r="B1184">
        <v>79</v>
      </c>
      <c r="C1184" t="s">
        <v>81</v>
      </c>
      <c r="D1184">
        <v>7.1285631489999997</v>
      </c>
      <c r="E1184" s="8">
        <f>D1184*VLOOKUP(Element_Concentrations!B1184,lookup_table!$A$2:$D$91,4)*(1/1000)</f>
        <v>3.7323802221165685E-4</v>
      </c>
      <c r="F1184" s="7">
        <f>E1184/VLOOKUP(B1184,lookup_table!$A$2:$D$91,2)*1000</f>
        <v>1.7207838737282473</v>
      </c>
    </row>
    <row r="1185" spans="1:6">
      <c r="A1185" s="25">
        <v>40137</v>
      </c>
      <c r="B1185">
        <v>79</v>
      </c>
      <c r="C1185" t="s">
        <v>80</v>
      </c>
      <c r="D1185">
        <v>7.4518597290000002E-2</v>
      </c>
      <c r="E1185" s="8">
        <f>D1185*VLOOKUP(Element_Concentrations!B1185,lookup_table!$A$2:$D$91,4)*(1/1000)</f>
        <v>3.9016521687695493E-6</v>
      </c>
      <c r="F1185" s="7">
        <f>E1185/VLOOKUP(B1185,lookup_table!$A$2:$D$91,2)*1000</f>
        <v>1.7988253429089669E-2</v>
      </c>
    </row>
    <row r="1186" spans="1:6">
      <c r="A1186" s="25">
        <v>40137</v>
      </c>
      <c r="B1186">
        <v>79</v>
      </c>
      <c r="C1186" t="s">
        <v>79</v>
      </c>
      <c r="D1186">
        <v>7.4956153250000004E-2</v>
      </c>
      <c r="E1186" s="8">
        <f>D1186*VLOOKUP(Element_Concentrations!B1186,lookup_table!$A$2:$D$91,4)*(1/1000)</f>
        <v>3.9245617674788256E-6</v>
      </c>
      <c r="F1186" s="7">
        <f>E1186/VLOOKUP(B1186,lookup_table!$A$2:$D$91,2)*1000</f>
        <v>1.8093876290819849E-2</v>
      </c>
    </row>
    <row r="1187" spans="1:6">
      <c r="A1187" s="25">
        <v>40137</v>
      </c>
      <c r="B1187">
        <v>80</v>
      </c>
      <c r="C1187" t="s">
        <v>126</v>
      </c>
      <c r="D1187">
        <v>4.6131137010000003E-2</v>
      </c>
      <c r="E1187" s="8">
        <f>D1187*VLOOKUP(Element_Concentrations!B1187,lookup_table!$A$2:$D$91,4)*(1/1000)</f>
        <v>2.3711957996784119E-6</v>
      </c>
      <c r="F1187" s="7">
        <f>E1187/VLOOKUP(B1187,lookup_table!$A$2:$D$91,2)*1000</f>
        <v>1.0034683875067339E-2</v>
      </c>
    </row>
    <row r="1188" spans="1:6">
      <c r="A1188" s="25">
        <v>40137</v>
      </c>
      <c r="B1188">
        <v>80</v>
      </c>
      <c r="C1188" t="s">
        <v>129</v>
      </c>
      <c r="D1188">
        <v>5.07381399E-2</v>
      </c>
      <c r="E1188" s="8">
        <f>D1188*VLOOKUP(Element_Concentrations!B1188,lookup_table!$A$2:$D$91,4)*(1/1000)</f>
        <v>2.6080012766278799E-6</v>
      </c>
      <c r="F1188" s="7">
        <f>E1188/VLOOKUP(B1188,lookup_table!$A$2:$D$91,2)*1000</f>
        <v>1.1036823007312228E-2</v>
      </c>
    </row>
    <row r="1189" spans="1:6">
      <c r="A1189" s="25">
        <v>40137</v>
      </c>
      <c r="B1189" s="21">
        <v>80</v>
      </c>
      <c r="C1189" s="21" t="s">
        <v>130</v>
      </c>
      <c r="D1189" s="21">
        <v>3.713274406E-2</v>
      </c>
      <c r="E1189" s="8">
        <f>D1189*VLOOKUP(Element_Concentrations!B1189,lookup_table!$A$2:$D$91,4)*(1/1000)</f>
        <v>1.9086676039768716E-6</v>
      </c>
      <c r="F1189" s="7">
        <f>E1189/VLOOKUP(B1189,lookup_table!$A$2:$D$91,2)*1000</f>
        <v>8.0773068302025883E-3</v>
      </c>
    </row>
    <row r="1190" spans="1:6">
      <c r="A1190" s="25">
        <v>40137</v>
      </c>
      <c r="B1190">
        <v>80</v>
      </c>
      <c r="C1190" t="s">
        <v>50</v>
      </c>
      <c r="D1190">
        <v>16.523145549999999</v>
      </c>
      <c r="E1190" s="8">
        <f>D1190*VLOOKUP(Element_Concentrations!B1190,lookup_table!$A$2:$D$91,4)*(1/1000)</f>
        <v>8.4930950904465985E-4</v>
      </c>
      <c r="F1190" s="7">
        <f>E1190/VLOOKUP(B1190,lookup_table!$A$2:$D$91,2)*1000</f>
        <v>3.5942002075525172</v>
      </c>
    </row>
    <row r="1191" spans="1:6">
      <c r="A1191" s="25">
        <v>40137</v>
      </c>
      <c r="B1191">
        <v>80</v>
      </c>
      <c r="C1191" t="s">
        <v>49</v>
      </c>
      <c r="D1191">
        <v>16.586462300000001</v>
      </c>
      <c r="E1191" s="8">
        <f>D1191*VLOOKUP(Element_Concentrations!B1191,lookup_table!$A$2:$D$91,4)*(1/1000)</f>
        <v>8.5256406597476004E-4</v>
      </c>
      <c r="F1191" s="7">
        <f>E1191/VLOOKUP(B1191,lookup_table!$A$2:$D$91,2)*1000</f>
        <v>3.6079731949841727</v>
      </c>
    </row>
    <row r="1192" spans="1:6">
      <c r="A1192" s="25">
        <v>40137</v>
      </c>
      <c r="B1192">
        <v>80</v>
      </c>
      <c r="C1192" t="s">
        <v>48</v>
      </c>
      <c r="D1192">
        <v>35.881480920000001</v>
      </c>
      <c r="E1192" s="8">
        <f>D1192*VLOOKUP(Element_Concentrations!B1192,lookup_table!$A$2:$D$91,4)*(1/1000)</f>
        <v>1.8443511770651038E-3</v>
      </c>
      <c r="F1192" s="7">
        <f>E1192/VLOOKUP(B1192,lookup_table!$A$2:$D$91,2)*1000</f>
        <v>7.8051255906267611</v>
      </c>
    </row>
    <row r="1193" spans="1:6">
      <c r="A1193" s="25">
        <v>40137</v>
      </c>
      <c r="B1193">
        <v>80</v>
      </c>
      <c r="C1193" t="s">
        <v>47</v>
      </c>
      <c r="D1193">
        <v>3.2712192469999999</v>
      </c>
      <c r="E1193" s="8">
        <f>D1193*VLOOKUP(Element_Concentrations!B1193,lookup_table!$A$2:$D$91,4)*(1/1000)</f>
        <v>1.6814459475889638E-4</v>
      </c>
      <c r="F1193" s="7">
        <f>E1193/VLOOKUP(B1193,lookup_table!$A$2:$D$91,2)*1000</f>
        <v>0.71157255505246031</v>
      </c>
    </row>
    <row r="1194" spans="1:6">
      <c r="A1194" s="25">
        <v>40137</v>
      </c>
      <c r="B1194" s="21">
        <v>80</v>
      </c>
      <c r="C1194" s="21" t="s">
        <v>46</v>
      </c>
      <c r="D1194" s="21">
        <v>3.8300440560000002</v>
      </c>
      <c r="E1194" s="8">
        <f>D1194*VLOOKUP(Element_Concentrations!B1194,lookup_table!$A$2:$D$91,4)*(1/1000)</f>
        <v>1.9686886053126717E-4</v>
      </c>
      <c r="F1194" s="7">
        <f>E1194/VLOOKUP(B1194,lookup_table!$A$2:$D$91,2)*1000</f>
        <v>0.83313102213824441</v>
      </c>
    </row>
    <row r="1195" spans="1:6">
      <c r="A1195" s="25">
        <v>40137</v>
      </c>
      <c r="B1195">
        <v>80</v>
      </c>
      <c r="C1195" t="s">
        <v>45</v>
      </c>
      <c r="D1195">
        <v>1.9034913410000001</v>
      </c>
      <c r="E1195" s="8">
        <f>D1195*VLOOKUP(Element_Concentrations!B1195,lookup_table!$A$2:$D$91,4)*(1/1000)</f>
        <v>9.7841739117009188E-5</v>
      </c>
      <c r="F1195" s="7">
        <f>E1195/VLOOKUP(B1195,lookup_table!$A$2:$D$91,2)*1000</f>
        <v>0.41405729630558269</v>
      </c>
    </row>
    <row r="1196" spans="1:6">
      <c r="A1196" s="25">
        <v>40137</v>
      </c>
      <c r="B1196">
        <v>80</v>
      </c>
      <c r="C1196" t="s">
        <v>84</v>
      </c>
      <c r="D1196">
        <v>1.894469052</v>
      </c>
      <c r="E1196" s="8">
        <f>D1196*VLOOKUP(Element_Concentrations!B1196,lookup_table!$A$2:$D$91,4)*(1/1000)</f>
        <v>9.7377982635662386E-5</v>
      </c>
      <c r="F1196" s="7">
        <f>E1196/VLOOKUP(B1196,lookup_table!$A$2:$D$91,2)*1000</f>
        <v>0.41209472126814378</v>
      </c>
    </row>
    <row r="1197" spans="1:6">
      <c r="A1197" s="25">
        <v>40137</v>
      </c>
      <c r="B1197">
        <v>80</v>
      </c>
      <c r="C1197" t="s">
        <v>83</v>
      </c>
      <c r="D1197">
        <v>0.30609776109999998</v>
      </c>
      <c r="E1197" s="8">
        <f>D1197*VLOOKUP(Element_Concentrations!B1197,lookup_table!$A$2:$D$91,4)*(1/1000)</f>
        <v>1.5733792237853316E-5</v>
      </c>
      <c r="F1197" s="7">
        <f>E1197/VLOOKUP(B1197,lookup_table!$A$2:$D$91,2)*1000</f>
        <v>6.6583970536831627E-2</v>
      </c>
    </row>
    <row r="1198" spans="1:6">
      <c r="A1198" s="25">
        <v>40137</v>
      </c>
      <c r="B1198">
        <v>80</v>
      </c>
      <c r="C1198" t="s">
        <v>82</v>
      </c>
      <c r="D1198">
        <v>7.2752909360000002</v>
      </c>
      <c r="E1198" s="8">
        <f>D1198*VLOOKUP(Element_Concentrations!B1198,lookup_table!$A$2:$D$91,4)*(1/1000)</f>
        <v>3.7395868445952321E-4</v>
      </c>
      <c r="F1198" s="7">
        <f>E1198/VLOOKUP(B1198,lookup_table!$A$2:$D$91,2)*1000</f>
        <v>1.5825589693589639</v>
      </c>
    </row>
    <row r="1199" spans="1:6">
      <c r="A1199" s="25">
        <v>40137</v>
      </c>
      <c r="B1199">
        <v>80</v>
      </c>
      <c r="C1199" t="s">
        <v>81</v>
      </c>
      <c r="D1199">
        <v>6.988751572</v>
      </c>
      <c r="E1199" s="8">
        <f>D1199*VLOOKUP(Element_Concentrations!B1199,lookup_table!$A$2:$D$91,4)*(1/1000)</f>
        <v>3.5923021730268636E-4</v>
      </c>
      <c r="F1199" s="7">
        <f>E1199/VLOOKUP(B1199,lookup_table!$A$2:$D$91,2)*1000</f>
        <v>1.5202294426690071</v>
      </c>
    </row>
    <row r="1200" spans="1:6">
      <c r="A1200" s="25">
        <v>40137</v>
      </c>
      <c r="B1200">
        <v>80</v>
      </c>
      <c r="C1200" t="s">
        <v>80</v>
      </c>
      <c r="D1200">
        <v>4.1673016350000001E-2</v>
      </c>
      <c r="E1200" s="8">
        <f>D1200*VLOOKUP(Element_Concentrations!B1200,lookup_table!$A$2:$D$91,4)*(1/1000)</f>
        <v>2.14204304800962E-6</v>
      </c>
      <c r="F1200" s="7">
        <f>E1200/VLOOKUP(B1200,lookup_table!$A$2:$D$91,2)*1000</f>
        <v>9.0649303766805744E-3</v>
      </c>
    </row>
    <row r="1201" spans="1:6">
      <c r="A1201" s="25">
        <v>40137</v>
      </c>
      <c r="B1201">
        <v>80</v>
      </c>
      <c r="C1201" t="s">
        <v>79</v>
      </c>
      <c r="D1201">
        <v>4.2699786640000001E-2</v>
      </c>
      <c r="E1201" s="8">
        <f>D1201*VLOOKUP(Element_Concentrations!B1201,lookup_table!$A$2:$D$91,4)*(1/1000)</f>
        <v>2.194820273039968E-6</v>
      </c>
      <c r="F1201" s="7">
        <f>E1201/VLOOKUP(B1201,lookup_table!$A$2:$D$91,2)*1000</f>
        <v>9.2882787686837404E-3</v>
      </c>
    </row>
    <row r="1202" spans="1:6">
      <c r="A1202" s="25">
        <v>40137</v>
      </c>
      <c r="B1202">
        <v>81</v>
      </c>
      <c r="C1202" t="s">
        <v>126</v>
      </c>
      <c r="D1202">
        <v>7.4240314840000002E-2</v>
      </c>
      <c r="E1202" s="8">
        <f>D1202*VLOOKUP(Element_Concentrations!B1202,lookup_table!$A$2:$D$91,4)*(1/1000)</f>
        <v>3.8468955460013122E-6</v>
      </c>
      <c r="F1202" s="7">
        <f>E1202/VLOOKUP(B1202,lookup_table!$A$2:$D$91,2)*1000</f>
        <v>1.6602915606393234E-2</v>
      </c>
    </row>
    <row r="1203" spans="1:6">
      <c r="A1203" s="25">
        <v>40137</v>
      </c>
      <c r="B1203">
        <v>81</v>
      </c>
      <c r="C1203" t="s">
        <v>129</v>
      </c>
      <c r="D1203">
        <v>7.8520528029999995E-2</v>
      </c>
      <c r="E1203" s="8">
        <f>D1203*VLOOKUP(Element_Concentrations!B1203,lookup_table!$A$2:$D$91,4)*(1/1000)</f>
        <v>4.0686824968249039E-6</v>
      </c>
      <c r="F1203" s="7">
        <f>E1203/VLOOKUP(B1203,lookup_table!$A$2:$D$91,2)*1000</f>
        <v>1.7560131622032387E-2</v>
      </c>
    </row>
    <row r="1204" spans="1:6">
      <c r="A1204" s="25">
        <v>40137</v>
      </c>
      <c r="B1204" s="21">
        <v>81</v>
      </c>
      <c r="C1204" s="21" t="s">
        <v>130</v>
      </c>
      <c r="D1204" s="21">
        <v>6.6539926140000011E-2</v>
      </c>
      <c r="E1204" s="8">
        <f>D1204*VLOOKUP(Element_Concentrations!B1204,lookup_table!$A$2:$D$91,4)*(1/1000)</f>
        <v>3.4478860448111525E-6</v>
      </c>
      <c r="F1204" s="7">
        <f>E1204/VLOOKUP(B1204,lookup_table!$A$2:$D$91,2)*1000</f>
        <v>1.4880820219297163E-2</v>
      </c>
    </row>
    <row r="1205" spans="1:6">
      <c r="A1205" s="25">
        <v>40137</v>
      </c>
      <c r="B1205">
        <v>81</v>
      </c>
      <c r="C1205" t="s">
        <v>50</v>
      </c>
      <c r="D1205">
        <v>40.57300841</v>
      </c>
      <c r="E1205" s="8">
        <f>D1205*VLOOKUP(Element_Concentrations!B1205,lookup_table!$A$2:$D$91,4)*(1/1000)</f>
        <v>2.1023634621792878E-3</v>
      </c>
      <c r="F1205" s="7">
        <f>E1205/VLOOKUP(B1205,lookup_table!$A$2:$D$91,2)*1000</f>
        <v>9.0736446360780665</v>
      </c>
    </row>
    <row r="1206" spans="1:6">
      <c r="A1206" s="25">
        <v>40137</v>
      </c>
      <c r="B1206">
        <v>81</v>
      </c>
      <c r="C1206" t="s">
        <v>49</v>
      </c>
      <c r="D1206">
        <v>41.093506599999998</v>
      </c>
      <c r="E1206" s="8">
        <f>D1206*VLOOKUP(Element_Concentrations!B1206,lookup_table!$A$2:$D$91,4)*(1/1000)</f>
        <v>2.1293340127908796E-3</v>
      </c>
      <c r="F1206" s="7">
        <f>E1206/VLOOKUP(B1206,lookup_table!$A$2:$D$91,2)*1000</f>
        <v>9.1900475303879148</v>
      </c>
    </row>
    <row r="1207" spans="1:6">
      <c r="A1207" s="25">
        <v>40137</v>
      </c>
      <c r="B1207">
        <v>81</v>
      </c>
      <c r="C1207" t="s">
        <v>48</v>
      </c>
      <c r="D1207">
        <v>27.499152970000001</v>
      </c>
      <c r="E1207" s="8">
        <f>D1207*VLOOKUP(Element_Concentrations!B1207,lookup_table!$A$2:$D$91,4)*(1/1000)</f>
        <v>1.4249181096158961E-3</v>
      </c>
      <c r="F1207" s="7">
        <f>E1207/VLOOKUP(B1207,lookup_table!$A$2:$D$91,2)*1000</f>
        <v>6.1498407838407259</v>
      </c>
    </row>
    <row r="1208" spans="1:6">
      <c r="A1208" s="25">
        <v>40137</v>
      </c>
      <c r="B1208">
        <v>81</v>
      </c>
      <c r="C1208" t="s">
        <v>47</v>
      </c>
      <c r="D1208">
        <v>6.2504781960000004</v>
      </c>
      <c r="E1208" s="8">
        <f>D1208*VLOOKUP(Element_Concentrations!B1208,lookup_table!$A$2:$D$91,4)*(1/1000)</f>
        <v>3.2387977858649281E-4</v>
      </c>
      <c r="F1208" s="7">
        <f>E1208/VLOOKUP(B1208,lookup_table!$A$2:$D$91,2)*1000</f>
        <v>1.3978410815127009</v>
      </c>
    </row>
    <row r="1209" spans="1:6">
      <c r="A1209" s="25">
        <v>40137</v>
      </c>
      <c r="B1209">
        <v>81</v>
      </c>
      <c r="C1209" t="s">
        <v>46</v>
      </c>
      <c r="D1209">
        <v>7.2801006429999999</v>
      </c>
      <c r="E1209" s="8">
        <f>D1209*VLOOKUP(Element_Concentrations!B1209,lookup_table!$A$2:$D$91,4)*(1/1000)</f>
        <v>3.7723151899820233E-4</v>
      </c>
      <c r="F1209" s="7">
        <f>E1209/VLOOKUP(B1209,lookup_table!$A$2:$D$91,2)*1000</f>
        <v>1.6281032326206404</v>
      </c>
    </row>
    <row r="1210" spans="1:6">
      <c r="A1210" s="25">
        <v>40137</v>
      </c>
      <c r="B1210">
        <v>81</v>
      </c>
      <c r="C1210" t="s">
        <v>45</v>
      </c>
      <c r="D1210">
        <v>0.84054568519999995</v>
      </c>
      <c r="E1210" s="8">
        <f>D1210*VLOOKUP(Element_Concentrations!B1210,lookup_table!$A$2:$D$91,4)*(1/1000)</f>
        <v>4.355438766087135E-5</v>
      </c>
      <c r="F1210" s="7">
        <f>E1210/VLOOKUP(B1210,lookup_table!$A$2:$D$91,2)*1000</f>
        <v>0.18797750393125315</v>
      </c>
    </row>
    <row r="1211" spans="1:6">
      <c r="A1211" s="25">
        <v>40137</v>
      </c>
      <c r="B1211">
        <v>81</v>
      </c>
      <c r="C1211" t="s">
        <v>84</v>
      </c>
      <c r="D1211">
        <v>0.83910006699999995</v>
      </c>
      <c r="E1211" s="8">
        <f>D1211*VLOOKUP(Element_Concentrations!B1211,lookup_table!$A$2:$D$91,4)*(1/1000)</f>
        <v>4.3479480351725594E-5</v>
      </c>
      <c r="F1211" s="7">
        <f>E1211/VLOOKUP(B1211,lookup_table!$A$2:$D$91,2)*1000</f>
        <v>0.18765420954564349</v>
      </c>
    </row>
    <row r="1212" spans="1:6">
      <c r="A1212" s="25">
        <v>40137</v>
      </c>
      <c r="B1212">
        <v>81</v>
      </c>
      <c r="C1212" t="s">
        <v>83</v>
      </c>
      <c r="D1212">
        <v>1.1654056319999999</v>
      </c>
      <c r="E1212" s="8">
        <f>D1212*VLOOKUP(Element_Concentrations!B1212,lookup_table!$A$2:$D$91,4)*(1/1000)</f>
        <v>6.0387590552217591E-5</v>
      </c>
      <c r="F1212" s="7">
        <f>E1212/VLOOKUP(B1212,lookup_table!$A$2:$D$91,2)*1000</f>
        <v>0.26062835801561324</v>
      </c>
    </row>
    <row r="1213" spans="1:6">
      <c r="A1213" s="25">
        <v>40137</v>
      </c>
      <c r="B1213">
        <v>81</v>
      </c>
      <c r="C1213" t="s">
        <v>82</v>
      </c>
      <c r="D1213">
        <v>4.6970280190000002</v>
      </c>
      <c r="E1213" s="8">
        <f>D1213*VLOOKUP(Element_Concentrations!B1213,lookup_table!$A$2:$D$91,4)*(1/1000)</f>
        <v>2.4338496145491921E-4</v>
      </c>
      <c r="F1213" s="7">
        <f>E1213/VLOOKUP(B1213,lookup_table!$A$2:$D$91,2)*1000</f>
        <v>1.0504314262189003</v>
      </c>
    </row>
    <row r="1214" spans="1:6">
      <c r="A1214" s="25">
        <v>40137</v>
      </c>
      <c r="B1214">
        <v>81</v>
      </c>
      <c r="C1214" t="s">
        <v>81</v>
      </c>
      <c r="D1214">
        <v>4.5169079710000002</v>
      </c>
      <c r="E1214" s="8">
        <f>D1214*VLOOKUP(Element_Concentrations!B1214,lookup_table!$A$2:$D$91,4)*(1/1000)</f>
        <v>2.340517169517128E-4</v>
      </c>
      <c r="F1214" s="7">
        <f>E1214/VLOOKUP(B1214,lookup_table!$A$2:$D$91,2)*1000</f>
        <v>1.0101498357864169</v>
      </c>
    </row>
    <row r="1215" spans="1:6">
      <c r="A1215" s="25">
        <v>40137</v>
      </c>
      <c r="B1215">
        <v>81</v>
      </c>
      <c r="C1215" t="s">
        <v>80</v>
      </c>
      <c r="D1215">
        <v>7.7230479330000004E-2</v>
      </c>
      <c r="E1215" s="8">
        <f>D1215*VLOOKUP(Element_Concentrations!B1215,lookup_table!$A$2:$D$91,4)*(1/1000)</f>
        <v>4.0018363013467438E-6</v>
      </c>
      <c r="F1215" s="7">
        <f>E1215/VLOOKUP(B1215,lookup_table!$A$2:$D$91,2)*1000</f>
        <v>1.727162840460399E-2</v>
      </c>
    </row>
    <row r="1216" spans="1:6">
      <c r="A1216" s="25">
        <v>40137</v>
      </c>
      <c r="B1216">
        <v>81</v>
      </c>
      <c r="C1216" t="s">
        <v>79</v>
      </c>
      <c r="D1216">
        <v>7.9319267750000005E-2</v>
      </c>
      <c r="E1216" s="8">
        <f>D1216*VLOOKUP(Element_Concentrations!B1216,lookup_table!$A$2:$D$91,4)*(1/1000)</f>
        <v>4.1100706331481998E-6</v>
      </c>
      <c r="F1216" s="7">
        <f>E1216/VLOOKUP(B1216,lookup_table!$A$2:$D$91,2)*1000</f>
        <v>1.7738759746000001E-2</v>
      </c>
    </row>
    <row r="1217" spans="1:6">
      <c r="A1217" s="25">
        <v>40137</v>
      </c>
      <c r="B1217">
        <v>82</v>
      </c>
      <c r="C1217" t="s">
        <v>126</v>
      </c>
      <c r="D1217">
        <v>0.1159539034</v>
      </c>
      <c r="E1217" s="8">
        <f>D1217*VLOOKUP(Element_Concentrations!B1217,lookup_table!$A$2:$D$91,4)*(1/1000)</f>
        <v>6.0818054241106819E-6</v>
      </c>
      <c r="F1217" s="7">
        <f>E1217/VLOOKUP(B1217,lookup_table!$A$2:$D$91,2)*1000</f>
        <v>2.1399737593633644E-2</v>
      </c>
    </row>
    <row r="1218" spans="1:6">
      <c r="A1218" s="25">
        <v>40137</v>
      </c>
      <c r="B1218">
        <v>82</v>
      </c>
      <c r="C1218" t="s">
        <v>129</v>
      </c>
      <c r="D1218">
        <v>0.12568567389999999</v>
      </c>
      <c r="E1218" s="8">
        <f>D1218*VLOOKUP(Element_Concentrations!B1218,lookup_table!$A$2:$D$91,4)*(1/1000)</f>
        <v>6.5922387331897811E-6</v>
      </c>
      <c r="F1218" s="7">
        <f>E1218/VLOOKUP(B1218,lookup_table!$A$2:$D$91,2)*1000</f>
        <v>2.3195773163933078E-2</v>
      </c>
    </row>
    <row r="1219" spans="1:6">
      <c r="A1219" s="25">
        <v>40137</v>
      </c>
      <c r="B1219" s="21">
        <v>82</v>
      </c>
      <c r="C1219" s="21" t="s">
        <v>130</v>
      </c>
      <c r="D1219" s="21">
        <v>0.1142889579</v>
      </c>
      <c r="E1219" s="8">
        <f>D1219*VLOOKUP(Element_Concentrations!B1219,lookup_table!$A$2:$D$91,4)*(1/1000)</f>
        <v>5.9944786996465816E-6</v>
      </c>
      <c r="F1219" s="7">
        <f>E1219/VLOOKUP(B1219,lookup_table!$A$2:$D$91,2)*1000</f>
        <v>2.1092465515997826E-2</v>
      </c>
    </row>
    <row r="1220" spans="1:6">
      <c r="A1220" s="25">
        <v>40137</v>
      </c>
      <c r="B1220">
        <v>82</v>
      </c>
      <c r="C1220" t="s">
        <v>50</v>
      </c>
      <c r="D1220">
        <v>29.76263376</v>
      </c>
      <c r="E1220" s="8">
        <f>D1220*VLOOKUP(Element_Concentrations!B1220,lookup_table!$A$2:$D$91,4)*(1/1000)</f>
        <v>1.5610560932387523E-3</v>
      </c>
      <c r="F1220" s="7">
        <f>E1220/VLOOKUP(B1220,lookup_table!$A$2:$D$91,2)*1000</f>
        <v>5.4928082098478264</v>
      </c>
    </row>
    <row r="1221" spans="1:6">
      <c r="A1221" s="25">
        <v>40137</v>
      </c>
      <c r="B1221">
        <v>82</v>
      </c>
      <c r="C1221" t="s">
        <v>49</v>
      </c>
      <c r="D1221">
        <v>30.004158100000001</v>
      </c>
      <c r="E1221" s="8">
        <f>D1221*VLOOKUP(Element_Concentrations!B1221,lookup_table!$A$2:$D$91,4)*(1/1000)</f>
        <v>1.5737240931766204E-3</v>
      </c>
      <c r="F1221" s="7">
        <f>E1221/VLOOKUP(B1221,lookup_table!$A$2:$D$91,2)*1000</f>
        <v>5.5373824531197053</v>
      </c>
    </row>
    <row r="1222" spans="1:6">
      <c r="A1222" s="25">
        <v>40137</v>
      </c>
      <c r="B1222">
        <v>82</v>
      </c>
      <c r="C1222" t="s">
        <v>48</v>
      </c>
      <c r="D1222">
        <v>44.347015310000003</v>
      </c>
      <c r="E1222" s="8">
        <f>D1222*VLOOKUP(Element_Concentrations!B1222,lookup_table!$A$2:$D$91,4)*(1/1000)</f>
        <v>2.3260098224125625E-3</v>
      </c>
      <c r="F1222" s="7">
        <f>E1222/VLOOKUP(B1222,lookup_table!$A$2:$D$91,2)*1000</f>
        <v>8.1844117607760811</v>
      </c>
    </row>
    <row r="1223" spans="1:6">
      <c r="A1223" s="25">
        <v>40137</v>
      </c>
      <c r="B1223">
        <v>82</v>
      </c>
      <c r="C1223" t="s">
        <v>47</v>
      </c>
      <c r="D1223">
        <v>3.3643544080000001</v>
      </c>
      <c r="E1223" s="8">
        <f>D1223*VLOOKUP(Element_Concentrations!B1223,lookup_table!$A$2:$D$91,4)*(1/1000)</f>
        <v>1.7646106157048164E-4</v>
      </c>
      <c r="F1223" s="7">
        <f>E1223/VLOOKUP(B1223,lookup_table!$A$2:$D$91,2)*1000</f>
        <v>0.62090450939648711</v>
      </c>
    </row>
    <row r="1224" spans="1:6">
      <c r="A1224" s="25">
        <v>40137</v>
      </c>
      <c r="B1224">
        <v>82</v>
      </c>
      <c r="C1224" t="s">
        <v>46</v>
      </c>
      <c r="D1224">
        <v>3.9569567060000002</v>
      </c>
      <c r="E1224" s="8">
        <f>D1224*VLOOKUP(Element_Concentrations!B1224,lookup_table!$A$2:$D$91,4)*(1/1000)</f>
        <v>2.0754317062104125E-4</v>
      </c>
      <c r="F1224" s="7">
        <f>E1224/VLOOKUP(B1224,lookup_table!$A$2:$D$91,2)*1000</f>
        <v>0.73027153631611974</v>
      </c>
    </row>
    <row r="1225" spans="1:6">
      <c r="A1225" s="25">
        <v>40137</v>
      </c>
      <c r="B1225">
        <v>82</v>
      </c>
      <c r="C1225" t="s">
        <v>45</v>
      </c>
      <c r="D1225">
        <v>2.8293583940000002</v>
      </c>
      <c r="E1225" s="8">
        <f>D1225*VLOOKUP(Element_Concentrations!B1225,lookup_table!$A$2:$D$91,4)*(1/1000)</f>
        <v>1.4840041363697884E-4</v>
      </c>
      <c r="F1225" s="7">
        <f>E1225/VLOOKUP(B1225,lookup_table!$A$2:$D$91,2)*1000</f>
        <v>0.52216894312800433</v>
      </c>
    </row>
    <row r="1226" spans="1:6">
      <c r="A1226" s="25">
        <v>40137</v>
      </c>
      <c r="B1226">
        <v>82</v>
      </c>
      <c r="C1226" t="s">
        <v>84</v>
      </c>
      <c r="D1226">
        <v>2.8613222569999999</v>
      </c>
      <c r="E1226" s="8">
        <f>D1226*VLOOKUP(Element_Concentrations!B1226,lookup_table!$A$2:$D$91,4)*(1/1000)</f>
        <v>1.500769246441014E-4</v>
      </c>
      <c r="F1226" s="7">
        <f>E1226/VLOOKUP(B1226,lookup_table!$A$2:$D$91,2)*1000</f>
        <v>0.52806799663652848</v>
      </c>
    </row>
    <row r="1227" spans="1:6">
      <c r="A1227" s="25">
        <v>40137</v>
      </c>
      <c r="B1227">
        <v>82</v>
      </c>
      <c r="C1227" t="s">
        <v>83</v>
      </c>
      <c r="D1227">
        <v>1.4892265220000001</v>
      </c>
      <c r="E1227" s="8">
        <f>D1227*VLOOKUP(Element_Concentrations!B1227,lookup_table!$A$2:$D$91,4)*(1/1000)</f>
        <v>7.8110228924204418E-5</v>
      </c>
      <c r="F1227" s="7">
        <f>E1227/VLOOKUP(B1227,lookup_table!$A$2:$D$91,2)*1000</f>
        <v>0.27484246630613801</v>
      </c>
    </row>
    <row r="1228" spans="1:6">
      <c r="A1228" s="25">
        <v>40137</v>
      </c>
      <c r="B1228">
        <v>82</v>
      </c>
      <c r="C1228" t="s">
        <v>82</v>
      </c>
      <c r="D1228">
        <v>8.3012600180000007</v>
      </c>
      <c r="E1228" s="8">
        <f>D1228*VLOOKUP(Element_Concentrations!B1228,lookup_table!$A$2:$D$91,4)*(1/1000)</f>
        <v>4.3540274819610369E-4</v>
      </c>
      <c r="F1228" s="7">
        <f>E1228/VLOOKUP(B1228,lookup_table!$A$2:$D$91,2)*1000</f>
        <v>1.5320293743705267</v>
      </c>
    </row>
    <row r="1229" spans="1:6">
      <c r="A1229" s="25">
        <v>40137</v>
      </c>
      <c r="B1229">
        <v>82</v>
      </c>
      <c r="C1229" t="s">
        <v>81</v>
      </c>
      <c r="D1229">
        <v>8.0048684179999992</v>
      </c>
      <c r="E1229" s="8">
        <f>D1229*VLOOKUP(Element_Concentrations!B1229,lookup_table!$A$2:$D$91,4)*(1/1000)</f>
        <v>4.1985694949778365E-4</v>
      </c>
      <c r="F1229" s="7">
        <f>E1229/VLOOKUP(B1229,lookup_table!$A$2:$D$91,2)*1000</f>
        <v>1.4773291678317511</v>
      </c>
    </row>
    <row r="1230" spans="1:6">
      <c r="A1230" s="25">
        <v>40137</v>
      </c>
      <c r="B1230">
        <v>82</v>
      </c>
      <c r="C1230" t="s">
        <v>80</v>
      </c>
      <c r="D1230">
        <v>7.0295888139999999E-2</v>
      </c>
      <c r="E1230" s="8">
        <f>D1230*VLOOKUP(Element_Concentrations!B1230,lookup_table!$A$2:$D$91,4)*(1/1000)</f>
        <v>3.6870333921206285E-6</v>
      </c>
      <c r="F1230" s="7">
        <f>E1230/VLOOKUP(B1230,lookup_table!$A$2:$D$91,2)*1000</f>
        <v>1.2973375763971246E-2</v>
      </c>
    </row>
    <row r="1231" spans="1:6">
      <c r="A1231" s="25">
        <v>40137</v>
      </c>
      <c r="B1231">
        <v>82</v>
      </c>
      <c r="C1231" t="s">
        <v>79</v>
      </c>
      <c r="D1231">
        <v>7.2043294679999995E-2</v>
      </c>
      <c r="E1231" s="8">
        <f>D1231*VLOOKUP(Element_Concentrations!B1231,lookup_table!$A$2:$D$91,4)*(1/1000)</f>
        <v>3.7786852146249365E-6</v>
      </c>
      <c r="F1231" s="7">
        <f>E1231/VLOOKUP(B1231,lookup_table!$A$2:$D$91,2)*1000</f>
        <v>1.3295866342804141E-2</v>
      </c>
    </row>
    <row r="1232" spans="1:6">
      <c r="A1232" s="25">
        <v>40137</v>
      </c>
      <c r="B1232">
        <v>83</v>
      </c>
      <c r="C1232" t="s">
        <v>126</v>
      </c>
      <c r="D1232">
        <v>0.11578511079999999</v>
      </c>
      <c r="E1232" s="8">
        <f>D1232*VLOOKUP(Element_Concentrations!B1232,lookup_table!$A$2:$D$91,4)*(1/1000)</f>
        <v>6.0474331800618406E-6</v>
      </c>
      <c r="F1232" s="7">
        <f>E1232/VLOOKUP(B1232,lookup_table!$A$2:$D$91,2)*1000</f>
        <v>2.4907055931061947E-2</v>
      </c>
    </row>
    <row r="1233" spans="1:6">
      <c r="A1233" s="25">
        <v>40137</v>
      </c>
      <c r="B1233">
        <v>83</v>
      </c>
      <c r="C1233" t="s">
        <v>129</v>
      </c>
      <c r="D1233">
        <v>0.12845836960000001</v>
      </c>
      <c r="E1233" s="8">
        <f>D1233*VLOOKUP(Element_Concentrations!B1233,lookup_table!$A$2:$D$91,4)*(1/1000)</f>
        <v>6.709354952534082E-6</v>
      </c>
      <c r="F1233" s="7">
        <f>E1233/VLOOKUP(B1233,lookup_table!$A$2:$D$91,2)*1000</f>
        <v>2.7633257629876781E-2</v>
      </c>
    </row>
    <row r="1234" spans="1:6">
      <c r="A1234" s="25">
        <v>40137</v>
      </c>
      <c r="B1234" s="21">
        <v>83</v>
      </c>
      <c r="C1234" s="21" t="s">
        <v>130</v>
      </c>
      <c r="D1234" s="21">
        <v>0.1146085243</v>
      </c>
      <c r="E1234" s="8">
        <f>D1234*VLOOKUP(Element_Concentrations!B1234,lookup_table!$A$2:$D$91,4)*(1/1000)</f>
        <v>5.985980302484141E-6</v>
      </c>
      <c r="F1234" s="7">
        <f>E1234/VLOOKUP(B1234,lookup_table!$A$2:$D$91,2)*1000</f>
        <v>2.4653955117315243E-2</v>
      </c>
    </row>
    <row r="1235" spans="1:6">
      <c r="A1235" s="25">
        <v>40137</v>
      </c>
      <c r="B1235">
        <v>83</v>
      </c>
      <c r="C1235" t="s">
        <v>50</v>
      </c>
      <c r="D1235">
        <v>24.474355620000001</v>
      </c>
      <c r="E1235" s="8">
        <f>D1235*VLOOKUP(Element_Concentrations!B1235,lookup_table!$A$2:$D$91,4)*(1/1000)</f>
        <v>1.2782906991614762E-3</v>
      </c>
      <c r="F1235" s="7">
        <f>E1235/VLOOKUP(B1235,lookup_table!$A$2:$D$91,2)*1000</f>
        <v>5.2647887115382055</v>
      </c>
    </row>
    <row r="1236" spans="1:6">
      <c r="A1236" s="25">
        <v>40137</v>
      </c>
      <c r="B1236">
        <v>83</v>
      </c>
      <c r="C1236" t="s">
        <v>49</v>
      </c>
      <c r="D1236">
        <v>24.719475190000001</v>
      </c>
      <c r="E1236" s="8">
        <f>D1236*VLOOKUP(Element_Concentrations!B1236,lookup_table!$A$2:$D$91,4)*(1/1000)</f>
        <v>1.2910932452786621E-3</v>
      </c>
      <c r="F1236" s="7">
        <f>E1236/VLOOKUP(B1236,lookup_table!$A$2:$D$91,2)*1000</f>
        <v>5.317517484673238</v>
      </c>
    </row>
    <row r="1237" spans="1:6">
      <c r="A1237" s="25">
        <v>40137</v>
      </c>
      <c r="B1237">
        <v>83</v>
      </c>
      <c r="C1237" t="s">
        <v>48</v>
      </c>
      <c r="D1237">
        <v>28.472199960000001</v>
      </c>
      <c r="E1237" s="8">
        <f>D1237*VLOOKUP(Element_Concentrations!B1237,lookup_table!$A$2:$D$91,4)*(1/1000)</f>
        <v>1.4870973094708083E-3</v>
      </c>
      <c r="F1237" s="7">
        <f>E1237/VLOOKUP(B1237,lookup_table!$A$2:$D$91,2)*1000</f>
        <v>6.1247829879357845</v>
      </c>
    </row>
    <row r="1238" spans="1:6">
      <c r="A1238" s="25">
        <v>40137</v>
      </c>
      <c r="B1238">
        <v>83</v>
      </c>
      <c r="C1238" t="s">
        <v>47</v>
      </c>
      <c r="D1238">
        <v>3.6999114610000001</v>
      </c>
      <c r="E1238" s="8">
        <f>D1238*VLOOKUP(Element_Concentrations!B1238,lookup_table!$A$2:$D$91,4)*(1/1000)</f>
        <v>1.9324563562573782E-4</v>
      </c>
      <c r="F1238" s="7">
        <f>E1238/VLOOKUP(B1238,lookup_table!$A$2:$D$91,2)*1000</f>
        <v>0.79590459483417553</v>
      </c>
    </row>
    <row r="1239" spans="1:6">
      <c r="A1239" s="25">
        <v>40137</v>
      </c>
      <c r="B1239">
        <v>83</v>
      </c>
      <c r="C1239" t="s">
        <v>46</v>
      </c>
      <c r="D1239">
        <v>4.3396792590000004</v>
      </c>
      <c r="E1239" s="8">
        <f>D1239*VLOOKUP(Element_Concentrations!B1239,lookup_table!$A$2:$D$91,4)*(1/1000)</f>
        <v>2.2666057976171826E-4</v>
      </c>
      <c r="F1239" s="7">
        <f>E1239/VLOOKUP(B1239,lookup_table!$A$2:$D$91,2)*1000</f>
        <v>0.93352792323607203</v>
      </c>
    </row>
    <row r="1240" spans="1:6">
      <c r="A1240" s="25">
        <v>40137</v>
      </c>
      <c r="B1240">
        <v>83</v>
      </c>
      <c r="C1240" t="s">
        <v>45</v>
      </c>
      <c r="D1240">
        <v>1.396347631</v>
      </c>
      <c r="E1240" s="8">
        <f>D1240*VLOOKUP(Element_Concentrations!B1240,lookup_table!$A$2:$D$91,4)*(1/1000)</f>
        <v>7.2930957497603809E-5</v>
      </c>
      <c r="F1240" s="7">
        <f>E1240/VLOOKUP(B1240,lookup_table!$A$2:$D$91,2)*1000</f>
        <v>0.30037461901813761</v>
      </c>
    </row>
    <row r="1241" spans="1:6">
      <c r="A1241" s="25">
        <v>40137</v>
      </c>
      <c r="B1241">
        <v>83</v>
      </c>
      <c r="C1241" t="s">
        <v>84</v>
      </c>
      <c r="D1241">
        <v>1.3950018959999999</v>
      </c>
      <c r="E1241" s="8">
        <f>D1241*VLOOKUP(Element_Concentrations!B1241,lookup_table!$A$2:$D$91,4)*(1/1000)</f>
        <v>7.2860670027700806E-5</v>
      </c>
      <c r="F1241" s="7">
        <f>E1241/VLOOKUP(B1241,lookup_table!$A$2:$D$91,2)*1000</f>
        <v>0.30008513190980562</v>
      </c>
    </row>
    <row r="1242" spans="1:6">
      <c r="A1242" s="25">
        <v>40137</v>
      </c>
      <c r="B1242">
        <v>83</v>
      </c>
      <c r="C1242" t="s">
        <v>83</v>
      </c>
      <c r="D1242">
        <v>0.36544333020000003</v>
      </c>
      <c r="E1242" s="8">
        <f>D1242*VLOOKUP(Element_Concentrations!B1242,lookup_table!$A$2:$D$91,4)*(1/1000)</f>
        <v>1.9087032047679965E-5</v>
      </c>
      <c r="F1242" s="7">
        <f>E1242/VLOOKUP(B1242,lookup_table!$A$2:$D$91,2)*1000</f>
        <v>7.8612158351235445E-2</v>
      </c>
    </row>
    <row r="1243" spans="1:6">
      <c r="A1243" s="25">
        <v>40137</v>
      </c>
      <c r="B1243">
        <v>83</v>
      </c>
      <c r="C1243" t="s">
        <v>82</v>
      </c>
      <c r="D1243">
        <v>5.1741271009999998</v>
      </c>
      <c r="E1243" s="8">
        <f>D1243*VLOOKUP(Element_Concentrations!B1243,lookup_table!$A$2:$D$91,4)*(1/1000)</f>
        <v>2.7024362365980981E-4</v>
      </c>
      <c r="F1243" s="7">
        <f>E1243/VLOOKUP(B1243,lookup_table!$A$2:$D$91,2)*1000</f>
        <v>1.1130297514819185</v>
      </c>
    </row>
    <row r="1244" spans="1:6">
      <c r="A1244" s="25">
        <v>40137</v>
      </c>
      <c r="B1244">
        <v>83</v>
      </c>
      <c r="C1244" t="s">
        <v>81</v>
      </c>
      <c r="D1244">
        <v>4.9572547370000004</v>
      </c>
      <c r="E1244" s="8">
        <f>D1244*VLOOKUP(Element_Concentrations!B1244,lookup_table!$A$2:$D$91,4)*(1/1000)</f>
        <v>2.5891642346256269E-4</v>
      </c>
      <c r="F1244" s="7">
        <f>E1244/VLOOKUP(B1244,lookup_table!$A$2:$D$91,2)*1000</f>
        <v>1.0663773618721692</v>
      </c>
    </row>
    <row r="1245" spans="1:6">
      <c r="A1245" s="25">
        <v>40137</v>
      </c>
      <c r="B1245">
        <v>83</v>
      </c>
      <c r="C1245" t="s">
        <v>80</v>
      </c>
      <c r="D1245">
        <v>7.6587803460000006E-2</v>
      </c>
      <c r="E1245" s="8">
        <f>D1245*VLOOKUP(Element_Concentrations!B1245,lookup_table!$A$2:$D$91,4)*(1/1000)</f>
        <v>4.0001656571551092E-6</v>
      </c>
      <c r="F1245" s="7">
        <f>E1245/VLOOKUP(B1245,lookup_table!$A$2:$D$91,2)*1000</f>
        <v>1.6475146858134716E-2</v>
      </c>
    </row>
    <row r="1246" spans="1:6">
      <c r="A1246" s="25">
        <v>40137</v>
      </c>
      <c r="B1246">
        <v>83</v>
      </c>
      <c r="C1246" t="s">
        <v>79</v>
      </c>
      <c r="D1246">
        <v>7.8196791370000004E-2</v>
      </c>
      <c r="E1246" s="8">
        <f>D1246*VLOOKUP(Element_Concentrations!B1246,lookup_table!$A$2:$D$91,4)*(1/1000)</f>
        <v>4.0842027738968271E-6</v>
      </c>
      <c r="F1246" s="7">
        <f>E1246/VLOOKUP(B1246,lookup_table!$A$2:$D$91,2)*1000</f>
        <v>1.6821263483924327E-2</v>
      </c>
    </row>
    <row r="1247" spans="1:6">
      <c r="A1247" s="25">
        <v>40137</v>
      </c>
      <c r="B1247">
        <v>84</v>
      </c>
      <c r="C1247" t="s">
        <v>126</v>
      </c>
      <c r="D1247">
        <v>5.6301677179999995E-2</v>
      </c>
      <c r="E1247" s="8">
        <f>D1247*VLOOKUP(Element_Concentrations!B1247,lookup_table!$A$2:$D$91,4)*(1/1000)</f>
        <v>3.0246781126379859E-6</v>
      </c>
      <c r="F1247" s="7">
        <f>E1247/VLOOKUP(B1247,lookup_table!$A$2:$D$91,2)*1000</f>
        <v>1.3521135952784917E-2</v>
      </c>
    </row>
    <row r="1248" spans="1:6">
      <c r="A1248" s="25">
        <v>40137</v>
      </c>
      <c r="B1248">
        <v>84</v>
      </c>
      <c r="C1248" t="s">
        <v>129</v>
      </c>
      <c r="D1248">
        <v>6.3467868720000001E-2</v>
      </c>
      <c r="E1248" s="8">
        <f>D1248*VLOOKUP(Element_Concentrations!B1248,lookup_table!$A$2:$D$91,4)*(1/1000)</f>
        <v>3.4096652708839443E-6</v>
      </c>
      <c r="F1248" s="7">
        <f>E1248/VLOOKUP(B1248,lookup_table!$A$2:$D$91,2)*1000</f>
        <v>1.5242133530996621E-2</v>
      </c>
    </row>
    <row r="1249" spans="1:6">
      <c r="A1249" s="25">
        <v>40137</v>
      </c>
      <c r="B1249" s="21">
        <v>84</v>
      </c>
      <c r="C1249" s="21" t="s">
        <v>130</v>
      </c>
      <c r="D1249" s="21">
        <v>4.9957730630000002E-2</v>
      </c>
      <c r="E1249" s="8">
        <f>D1249*VLOOKUP(Element_Concentrations!B1249,lookup_table!$A$2:$D$91,4)*(1/1000)</f>
        <v>2.6838641753163012E-6</v>
      </c>
      <c r="F1249" s="7">
        <f>E1249/VLOOKUP(B1249,lookup_table!$A$2:$D$91,2)*1000</f>
        <v>1.1997604717551636E-2</v>
      </c>
    </row>
    <row r="1250" spans="1:6">
      <c r="A1250" s="25">
        <v>40137</v>
      </c>
      <c r="B1250">
        <v>84</v>
      </c>
      <c r="C1250" t="s">
        <v>50</v>
      </c>
      <c r="D1250">
        <v>24.709949949999999</v>
      </c>
      <c r="E1250" s="8">
        <f>D1250*VLOOKUP(Element_Concentrations!B1250,lookup_table!$A$2:$D$91,4)*(1/1000)</f>
        <v>1.3274852281788651E-3</v>
      </c>
      <c r="F1250" s="7">
        <f>E1250/VLOOKUP(B1250,lookup_table!$A$2:$D$91,2)*1000</f>
        <v>5.9342209574379305</v>
      </c>
    </row>
    <row r="1251" spans="1:6">
      <c r="A1251" s="25">
        <v>40137</v>
      </c>
      <c r="B1251">
        <v>84</v>
      </c>
      <c r="C1251" t="s">
        <v>49</v>
      </c>
      <c r="D1251">
        <v>24.962067059999999</v>
      </c>
      <c r="E1251" s="8">
        <f>D1251*VLOOKUP(Element_Concentrations!B1251,lookup_table!$A$2:$D$91,4)*(1/1000)</f>
        <v>1.341029640044262E-3</v>
      </c>
      <c r="F1251" s="7">
        <f>E1251/VLOOKUP(B1251,lookup_table!$A$2:$D$91,2)*1000</f>
        <v>5.9947681718563341</v>
      </c>
    </row>
    <row r="1252" spans="1:6">
      <c r="A1252" s="25">
        <v>40137</v>
      </c>
      <c r="B1252">
        <v>84</v>
      </c>
      <c r="C1252" t="s">
        <v>48</v>
      </c>
      <c r="D1252">
        <v>27.957721719999999</v>
      </c>
      <c r="E1252" s="8">
        <f>D1252*VLOOKUP(Element_Concentrations!B1252,lookup_table!$A$2:$D$91,4)*(1/1000)</f>
        <v>1.5019642966470441E-3</v>
      </c>
      <c r="F1252" s="7">
        <f>E1252/VLOOKUP(B1252,lookup_table!$A$2:$D$91,2)*1000</f>
        <v>6.714189971600554</v>
      </c>
    </row>
    <row r="1253" spans="1:6">
      <c r="A1253" s="25">
        <v>40137</v>
      </c>
      <c r="B1253">
        <v>84</v>
      </c>
      <c r="C1253" t="s">
        <v>47</v>
      </c>
      <c r="D1253">
        <v>3.9143715380000002</v>
      </c>
      <c r="E1253" s="8">
        <f>D1253*VLOOKUP(Element_Concentrations!B1253,lookup_table!$A$2:$D$91,4)*(1/1000)</f>
        <v>2.1029060782451261E-4</v>
      </c>
      <c r="F1253" s="7">
        <f>E1253/VLOOKUP(B1253,lookup_table!$A$2:$D$91,2)*1000</f>
        <v>0.94005636041355656</v>
      </c>
    </row>
    <row r="1254" spans="1:6">
      <c r="A1254" s="25">
        <v>40137</v>
      </c>
      <c r="B1254">
        <v>84</v>
      </c>
      <c r="C1254" t="s">
        <v>46</v>
      </c>
      <c r="D1254">
        <v>4.5878649889999998</v>
      </c>
      <c r="E1254" s="8">
        <f>D1254*VLOOKUP(Element_Concentrations!B1254,lookup_table!$A$2:$D$91,4)*(1/1000)</f>
        <v>2.4647249444455032E-4</v>
      </c>
      <c r="F1254" s="7">
        <f>E1254/VLOOKUP(B1254,lookup_table!$A$2:$D$91,2)*1000</f>
        <v>1.101799259921995</v>
      </c>
    </row>
    <row r="1255" spans="1:6">
      <c r="A1255" s="25">
        <v>40137</v>
      </c>
      <c r="B1255">
        <v>84</v>
      </c>
      <c r="C1255" t="s">
        <v>45</v>
      </c>
      <c r="D1255">
        <v>3.5395266599999999</v>
      </c>
      <c r="E1255" s="8">
        <f>D1255*VLOOKUP(Element_Concentrations!B1255,lookup_table!$A$2:$D$91,4)*(1/1000)</f>
        <v>1.9015292889718204E-4</v>
      </c>
      <c r="F1255" s="7">
        <f>E1255/VLOOKUP(B1255,lookup_table!$A$2:$D$91,2)*1000</f>
        <v>0.85003544433250788</v>
      </c>
    </row>
    <row r="1256" spans="1:6">
      <c r="A1256" s="25">
        <v>40137</v>
      </c>
      <c r="B1256">
        <v>84</v>
      </c>
      <c r="C1256" t="s">
        <v>84</v>
      </c>
      <c r="D1256">
        <v>3.5397736759999998</v>
      </c>
      <c r="E1256" s="8">
        <f>D1256*VLOOKUP(Element_Concentrations!B1256,lookup_table!$A$2:$D$91,4)*(1/1000)</f>
        <v>1.9016619926364521E-4</v>
      </c>
      <c r="F1256" s="7">
        <f>E1256/VLOOKUP(B1256,lookup_table!$A$2:$D$91,2)*1000</f>
        <v>0.85009476648924986</v>
      </c>
    </row>
    <row r="1257" spans="1:6">
      <c r="A1257" s="25">
        <v>40137</v>
      </c>
      <c r="B1257">
        <v>84</v>
      </c>
      <c r="C1257" t="s">
        <v>83</v>
      </c>
      <c r="D1257">
        <v>0.35821843910000001</v>
      </c>
      <c r="E1257" s="8">
        <f>D1257*VLOOKUP(Element_Concentrations!B1257,lookup_table!$A$2:$D$91,4)*(1/1000)</f>
        <v>1.9244461738237574E-5</v>
      </c>
      <c r="F1257" s="7">
        <f>E1257/VLOOKUP(B1257,lookup_table!$A$2:$D$91,2)*1000</f>
        <v>8.6027991677414276E-2</v>
      </c>
    </row>
    <row r="1258" spans="1:6">
      <c r="A1258" s="25">
        <v>40137</v>
      </c>
      <c r="B1258">
        <v>84</v>
      </c>
      <c r="C1258" t="s">
        <v>82</v>
      </c>
      <c r="D1258">
        <v>4.7970617789999999</v>
      </c>
      <c r="E1258" s="8">
        <f>D1258*VLOOKUP(Element_Concentrations!B1258,lookup_table!$A$2:$D$91,4)*(1/1000)</f>
        <v>2.5771111083468332E-4</v>
      </c>
      <c r="F1258" s="7">
        <f>E1258/VLOOKUP(B1258,lookup_table!$A$2:$D$91,2)*1000</f>
        <v>1.1520389398063624</v>
      </c>
    </row>
    <row r="1259" spans="1:6">
      <c r="A1259" s="25">
        <v>40137</v>
      </c>
      <c r="B1259">
        <v>84</v>
      </c>
      <c r="C1259" t="s">
        <v>81</v>
      </c>
      <c r="D1259">
        <v>4.6419314460000001</v>
      </c>
      <c r="E1259" s="8">
        <f>D1259*VLOOKUP(Element_Concentrations!B1259,lookup_table!$A$2:$D$91,4)*(1/1000)</f>
        <v>2.4937709049402423E-4</v>
      </c>
      <c r="F1259" s="7">
        <f>E1259/VLOOKUP(B1259,lookup_table!$A$2:$D$91,2)*1000</f>
        <v>1.1147835963076631</v>
      </c>
    </row>
    <row r="1260" spans="1:6">
      <c r="A1260" s="25">
        <v>40137</v>
      </c>
      <c r="B1260">
        <v>84</v>
      </c>
      <c r="C1260" t="s">
        <v>80</v>
      </c>
      <c r="D1260">
        <v>4.849008304E-2</v>
      </c>
      <c r="E1260" s="8">
        <f>D1260*VLOOKUP(Element_Concentrations!B1260,lookup_table!$A$2:$D$91,4)*(1/1000)</f>
        <v>2.6050181841330083E-6</v>
      </c>
      <c r="F1260" s="7">
        <f>E1260/VLOOKUP(B1260,lookup_table!$A$2:$D$91,2)*1000</f>
        <v>1.1645141636714386E-2</v>
      </c>
    </row>
    <row r="1261" spans="1:6">
      <c r="A1261" s="25">
        <v>40137</v>
      </c>
      <c r="B1261">
        <v>84</v>
      </c>
      <c r="C1261" t="s">
        <v>79</v>
      </c>
      <c r="D1261">
        <v>4.9135076100000001E-2</v>
      </c>
      <c r="E1261" s="8">
        <f>D1261*VLOOKUP(Element_Concentrations!B1261,lookup_table!$A$2:$D$91,4)*(1/1000)</f>
        <v>2.6396689527974704E-6</v>
      </c>
      <c r="F1261" s="7">
        <f>E1261/VLOOKUP(B1261,lookup_table!$A$2:$D$91,2)*1000</f>
        <v>1.1800040021446001E-2</v>
      </c>
    </row>
    <row r="1262" spans="1:6">
      <c r="A1262" s="25">
        <v>40137</v>
      </c>
      <c r="B1262">
        <v>85</v>
      </c>
      <c r="C1262" t="s">
        <v>126</v>
      </c>
      <c r="D1262">
        <v>0.1316306713</v>
      </c>
      <c r="E1262" s="8">
        <f>D1262*VLOOKUP(Element_Concentrations!B1262,lookup_table!$A$2:$D$91,4)*(1/1000)</f>
        <v>6.6977634477579011E-6</v>
      </c>
      <c r="F1262" s="7">
        <f>E1262/VLOOKUP(B1262,lookup_table!$A$2:$D$91,2)*1000</f>
        <v>2.964924058325764E-2</v>
      </c>
    </row>
    <row r="1263" spans="1:6">
      <c r="A1263" s="25">
        <v>40137</v>
      </c>
      <c r="B1263">
        <v>85</v>
      </c>
      <c r="C1263" t="s">
        <v>129</v>
      </c>
      <c r="D1263">
        <v>0.14708177820000001</v>
      </c>
      <c r="E1263" s="8">
        <f>D1263*VLOOKUP(Element_Concentrations!B1263,lookup_table!$A$2:$D$91,4)*(1/1000)</f>
        <v>7.4839621201506021E-6</v>
      </c>
      <c r="F1263" s="7">
        <f>E1263/VLOOKUP(B1263,lookup_table!$A$2:$D$91,2)*1000</f>
        <v>3.3129535724438254E-2</v>
      </c>
    </row>
    <row r="1264" spans="1:6">
      <c r="A1264" s="25">
        <v>40137</v>
      </c>
      <c r="B1264" s="21">
        <v>85</v>
      </c>
      <c r="C1264" s="21" t="s">
        <v>130</v>
      </c>
      <c r="D1264" s="21">
        <v>0.1305636882</v>
      </c>
      <c r="E1264" s="8">
        <f>D1264*VLOOKUP(Element_Concentrations!B1264,lookup_table!$A$2:$D$91,4)*(1/1000)</f>
        <v>6.6434721466806007E-6</v>
      </c>
      <c r="F1264" s="7">
        <f>E1264/VLOOKUP(B1264,lookup_table!$A$2:$D$91,2)*1000</f>
        <v>2.9408907245155384E-2</v>
      </c>
    </row>
    <row r="1265" spans="1:6">
      <c r="A1265" s="25">
        <v>40137</v>
      </c>
      <c r="B1265">
        <v>85</v>
      </c>
      <c r="C1265" t="s">
        <v>50</v>
      </c>
      <c r="D1265">
        <v>25.940132739999999</v>
      </c>
      <c r="E1265" s="8">
        <f>D1265*VLOOKUP(Element_Concentrations!B1265,lookup_table!$A$2:$D$91,4)*(1/1000)</f>
        <v>1.3199117742094203E-3</v>
      </c>
      <c r="F1265" s="7">
        <f>E1265/VLOOKUP(B1265,lookup_table!$A$2:$D$91,2)*1000</f>
        <v>5.8429029402807453</v>
      </c>
    </row>
    <row r="1266" spans="1:6">
      <c r="A1266" s="25">
        <v>40137</v>
      </c>
      <c r="B1266">
        <v>85</v>
      </c>
      <c r="C1266" t="s">
        <v>49</v>
      </c>
      <c r="D1266">
        <v>26.193793750000001</v>
      </c>
      <c r="E1266" s="8">
        <f>D1266*VLOOKUP(Element_Concentrations!B1266,lookup_table!$A$2:$D$91,4)*(1/1000)</f>
        <v>1.3328188073812501E-3</v>
      </c>
      <c r="F1266" s="7">
        <f>E1266/VLOOKUP(B1266,lookup_table!$A$2:$D$91,2)*1000</f>
        <v>5.9000389879648081</v>
      </c>
    </row>
    <row r="1267" spans="1:6">
      <c r="A1267" s="25">
        <v>40137</v>
      </c>
      <c r="B1267">
        <v>85</v>
      </c>
      <c r="C1267" t="s">
        <v>48</v>
      </c>
      <c r="D1267">
        <v>37.387695649999998</v>
      </c>
      <c r="E1267" s="8">
        <f>D1267*VLOOKUP(Element_Concentrations!B1267,lookup_table!$A$2:$D$91,4)*(1/1000)</f>
        <v>1.90239811775895E-3</v>
      </c>
      <c r="F1267" s="7">
        <f>E1267/VLOOKUP(B1267,lookup_table!$A$2:$D$91,2)*1000</f>
        <v>8.421417077286188</v>
      </c>
    </row>
    <row r="1268" spans="1:6">
      <c r="A1268" s="25">
        <v>40137</v>
      </c>
      <c r="B1268">
        <v>85</v>
      </c>
      <c r="C1268" t="s">
        <v>47</v>
      </c>
      <c r="D1268">
        <v>5.0990793879999998</v>
      </c>
      <c r="E1268" s="8">
        <f>D1268*VLOOKUP(Element_Concentrations!B1268,lookup_table!$A$2:$D$91,4)*(1/1000)</f>
        <v>2.5945645649960405E-4</v>
      </c>
      <c r="F1268" s="7">
        <f>E1268/VLOOKUP(B1268,lookup_table!$A$2:$D$91,2)*1000</f>
        <v>1.1485456241682339</v>
      </c>
    </row>
    <row r="1269" spans="1:6">
      <c r="A1269" s="25">
        <v>40137</v>
      </c>
      <c r="B1269">
        <v>85</v>
      </c>
      <c r="C1269" t="s">
        <v>46</v>
      </c>
      <c r="D1269">
        <v>5.9619589709999996</v>
      </c>
      <c r="E1269" s="8">
        <f>D1269*VLOOKUP(Element_Concentrations!B1269,lookup_table!$A$2:$D$91,4)*(1/1000)</f>
        <v>3.0336235832139301E-4</v>
      </c>
      <c r="F1269" s="7">
        <f>E1269/VLOOKUP(B1269,lookup_table!$A$2:$D$91,2)*1000</f>
        <v>1.3429055259911156</v>
      </c>
    </row>
    <row r="1270" spans="1:6">
      <c r="A1270" s="25">
        <v>40137</v>
      </c>
      <c r="B1270">
        <v>85</v>
      </c>
      <c r="C1270" t="s">
        <v>45</v>
      </c>
      <c r="D1270">
        <v>1.9512054759999999</v>
      </c>
      <c r="E1270" s="8">
        <f>D1270*VLOOKUP(Element_Concentrations!B1270,lookup_table!$A$2:$D$91,4)*(1/1000)</f>
        <v>9.9283188235308001E-5</v>
      </c>
      <c r="F1270" s="7">
        <f>E1270/VLOOKUP(B1270,lookup_table!$A$2:$D$91,2)*1000</f>
        <v>0.43950061193142104</v>
      </c>
    </row>
    <row r="1271" spans="1:6">
      <c r="A1271" s="25">
        <v>40137</v>
      </c>
      <c r="B1271">
        <v>85</v>
      </c>
      <c r="C1271" t="s">
        <v>84</v>
      </c>
      <c r="D1271">
        <v>1.9403826639999999</v>
      </c>
      <c r="E1271" s="8">
        <f>D1271*VLOOKUP(Element_Concentrations!B1271,lookup_table!$A$2:$D$91,4)*(1/1000)</f>
        <v>9.8732491092312015E-5</v>
      </c>
      <c r="F1271" s="7">
        <f>E1271/VLOOKUP(B1271,lookup_table!$A$2:$D$91,2)*1000</f>
        <v>0.43706282024042503</v>
      </c>
    </row>
    <row r="1272" spans="1:6">
      <c r="A1272" s="25">
        <v>40137</v>
      </c>
      <c r="B1272">
        <v>85</v>
      </c>
      <c r="C1272" t="s">
        <v>83</v>
      </c>
      <c r="D1272">
        <v>0.68789548109999998</v>
      </c>
      <c r="E1272" s="8">
        <f>D1272*VLOOKUP(Element_Concentrations!B1272,lookup_table!$A$2:$D$91,4)*(1/1000)</f>
        <v>3.5002185764811304E-5</v>
      </c>
      <c r="F1272" s="7">
        <f>E1272/VLOOKUP(B1272,lookup_table!$A$2:$D$91,2)*1000</f>
        <v>0.15494548811337452</v>
      </c>
    </row>
    <row r="1273" spans="1:6">
      <c r="A1273" s="25">
        <v>40137</v>
      </c>
      <c r="B1273">
        <v>85</v>
      </c>
      <c r="C1273" t="s">
        <v>82</v>
      </c>
      <c r="D1273">
        <v>6.0645078149999998</v>
      </c>
      <c r="E1273" s="8">
        <f>D1273*VLOOKUP(Element_Concentrations!B1273,lookup_table!$A$2:$D$91,4)*(1/1000)</f>
        <v>3.0858035115064505E-4</v>
      </c>
      <c r="F1273" s="7">
        <f>E1273/VLOOKUP(B1273,lookup_table!$A$2:$D$91,2)*1000</f>
        <v>1.3660042104942234</v>
      </c>
    </row>
    <row r="1274" spans="1:6">
      <c r="A1274" s="25">
        <v>40137</v>
      </c>
      <c r="B1274">
        <v>85</v>
      </c>
      <c r="C1274" t="s">
        <v>81</v>
      </c>
      <c r="D1274">
        <v>5.8122528630000003</v>
      </c>
      <c r="E1274" s="8">
        <f>D1274*VLOOKUP(Element_Concentrations!B1274,lookup_table!$A$2:$D$91,4)*(1/1000)</f>
        <v>2.9574486242802908E-4</v>
      </c>
      <c r="F1274" s="7">
        <f>E1274/VLOOKUP(B1274,lookup_table!$A$2:$D$91,2)*1000</f>
        <v>1.3091848713060164</v>
      </c>
    </row>
    <row r="1275" spans="1:6">
      <c r="A1275" s="25">
        <v>40137</v>
      </c>
      <c r="B1275">
        <v>85</v>
      </c>
      <c r="C1275" t="s">
        <v>80</v>
      </c>
      <c r="D1275">
        <v>6.2639754579999998E-2</v>
      </c>
      <c r="E1275" s="8">
        <f>D1275*VLOOKUP(Element_Concentrations!B1275,lookup_table!$A$2:$D$91,4)*(1/1000)</f>
        <v>3.1872986322941403E-6</v>
      </c>
      <c r="F1275" s="7">
        <f>E1275/VLOOKUP(B1275,lookup_table!$A$2:$D$91,2)*1000</f>
        <v>1.4109334361638515E-2</v>
      </c>
    </row>
    <row r="1276" spans="1:6">
      <c r="A1276" s="25">
        <v>40137</v>
      </c>
      <c r="B1276">
        <v>85</v>
      </c>
      <c r="C1276" t="s">
        <v>79</v>
      </c>
      <c r="D1276">
        <v>6.3699101250000001E-2</v>
      </c>
      <c r="E1276" s="8">
        <f>D1276*VLOOKUP(Element_Concentrations!B1276,lookup_table!$A$2:$D$91,4)*(1/1000)</f>
        <v>3.2412013689037506E-6</v>
      </c>
      <c r="F1276" s="7">
        <f>E1276/VLOOKUP(B1276,lookup_table!$A$2:$D$91,2)*1000</f>
        <v>1.4347947626842631E-2</v>
      </c>
    </row>
    <row r="1277" spans="1:6">
      <c r="A1277" s="25">
        <v>40137</v>
      </c>
      <c r="B1277">
        <v>86</v>
      </c>
      <c r="C1277" t="s">
        <v>126</v>
      </c>
      <c r="D1277">
        <v>0.1070247374</v>
      </c>
      <c r="E1277" s="8">
        <f>D1277*VLOOKUP(Element_Concentrations!B1277,lookup_table!$A$2:$D$91,4)*(1/1000)</f>
        <v>5.4819247768391404E-6</v>
      </c>
      <c r="F1277" s="7">
        <f>E1277/VLOOKUP(B1277,lookup_table!$A$2:$D$91,2)*1000</f>
        <v>1.9167569149787206E-2</v>
      </c>
    </row>
    <row r="1278" spans="1:6">
      <c r="A1278" s="25">
        <v>40137</v>
      </c>
      <c r="B1278">
        <v>86</v>
      </c>
      <c r="C1278" t="s">
        <v>129</v>
      </c>
      <c r="D1278">
        <v>0.1183083449</v>
      </c>
      <c r="E1278" s="8">
        <f>D1278*VLOOKUP(Element_Concentrations!B1278,lookup_table!$A$2:$D$91,4)*(1/1000)</f>
        <v>6.0598835649573906E-6</v>
      </c>
      <c r="F1278" s="7">
        <f>E1278/VLOOKUP(B1278,lookup_table!$A$2:$D$91,2)*1000</f>
        <v>2.1188404073277593E-2</v>
      </c>
    </row>
    <row r="1279" spans="1:6">
      <c r="A1279" s="25">
        <v>40137</v>
      </c>
      <c r="B1279" s="21">
        <v>86</v>
      </c>
      <c r="C1279" s="21" t="s">
        <v>130</v>
      </c>
      <c r="D1279" s="21">
        <v>0.1029480423</v>
      </c>
      <c r="E1279" s="8">
        <f>D1279*VLOOKUP(Element_Concentrations!B1279,lookup_table!$A$2:$D$91,4)*(1/1000)</f>
        <v>5.27311196945253E-6</v>
      </c>
      <c r="F1279" s="7">
        <f>E1279/VLOOKUP(B1279,lookup_table!$A$2:$D$91,2)*1000</f>
        <v>1.8437454438645213E-2</v>
      </c>
    </row>
    <row r="1280" spans="1:6">
      <c r="A1280" s="25">
        <v>40137</v>
      </c>
      <c r="B1280">
        <v>86</v>
      </c>
      <c r="C1280" t="s">
        <v>50</v>
      </c>
      <c r="D1280">
        <v>49.38158378</v>
      </c>
      <c r="E1280" s="8">
        <f>D1280*VLOOKUP(Element_Concentrations!B1280,lookup_table!$A$2:$D$91,4)*(1/1000)</f>
        <v>2.5293790409537577E-3</v>
      </c>
      <c r="F1280" s="7">
        <f>E1280/VLOOKUP(B1280,lookup_table!$A$2:$D$91,2)*1000</f>
        <v>8.8439826606774741</v>
      </c>
    </row>
    <row r="1281" spans="1:6">
      <c r="A1281" s="25">
        <v>40137</v>
      </c>
      <c r="B1281">
        <v>86</v>
      </c>
      <c r="C1281" t="s">
        <v>49</v>
      </c>
      <c r="D1281">
        <v>49.90050093</v>
      </c>
      <c r="E1281" s="8">
        <f>D1281*VLOOKUP(Element_Concentrations!B1281,lookup_table!$A$2:$D$91,4)*(1/1000)</f>
        <v>2.5559585481856233E-3</v>
      </c>
      <c r="F1281" s="7">
        <f>E1281/VLOOKUP(B1281,lookup_table!$A$2:$D$91,2)*1000</f>
        <v>8.9369180006490332</v>
      </c>
    </row>
    <row r="1282" spans="1:6">
      <c r="A1282" s="25">
        <v>40137</v>
      </c>
      <c r="B1282">
        <v>86</v>
      </c>
      <c r="C1282" t="s">
        <v>48</v>
      </c>
      <c r="D1282">
        <v>38.574201889999998</v>
      </c>
      <c r="E1282" s="8">
        <f>D1282*VLOOKUP(Element_Concentrations!B1282,lookup_table!$A$2:$D$91,4)*(1/1000)</f>
        <v>1.9758130524278788E-3</v>
      </c>
      <c r="F1282" s="7">
        <f>E1282/VLOOKUP(B1282,lookup_table!$A$2:$D$91,2)*1000</f>
        <v>6.9084372462513244</v>
      </c>
    </row>
    <row r="1283" spans="1:6">
      <c r="A1283" s="25">
        <v>40137</v>
      </c>
      <c r="B1283">
        <v>86</v>
      </c>
      <c r="C1283" t="s">
        <v>47</v>
      </c>
      <c r="D1283">
        <v>6.9294657270000002</v>
      </c>
      <c r="E1283" s="8">
        <f>D1283*VLOOKUP(Element_Concentrations!B1283,lookup_table!$A$2:$D$91,4)*(1/1000)</f>
        <v>3.5493485694923971E-4</v>
      </c>
      <c r="F1283" s="7">
        <f>E1283/VLOOKUP(B1283,lookup_table!$A$2:$D$91,2)*1000</f>
        <v>1.2410309683539851</v>
      </c>
    </row>
    <row r="1284" spans="1:6">
      <c r="A1284" s="25">
        <v>40137</v>
      </c>
      <c r="B1284" s="21">
        <v>86</v>
      </c>
      <c r="C1284" s="21" t="s">
        <v>46</v>
      </c>
      <c r="D1284" s="21">
        <v>8.0854523549999993</v>
      </c>
      <c r="E1284" s="8">
        <f>D1284*VLOOKUP(Element_Concentrations!B1284,lookup_table!$A$2:$D$91,4)*(1/1000)</f>
        <v>4.1414576362069043E-4</v>
      </c>
      <c r="F1284" s="7">
        <f>E1284/VLOOKUP(B1284,lookup_table!$A$2:$D$91,2)*1000</f>
        <v>1.4480621105618547</v>
      </c>
    </row>
    <row r="1285" spans="1:6">
      <c r="A1285" s="25">
        <v>40137</v>
      </c>
      <c r="B1285">
        <v>86</v>
      </c>
      <c r="C1285" t="s">
        <v>45</v>
      </c>
      <c r="D1285">
        <v>0.75793206359999998</v>
      </c>
      <c r="E1285" s="8">
        <f>D1285*VLOOKUP(Element_Concentrations!B1285,lookup_table!$A$2:$D$91,4)*(1/1000)</f>
        <v>3.8822114022861962E-5</v>
      </c>
      <c r="F1285" s="7">
        <f>E1285/VLOOKUP(B1285,lookup_table!$A$2:$D$91,2)*1000</f>
        <v>0.13574165742259431</v>
      </c>
    </row>
    <row r="1286" spans="1:6">
      <c r="A1286" s="25">
        <v>40137</v>
      </c>
      <c r="B1286">
        <v>86</v>
      </c>
      <c r="C1286" t="s">
        <v>84</v>
      </c>
      <c r="D1286">
        <v>0.7580851126</v>
      </c>
      <c r="E1286" s="8">
        <f>D1286*VLOOKUP(Element_Concentrations!B1286,lookup_table!$A$2:$D$91,4)*(1/1000)</f>
        <v>3.8829953360995858E-5</v>
      </c>
      <c r="F1286" s="7">
        <f>E1286/VLOOKUP(B1286,lookup_table!$A$2:$D$91,2)*1000</f>
        <v>0.13576906769578972</v>
      </c>
    </row>
    <row r="1287" spans="1:6">
      <c r="A1287" s="25">
        <v>40137</v>
      </c>
      <c r="B1287">
        <v>86</v>
      </c>
      <c r="C1287" t="s">
        <v>83</v>
      </c>
      <c r="D1287">
        <v>0.49110812710000001</v>
      </c>
      <c r="E1287" s="8">
        <f>D1287*VLOOKUP(Element_Concentrations!B1287,lookup_table!$A$2:$D$91,4)*(1/1000)</f>
        <v>2.5155098489001807E-5</v>
      </c>
      <c r="F1287" s="7">
        <f>E1287/VLOOKUP(B1287,lookup_table!$A$2:$D$91,2)*1000</f>
        <v>8.7954889821684645E-2</v>
      </c>
    </row>
    <row r="1288" spans="1:6">
      <c r="A1288" s="25">
        <v>40137</v>
      </c>
      <c r="B1288">
        <v>86</v>
      </c>
      <c r="C1288" t="s">
        <v>82</v>
      </c>
      <c r="D1288">
        <v>5.9651905100000002</v>
      </c>
      <c r="E1288" s="8">
        <f>D1288*VLOOKUP(Element_Concentrations!B1288,lookup_table!$A$2:$D$91,4)*(1/1000)</f>
        <v>3.0554361963176102E-4</v>
      </c>
      <c r="F1288" s="7">
        <f>E1288/VLOOKUP(B1288,lookup_table!$A$2:$D$91,2)*1000</f>
        <v>1.0683343343767868</v>
      </c>
    </row>
    <row r="1289" spans="1:6">
      <c r="A1289" s="25">
        <v>40137</v>
      </c>
      <c r="B1289">
        <v>86</v>
      </c>
      <c r="C1289" t="s">
        <v>81</v>
      </c>
      <c r="D1289">
        <v>5.700968928</v>
      </c>
      <c r="E1289" s="8">
        <f>D1289*VLOOKUP(Element_Concentrations!B1289,lookup_table!$A$2:$D$91,4)*(1/1000)</f>
        <v>2.9200989955798081E-4</v>
      </c>
      <c r="F1289" s="7">
        <f>E1289/VLOOKUP(B1289,lookup_table!$A$2:$D$91,2)*1000</f>
        <v>1.0210136348181149</v>
      </c>
    </row>
    <row r="1290" spans="1:6">
      <c r="A1290" s="25">
        <v>40137</v>
      </c>
      <c r="B1290">
        <v>86</v>
      </c>
      <c r="C1290" t="s">
        <v>80</v>
      </c>
      <c r="D1290">
        <v>9.4816237260000005E-2</v>
      </c>
      <c r="E1290" s="8">
        <f>D1290*VLOOKUP(Element_Concentrations!B1290,lookup_table!$A$2:$D$91,4)*(1/1000)</f>
        <v>4.8565919703181868E-6</v>
      </c>
      <c r="F1290" s="7">
        <f>E1290/VLOOKUP(B1290,lookup_table!$A$2:$D$91,2)*1000</f>
        <v>1.6981090805308345E-2</v>
      </c>
    </row>
    <row r="1291" spans="1:6">
      <c r="A1291" s="25">
        <v>40137</v>
      </c>
      <c r="B1291">
        <v>86</v>
      </c>
      <c r="C1291" t="s">
        <v>79</v>
      </c>
      <c r="D1291">
        <v>9.7271700040000006E-2</v>
      </c>
      <c r="E1291" s="8">
        <f>D1291*VLOOKUP(Element_Concentrations!B1291,lookup_table!$A$2:$D$91,4)*(1/1000)</f>
        <v>4.9823634749188438E-6</v>
      </c>
      <c r="F1291" s="7">
        <f>E1291/VLOOKUP(B1291,lookup_table!$A$2:$D$91,2)*1000</f>
        <v>1.7420851310905049E-2</v>
      </c>
    </row>
    <row r="1292" spans="1:6">
      <c r="A1292" s="25">
        <v>40137</v>
      </c>
      <c r="B1292">
        <v>87</v>
      </c>
      <c r="C1292" t="s">
        <v>126</v>
      </c>
      <c r="D1292">
        <v>0.92270893700000001</v>
      </c>
      <c r="E1292" s="8">
        <f>D1292*VLOOKUP(Element_Concentrations!B1292,lookup_table!$A$2:$D$91,4)*(1/1000)</f>
        <v>4.8499519417487704E-5</v>
      </c>
      <c r="F1292" s="7">
        <f>E1292/VLOOKUP(B1292,lookup_table!$A$2:$D$91,2)*1000</f>
        <v>0.2220673966002184</v>
      </c>
    </row>
    <row r="1293" spans="1:6">
      <c r="A1293" s="25">
        <v>40137</v>
      </c>
      <c r="B1293">
        <v>87</v>
      </c>
      <c r="C1293" t="s">
        <v>129</v>
      </c>
      <c r="D1293">
        <v>1.021375009</v>
      </c>
      <c r="E1293" s="8">
        <f>D1293*VLOOKUP(Element_Concentrations!B1293,lookup_table!$A$2:$D$91,4)*(1/1000)</f>
        <v>5.3685615360558901E-5</v>
      </c>
      <c r="F1293" s="7">
        <f>E1293/VLOOKUP(B1293,lookup_table!$A$2:$D$91,2)*1000</f>
        <v>0.24581325714541619</v>
      </c>
    </row>
    <row r="1294" spans="1:6">
      <c r="A1294" s="25">
        <v>40137</v>
      </c>
      <c r="B1294" s="21">
        <v>87</v>
      </c>
      <c r="C1294" s="21" t="s">
        <v>130</v>
      </c>
      <c r="D1294" s="21">
        <v>0.98520591649999989</v>
      </c>
      <c r="E1294" s="8">
        <f>D1294*VLOOKUP(Element_Concentrations!B1294,lookup_table!$A$2:$D$91,4)*(1/1000)</f>
        <v>5.1784491903664649E-5</v>
      </c>
      <c r="F1294" s="7">
        <f>E1294/VLOOKUP(B1294,lookup_table!$A$2:$D$91,2)*1000</f>
        <v>0.23710847941238392</v>
      </c>
    </row>
    <row r="1295" spans="1:6">
      <c r="A1295" s="25">
        <v>40137</v>
      </c>
      <c r="B1295">
        <v>87</v>
      </c>
      <c r="C1295" t="s">
        <v>50</v>
      </c>
      <c r="D1295">
        <v>45.791764499999999</v>
      </c>
      <c r="E1295" s="8">
        <f>D1295*VLOOKUP(Element_Concentrations!B1295,lookup_table!$A$2:$D$91,4)*(1/1000)</f>
        <v>2.4069113048254499E-3</v>
      </c>
      <c r="F1295" s="7">
        <f>E1295/VLOOKUP(B1295,lookup_table!$A$2:$D$91,2)*1000</f>
        <v>11.020656157625686</v>
      </c>
    </row>
    <row r="1296" spans="1:6">
      <c r="A1296" s="25">
        <v>40137</v>
      </c>
      <c r="B1296">
        <v>87</v>
      </c>
      <c r="C1296" t="s">
        <v>49</v>
      </c>
      <c r="D1296">
        <v>46.314708680000003</v>
      </c>
      <c r="E1296" s="8">
        <f>D1296*VLOOKUP(Element_Concentrations!B1296,lookup_table!$A$2:$D$91,4)*(1/1000)</f>
        <v>2.4343983491090281E-3</v>
      </c>
      <c r="F1296" s="7">
        <f>E1296/VLOOKUP(B1296,lookup_table!$A$2:$D$91,2)*1000</f>
        <v>11.14651258749555</v>
      </c>
    </row>
    <row r="1297" spans="1:6">
      <c r="A1297" s="25">
        <v>40137</v>
      </c>
      <c r="B1297">
        <v>87</v>
      </c>
      <c r="C1297" t="s">
        <v>48</v>
      </c>
      <c r="D1297">
        <v>34.582958310000002</v>
      </c>
      <c r="E1297" s="8">
        <f>D1297*VLOOKUP(Element_Concentrations!B1297,lookup_table!$A$2:$D$91,4)*(1/1000)</f>
        <v>1.8177529129860513E-3</v>
      </c>
      <c r="F1297" s="7">
        <f>E1297/VLOOKUP(B1297,lookup_table!$A$2:$D$91,2)*1000</f>
        <v>8.3230444733793547</v>
      </c>
    </row>
    <row r="1298" spans="1:6">
      <c r="A1298" s="25">
        <v>40137</v>
      </c>
      <c r="B1298">
        <v>87</v>
      </c>
      <c r="C1298" t="s">
        <v>47</v>
      </c>
      <c r="D1298">
        <v>8.524759156</v>
      </c>
      <c r="E1298" s="8">
        <f>D1298*VLOOKUP(Element_Concentrations!B1298,lookup_table!$A$2:$D$91,4)*(1/1000)</f>
        <v>4.4807924323358761E-4</v>
      </c>
      <c r="F1298" s="7">
        <f>E1298/VLOOKUP(B1298,lookup_table!$A$2:$D$91,2)*1000</f>
        <v>2.0516448866006756</v>
      </c>
    </row>
    <row r="1299" spans="1:6">
      <c r="A1299" s="25">
        <v>40137</v>
      </c>
      <c r="B1299" s="21">
        <v>87</v>
      </c>
      <c r="C1299" s="21" t="s">
        <v>46</v>
      </c>
      <c r="D1299" s="21">
        <v>9.9036171129999993</v>
      </c>
      <c r="E1299" s="8">
        <f>D1299*VLOOKUP(Element_Concentrations!B1299,lookup_table!$A$2:$D$91,4)*(1/1000)</f>
        <v>5.2055491305521727E-4</v>
      </c>
      <c r="F1299" s="7">
        <f>E1299/VLOOKUP(B1299,lookup_table!$A$2:$D$91,2)*1000</f>
        <v>2.3834931916447677</v>
      </c>
    </row>
    <row r="1300" spans="1:6">
      <c r="A1300" s="25">
        <v>40137</v>
      </c>
      <c r="B1300">
        <v>87</v>
      </c>
      <c r="C1300" t="s">
        <v>45</v>
      </c>
      <c r="D1300">
        <v>1.6219049640000001</v>
      </c>
      <c r="E1300" s="8">
        <f>D1300*VLOOKUP(Element_Concentrations!B1300,lookup_table!$A$2:$D$91,4)*(1/1000)</f>
        <v>8.5250730908264412E-5</v>
      </c>
      <c r="F1300" s="7">
        <f>E1300/VLOOKUP(B1300,lookup_table!$A$2:$D$91,2)*1000</f>
        <v>0.39034217448839015</v>
      </c>
    </row>
    <row r="1301" spans="1:6">
      <c r="A1301" s="25">
        <v>40137</v>
      </c>
      <c r="B1301">
        <v>87</v>
      </c>
      <c r="C1301" t="s">
        <v>84</v>
      </c>
      <c r="D1301">
        <v>1.6233024680000001</v>
      </c>
      <c r="E1301" s="8">
        <f>D1301*VLOOKUP(Element_Concentrations!B1301,lookup_table!$A$2:$D$91,4)*(1/1000)</f>
        <v>8.5324186653262804E-5</v>
      </c>
      <c r="F1301" s="7">
        <f>E1301/VLOOKUP(B1301,lookup_table!$A$2:$D$91,2)*1000</f>
        <v>0.39067851031713741</v>
      </c>
    </row>
    <row r="1302" spans="1:6">
      <c r="A1302" s="25">
        <v>40137</v>
      </c>
      <c r="B1302">
        <v>87</v>
      </c>
      <c r="C1302" t="s">
        <v>83</v>
      </c>
      <c r="D1302">
        <v>4.6059351700000004</v>
      </c>
      <c r="E1302" s="8">
        <f>D1302*VLOOKUP(Element_Concentrations!B1302,lookup_table!$A$2:$D$91,4)*(1/1000)</f>
        <v>2.4209762499905702E-4</v>
      </c>
      <c r="F1302" s="7">
        <f>E1302/VLOOKUP(B1302,lookup_table!$A$2:$D$91,2)*1000</f>
        <v>1.1085056089700414</v>
      </c>
    </row>
    <row r="1303" spans="1:6">
      <c r="A1303" s="25">
        <v>40137</v>
      </c>
      <c r="B1303">
        <v>87</v>
      </c>
      <c r="C1303" t="s">
        <v>82</v>
      </c>
      <c r="D1303">
        <v>5.4472102939999996</v>
      </c>
      <c r="E1303" s="8">
        <f>D1303*VLOOKUP(Element_Concentrations!B1303,lookup_table!$A$2:$D$91,4)*(1/1000)</f>
        <v>2.8631681219425738E-4</v>
      </c>
      <c r="F1303" s="7">
        <f>E1303/VLOOKUP(B1303,lookup_table!$A$2:$D$91,2)*1000</f>
        <v>1.3109744148088707</v>
      </c>
    </row>
    <row r="1304" spans="1:6">
      <c r="A1304" s="25">
        <v>40137</v>
      </c>
      <c r="B1304">
        <v>87</v>
      </c>
      <c r="C1304" t="s">
        <v>81</v>
      </c>
      <c r="D1304">
        <v>5.2287833529999999</v>
      </c>
      <c r="E1304" s="8">
        <f>D1304*VLOOKUP(Element_Concentrations!B1304,lookup_table!$A$2:$D$91,4)*(1/1000)</f>
        <v>2.7483583347872134E-4</v>
      </c>
      <c r="F1304" s="7">
        <f>E1304/VLOOKUP(B1304,lookup_table!$A$2:$D$91,2)*1000</f>
        <v>1.2584058309465262</v>
      </c>
    </row>
    <row r="1305" spans="1:6">
      <c r="A1305" s="25">
        <v>40137</v>
      </c>
      <c r="B1305">
        <v>87</v>
      </c>
      <c r="C1305" t="s">
        <v>80</v>
      </c>
      <c r="D1305">
        <v>0.1104078223</v>
      </c>
      <c r="E1305" s="8">
        <f>D1305*VLOOKUP(Element_Concentrations!B1305,lookup_table!$A$2:$D$91,4)*(1/1000)</f>
        <v>5.8032669965148301E-6</v>
      </c>
      <c r="F1305" s="7">
        <f>E1305/VLOOKUP(B1305,lookup_table!$A$2:$D$91,2)*1000</f>
        <v>2.6571735332027609E-2</v>
      </c>
    </row>
    <row r="1306" spans="1:6">
      <c r="A1306" s="25">
        <v>40137</v>
      </c>
      <c r="B1306">
        <v>87</v>
      </c>
      <c r="C1306" t="s">
        <v>79</v>
      </c>
      <c r="D1306">
        <v>0.1131181852</v>
      </c>
      <c r="E1306" s="8">
        <f>D1306*VLOOKUP(Element_Concentrations!B1306,lookup_table!$A$2:$D$91,4)*(1/1000)</f>
        <v>5.9457293623009196E-6</v>
      </c>
      <c r="F1306" s="7">
        <f>E1306/VLOOKUP(B1306,lookup_table!$A$2:$D$91,2)*1000</f>
        <v>2.7224035541670875E-2</v>
      </c>
    </row>
    <row r="1307" spans="1:6">
      <c r="A1307" s="25">
        <v>40137</v>
      </c>
      <c r="B1307">
        <v>88</v>
      </c>
      <c r="C1307" t="s">
        <v>126</v>
      </c>
      <c r="D1307">
        <v>0.26271048459999996</v>
      </c>
      <c r="E1307" s="8">
        <f>D1307*VLOOKUP(Element_Concentrations!B1307,lookup_table!$A$2:$D$91,4)*(1/1000)</f>
        <v>1.3683879824505576E-5</v>
      </c>
      <c r="F1307" s="7" t="e">
        <f>E1307/VLOOKUP(B1307,lookup_table!$A$2:$D$91,2)*1000</f>
        <v>#VALUE!</v>
      </c>
    </row>
    <row r="1308" spans="1:6">
      <c r="A1308" s="25">
        <v>40137</v>
      </c>
      <c r="B1308">
        <v>88</v>
      </c>
      <c r="C1308" t="s">
        <v>129</v>
      </c>
      <c r="D1308">
        <v>0.30933849120000001</v>
      </c>
      <c r="E1308" s="8">
        <f>D1308*VLOOKUP(Element_Concentrations!B1308,lookup_table!$A$2:$D$91,4)*(1/1000)</f>
        <v>1.6112606792681759E-5</v>
      </c>
      <c r="F1308" s="7" t="e">
        <f>E1308/VLOOKUP(B1308,lookup_table!$A$2:$D$91,2)*1000</f>
        <v>#VALUE!</v>
      </c>
    </row>
    <row r="1309" spans="1:6">
      <c r="A1309" s="25">
        <v>40137</v>
      </c>
      <c r="B1309" s="21">
        <v>88</v>
      </c>
      <c r="C1309" s="21" t="s">
        <v>130</v>
      </c>
      <c r="D1309" s="21">
        <v>0.27534464070000003</v>
      </c>
      <c r="E1309" s="8">
        <f>D1309*VLOOKUP(Element_Concentrations!B1309,lookup_table!$A$2:$D$91,4)*(1/1000)</f>
        <v>1.4341958903533112E-5</v>
      </c>
      <c r="F1309" s="7" t="e">
        <f>E1309/VLOOKUP(B1309,lookup_table!$A$2:$D$91,2)*1000</f>
        <v>#VALUE!</v>
      </c>
    </row>
    <row r="1310" spans="1:6">
      <c r="A1310" s="25">
        <v>40137</v>
      </c>
      <c r="B1310">
        <v>88</v>
      </c>
      <c r="C1310" t="s">
        <v>50</v>
      </c>
      <c r="D1310">
        <v>0.39402418179999998</v>
      </c>
      <c r="E1310" s="8">
        <f>D1310*VLOOKUP(Element_Concentrations!B1310,lookup_table!$A$2:$D$91,4)*(1/1000)</f>
        <v>2.0523655764671138E-5</v>
      </c>
      <c r="F1310" s="7" t="e">
        <f>E1310/VLOOKUP(B1310,lookup_table!$A$2:$D$91,2)*1000</f>
        <v>#VALUE!</v>
      </c>
    </row>
    <row r="1311" spans="1:6">
      <c r="A1311" s="25">
        <v>40137</v>
      </c>
      <c r="B1311">
        <v>88</v>
      </c>
      <c r="C1311" t="s">
        <v>49</v>
      </c>
      <c r="D1311">
        <v>0.40086327290000001</v>
      </c>
      <c r="E1311" s="8">
        <f>D1311*VLOOKUP(Element_Concentrations!B1311,lookup_table!$A$2:$D$91,4)*(1/1000)</f>
        <v>2.0879885554524172E-5</v>
      </c>
      <c r="F1311" s="7" t="e">
        <f>E1311/VLOOKUP(B1311,lookup_table!$A$2:$D$91,2)*1000</f>
        <v>#VALUE!</v>
      </c>
    </row>
    <row r="1312" spans="1:6">
      <c r="A1312" s="25">
        <v>40137</v>
      </c>
      <c r="B1312">
        <v>88</v>
      </c>
      <c r="C1312" t="s">
        <v>48</v>
      </c>
      <c r="D1312">
        <v>1.3582413069999999</v>
      </c>
      <c r="E1312" s="8">
        <f>D1312*VLOOKUP(Element_Concentrations!B1312,lookup_table!$A$2:$D$91,4)*(1/1000)</f>
        <v>7.0747122430101097E-5</v>
      </c>
      <c r="F1312" s="7" t="e">
        <f>E1312/VLOOKUP(B1312,lookup_table!$A$2:$D$91,2)*1000</f>
        <v>#VALUE!</v>
      </c>
    </row>
    <row r="1313" spans="1:6">
      <c r="A1313" s="25">
        <v>40137</v>
      </c>
      <c r="B1313">
        <v>88</v>
      </c>
      <c r="C1313" t="s">
        <v>47</v>
      </c>
      <c r="D1313">
        <v>-9.2334901289999993E-2</v>
      </c>
      <c r="E1313" s="8">
        <f>D1313*VLOOKUP(Element_Concentrations!B1313,lookup_table!$A$2:$D$91,4)*(1/1000)</f>
        <v>-4.8094757039626164E-6</v>
      </c>
      <c r="F1313" s="7" t="e">
        <f>E1313/VLOOKUP(B1313,lookup_table!$A$2:$D$91,2)*1000</f>
        <v>#VALUE!</v>
      </c>
    </row>
    <row r="1314" spans="1:6">
      <c r="A1314" s="25">
        <v>40137</v>
      </c>
      <c r="B1314" s="21">
        <v>88</v>
      </c>
      <c r="C1314" s="21" t="s">
        <v>46</v>
      </c>
      <c r="D1314" s="21">
        <v>-0.11294641850000001</v>
      </c>
      <c r="E1314" s="8">
        <f>D1314*VLOOKUP(Element_Concentrations!B1314,lookup_table!$A$2:$D$91,4)*(1/1000)</f>
        <v>-5.8830739843350499E-6</v>
      </c>
      <c r="F1314" s="7" t="e">
        <f>E1314/VLOOKUP(B1314,lookup_table!$A$2:$D$91,2)*1000</f>
        <v>#VALUE!</v>
      </c>
    </row>
    <row r="1315" spans="1:6">
      <c r="A1315" s="25">
        <v>40137</v>
      </c>
      <c r="B1315">
        <v>88</v>
      </c>
      <c r="C1315" t="s">
        <v>45</v>
      </c>
      <c r="D1315">
        <v>-5.9777979510000002E-2</v>
      </c>
      <c r="E1315" s="8">
        <f>D1315*VLOOKUP(Element_Concentrations!B1315,lookup_table!$A$2:$D$91,4)*(1/1000)</f>
        <v>-3.1136735521312233E-6</v>
      </c>
      <c r="F1315" s="7" t="e">
        <f>E1315/VLOOKUP(B1315,lookup_table!$A$2:$D$91,2)*1000</f>
        <v>#VALUE!</v>
      </c>
    </row>
    <row r="1316" spans="1:6">
      <c r="A1316" s="25">
        <v>40137</v>
      </c>
      <c r="B1316">
        <v>88</v>
      </c>
      <c r="C1316" t="s">
        <v>84</v>
      </c>
      <c r="D1316">
        <v>-5.9823879609999998E-2</v>
      </c>
      <c r="E1316" s="8">
        <f>D1316*VLOOKUP(Element_Concentrations!B1316,lookup_table!$A$2:$D$91,4)*(1/1000)</f>
        <v>-3.116064364409953E-6</v>
      </c>
      <c r="F1316" s="7" t="e">
        <f>E1316/VLOOKUP(B1316,lookup_table!$A$2:$D$91,2)*1000</f>
        <v>#VALUE!</v>
      </c>
    </row>
    <row r="1317" spans="1:6">
      <c r="A1317" s="25">
        <v>40137</v>
      </c>
      <c r="B1317">
        <v>88</v>
      </c>
      <c r="C1317" t="s">
        <v>83</v>
      </c>
      <c r="D1317">
        <v>1.6639392719999999</v>
      </c>
      <c r="E1317" s="8">
        <f>D1317*VLOOKUP(Element_Concentrations!B1317,lookup_table!$A$2:$D$91,4)*(1/1000)</f>
        <v>8.6670104042445593E-5</v>
      </c>
      <c r="F1317" s="7" t="e">
        <f>E1317/VLOOKUP(B1317,lookup_table!$A$2:$D$91,2)*1000</f>
        <v>#VALUE!</v>
      </c>
    </row>
    <row r="1318" spans="1:6">
      <c r="A1318" s="25">
        <v>40137</v>
      </c>
      <c r="B1318">
        <v>88</v>
      </c>
      <c r="C1318" t="s">
        <v>82</v>
      </c>
      <c r="D1318">
        <v>2.9555540049999999E-2</v>
      </c>
      <c r="E1318" s="8">
        <f>D1318*VLOOKUP(Element_Concentrations!B1318,lookup_table!$A$2:$D$91,4)*(1/1000)</f>
        <v>1.5394682812463647E-6</v>
      </c>
      <c r="F1318" s="7" t="e">
        <f>E1318/VLOOKUP(B1318,lookup_table!$A$2:$D$91,2)*1000</f>
        <v>#VALUE!</v>
      </c>
    </row>
    <row r="1319" spans="1:6">
      <c r="A1319" s="25">
        <v>40137</v>
      </c>
      <c r="B1319">
        <v>88</v>
      </c>
      <c r="C1319" t="s">
        <v>81</v>
      </c>
      <c r="D1319">
        <v>-0.12853954379999999</v>
      </c>
      <c r="E1319" s="8">
        <f>D1319*VLOOKUP(Element_Concentrations!B1319,lookup_table!$A$2:$D$91,4)*(1/1000)</f>
        <v>-6.6952777797737392E-6</v>
      </c>
      <c r="F1319" s="7" t="e">
        <f>E1319/VLOOKUP(B1319,lookup_table!$A$2:$D$91,2)*1000</f>
        <v>#VALUE!</v>
      </c>
    </row>
    <row r="1320" spans="1:6">
      <c r="A1320" s="25">
        <v>40137</v>
      </c>
      <c r="B1320">
        <v>88</v>
      </c>
      <c r="C1320" t="s">
        <v>80</v>
      </c>
      <c r="D1320">
        <v>4.6924281410000001E-4</v>
      </c>
      <c r="E1320" s="8">
        <f>D1320*VLOOKUP(Element_Concentrations!B1320,lookup_table!$A$2:$D$91,4)*(1/1000)</f>
        <v>2.4441591230870927E-8</v>
      </c>
      <c r="F1320" s="7" t="e">
        <f>E1320/VLOOKUP(B1320,lookup_table!$A$2:$D$91,2)*1000</f>
        <v>#VALUE!</v>
      </c>
    </row>
    <row r="1321" spans="1:6">
      <c r="A1321" s="25">
        <v>40137</v>
      </c>
      <c r="B1321">
        <v>88</v>
      </c>
      <c r="C1321" t="s">
        <v>79</v>
      </c>
      <c r="D1321">
        <v>1.9656909310000002E-3</v>
      </c>
      <c r="E1321" s="8">
        <f>D1321*VLOOKUP(Element_Concentrations!B1321,lookup_table!$A$2:$D$91,4)*(1/1000)</f>
        <v>1.0238753323027631E-7</v>
      </c>
      <c r="F1321" s="7" t="e">
        <f>E1321/VLOOKUP(B1321,lookup_table!$A$2:$D$91,2)*1000</f>
        <v>#VALUE!</v>
      </c>
    </row>
    <row r="1322" spans="1:6">
      <c r="A1322" s="25">
        <v>40137</v>
      </c>
      <c r="B1322">
        <v>89</v>
      </c>
      <c r="C1322" t="s">
        <v>126</v>
      </c>
      <c r="D1322">
        <v>0.99980611460000002</v>
      </c>
      <c r="E1322" s="8">
        <f>D1322*VLOOKUP(Element_Concentrations!B1322,lookup_table!$A$2:$D$91,4)*(1/1000)</f>
        <v>5.2242269022525047E-5</v>
      </c>
      <c r="F1322" s="7">
        <f>E1322/VLOOKUP(B1322,lookup_table!$A$2:$D$91,2)*1000</f>
        <v>0.22431201813020629</v>
      </c>
    </row>
    <row r="1323" spans="1:6">
      <c r="A1323" s="25">
        <v>40137</v>
      </c>
      <c r="B1323">
        <v>89</v>
      </c>
      <c r="C1323" t="s">
        <v>129</v>
      </c>
      <c r="D1323">
        <v>1.0908122220000001</v>
      </c>
      <c r="E1323" s="8">
        <f>D1323*VLOOKUP(Element_Concentrations!B1323,lookup_table!$A$2:$D$91,4)*(1/1000)</f>
        <v>5.6997556548832814E-5</v>
      </c>
      <c r="F1323" s="7">
        <f>E1323/VLOOKUP(B1323,lookup_table!$A$2:$D$91,2)*1000</f>
        <v>0.24472974044153203</v>
      </c>
    </row>
    <row r="1324" spans="1:6">
      <c r="A1324" s="25">
        <v>40137</v>
      </c>
      <c r="B1324" s="21">
        <v>89</v>
      </c>
      <c r="C1324" s="21" t="s">
        <v>130</v>
      </c>
      <c r="D1324" s="21">
        <v>1.0693799349999999</v>
      </c>
      <c r="E1324" s="8">
        <f>D1324*VLOOKUP(Element_Concentrations!B1324,lookup_table!$A$2:$D$91,4)*(1/1000)</f>
        <v>5.5877668115594005E-5</v>
      </c>
      <c r="F1324" s="7">
        <f>E1324/VLOOKUP(B1324,lookup_table!$A$2:$D$91,2)*1000</f>
        <v>0.23992128860280809</v>
      </c>
    </row>
    <row r="1325" spans="1:6">
      <c r="A1325" s="25">
        <v>40137</v>
      </c>
      <c r="B1325">
        <v>89</v>
      </c>
      <c r="C1325" t="s">
        <v>50</v>
      </c>
      <c r="D1325">
        <v>68.207639159999999</v>
      </c>
      <c r="E1325" s="8">
        <f>D1325*VLOOKUP(Element_Concentrations!B1325,lookup_table!$A$2:$D$91,4)*(1/1000)</f>
        <v>3.5640128444439844E-3</v>
      </c>
      <c r="F1325" s="7">
        <f>E1325/VLOOKUP(B1325,lookup_table!$A$2:$D$91,2)*1000</f>
        <v>15.302760173653862</v>
      </c>
    </row>
    <row r="1326" spans="1:6">
      <c r="A1326" s="25">
        <v>40137</v>
      </c>
      <c r="B1326">
        <v>89</v>
      </c>
      <c r="C1326" t="s">
        <v>49</v>
      </c>
      <c r="D1326">
        <v>68.497068830000003</v>
      </c>
      <c r="E1326" s="8">
        <f>D1326*VLOOKUP(Element_Concentrations!B1326,lookup_table!$A$2:$D$91,4)*(1/1000)</f>
        <v>3.5791362393326927E-3</v>
      </c>
      <c r="F1326" s="7">
        <f>E1326/VLOOKUP(B1326,lookup_table!$A$2:$D$91,2)*1000</f>
        <v>15.367695317014569</v>
      </c>
    </row>
    <row r="1327" spans="1:6">
      <c r="A1327" s="25">
        <v>40137</v>
      </c>
      <c r="B1327">
        <v>89</v>
      </c>
      <c r="C1327" t="s">
        <v>48</v>
      </c>
      <c r="D1327">
        <v>66.792073590000001</v>
      </c>
      <c r="E1327" s="8">
        <f>D1327*VLOOKUP(Element_Concentrations!B1327,lookup_table!$A$2:$D$91,4)*(1/1000)</f>
        <v>3.4900461460541164E-3</v>
      </c>
      <c r="F1327" s="7">
        <f>E1327/VLOOKUP(B1327,lookup_table!$A$2:$D$91,2)*1000</f>
        <v>14.985170227797839</v>
      </c>
    </row>
    <row r="1328" spans="1:6">
      <c r="A1328" s="25">
        <v>40137</v>
      </c>
      <c r="B1328">
        <v>89</v>
      </c>
      <c r="C1328" t="s">
        <v>47</v>
      </c>
      <c r="D1328">
        <v>11.38450669</v>
      </c>
      <c r="E1328" s="8">
        <f>D1328*VLOOKUP(Element_Concentrations!B1328,lookup_table!$A$2:$D$91,4)*(1/1000)</f>
        <v>5.9486779736855607E-4</v>
      </c>
      <c r="F1328" s="7">
        <f>E1328/VLOOKUP(B1328,lookup_table!$A$2:$D$91,2)*1000</f>
        <v>2.5541768886584633</v>
      </c>
    </row>
    <row r="1329" spans="1:6">
      <c r="A1329" s="25">
        <v>40137</v>
      </c>
      <c r="B1329" s="21">
        <v>89</v>
      </c>
      <c r="C1329" s="21" t="s">
        <v>46</v>
      </c>
      <c r="D1329" s="21">
        <v>13.24217208</v>
      </c>
      <c r="E1329" s="8">
        <f>D1329*VLOOKUP(Element_Concentrations!B1329,lookup_table!$A$2:$D$91,4)*(1/1000)</f>
        <v>6.9193527239299203E-4</v>
      </c>
      <c r="F1329" s="7">
        <f>E1329/VLOOKUP(B1329,lookup_table!$A$2:$D$91,2)*1000</f>
        <v>2.9709543683683641</v>
      </c>
    </row>
    <row r="1330" spans="1:6">
      <c r="A1330" s="25">
        <v>40137</v>
      </c>
      <c r="B1330">
        <v>89</v>
      </c>
      <c r="C1330" t="s">
        <v>45</v>
      </c>
      <c r="D1330">
        <v>0.1994062459</v>
      </c>
      <c r="E1330" s="8">
        <f>D1330*VLOOKUP(Element_Concentrations!B1330,lookup_table!$A$2:$D$91,4)*(1/1000)</f>
        <v>1.041945492326516E-5</v>
      </c>
      <c r="F1330" s="7">
        <f>E1330/VLOOKUP(B1330,lookup_table!$A$2:$D$91,2)*1000</f>
        <v>4.4737891469579905E-2</v>
      </c>
    </row>
    <row r="1331" spans="1:6">
      <c r="A1331" s="25">
        <v>40137</v>
      </c>
      <c r="B1331">
        <v>89</v>
      </c>
      <c r="C1331" t="s">
        <v>84</v>
      </c>
      <c r="D1331">
        <v>0.199269533</v>
      </c>
      <c r="E1331" s="8">
        <f>D1331*VLOOKUP(Element_Concentrations!B1331,lookup_table!$A$2:$D$91,4)*(1/1000)</f>
        <v>1.0412311346129201E-5</v>
      </c>
      <c r="F1331" s="7">
        <f>E1331/VLOOKUP(B1331,lookup_table!$A$2:$D$91,2)*1000</f>
        <v>4.4707219176166602E-2</v>
      </c>
    </row>
    <row r="1332" spans="1:6">
      <c r="A1332" s="25">
        <v>40137</v>
      </c>
      <c r="B1332">
        <v>89</v>
      </c>
      <c r="C1332" t="s">
        <v>83</v>
      </c>
      <c r="D1332">
        <v>0.97285345609999996</v>
      </c>
      <c r="E1332" s="8">
        <f>D1332*VLOOKUP(Element_Concentrations!B1332,lookup_table!$A$2:$D$91,4)*(1/1000)</f>
        <v>5.0833927929519647E-5</v>
      </c>
      <c r="F1332" s="7">
        <f>E1332/VLOOKUP(B1332,lookup_table!$A$2:$D$91,2)*1000</f>
        <v>0.21826504048741799</v>
      </c>
    </row>
    <row r="1333" spans="1:6">
      <c r="A1333" s="25">
        <v>40137</v>
      </c>
      <c r="B1333">
        <v>89</v>
      </c>
      <c r="C1333" t="s">
        <v>82</v>
      </c>
      <c r="D1333">
        <v>6.7253890500000004</v>
      </c>
      <c r="E1333" s="8">
        <f>D1333*VLOOKUP(Element_Concentrations!B1333,lookup_table!$A$2:$D$91,4)*(1/1000)</f>
        <v>3.5141771879622005E-4</v>
      </c>
      <c r="F1333" s="7">
        <f>E1333/VLOOKUP(B1333,lookup_table!$A$2:$D$91,2)*1000</f>
        <v>1.508878139958008</v>
      </c>
    </row>
    <row r="1334" spans="1:6">
      <c r="A1334" s="25">
        <v>40137</v>
      </c>
      <c r="B1334">
        <v>89</v>
      </c>
      <c r="C1334" t="s">
        <v>81</v>
      </c>
      <c r="D1334">
        <v>6.5025970019999999</v>
      </c>
      <c r="E1334" s="8">
        <f>D1334*VLOOKUP(Element_Concentrations!B1334,lookup_table!$A$2:$D$91,4)*(1/1000)</f>
        <v>3.397762995873048E-4</v>
      </c>
      <c r="F1334" s="7">
        <f>E1334/VLOOKUP(B1334,lookup_table!$A$2:$D$91,2)*1000</f>
        <v>1.4588935147587154</v>
      </c>
    </row>
    <row r="1335" spans="1:6">
      <c r="A1335" s="25">
        <v>40137</v>
      </c>
      <c r="B1335">
        <v>89</v>
      </c>
      <c r="C1335" t="s">
        <v>80</v>
      </c>
      <c r="D1335">
        <v>9.1300423369999995E-2</v>
      </c>
      <c r="E1335" s="8">
        <f>D1335*VLOOKUP(Element_Concentrations!B1335,lookup_table!$A$2:$D$91,4)*(1/1000)</f>
        <v>4.7706662420985888E-6</v>
      </c>
      <c r="F1335" s="7">
        <f>E1335/VLOOKUP(B1335,lookup_table!$A$2:$D$91,2)*1000</f>
        <v>2.0483753723051046E-2</v>
      </c>
    </row>
    <row r="1336" spans="1:6">
      <c r="A1336" s="25">
        <v>40137</v>
      </c>
      <c r="B1336">
        <v>89</v>
      </c>
      <c r="C1336" t="s">
        <v>79</v>
      </c>
      <c r="D1336">
        <v>9.3998201919999996E-2</v>
      </c>
      <c r="E1336" s="8">
        <f>D1336*VLOOKUP(Element_Concentrations!B1336,lookup_table!$A$2:$D$91,4)*(1/1000)</f>
        <v>4.9116316460046082E-6</v>
      </c>
      <c r="F1336" s="7">
        <f>E1336/VLOOKUP(B1336,lookup_table!$A$2:$D$91,2)*1000</f>
        <v>2.1089015225438421E-2</v>
      </c>
    </row>
    <row r="1337" spans="1:6">
      <c r="A1337" s="25">
        <v>40137</v>
      </c>
      <c r="B1337">
        <v>90</v>
      </c>
      <c r="C1337" t="s">
        <v>126</v>
      </c>
      <c r="D1337">
        <v>1.351426091</v>
      </c>
      <c r="E1337" s="8">
        <f>D1337*VLOOKUP(Element_Concentrations!B1337,lookup_table!$A$2:$D$91,4)*(1/1000)</f>
        <v>7.0892569311241607E-5</v>
      </c>
      <c r="F1337" s="7">
        <f>E1337/VLOOKUP(B1337,lookup_table!$A$2:$D$91,2)*1000</f>
        <v>0.23741650807515613</v>
      </c>
    </row>
    <row r="1338" spans="1:6">
      <c r="A1338" s="25">
        <v>40137</v>
      </c>
      <c r="B1338">
        <v>90</v>
      </c>
      <c r="C1338" t="s">
        <v>129</v>
      </c>
      <c r="D1338">
        <v>1.4566249419999999</v>
      </c>
      <c r="E1338" s="8">
        <f>D1338*VLOOKUP(Element_Concentrations!B1338,lookup_table!$A$2:$D$91,4)*(1/1000)</f>
        <v>7.6411048557459198E-5</v>
      </c>
      <c r="F1338" s="7">
        <f>E1338/VLOOKUP(B1338,lookup_table!$A$2:$D$91,2)*1000</f>
        <v>0.25589768438532889</v>
      </c>
    </row>
    <row r="1339" spans="1:6">
      <c r="A1339" s="25">
        <v>40137</v>
      </c>
      <c r="B1339" s="21">
        <v>90</v>
      </c>
      <c r="C1339" s="21" t="s">
        <v>130</v>
      </c>
      <c r="D1339" s="21">
        <v>1.437420726</v>
      </c>
      <c r="E1339" s="8">
        <f>D1339*VLOOKUP(Element_Concentrations!B1339,lookup_table!$A$2:$D$91,4)*(1/1000)</f>
        <v>7.54036414762176E-5</v>
      </c>
      <c r="F1339" s="7">
        <f>E1339/VLOOKUP(B1339,lookup_table!$A$2:$D$91,2)*1000</f>
        <v>0.25252391653120426</v>
      </c>
    </row>
    <row r="1340" spans="1:6">
      <c r="A1340" s="25">
        <v>40137</v>
      </c>
      <c r="B1340">
        <v>90</v>
      </c>
      <c r="C1340" t="s">
        <v>50</v>
      </c>
      <c r="D1340">
        <v>85.525784830000006</v>
      </c>
      <c r="E1340" s="8">
        <f>D1340*VLOOKUP(Element_Concentrations!B1340,lookup_table!$A$2:$D$91,4)*(1/1000)</f>
        <v>4.4864774102982086E-3</v>
      </c>
      <c r="F1340" s="7">
        <f>E1340/VLOOKUP(B1340,lookup_table!$A$2:$D$91,2)*1000</f>
        <v>15.0250415616149</v>
      </c>
    </row>
    <row r="1341" spans="1:6">
      <c r="A1341" s="25">
        <v>40137</v>
      </c>
      <c r="B1341">
        <v>90</v>
      </c>
      <c r="C1341" t="s">
        <v>49</v>
      </c>
      <c r="D1341">
        <v>86.620135349999998</v>
      </c>
      <c r="E1341" s="8">
        <f>D1341*VLOOKUP(Element_Concentrations!B1341,lookup_table!$A$2:$D$91,4)*(1/1000)</f>
        <v>4.54388441213616E-3</v>
      </c>
      <c r="F1341" s="7">
        <f>E1341/VLOOKUP(B1341,lookup_table!$A$2:$D$91,2)*1000</f>
        <v>15.217295419076224</v>
      </c>
    </row>
    <row r="1342" spans="1:6">
      <c r="A1342" s="25">
        <v>40137</v>
      </c>
      <c r="B1342">
        <v>90</v>
      </c>
      <c r="C1342" t="s">
        <v>48</v>
      </c>
      <c r="D1342">
        <v>84.555022210000004</v>
      </c>
      <c r="E1342" s="8">
        <f>D1342*VLOOKUP(Element_Concentrations!B1342,lookup_table!$A$2:$D$91,4)*(1/1000)</f>
        <v>4.4355535330832963E-3</v>
      </c>
      <c r="F1342" s="7">
        <f>E1342/VLOOKUP(B1342,lookup_table!$A$2:$D$91,2)*1000</f>
        <v>14.854499441002334</v>
      </c>
    </row>
    <row r="1343" spans="1:6">
      <c r="A1343" s="25">
        <v>40137</v>
      </c>
      <c r="B1343">
        <v>90</v>
      </c>
      <c r="C1343" t="s">
        <v>47</v>
      </c>
      <c r="D1343">
        <v>14.6247401</v>
      </c>
      <c r="E1343" s="8">
        <f>D1343*VLOOKUP(Element_Concentrations!B1343,lookup_table!$A$2:$D$91,4)*(1/1000)</f>
        <v>7.6717876626975997E-4</v>
      </c>
      <c r="F1343" s="7">
        <f>E1343/VLOOKUP(B1343,lookup_table!$A$2:$D$91,2)*1000</f>
        <v>2.5692523987600806</v>
      </c>
    </row>
    <row r="1344" spans="1:6">
      <c r="A1344" s="25">
        <v>40137</v>
      </c>
      <c r="B1344" s="21">
        <v>90</v>
      </c>
      <c r="C1344" s="21" t="s">
        <v>46</v>
      </c>
      <c r="D1344" s="21">
        <v>16.674783000000001</v>
      </c>
      <c r="E1344" s="8">
        <f>D1344*VLOOKUP(Element_Concentrations!B1344,lookup_table!$A$2:$D$91,4)*(1/1000)</f>
        <v>8.7471909670080008E-4</v>
      </c>
      <c r="F1344" s="7">
        <f>E1344/VLOOKUP(B1344,lookup_table!$A$2:$D$91,2)*1000</f>
        <v>2.9294008596811794</v>
      </c>
    </row>
    <row r="1345" spans="1:6">
      <c r="A1345" s="25">
        <v>40137</v>
      </c>
      <c r="B1345">
        <v>90</v>
      </c>
      <c r="C1345" t="s">
        <v>45</v>
      </c>
      <c r="D1345">
        <v>0.24328965089999999</v>
      </c>
      <c r="E1345" s="8">
        <f>D1345*VLOOKUP(Element_Concentrations!B1345,lookup_table!$A$2:$D$91,4)*(1/1000)</f>
        <v>1.2762391191051839E-5</v>
      </c>
      <c r="F1345" s="7">
        <f>E1345/VLOOKUP(B1345,lookup_table!$A$2:$D$91,2)*1000</f>
        <v>4.2740760854158871E-2</v>
      </c>
    </row>
    <row r="1346" spans="1:6">
      <c r="A1346" s="25">
        <v>40137</v>
      </c>
      <c r="B1346">
        <v>90</v>
      </c>
      <c r="C1346" t="s">
        <v>84</v>
      </c>
      <c r="D1346">
        <v>0.2442920415</v>
      </c>
      <c r="E1346" s="8">
        <f>D1346*VLOOKUP(Element_Concentrations!B1346,lookup_table!$A$2:$D$91,4)*(1/1000)</f>
        <v>1.28149741961904E-5</v>
      </c>
      <c r="F1346" s="7">
        <f>E1346/VLOOKUP(B1346,lookup_table!$A$2:$D$91,2)*1000</f>
        <v>4.2916859330845283E-2</v>
      </c>
    </row>
    <row r="1347" spans="1:6">
      <c r="A1347" s="25">
        <v>40137</v>
      </c>
      <c r="B1347">
        <v>90</v>
      </c>
      <c r="C1347" t="s">
        <v>83</v>
      </c>
      <c r="D1347">
        <v>1.640842779</v>
      </c>
      <c r="E1347" s="8">
        <f>D1347*VLOOKUP(Element_Concentrations!B1347,lookup_table!$A$2:$D$91,4)*(1/1000)</f>
        <v>8.6074674163670408E-5</v>
      </c>
      <c r="F1347" s="7">
        <f>E1347/VLOOKUP(B1347,lookup_table!$A$2:$D$91,2)*1000</f>
        <v>0.28826079760103956</v>
      </c>
    </row>
    <row r="1348" spans="1:6">
      <c r="A1348" s="25">
        <v>40137</v>
      </c>
      <c r="B1348">
        <v>90</v>
      </c>
      <c r="C1348" t="s">
        <v>82</v>
      </c>
      <c r="D1348">
        <v>8.5605534930000005</v>
      </c>
      <c r="E1348" s="8">
        <f>D1348*VLOOKUP(Element_Concentrations!B1348,lookup_table!$A$2:$D$91,4)*(1/1000)</f>
        <v>4.4906609091439681E-4</v>
      </c>
      <c r="F1348" s="7">
        <f>E1348/VLOOKUP(B1348,lookup_table!$A$2:$D$91,2)*1000</f>
        <v>1.5039051939531041</v>
      </c>
    </row>
    <row r="1349" spans="1:6">
      <c r="A1349" s="25">
        <v>40137</v>
      </c>
      <c r="B1349">
        <v>90</v>
      </c>
      <c r="C1349" t="s">
        <v>81</v>
      </c>
      <c r="D1349">
        <v>8.2781025919999998</v>
      </c>
      <c r="E1349" s="8">
        <f>D1349*VLOOKUP(Element_Concentrations!B1349,lookup_table!$A$2:$D$91,4)*(1/1000)</f>
        <v>4.3424939453009923E-4</v>
      </c>
      <c r="F1349" s="7">
        <f>E1349/VLOOKUP(B1349,lookup_table!$A$2:$D$91,2)*1000</f>
        <v>1.4542846434363672</v>
      </c>
    </row>
    <row r="1350" spans="1:6">
      <c r="A1350" s="25">
        <v>40137</v>
      </c>
      <c r="B1350">
        <v>90</v>
      </c>
      <c r="C1350" t="s">
        <v>80</v>
      </c>
      <c r="D1350">
        <v>0.11834638259999999</v>
      </c>
      <c r="E1350" s="8">
        <f>D1350*VLOOKUP(Element_Concentrations!B1350,lookup_table!$A$2:$D$91,4)*(1/1000)</f>
        <v>6.2081671998777602E-6</v>
      </c>
      <c r="F1350" s="7">
        <f>E1350/VLOOKUP(B1350,lookup_table!$A$2:$D$91,2)*1000</f>
        <v>2.0790914935960352E-2</v>
      </c>
    </row>
    <row r="1351" spans="1:6">
      <c r="A1351" s="25">
        <v>40137</v>
      </c>
      <c r="B1351">
        <v>90</v>
      </c>
      <c r="C1351" t="s">
        <v>79</v>
      </c>
      <c r="D1351">
        <v>0.1219383714</v>
      </c>
      <c r="E1351" s="8">
        <f>D1351*VLOOKUP(Element_Concentrations!B1351,lookup_table!$A$2:$D$91,4)*(1/1000)</f>
        <v>6.39659431155264E-6</v>
      </c>
      <c r="F1351" s="7">
        <f>E1351/VLOOKUP(B1351,lookup_table!$A$2:$D$91,2)*1000</f>
        <v>2.1421950139158204E-2</v>
      </c>
    </row>
    <row r="1352" spans="1:6">
      <c r="A1352"/>
      <c r="B1352"/>
    </row>
    <row r="4703" spans="2:2">
      <c r="B4703"/>
    </row>
    <row r="4704" spans="2:2">
      <c r="B4704"/>
    </row>
    <row r="4705" spans="2:2">
      <c r="B4705"/>
    </row>
    <row r="4706" spans="2:2">
      <c r="B4706"/>
    </row>
    <row r="4707" spans="2:2">
      <c r="B4707"/>
    </row>
    <row r="4708" spans="2:2">
      <c r="B4708"/>
    </row>
    <row r="4709" spans="2:2">
      <c r="B4709"/>
    </row>
    <row r="4710" spans="2:2">
      <c r="B4710"/>
    </row>
    <row r="4711" spans="2:2">
      <c r="B4711"/>
    </row>
    <row r="4712" spans="2:2">
      <c r="B4712"/>
    </row>
    <row r="4713" spans="2:2">
      <c r="B4713"/>
    </row>
    <row r="4714" spans="2:2">
      <c r="B4714"/>
    </row>
    <row r="4715" spans="2:2">
      <c r="B4715"/>
    </row>
    <row r="4716" spans="2:2">
      <c r="B4716"/>
    </row>
    <row r="4717" spans="2:2">
      <c r="B4717"/>
    </row>
    <row r="4718" spans="2:2">
      <c r="B4718"/>
    </row>
    <row r="4719" spans="2:2">
      <c r="B4719"/>
    </row>
    <row r="4720" spans="2:2">
      <c r="B4720"/>
    </row>
    <row r="4721" spans="2:2">
      <c r="B4721"/>
    </row>
    <row r="4722" spans="2:2">
      <c r="B4722"/>
    </row>
    <row r="4723" spans="2:2">
      <c r="B4723"/>
    </row>
    <row r="4724" spans="2:2">
      <c r="B4724"/>
    </row>
    <row r="4725" spans="2:2">
      <c r="B4725"/>
    </row>
    <row r="4726" spans="2:2">
      <c r="B4726"/>
    </row>
    <row r="4727" spans="2:2">
      <c r="B4727"/>
    </row>
    <row r="4728" spans="2:2">
      <c r="B4728"/>
    </row>
    <row r="4729" spans="2:2">
      <c r="B4729"/>
    </row>
    <row r="4730" spans="2:2">
      <c r="B4730"/>
    </row>
    <row r="4731" spans="2:2">
      <c r="B4731"/>
    </row>
    <row r="4732" spans="2:2">
      <c r="B4732"/>
    </row>
    <row r="4733" spans="2:2">
      <c r="B4733"/>
    </row>
    <row r="4734" spans="2:2">
      <c r="B4734"/>
    </row>
    <row r="4735" spans="2:2">
      <c r="B4735"/>
    </row>
    <row r="4736" spans="2:2">
      <c r="B4736"/>
    </row>
    <row r="4737" spans="2:2">
      <c r="B4737"/>
    </row>
    <row r="4738" spans="2:2">
      <c r="B4738"/>
    </row>
    <row r="4739" spans="2:2">
      <c r="B4739"/>
    </row>
    <row r="4740" spans="2:2">
      <c r="B4740"/>
    </row>
    <row r="4741" spans="2:2">
      <c r="B4741"/>
    </row>
    <row r="4742" spans="2:2">
      <c r="B4742"/>
    </row>
    <row r="4743" spans="2:2">
      <c r="B4743"/>
    </row>
    <row r="4744" spans="2:2">
      <c r="B4744"/>
    </row>
    <row r="4745" spans="2:2">
      <c r="B4745"/>
    </row>
    <row r="4746" spans="2:2">
      <c r="B4746"/>
    </row>
    <row r="4747" spans="2:2">
      <c r="B4747"/>
    </row>
    <row r="4748" spans="2:2">
      <c r="B4748"/>
    </row>
    <row r="4749" spans="2:2">
      <c r="B4749"/>
    </row>
    <row r="4750" spans="2:2">
      <c r="B4750"/>
    </row>
    <row r="4751" spans="2:2">
      <c r="B4751"/>
    </row>
    <row r="4752" spans="2:2">
      <c r="B4752"/>
    </row>
    <row r="4753" spans="2:2">
      <c r="B4753"/>
    </row>
    <row r="4754" spans="2:2">
      <c r="B4754"/>
    </row>
    <row r="4755" spans="2:2">
      <c r="B4755"/>
    </row>
    <row r="4756" spans="2:2">
      <c r="B4756"/>
    </row>
    <row r="4757" spans="2:2">
      <c r="B4757"/>
    </row>
    <row r="4758" spans="2:2">
      <c r="B4758"/>
    </row>
    <row r="4759" spans="2:2">
      <c r="B4759"/>
    </row>
    <row r="4760" spans="2:2">
      <c r="B4760"/>
    </row>
    <row r="4761" spans="2:2">
      <c r="B4761"/>
    </row>
    <row r="4762" spans="2:2">
      <c r="B4762"/>
    </row>
    <row r="4763" spans="2:2">
      <c r="B4763"/>
    </row>
    <row r="4764" spans="2:2">
      <c r="B4764"/>
    </row>
    <row r="4765" spans="2:2">
      <c r="B4765"/>
    </row>
    <row r="4766" spans="2:2">
      <c r="B4766"/>
    </row>
    <row r="4767" spans="2:2">
      <c r="B4767"/>
    </row>
    <row r="4768" spans="2:2">
      <c r="B4768"/>
    </row>
    <row r="4769" spans="2:2">
      <c r="B4769"/>
    </row>
    <row r="4770" spans="2:2">
      <c r="B4770"/>
    </row>
    <row r="4771" spans="2:2">
      <c r="B4771"/>
    </row>
    <row r="4772" spans="2:2">
      <c r="B4772"/>
    </row>
    <row r="4773" spans="2:2">
      <c r="B4773"/>
    </row>
    <row r="4774" spans="2:2">
      <c r="B4774"/>
    </row>
    <row r="4775" spans="2:2">
      <c r="B4775"/>
    </row>
    <row r="4776" spans="2:2">
      <c r="B4776"/>
    </row>
    <row r="4777" spans="2:2">
      <c r="B4777"/>
    </row>
    <row r="4778" spans="2:2">
      <c r="B4778"/>
    </row>
    <row r="4779" spans="2:2">
      <c r="B4779"/>
    </row>
    <row r="4780" spans="2:2">
      <c r="B4780"/>
    </row>
    <row r="4781" spans="2:2">
      <c r="B4781"/>
    </row>
    <row r="4782" spans="2:2">
      <c r="B4782"/>
    </row>
    <row r="4783" spans="2:2">
      <c r="B4783"/>
    </row>
    <row r="4784" spans="2:2">
      <c r="B4784"/>
    </row>
    <row r="4785" spans="2:2">
      <c r="B4785"/>
    </row>
    <row r="4786" spans="2:2">
      <c r="B4786"/>
    </row>
    <row r="4787" spans="2:2">
      <c r="B4787"/>
    </row>
    <row r="4788" spans="2:2">
      <c r="B4788"/>
    </row>
    <row r="4789" spans="2:2">
      <c r="B4789"/>
    </row>
    <row r="4790" spans="2:2">
      <c r="B4790"/>
    </row>
    <row r="4791" spans="2:2">
      <c r="B4791"/>
    </row>
    <row r="4792" spans="2:2">
      <c r="B4792"/>
    </row>
    <row r="4793" spans="2:2">
      <c r="B4793"/>
    </row>
    <row r="4794" spans="2:2">
      <c r="B4794"/>
    </row>
    <row r="4795" spans="2:2">
      <c r="B4795"/>
    </row>
    <row r="4796" spans="2:2">
      <c r="B4796"/>
    </row>
    <row r="4797" spans="2:2">
      <c r="B4797"/>
    </row>
    <row r="4798" spans="2:2">
      <c r="B4798"/>
    </row>
    <row r="4799" spans="2:2">
      <c r="B4799"/>
    </row>
    <row r="4800" spans="2:2">
      <c r="B4800"/>
    </row>
    <row r="4801" spans="2:2">
      <c r="B4801"/>
    </row>
    <row r="4802" spans="2:2">
      <c r="B4802"/>
    </row>
    <row r="4803" spans="2:2">
      <c r="B4803"/>
    </row>
    <row r="4804" spans="2:2">
      <c r="B4804"/>
    </row>
    <row r="4805" spans="2:2">
      <c r="B4805"/>
    </row>
    <row r="4806" spans="2:2">
      <c r="B4806"/>
    </row>
    <row r="4807" spans="2:2">
      <c r="B4807"/>
    </row>
    <row r="4808" spans="2:2">
      <c r="B4808"/>
    </row>
    <row r="4809" spans="2:2">
      <c r="B4809"/>
    </row>
    <row r="4810" spans="2:2">
      <c r="B4810"/>
    </row>
    <row r="4811" spans="2:2">
      <c r="B4811"/>
    </row>
    <row r="4812" spans="2:2">
      <c r="B4812"/>
    </row>
    <row r="4813" spans="2:2">
      <c r="B4813"/>
    </row>
    <row r="4814" spans="2:2">
      <c r="B4814"/>
    </row>
    <row r="4815" spans="2:2">
      <c r="B4815"/>
    </row>
    <row r="4816" spans="2:2">
      <c r="B4816"/>
    </row>
    <row r="4817" spans="2:2">
      <c r="B4817"/>
    </row>
    <row r="4818" spans="2:2">
      <c r="B4818"/>
    </row>
    <row r="4819" spans="2:2">
      <c r="B4819"/>
    </row>
    <row r="4820" spans="2:2">
      <c r="B4820"/>
    </row>
    <row r="4821" spans="2:2">
      <c r="B4821"/>
    </row>
    <row r="4822" spans="2:2">
      <c r="B4822"/>
    </row>
    <row r="4823" spans="2:2">
      <c r="B4823"/>
    </row>
    <row r="4824" spans="2:2">
      <c r="B4824"/>
    </row>
    <row r="4825" spans="2:2">
      <c r="B4825"/>
    </row>
    <row r="4826" spans="2:2">
      <c r="B4826"/>
    </row>
    <row r="4827" spans="2:2">
      <c r="B4827"/>
    </row>
    <row r="4828" spans="2:2">
      <c r="B4828"/>
    </row>
    <row r="4829" spans="2:2">
      <c r="B4829"/>
    </row>
    <row r="4830" spans="2:2">
      <c r="B4830"/>
    </row>
    <row r="4831" spans="2:2">
      <c r="B4831"/>
    </row>
    <row r="4832" spans="2:2">
      <c r="B4832"/>
    </row>
    <row r="4833" spans="2:2">
      <c r="B4833"/>
    </row>
    <row r="4834" spans="2:2">
      <c r="B4834"/>
    </row>
    <row r="4835" spans="2:2">
      <c r="B4835"/>
    </row>
    <row r="4836" spans="2:2">
      <c r="B4836"/>
    </row>
    <row r="4837" spans="2:2">
      <c r="B4837"/>
    </row>
    <row r="4838" spans="2:2">
      <c r="B4838"/>
    </row>
    <row r="4839" spans="2:2">
      <c r="B4839"/>
    </row>
    <row r="4840" spans="2:2">
      <c r="B4840"/>
    </row>
    <row r="4841" spans="2:2">
      <c r="B4841"/>
    </row>
    <row r="4842" spans="2:2">
      <c r="B4842"/>
    </row>
    <row r="4843" spans="2:2">
      <c r="B4843"/>
    </row>
    <row r="4844" spans="2:2">
      <c r="B4844"/>
    </row>
    <row r="4845" spans="2:2">
      <c r="B4845"/>
    </row>
    <row r="4846" spans="2:2">
      <c r="B4846"/>
    </row>
    <row r="4847" spans="2:2">
      <c r="B4847"/>
    </row>
    <row r="4848" spans="2:2">
      <c r="B4848"/>
    </row>
    <row r="4849" spans="2:2">
      <c r="B4849"/>
    </row>
    <row r="4850" spans="2:2">
      <c r="B4850"/>
    </row>
    <row r="4851" spans="2:2">
      <c r="B4851"/>
    </row>
    <row r="4852" spans="2:2">
      <c r="B4852"/>
    </row>
    <row r="4853" spans="2:2">
      <c r="B4853"/>
    </row>
    <row r="4854" spans="2:2">
      <c r="B4854"/>
    </row>
    <row r="4855" spans="2:2">
      <c r="B4855"/>
    </row>
    <row r="4856" spans="2:2">
      <c r="B4856"/>
    </row>
    <row r="4857" spans="2:2">
      <c r="B4857"/>
    </row>
    <row r="4858" spans="2:2">
      <c r="B4858"/>
    </row>
    <row r="4859" spans="2:2">
      <c r="B4859"/>
    </row>
    <row r="4860" spans="2:2">
      <c r="B4860"/>
    </row>
    <row r="4861" spans="2:2">
      <c r="B4861"/>
    </row>
    <row r="4862" spans="2:2">
      <c r="B4862"/>
    </row>
    <row r="4863" spans="2:2">
      <c r="B4863"/>
    </row>
    <row r="4864" spans="2:2">
      <c r="B4864"/>
    </row>
    <row r="4865" spans="2:2">
      <c r="B4865"/>
    </row>
    <row r="4866" spans="2:2">
      <c r="B4866"/>
    </row>
    <row r="4867" spans="2:2">
      <c r="B4867"/>
    </row>
    <row r="4868" spans="2:2">
      <c r="B4868"/>
    </row>
    <row r="4869" spans="2:2">
      <c r="B4869"/>
    </row>
    <row r="4870" spans="2:2">
      <c r="B4870"/>
    </row>
    <row r="4871" spans="2:2">
      <c r="B4871"/>
    </row>
    <row r="4872" spans="2:2">
      <c r="B4872"/>
    </row>
    <row r="4873" spans="2:2">
      <c r="B4873"/>
    </row>
    <row r="4874" spans="2:2">
      <c r="B4874"/>
    </row>
    <row r="4875" spans="2:2">
      <c r="B4875"/>
    </row>
    <row r="4876" spans="2:2">
      <c r="B4876"/>
    </row>
    <row r="4877" spans="2:2">
      <c r="B4877"/>
    </row>
    <row r="4878" spans="2:2">
      <c r="B4878"/>
    </row>
    <row r="4879" spans="2:2">
      <c r="B4879"/>
    </row>
    <row r="4880" spans="2:2">
      <c r="B4880"/>
    </row>
    <row r="4881" spans="2:2">
      <c r="B4881"/>
    </row>
    <row r="4882" spans="2:2">
      <c r="B4882"/>
    </row>
    <row r="4883" spans="2:2">
      <c r="B4883"/>
    </row>
    <row r="4884" spans="2:2">
      <c r="B4884"/>
    </row>
    <row r="4885" spans="2:2">
      <c r="B4885"/>
    </row>
    <row r="4886" spans="2:2">
      <c r="B4886"/>
    </row>
    <row r="4887" spans="2:2">
      <c r="B4887"/>
    </row>
    <row r="4888" spans="2:2">
      <c r="B4888"/>
    </row>
    <row r="4889" spans="2:2">
      <c r="B4889"/>
    </row>
    <row r="4890" spans="2:2">
      <c r="B4890"/>
    </row>
    <row r="4891" spans="2:2">
      <c r="B4891"/>
    </row>
    <row r="4892" spans="2:2">
      <c r="B4892"/>
    </row>
    <row r="4893" spans="2:2">
      <c r="B4893"/>
    </row>
    <row r="4894" spans="2:2">
      <c r="B4894"/>
    </row>
    <row r="4895" spans="2:2">
      <c r="B4895"/>
    </row>
    <row r="4896" spans="2:2">
      <c r="B4896"/>
    </row>
    <row r="4897" spans="2:2">
      <c r="B4897"/>
    </row>
    <row r="4898" spans="2:2">
      <c r="B4898"/>
    </row>
    <row r="4899" spans="2:2">
      <c r="B4899"/>
    </row>
    <row r="4900" spans="2:2">
      <c r="B4900"/>
    </row>
    <row r="4901" spans="2:2">
      <c r="B4901"/>
    </row>
    <row r="4902" spans="2:2">
      <c r="B4902"/>
    </row>
    <row r="4903" spans="2:2">
      <c r="B4903"/>
    </row>
    <row r="4904" spans="2:2">
      <c r="B4904"/>
    </row>
    <row r="4905" spans="2:2">
      <c r="B4905"/>
    </row>
    <row r="4906" spans="2:2">
      <c r="B4906"/>
    </row>
    <row r="4907" spans="2:2">
      <c r="B4907"/>
    </row>
    <row r="4908" spans="2:2">
      <c r="B4908"/>
    </row>
    <row r="4909" spans="2:2">
      <c r="B4909"/>
    </row>
    <row r="4910" spans="2:2">
      <c r="B4910"/>
    </row>
    <row r="4911" spans="2:2">
      <c r="B4911"/>
    </row>
    <row r="4912" spans="2:2">
      <c r="B4912"/>
    </row>
    <row r="4913" spans="2:2">
      <c r="B4913"/>
    </row>
    <row r="4914" spans="2:2">
      <c r="B4914"/>
    </row>
    <row r="4915" spans="2:2">
      <c r="B4915"/>
    </row>
    <row r="4916" spans="2:2">
      <c r="B4916"/>
    </row>
    <row r="4917" spans="2:2">
      <c r="B4917"/>
    </row>
    <row r="4918" spans="2:2">
      <c r="B4918"/>
    </row>
    <row r="4919" spans="2:2">
      <c r="B4919"/>
    </row>
    <row r="4920" spans="2:2">
      <c r="B4920"/>
    </row>
    <row r="4921" spans="2:2">
      <c r="B4921"/>
    </row>
    <row r="4922" spans="2:2">
      <c r="B4922"/>
    </row>
    <row r="4923" spans="2:2">
      <c r="B4923"/>
    </row>
    <row r="4924" spans="2:2">
      <c r="B4924"/>
    </row>
    <row r="4925" spans="2:2">
      <c r="B4925"/>
    </row>
    <row r="4926" spans="2:2">
      <c r="B4926"/>
    </row>
    <row r="4927" spans="2:2">
      <c r="B4927"/>
    </row>
    <row r="4928" spans="2:2">
      <c r="B4928"/>
    </row>
    <row r="4929" spans="2:2">
      <c r="B4929"/>
    </row>
    <row r="4930" spans="2:2">
      <c r="B4930"/>
    </row>
    <row r="4931" spans="2:2">
      <c r="B4931"/>
    </row>
    <row r="4932" spans="2:2">
      <c r="B4932"/>
    </row>
    <row r="4933" spans="2:2">
      <c r="B4933"/>
    </row>
    <row r="4934" spans="2:2">
      <c r="B4934"/>
    </row>
    <row r="4935" spans="2:2">
      <c r="B4935"/>
    </row>
    <row r="4936" spans="2:2">
      <c r="B4936"/>
    </row>
    <row r="4937" spans="2:2">
      <c r="B4937"/>
    </row>
    <row r="4938" spans="2:2">
      <c r="B4938"/>
    </row>
    <row r="4939" spans="2:2">
      <c r="B4939"/>
    </row>
    <row r="4940" spans="2:2">
      <c r="B4940"/>
    </row>
    <row r="4941" spans="2:2">
      <c r="B4941"/>
    </row>
    <row r="4942" spans="2:2">
      <c r="B4942"/>
    </row>
    <row r="4943" spans="2:2">
      <c r="B4943"/>
    </row>
    <row r="4944" spans="2:2">
      <c r="B4944"/>
    </row>
    <row r="4945" spans="2:2">
      <c r="B4945"/>
    </row>
    <row r="4946" spans="2:2">
      <c r="B4946"/>
    </row>
    <row r="4947" spans="2:2">
      <c r="B4947"/>
    </row>
    <row r="4948" spans="2:2">
      <c r="B4948"/>
    </row>
    <row r="4949" spans="2:2">
      <c r="B4949"/>
    </row>
    <row r="4950" spans="2:2">
      <c r="B4950"/>
    </row>
    <row r="4951" spans="2:2">
      <c r="B4951"/>
    </row>
    <row r="4952" spans="2:2">
      <c r="B4952"/>
    </row>
    <row r="4953" spans="2:2">
      <c r="B4953"/>
    </row>
    <row r="4954" spans="2:2">
      <c r="B4954"/>
    </row>
    <row r="4955" spans="2:2">
      <c r="B4955"/>
    </row>
    <row r="4956" spans="2:2">
      <c r="B4956"/>
    </row>
    <row r="4957" spans="2:2">
      <c r="B4957"/>
    </row>
    <row r="4958" spans="2:2">
      <c r="B4958"/>
    </row>
    <row r="4959" spans="2:2">
      <c r="B4959"/>
    </row>
    <row r="4960" spans="2:2">
      <c r="B4960"/>
    </row>
    <row r="4961" spans="2:2">
      <c r="B4961"/>
    </row>
    <row r="4962" spans="2:2">
      <c r="B4962"/>
    </row>
    <row r="4963" spans="2:2">
      <c r="B4963"/>
    </row>
    <row r="4964" spans="2:2">
      <c r="B4964"/>
    </row>
    <row r="4965" spans="2:2">
      <c r="B4965"/>
    </row>
    <row r="4966" spans="2:2">
      <c r="B4966"/>
    </row>
    <row r="4967" spans="2:2">
      <c r="B4967"/>
    </row>
    <row r="4968" spans="2:2">
      <c r="B4968"/>
    </row>
    <row r="4969" spans="2:2">
      <c r="B4969"/>
    </row>
    <row r="4970" spans="2:2">
      <c r="B4970"/>
    </row>
    <row r="4971" spans="2:2">
      <c r="B4971"/>
    </row>
    <row r="4972" spans="2:2">
      <c r="B4972"/>
    </row>
    <row r="4973" spans="2:2">
      <c r="B4973"/>
    </row>
    <row r="4974" spans="2:2">
      <c r="B4974"/>
    </row>
    <row r="4975" spans="2:2">
      <c r="B4975"/>
    </row>
    <row r="4976" spans="2:2">
      <c r="B4976"/>
    </row>
    <row r="4977" spans="2:2">
      <c r="B4977"/>
    </row>
    <row r="4978" spans="2:2">
      <c r="B4978"/>
    </row>
    <row r="4979" spans="2:2">
      <c r="B4979"/>
    </row>
    <row r="4980" spans="2:2">
      <c r="B4980"/>
    </row>
    <row r="4981" spans="2:2">
      <c r="B4981"/>
    </row>
    <row r="4982" spans="2:2">
      <c r="B4982"/>
    </row>
    <row r="4983" spans="2:2">
      <c r="B4983"/>
    </row>
    <row r="4984" spans="2:2">
      <c r="B4984"/>
    </row>
    <row r="4985" spans="2:2">
      <c r="B4985"/>
    </row>
    <row r="4986" spans="2:2">
      <c r="B4986"/>
    </row>
    <row r="4987" spans="2:2">
      <c r="B4987"/>
    </row>
    <row r="4988" spans="2:2">
      <c r="B4988"/>
    </row>
    <row r="4989" spans="2:2">
      <c r="B4989"/>
    </row>
    <row r="4990" spans="2:2">
      <c r="B4990"/>
    </row>
    <row r="4991" spans="2:2">
      <c r="B4991"/>
    </row>
    <row r="4992" spans="2:2">
      <c r="B4992"/>
    </row>
    <row r="4993" spans="2:2">
      <c r="B4993"/>
    </row>
    <row r="4994" spans="2:2">
      <c r="B4994"/>
    </row>
    <row r="4995" spans="2:2">
      <c r="B4995"/>
    </row>
    <row r="4996" spans="2:2">
      <c r="B4996"/>
    </row>
    <row r="4997" spans="2:2">
      <c r="B4997"/>
    </row>
    <row r="4998" spans="2:2">
      <c r="B4998"/>
    </row>
    <row r="4999" spans="2:2">
      <c r="B4999"/>
    </row>
    <row r="5000" spans="2:2">
      <c r="B5000"/>
    </row>
    <row r="5001" spans="2:2">
      <c r="B5001"/>
    </row>
    <row r="5002" spans="2:2">
      <c r="B5002"/>
    </row>
    <row r="5003" spans="2:2">
      <c r="B5003"/>
    </row>
    <row r="5004" spans="2:2">
      <c r="B5004"/>
    </row>
    <row r="5005" spans="2:2">
      <c r="B5005"/>
    </row>
    <row r="5006" spans="2:2">
      <c r="B5006"/>
    </row>
    <row r="5007" spans="2:2">
      <c r="B5007"/>
    </row>
    <row r="5008" spans="2:2">
      <c r="B5008"/>
    </row>
    <row r="5009" spans="2:2">
      <c r="B5009"/>
    </row>
    <row r="5010" spans="2:2">
      <c r="B5010"/>
    </row>
    <row r="5011" spans="2:2">
      <c r="B5011"/>
    </row>
    <row r="5012" spans="2:2">
      <c r="B5012"/>
    </row>
    <row r="5013" spans="2:2">
      <c r="B5013"/>
    </row>
    <row r="5014" spans="2:2">
      <c r="B5014"/>
    </row>
    <row r="5015" spans="2:2">
      <c r="B5015"/>
    </row>
    <row r="5016" spans="2:2">
      <c r="B5016"/>
    </row>
    <row r="5017" spans="2:2">
      <c r="B5017"/>
    </row>
    <row r="5018" spans="2:2">
      <c r="B5018"/>
    </row>
    <row r="5019" spans="2:2">
      <c r="B5019"/>
    </row>
    <row r="5020" spans="2:2">
      <c r="B5020"/>
    </row>
    <row r="5021" spans="2:2">
      <c r="B5021"/>
    </row>
    <row r="5022" spans="2:2">
      <c r="B5022"/>
    </row>
    <row r="5023" spans="2:2">
      <c r="B5023"/>
    </row>
    <row r="5024" spans="2:2">
      <c r="B5024"/>
    </row>
    <row r="5025" spans="2:2">
      <c r="B5025"/>
    </row>
    <row r="5026" spans="2:2">
      <c r="B5026"/>
    </row>
    <row r="5027" spans="2:2">
      <c r="B5027"/>
    </row>
    <row r="5028" spans="2:2">
      <c r="B5028"/>
    </row>
    <row r="5029" spans="2:2">
      <c r="B5029"/>
    </row>
    <row r="5030" spans="2:2">
      <c r="B5030"/>
    </row>
    <row r="5031" spans="2:2">
      <c r="B5031"/>
    </row>
    <row r="5032" spans="2:2">
      <c r="B5032"/>
    </row>
    <row r="5033" spans="2:2">
      <c r="B5033"/>
    </row>
    <row r="5034" spans="2:2">
      <c r="B5034"/>
    </row>
    <row r="5035" spans="2:2">
      <c r="B5035"/>
    </row>
    <row r="5036" spans="2:2">
      <c r="B5036"/>
    </row>
    <row r="5037" spans="2:2">
      <c r="B5037"/>
    </row>
    <row r="5038" spans="2:2">
      <c r="B5038"/>
    </row>
    <row r="5039" spans="2:2">
      <c r="B5039"/>
    </row>
    <row r="5040" spans="2:2">
      <c r="B5040"/>
    </row>
    <row r="5041" spans="2:2">
      <c r="B5041"/>
    </row>
    <row r="5042" spans="2:2">
      <c r="B5042"/>
    </row>
    <row r="5043" spans="2:2">
      <c r="B5043"/>
    </row>
    <row r="5044" spans="2:2">
      <c r="B5044"/>
    </row>
    <row r="5045" spans="2:2">
      <c r="B5045"/>
    </row>
    <row r="5046" spans="2:2">
      <c r="B5046"/>
    </row>
    <row r="5047" spans="2:2">
      <c r="B5047"/>
    </row>
    <row r="5048" spans="2:2">
      <c r="B5048"/>
    </row>
    <row r="5049" spans="2:2">
      <c r="B5049"/>
    </row>
    <row r="5050" spans="2:2">
      <c r="B5050"/>
    </row>
    <row r="5051" spans="2:2">
      <c r="B5051"/>
    </row>
    <row r="5052" spans="2:2">
      <c r="B5052"/>
    </row>
    <row r="5053" spans="2:2">
      <c r="B5053"/>
    </row>
    <row r="5054" spans="2:2">
      <c r="B5054"/>
    </row>
    <row r="5055" spans="2:2">
      <c r="B5055"/>
    </row>
    <row r="5056" spans="2:2">
      <c r="B5056"/>
    </row>
    <row r="5057" spans="2:2">
      <c r="B5057"/>
    </row>
    <row r="5058" spans="2:2">
      <c r="B5058"/>
    </row>
    <row r="5059" spans="2:2">
      <c r="B5059"/>
    </row>
    <row r="5060" spans="2:2">
      <c r="B5060"/>
    </row>
    <row r="5061" spans="2:2">
      <c r="B5061"/>
    </row>
    <row r="5062" spans="2:2">
      <c r="B5062"/>
    </row>
    <row r="5063" spans="2:2">
      <c r="B5063"/>
    </row>
    <row r="5064" spans="2:2">
      <c r="B5064"/>
    </row>
    <row r="5065" spans="2:2">
      <c r="B5065"/>
    </row>
    <row r="5066" spans="2:2">
      <c r="B5066"/>
    </row>
    <row r="5067" spans="2:2">
      <c r="B5067"/>
    </row>
    <row r="5068" spans="2:2">
      <c r="B5068"/>
    </row>
    <row r="5069" spans="2:2">
      <c r="B5069"/>
    </row>
    <row r="5070" spans="2:2">
      <c r="B5070"/>
    </row>
    <row r="5071" spans="2:2">
      <c r="B5071"/>
    </row>
    <row r="5072" spans="2:2">
      <c r="B5072"/>
    </row>
    <row r="5073" spans="2:2">
      <c r="B5073"/>
    </row>
    <row r="5074" spans="2:2">
      <c r="B5074"/>
    </row>
    <row r="5075" spans="2:2">
      <c r="B5075"/>
    </row>
    <row r="5076" spans="2:2">
      <c r="B5076"/>
    </row>
    <row r="5077" spans="2:2">
      <c r="B5077"/>
    </row>
    <row r="5078" spans="2:2">
      <c r="B5078"/>
    </row>
    <row r="5079" spans="2:2">
      <c r="B5079"/>
    </row>
    <row r="5080" spans="2:2">
      <c r="B5080"/>
    </row>
    <row r="5081" spans="2:2">
      <c r="B5081"/>
    </row>
    <row r="5082" spans="2:2">
      <c r="B5082"/>
    </row>
    <row r="5083" spans="2:2">
      <c r="B5083"/>
    </row>
    <row r="5084" spans="2:2">
      <c r="B5084"/>
    </row>
    <row r="5085" spans="2:2">
      <c r="B5085"/>
    </row>
    <row r="5086" spans="2:2">
      <c r="B5086"/>
    </row>
    <row r="5087" spans="2:2">
      <c r="B5087"/>
    </row>
    <row r="5088" spans="2:2">
      <c r="B5088"/>
    </row>
    <row r="5089" spans="2:2">
      <c r="B5089"/>
    </row>
    <row r="5090" spans="2:2">
      <c r="B5090"/>
    </row>
    <row r="5091" spans="2:2">
      <c r="B5091"/>
    </row>
    <row r="5092" spans="2:2">
      <c r="B5092"/>
    </row>
    <row r="5093" spans="2:2">
      <c r="B5093"/>
    </row>
    <row r="5094" spans="2:2">
      <c r="B5094"/>
    </row>
    <row r="5095" spans="2:2">
      <c r="B5095"/>
    </row>
    <row r="5096" spans="2:2">
      <c r="B5096"/>
    </row>
    <row r="5097" spans="2:2">
      <c r="B5097"/>
    </row>
    <row r="5098" spans="2:2">
      <c r="B5098"/>
    </row>
    <row r="5099" spans="2:2">
      <c r="B5099"/>
    </row>
    <row r="5100" spans="2:2">
      <c r="B5100"/>
    </row>
    <row r="5101" spans="2:2">
      <c r="B5101"/>
    </row>
    <row r="5102" spans="2:2">
      <c r="B5102"/>
    </row>
    <row r="5103" spans="2:2">
      <c r="B5103"/>
    </row>
    <row r="5104" spans="2:2">
      <c r="B5104"/>
    </row>
    <row r="5105" spans="2:2">
      <c r="B5105"/>
    </row>
    <row r="5106" spans="2:2">
      <c r="B5106"/>
    </row>
    <row r="5107" spans="2:2">
      <c r="B5107"/>
    </row>
    <row r="5108" spans="2:2">
      <c r="B5108"/>
    </row>
    <row r="5109" spans="2:2">
      <c r="B5109"/>
    </row>
    <row r="5110" spans="2:2">
      <c r="B5110"/>
    </row>
    <row r="5111" spans="2:2">
      <c r="B5111"/>
    </row>
    <row r="5112" spans="2:2">
      <c r="B5112"/>
    </row>
    <row r="5113" spans="2:2">
      <c r="B5113"/>
    </row>
    <row r="5114" spans="2:2">
      <c r="B5114"/>
    </row>
    <row r="5115" spans="2:2">
      <c r="B5115"/>
    </row>
    <row r="5116" spans="2:2">
      <c r="B5116"/>
    </row>
    <row r="5117" spans="2:2">
      <c r="B5117"/>
    </row>
    <row r="5118" spans="2:2">
      <c r="B5118"/>
    </row>
    <row r="5119" spans="2:2">
      <c r="B5119"/>
    </row>
    <row r="5120" spans="2:2">
      <c r="B5120"/>
    </row>
    <row r="5121" spans="2:2">
      <c r="B5121"/>
    </row>
    <row r="5122" spans="2:2">
      <c r="B5122"/>
    </row>
    <row r="5123" spans="2:2">
      <c r="B5123"/>
    </row>
    <row r="5124" spans="2:2">
      <c r="B5124"/>
    </row>
    <row r="5125" spans="2:2">
      <c r="B5125"/>
    </row>
    <row r="5126" spans="2:2">
      <c r="B5126"/>
    </row>
    <row r="5127" spans="2:2">
      <c r="B5127"/>
    </row>
    <row r="5128" spans="2:2">
      <c r="B5128"/>
    </row>
    <row r="5129" spans="2:2">
      <c r="B5129"/>
    </row>
    <row r="5130" spans="2:2">
      <c r="B5130"/>
    </row>
    <row r="5131" spans="2:2">
      <c r="B5131"/>
    </row>
    <row r="5132" spans="2:2">
      <c r="B5132"/>
    </row>
    <row r="5133" spans="2:2">
      <c r="B5133"/>
    </row>
    <row r="5134" spans="2:2">
      <c r="B5134"/>
    </row>
    <row r="5135" spans="2:2">
      <c r="B5135"/>
    </row>
    <row r="5136" spans="2:2">
      <c r="B5136"/>
    </row>
    <row r="5137" spans="2:2">
      <c r="B5137"/>
    </row>
    <row r="5138" spans="2:2">
      <c r="B5138"/>
    </row>
    <row r="5139" spans="2:2">
      <c r="B5139"/>
    </row>
    <row r="5140" spans="2:2">
      <c r="B5140"/>
    </row>
    <row r="5141" spans="2:2">
      <c r="B5141"/>
    </row>
    <row r="5142" spans="2:2">
      <c r="B5142"/>
    </row>
    <row r="5143" spans="2:2">
      <c r="B5143"/>
    </row>
    <row r="5144" spans="2:2">
      <c r="B5144"/>
    </row>
    <row r="5145" spans="2:2">
      <c r="B5145"/>
    </row>
    <row r="5146" spans="2:2">
      <c r="B5146"/>
    </row>
    <row r="5147" spans="2:2">
      <c r="B5147"/>
    </row>
    <row r="5148" spans="2:2">
      <c r="B5148"/>
    </row>
    <row r="5149" spans="2:2">
      <c r="B5149"/>
    </row>
    <row r="5150" spans="2:2">
      <c r="B5150"/>
    </row>
    <row r="5151" spans="2:2">
      <c r="B5151"/>
    </row>
    <row r="5152" spans="2:2">
      <c r="B5152"/>
    </row>
    <row r="5153" spans="2:2">
      <c r="B5153"/>
    </row>
    <row r="5154" spans="2:2">
      <c r="B5154"/>
    </row>
    <row r="5155" spans="2:2">
      <c r="B5155"/>
    </row>
    <row r="5156" spans="2:2">
      <c r="B5156"/>
    </row>
    <row r="5157" spans="2:2">
      <c r="B5157"/>
    </row>
    <row r="5158" spans="2:2">
      <c r="B5158"/>
    </row>
    <row r="5159" spans="2:2">
      <c r="B5159"/>
    </row>
    <row r="5160" spans="2:2">
      <c r="B5160"/>
    </row>
    <row r="5161" spans="2:2">
      <c r="B5161"/>
    </row>
    <row r="5162" spans="2:2">
      <c r="B5162"/>
    </row>
    <row r="5163" spans="2:2">
      <c r="B5163"/>
    </row>
    <row r="5164" spans="2:2">
      <c r="B5164"/>
    </row>
    <row r="5165" spans="2:2">
      <c r="B5165"/>
    </row>
    <row r="5166" spans="2:2">
      <c r="B5166"/>
    </row>
    <row r="5167" spans="2:2">
      <c r="B5167"/>
    </row>
    <row r="5168" spans="2:2">
      <c r="B5168"/>
    </row>
    <row r="5169" spans="2:2">
      <c r="B5169"/>
    </row>
    <row r="5170" spans="2:2">
      <c r="B5170"/>
    </row>
    <row r="5171" spans="2:2">
      <c r="B5171"/>
    </row>
    <row r="5172" spans="2:2">
      <c r="B5172"/>
    </row>
    <row r="5173" spans="2:2">
      <c r="B5173"/>
    </row>
    <row r="5174" spans="2:2">
      <c r="B5174"/>
    </row>
    <row r="5175" spans="2:2">
      <c r="B5175"/>
    </row>
    <row r="5176" spans="2:2">
      <c r="B5176"/>
    </row>
    <row r="5177" spans="2:2">
      <c r="B5177"/>
    </row>
    <row r="5178" spans="2:2">
      <c r="B5178"/>
    </row>
    <row r="5179" spans="2:2">
      <c r="B5179"/>
    </row>
    <row r="5180" spans="2:2">
      <c r="B5180"/>
    </row>
    <row r="5181" spans="2:2">
      <c r="B5181"/>
    </row>
    <row r="5182" spans="2:2">
      <c r="B5182"/>
    </row>
    <row r="5183" spans="2:2">
      <c r="B5183"/>
    </row>
    <row r="5184" spans="2:2">
      <c r="B5184"/>
    </row>
    <row r="5185" spans="2:2">
      <c r="B5185"/>
    </row>
    <row r="5186" spans="2:2">
      <c r="B5186"/>
    </row>
    <row r="5187" spans="2:2">
      <c r="B5187"/>
    </row>
    <row r="5188" spans="2:2">
      <c r="B5188"/>
    </row>
    <row r="5189" spans="2:2">
      <c r="B5189"/>
    </row>
    <row r="5190" spans="2:2">
      <c r="B5190"/>
    </row>
    <row r="5191" spans="2:2">
      <c r="B5191"/>
    </row>
    <row r="5192" spans="2:2">
      <c r="B5192"/>
    </row>
    <row r="5193" spans="2:2">
      <c r="B5193"/>
    </row>
    <row r="5194" spans="2:2">
      <c r="B5194"/>
    </row>
    <row r="5195" spans="2:2">
      <c r="B5195"/>
    </row>
    <row r="5196" spans="2:2">
      <c r="B5196"/>
    </row>
    <row r="5197" spans="2:2">
      <c r="B5197"/>
    </row>
    <row r="5198" spans="2:2">
      <c r="B5198"/>
    </row>
    <row r="5199" spans="2:2">
      <c r="B5199"/>
    </row>
    <row r="5200" spans="2:2">
      <c r="B5200"/>
    </row>
    <row r="5201" spans="2:2">
      <c r="B5201"/>
    </row>
    <row r="5202" spans="2:2">
      <c r="B5202"/>
    </row>
    <row r="5203" spans="2:2">
      <c r="B5203"/>
    </row>
    <row r="5204" spans="2:2">
      <c r="B5204"/>
    </row>
    <row r="5205" spans="2:2">
      <c r="B5205"/>
    </row>
    <row r="5206" spans="2:2">
      <c r="B5206"/>
    </row>
    <row r="5207" spans="2:2">
      <c r="B5207"/>
    </row>
    <row r="5208" spans="2:2">
      <c r="B5208"/>
    </row>
    <row r="5209" spans="2:2">
      <c r="B5209"/>
    </row>
    <row r="5210" spans="2:2">
      <c r="B5210"/>
    </row>
    <row r="5211" spans="2:2">
      <c r="B5211"/>
    </row>
    <row r="5212" spans="2:2">
      <c r="B5212"/>
    </row>
    <row r="5213" spans="2:2">
      <c r="B5213"/>
    </row>
    <row r="5214" spans="2:2">
      <c r="B5214"/>
    </row>
    <row r="5215" spans="2:2">
      <c r="B5215"/>
    </row>
    <row r="5216" spans="2:2">
      <c r="B5216"/>
    </row>
    <row r="5217" spans="2:2">
      <c r="B5217"/>
    </row>
    <row r="5218" spans="2:2">
      <c r="B5218"/>
    </row>
    <row r="5219" spans="2:2">
      <c r="B5219"/>
    </row>
    <row r="5220" spans="2:2">
      <c r="B5220"/>
    </row>
    <row r="5221" spans="2:2">
      <c r="B5221"/>
    </row>
    <row r="5222" spans="2:2">
      <c r="B5222"/>
    </row>
    <row r="5223" spans="2:2">
      <c r="B5223"/>
    </row>
    <row r="5224" spans="2:2">
      <c r="B5224"/>
    </row>
    <row r="5225" spans="2:2">
      <c r="B5225"/>
    </row>
    <row r="5226" spans="2:2">
      <c r="B5226"/>
    </row>
    <row r="5227" spans="2:2">
      <c r="B5227"/>
    </row>
    <row r="5228" spans="2:2">
      <c r="B5228"/>
    </row>
    <row r="5229" spans="2:2">
      <c r="B5229"/>
    </row>
    <row r="5230" spans="2:2">
      <c r="B5230"/>
    </row>
    <row r="5231" spans="2:2">
      <c r="B5231"/>
    </row>
    <row r="5232" spans="2:2">
      <c r="B5232"/>
    </row>
    <row r="5233" spans="2:2">
      <c r="B5233"/>
    </row>
    <row r="5234" spans="2:2">
      <c r="B5234"/>
    </row>
    <row r="5235" spans="2:2">
      <c r="B5235"/>
    </row>
    <row r="5236" spans="2:2">
      <c r="B5236"/>
    </row>
    <row r="5237" spans="2:2">
      <c r="B5237"/>
    </row>
    <row r="5238" spans="2:2">
      <c r="B5238"/>
    </row>
    <row r="5239" spans="2:2">
      <c r="B5239"/>
    </row>
    <row r="5240" spans="2:2">
      <c r="B5240"/>
    </row>
    <row r="5241" spans="2:2">
      <c r="B5241"/>
    </row>
    <row r="5242" spans="2:2">
      <c r="B5242"/>
    </row>
    <row r="5243" spans="2:2">
      <c r="B5243"/>
    </row>
    <row r="5244" spans="2:2">
      <c r="B5244"/>
    </row>
    <row r="5245" spans="2:2">
      <c r="B5245"/>
    </row>
    <row r="5246" spans="2:2">
      <c r="B5246"/>
    </row>
    <row r="5247" spans="2:2">
      <c r="B5247"/>
    </row>
    <row r="5248" spans="2:2">
      <c r="B5248"/>
    </row>
    <row r="5249" spans="2:2">
      <c r="B5249"/>
    </row>
    <row r="5250" spans="2:2">
      <c r="B5250"/>
    </row>
    <row r="5251" spans="2:2">
      <c r="B5251"/>
    </row>
    <row r="5252" spans="2:2">
      <c r="B5252"/>
    </row>
    <row r="5253" spans="2:2">
      <c r="B5253"/>
    </row>
    <row r="5254" spans="2:2">
      <c r="B5254"/>
    </row>
    <row r="5255" spans="2:2">
      <c r="B5255"/>
    </row>
    <row r="5256" spans="2:2">
      <c r="B5256"/>
    </row>
    <row r="5257" spans="2:2">
      <c r="B5257"/>
    </row>
    <row r="5258" spans="2:2">
      <c r="B5258"/>
    </row>
    <row r="5259" spans="2:2">
      <c r="B5259"/>
    </row>
    <row r="5260" spans="2:2">
      <c r="B5260"/>
    </row>
    <row r="5261" spans="2:2">
      <c r="B5261"/>
    </row>
    <row r="5262" spans="2:2">
      <c r="B5262"/>
    </row>
    <row r="5263" spans="2:2">
      <c r="B5263"/>
    </row>
    <row r="5264" spans="2:2">
      <c r="B5264"/>
    </row>
    <row r="5265" spans="2:2">
      <c r="B5265"/>
    </row>
    <row r="5266" spans="2:2">
      <c r="B5266"/>
    </row>
    <row r="5267" spans="2:2">
      <c r="B5267"/>
    </row>
    <row r="5268" spans="2:2">
      <c r="B5268"/>
    </row>
    <row r="5269" spans="2:2">
      <c r="B5269"/>
    </row>
    <row r="5270" spans="2:2">
      <c r="B5270"/>
    </row>
    <row r="5271" spans="2:2">
      <c r="B5271"/>
    </row>
    <row r="5272" spans="2:2">
      <c r="B5272"/>
    </row>
    <row r="5273" spans="2:2">
      <c r="B5273"/>
    </row>
    <row r="5274" spans="2:2">
      <c r="B5274"/>
    </row>
    <row r="5275" spans="2:2">
      <c r="B5275"/>
    </row>
    <row r="5276" spans="2:2">
      <c r="B5276"/>
    </row>
    <row r="5277" spans="2:2">
      <c r="B5277"/>
    </row>
    <row r="5278" spans="2:2">
      <c r="B5278"/>
    </row>
    <row r="5279" spans="2:2">
      <c r="B5279"/>
    </row>
    <row r="5280" spans="2:2">
      <c r="B5280"/>
    </row>
    <row r="5281" spans="2:2">
      <c r="B5281"/>
    </row>
    <row r="5282" spans="2:2">
      <c r="B5282"/>
    </row>
    <row r="5283" spans="2:2">
      <c r="B5283"/>
    </row>
    <row r="5284" spans="2:2">
      <c r="B5284"/>
    </row>
    <row r="5285" spans="2:2">
      <c r="B5285"/>
    </row>
    <row r="5286" spans="2:2">
      <c r="B5286"/>
    </row>
    <row r="5287" spans="2:2">
      <c r="B5287"/>
    </row>
    <row r="5288" spans="2:2">
      <c r="B5288"/>
    </row>
    <row r="5289" spans="2:2">
      <c r="B5289"/>
    </row>
    <row r="5290" spans="2:2">
      <c r="B5290"/>
    </row>
    <row r="5291" spans="2:2">
      <c r="B5291"/>
    </row>
    <row r="5292" spans="2:2">
      <c r="B5292"/>
    </row>
    <row r="5293" spans="2:2">
      <c r="B5293"/>
    </row>
    <row r="5294" spans="2:2">
      <c r="B5294"/>
    </row>
    <row r="5295" spans="2:2">
      <c r="B5295"/>
    </row>
    <row r="5296" spans="2:2">
      <c r="B5296"/>
    </row>
    <row r="5297" spans="2:2">
      <c r="B5297"/>
    </row>
    <row r="5298" spans="2:2">
      <c r="B5298"/>
    </row>
    <row r="5299" spans="2:2">
      <c r="B5299"/>
    </row>
    <row r="5300" spans="2:2">
      <c r="B5300"/>
    </row>
    <row r="5301" spans="2:2">
      <c r="B5301"/>
    </row>
    <row r="5302" spans="2:2">
      <c r="B5302"/>
    </row>
    <row r="5303" spans="2:2">
      <c r="B5303"/>
    </row>
    <row r="5304" spans="2:2">
      <c r="B5304"/>
    </row>
    <row r="5305" spans="2:2">
      <c r="B5305"/>
    </row>
    <row r="5306" spans="2:2">
      <c r="B5306"/>
    </row>
    <row r="5307" spans="2:2">
      <c r="B5307"/>
    </row>
    <row r="5308" spans="2:2">
      <c r="B5308"/>
    </row>
    <row r="5309" spans="2:2">
      <c r="B5309"/>
    </row>
    <row r="5310" spans="2:2">
      <c r="B5310"/>
    </row>
    <row r="5311" spans="2:2">
      <c r="B5311"/>
    </row>
    <row r="5312" spans="2:2">
      <c r="B5312"/>
    </row>
    <row r="5313" spans="2:2">
      <c r="B5313"/>
    </row>
    <row r="5314" spans="2:2">
      <c r="B5314"/>
    </row>
    <row r="5315" spans="2:2">
      <c r="B5315"/>
    </row>
    <row r="5316" spans="2:2">
      <c r="B5316"/>
    </row>
    <row r="5317" spans="2:2">
      <c r="B5317"/>
    </row>
    <row r="5318" spans="2:2">
      <c r="B5318"/>
    </row>
    <row r="5319" spans="2:2">
      <c r="B5319"/>
    </row>
    <row r="5320" spans="2:2">
      <c r="B5320"/>
    </row>
    <row r="5321" spans="2:2">
      <c r="B5321"/>
    </row>
    <row r="5322" spans="2:2">
      <c r="B5322"/>
    </row>
    <row r="5323" spans="2:2">
      <c r="B5323"/>
    </row>
    <row r="5324" spans="2:2">
      <c r="B5324"/>
    </row>
    <row r="5325" spans="2:2">
      <c r="B5325"/>
    </row>
    <row r="5326" spans="2:2">
      <c r="B5326"/>
    </row>
    <row r="5327" spans="2:2">
      <c r="B5327"/>
    </row>
    <row r="5328" spans="2:2">
      <c r="B5328"/>
    </row>
    <row r="5329" spans="2:2">
      <c r="B5329"/>
    </row>
    <row r="5330" spans="2:2">
      <c r="B5330"/>
    </row>
    <row r="5331" spans="2:2">
      <c r="B5331"/>
    </row>
    <row r="5332" spans="2:2">
      <c r="B5332"/>
    </row>
    <row r="5333" spans="2:2">
      <c r="B5333"/>
    </row>
    <row r="5334" spans="2:2">
      <c r="B5334"/>
    </row>
    <row r="5335" spans="2:2">
      <c r="B5335"/>
    </row>
    <row r="5336" spans="2:2">
      <c r="B5336"/>
    </row>
    <row r="5337" spans="2:2">
      <c r="B5337"/>
    </row>
    <row r="5338" spans="2:2">
      <c r="B5338"/>
    </row>
    <row r="5339" spans="2:2">
      <c r="B5339"/>
    </row>
    <row r="5340" spans="2:2">
      <c r="B5340"/>
    </row>
    <row r="5341" spans="2:2">
      <c r="B5341"/>
    </row>
    <row r="5342" spans="2:2">
      <c r="B5342"/>
    </row>
    <row r="5343" spans="2:2">
      <c r="B5343"/>
    </row>
    <row r="5344" spans="2:2">
      <c r="B5344"/>
    </row>
    <row r="5345" spans="2:2">
      <c r="B5345"/>
    </row>
    <row r="5346" spans="2:2">
      <c r="B5346"/>
    </row>
    <row r="5347" spans="2:2">
      <c r="B5347"/>
    </row>
    <row r="5348" spans="2:2">
      <c r="B5348"/>
    </row>
    <row r="5349" spans="2:2">
      <c r="B5349"/>
    </row>
    <row r="5350" spans="2:2">
      <c r="B5350"/>
    </row>
    <row r="5351" spans="2:2">
      <c r="B5351"/>
    </row>
    <row r="5352" spans="2:2">
      <c r="B5352"/>
    </row>
    <row r="5353" spans="2:2">
      <c r="B5353"/>
    </row>
    <row r="5354" spans="2:2">
      <c r="B5354"/>
    </row>
    <row r="5355" spans="2:2">
      <c r="B5355"/>
    </row>
    <row r="5356" spans="2:2">
      <c r="B5356"/>
    </row>
    <row r="5357" spans="2:2">
      <c r="B5357"/>
    </row>
    <row r="5358" spans="2:2">
      <c r="B5358"/>
    </row>
    <row r="5359" spans="2:2">
      <c r="B5359"/>
    </row>
    <row r="5360" spans="2:2">
      <c r="B5360"/>
    </row>
    <row r="5361" spans="2:2">
      <c r="B5361"/>
    </row>
    <row r="5362" spans="2:2">
      <c r="B5362"/>
    </row>
    <row r="5363" spans="2:2">
      <c r="B5363"/>
    </row>
    <row r="5364" spans="2:2">
      <c r="B5364"/>
    </row>
    <row r="5365" spans="2:2">
      <c r="B5365"/>
    </row>
    <row r="5366" spans="2:2">
      <c r="B5366"/>
    </row>
    <row r="5367" spans="2:2">
      <c r="B5367"/>
    </row>
    <row r="5368" spans="2:2">
      <c r="B5368"/>
    </row>
    <row r="5369" spans="2:2">
      <c r="B5369"/>
    </row>
    <row r="5370" spans="2:2">
      <c r="B5370"/>
    </row>
    <row r="5371" spans="2:2">
      <c r="B5371"/>
    </row>
    <row r="5372" spans="2:2">
      <c r="B5372"/>
    </row>
    <row r="5373" spans="2:2">
      <c r="B5373"/>
    </row>
    <row r="5374" spans="2:2">
      <c r="B5374"/>
    </row>
    <row r="5375" spans="2:2">
      <c r="B5375"/>
    </row>
    <row r="5376" spans="2:2">
      <c r="B5376"/>
    </row>
    <row r="5377" spans="2:2">
      <c r="B5377"/>
    </row>
    <row r="5378" spans="2:2">
      <c r="B5378"/>
    </row>
    <row r="5379" spans="2:2">
      <c r="B5379"/>
    </row>
    <row r="5380" spans="2:2">
      <c r="B5380"/>
    </row>
    <row r="5381" spans="2:2">
      <c r="B5381"/>
    </row>
    <row r="5382" spans="2:2">
      <c r="B5382"/>
    </row>
    <row r="5383" spans="2:2">
      <c r="B5383"/>
    </row>
    <row r="5384" spans="2:2">
      <c r="B5384"/>
    </row>
    <row r="5385" spans="2:2">
      <c r="B5385"/>
    </row>
    <row r="5386" spans="2:2">
      <c r="B5386"/>
    </row>
    <row r="5387" spans="2:2">
      <c r="B5387"/>
    </row>
    <row r="5388" spans="2:2">
      <c r="B5388"/>
    </row>
    <row r="5389" spans="2:2">
      <c r="B5389"/>
    </row>
    <row r="5390" spans="2:2">
      <c r="B5390"/>
    </row>
    <row r="5391" spans="2:2">
      <c r="B5391"/>
    </row>
    <row r="5392" spans="2:2">
      <c r="B5392"/>
    </row>
    <row r="5393" spans="2:2">
      <c r="B5393"/>
    </row>
    <row r="5394" spans="2:2">
      <c r="B5394"/>
    </row>
    <row r="5395" spans="2:2">
      <c r="B5395"/>
    </row>
    <row r="5396" spans="2:2">
      <c r="B5396"/>
    </row>
    <row r="5397" spans="2:2">
      <c r="B5397"/>
    </row>
    <row r="5398" spans="2:2">
      <c r="B5398"/>
    </row>
    <row r="5399" spans="2:2">
      <c r="B5399"/>
    </row>
    <row r="5400" spans="2:2">
      <c r="B5400"/>
    </row>
    <row r="5401" spans="2:2">
      <c r="B5401"/>
    </row>
    <row r="5402" spans="2:2">
      <c r="B5402"/>
    </row>
    <row r="5403" spans="2:2">
      <c r="B5403"/>
    </row>
    <row r="5404" spans="2:2">
      <c r="B5404"/>
    </row>
    <row r="5405" spans="2:2">
      <c r="B5405"/>
    </row>
    <row r="5406" spans="2:2">
      <c r="B5406"/>
    </row>
    <row r="5407" spans="2:2">
      <c r="B5407"/>
    </row>
    <row r="5408" spans="2:2">
      <c r="B5408"/>
    </row>
    <row r="5409" spans="2:2">
      <c r="B5409"/>
    </row>
    <row r="5410" spans="2:2">
      <c r="B5410"/>
    </row>
    <row r="5411" spans="2:2">
      <c r="B5411"/>
    </row>
    <row r="5412" spans="2:2">
      <c r="B5412"/>
    </row>
    <row r="5413" spans="2:2">
      <c r="B5413"/>
    </row>
    <row r="5414" spans="2:2">
      <c r="B5414"/>
    </row>
    <row r="5415" spans="2:2">
      <c r="B5415"/>
    </row>
    <row r="5416" spans="2:2">
      <c r="B5416"/>
    </row>
    <row r="5417" spans="2:2">
      <c r="B5417"/>
    </row>
    <row r="5418" spans="2:2">
      <c r="B5418"/>
    </row>
    <row r="5419" spans="2:2">
      <c r="B5419"/>
    </row>
    <row r="5420" spans="2:2">
      <c r="B5420"/>
    </row>
    <row r="5421" spans="2:2">
      <c r="B5421"/>
    </row>
    <row r="5422" spans="2:2">
      <c r="B5422"/>
    </row>
    <row r="5423" spans="2:2">
      <c r="B5423"/>
    </row>
    <row r="5424" spans="2:2">
      <c r="B5424"/>
    </row>
    <row r="5425" spans="2:2">
      <c r="B5425"/>
    </row>
    <row r="5426" spans="2:2">
      <c r="B5426"/>
    </row>
    <row r="5427" spans="2:2">
      <c r="B5427"/>
    </row>
    <row r="5428" spans="2:2">
      <c r="B5428"/>
    </row>
    <row r="5429" spans="2:2">
      <c r="B5429"/>
    </row>
    <row r="5430" spans="2:2">
      <c r="B5430"/>
    </row>
    <row r="5431" spans="2:2">
      <c r="B5431"/>
    </row>
    <row r="5432" spans="2:2">
      <c r="B5432"/>
    </row>
    <row r="5433" spans="2:2">
      <c r="B5433"/>
    </row>
    <row r="5434" spans="2:2">
      <c r="B5434"/>
    </row>
    <row r="5435" spans="2:2">
      <c r="B5435"/>
    </row>
    <row r="5436" spans="2:2">
      <c r="B5436"/>
    </row>
    <row r="5437" spans="2:2">
      <c r="B5437"/>
    </row>
    <row r="5438" spans="2:2">
      <c r="B5438"/>
    </row>
    <row r="5439" spans="2:2">
      <c r="B5439"/>
    </row>
    <row r="5440" spans="2:2">
      <c r="B5440"/>
    </row>
    <row r="5441" spans="2:2">
      <c r="B5441"/>
    </row>
    <row r="5442" spans="2:2">
      <c r="B5442"/>
    </row>
    <row r="5443" spans="2:2">
      <c r="B5443"/>
    </row>
    <row r="5444" spans="2:2">
      <c r="B5444"/>
    </row>
    <row r="5445" spans="2:2">
      <c r="B5445"/>
    </row>
    <row r="5446" spans="2:2">
      <c r="B5446"/>
    </row>
    <row r="5447" spans="2:2">
      <c r="B5447"/>
    </row>
    <row r="5448" spans="2:2">
      <c r="B5448"/>
    </row>
    <row r="5449" spans="2:2">
      <c r="B5449"/>
    </row>
    <row r="5450" spans="2:2">
      <c r="B5450"/>
    </row>
    <row r="5451" spans="2:2">
      <c r="B5451"/>
    </row>
    <row r="5452" spans="2:2">
      <c r="B5452"/>
    </row>
    <row r="5453" spans="2:2">
      <c r="B5453"/>
    </row>
    <row r="5454" spans="2:2">
      <c r="B5454"/>
    </row>
    <row r="5455" spans="2:2">
      <c r="B5455"/>
    </row>
    <row r="5456" spans="2:2">
      <c r="B5456"/>
    </row>
    <row r="5457" spans="2:2">
      <c r="B5457"/>
    </row>
    <row r="5458" spans="2:2">
      <c r="B5458"/>
    </row>
    <row r="5459" spans="2:2">
      <c r="B5459"/>
    </row>
    <row r="5460" spans="2:2">
      <c r="B5460"/>
    </row>
    <row r="5461" spans="2:2">
      <c r="B5461"/>
    </row>
    <row r="5462" spans="2:2">
      <c r="B5462"/>
    </row>
    <row r="5463" spans="2:2">
      <c r="B5463"/>
    </row>
    <row r="5464" spans="2:2">
      <c r="B5464"/>
    </row>
    <row r="5465" spans="2:2">
      <c r="B5465"/>
    </row>
    <row r="5466" spans="2:2">
      <c r="B5466"/>
    </row>
    <row r="5467" spans="2:2">
      <c r="B5467"/>
    </row>
    <row r="5468" spans="2:2">
      <c r="B5468"/>
    </row>
    <row r="5469" spans="2:2">
      <c r="B5469"/>
    </row>
    <row r="5470" spans="2:2">
      <c r="B5470"/>
    </row>
    <row r="5471" spans="2:2">
      <c r="B5471"/>
    </row>
    <row r="5472" spans="2:2">
      <c r="B5472"/>
    </row>
    <row r="5473" spans="2:2">
      <c r="B5473"/>
    </row>
    <row r="5474" spans="2:2">
      <c r="B5474"/>
    </row>
    <row r="5475" spans="2:2">
      <c r="B5475"/>
    </row>
    <row r="5476" spans="2:2">
      <c r="B5476"/>
    </row>
    <row r="5477" spans="2:2">
      <c r="B5477"/>
    </row>
    <row r="5478" spans="2:2">
      <c r="B5478"/>
    </row>
    <row r="5479" spans="2:2">
      <c r="B5479"/>
    </row>
    <row r="5480" spans="2:2">
      <c r="B5480"/>
    </row>
    <row r="5481" spans="2:2">
      <c r="B5481"/>
    </row>
    <row r="5482" spans="2:2">
      <c r="B5482"/>
    </row>
    <row r="5483" spans="2:2">
      <c r="B5483"/>
    </row>
    <row r="5484" spans="2:2">
      <c r="B5484"/>
    </row>
    <row r="5485" spans="2:2">
      <c r="B5485"/>
    </row>
    <row r="5486" spans="2:2">
      <c r="B5486"/>
    </row>
    <row r="5487" spans="2:2">
      <c r="B5487"/>
    </row>
    <row r="5488" spans="2:2">
      <c r="B5488"/>
    </row>
    <row r="5489" spans="2:2">
      <c r="B5489"/>
    </row>
    <row r="5490" spans="2:2">
      <c r="B5490"/>
    </row>
    <row r="5491" spans="2:2">
      <c r="B5491"/>
    </row>
    <row r="5492" spans="2:2">
      <c r="B5492"/>
    </row>
    <row r="5493" spans="2:2">
      <c r="B5493"/>
    </row>
    <row r="5494" spans="2:2">
      <c r="B5494"/>
    </row>
    <row r="5495" spans="2:2">
      <c r="B5495"/>
    </row>
    <row r="5496" spans="2:2">
      <c r="B5496"/>
    </row>
    <row r="5497" spans="2:2">
      <c r="B5497"/>
    </row>
    <row r="5498" spans="2:2">
      <c r="B5498"/>
    </row>
    <row r="5499" spans="2:2">
      <c r="B5499"/>
    </row>
    <row r="5500" spans="2:2">
      <c r="B5500"/>
    </row>
    <row r="5501" spans="2:2">
      <c r="B5501"/>
    </row>
    <row r="5502" spans="2:2">
      <c r="B5502"/>
    </row>
    <row r="5503" spans="2:2">
      <c r="B5503"/>
    </row>
    <row r="5504" spans="2:2">
      <c r="B5504"/>
    </row>
    <row r="5505" spans="2:2">
      <c r="B5505"/>
    </row>
    <row r="5506" spans="2:2">
      <c r="B5506"/>
    </row>
    <row r="5507" spans="2:2">
      <c r="B5507"/>
    </row>
    <row r="5508" spans="2:2">
      <c r="B5508"/>
    </row>
    <row r="5509" spans="2:2">
      <c r="B5509"/>
    </row>
    <row r="5510" spans="2:2">
      <c r="B5510"/>
    </row>
    <row r="5511" spans="2:2">
      <c r="B5511"/>
    </row>
    <row r="5512" spans="2:2">
      <c r="B5512"/>
    </row>
    <row r="5513" spans="2:2">
      <c r="B5513"/>
    </row>
    <row r="5514" spans="2:2">
      <c r="B5514"/>
    </row>
    <row r="5515" spans="2:2">
      <c r="B5515"/>
    </row>
    <row r="5516" spans="2:2">
      <c r="B5516"/>
    </row>
    <row r="5517" spans="2:2">
      <c r="B5517"/>
    </row>
    <row r="5518" spans="2:2">
      <c r="B5518"/>
    </row>
    <row r="5519" spans="2:2">
      <c r="B5519"/>
    </row>
    <row r="5520" spans="2:2">
      <c r="B5520"/>
    </row>
    <row r="5521" spans="2:2">
      <c r="B5521"/>
    </row>
    <row r="5522" spans="2:2">
      <c r="B5522"/>
    </row>
    <row r="5523" spans="2:2">
      <c r="B5523"/>
    </row>
    <row r="5524" spans="2:2">
      <c r="B5524"/>
    </row>
    <row r="5525" spans="2:2">
      <c r="B5525"/>
    </row>
    <row r="5526" spans="2:2">
      <c r="B5526"/>
    </row>
    <row r="5527" spans="2:2">
      <c r="B5527"/>
    </row>
    <row r="5528" spans="2:2">
      <c r="B5528"/>
    </row>
    <row r="5529" spans="2:2">
      <c r="B5529"/>
    </row>
    <row r="5530" spans="2:2">
      <c r="B5530"/>
    </row>
    <row r="5531" spans="2:2">
      <c r="B5531"/>
    </row>
    <row r="5532" spans="2:2">
      <c r="B5532"/>
    </row>
    <row r="5533" spans="2:2">
      <c r="B5533"/>
    </row>
    <row r="5534" spans="2:2">
      <c r="B5534"/>
    </row>
    <row r="5535" spans="2:2">
      <c r="B5535"/>
    </row>
    <row r="5536" spans="2:2">
      <c r="B5536"/>
    </row>
    <row r="5537" spans="2:2">
      <c r="B5537"/>
    </row>
    <row r="5538" spans="2:2">
      <c r="B5538"/>
    </row>
    <row r="5539" spans="2:2">
      <c r="B5539"/>
    </row>
    <row r="5540" spans="2:2">
      <c r="B5540"/>
    </row>
    <row r="5541" spans="2:2">
      <c r="B5541"/>
    </row>
    <row r="5542" spans="2:2">
      <c r="B5542"/>
    </row>
    <row r="5543" spans="2:2">
      <c r="B5543"/>
    </row>
    <row r="5544" spans="2:2">
      <c r="B5544"/>
    </row>
    <row r="5545" spans="2:2">
      <c r="B5545"/>
    </row>
    <row r="5546" spans="2:2">
      <c r="B5546"/>
    </row>
    <row r="5547" spans="2:2">
      <c r="B5547"/>
    </row>
    <row r="5548" spans="2:2">
      <c r="B5548"/>
    </row>
    <row r="5549" spans="2:2">
      <c r="B5549"/>
    </row>
    <row r="5550" spans="2:2">
      <c r="B5550"/>
    </row>
    <row r="5551" spans="2:2">
      <c r="B5551"/>
    </row>
    <row r="5552" spans="2:2">
      <c r="B5552"/>
    </row>
    <row r="5553" spans="2:4">
      <c r="B5553"/>
    </row>
    <row r="5554" spans="2:4">
      <c r="B5554"/>
    </row>
    <row r="5555" spans="2:4">
      <c r="B5555"/>
    </row>
    <row r="5556" spans="2:4">
      <c r="B5556"/>
    </row>
    <row r="5557" spans="2:4">
      <c r="B5557"/>
    </row>
    <row r="5558" spans="2:4">
      <c r="B5558"/>
    </row>
    <row r="5559" spans="2:4">
      <c r="B5559"/>
    </row>
    <row r="5560" spans="2:4">
      <c r="B5560"/>
    </row>
    <row r="5561" spans="2:4">
      <c r="B5561"/>
    </row>
    <row r="5562" spans="2:4">
      <c r="B5562"/>
    </row>
    <row r="5563" spans="2:4">
      <c r="B5563"/>
    </row>
    <row r="5564" spans="2:4">
      <c r="B5564"/>
    </row>
    <row r="5565" spans="2:4">
      <c r="B5565"/>
    </row>
    <row r="5566" spans="2:4">
      <c r="B5566"/>
    </row>
    <row r="5567" spans="2:4">
      <c r="B5567"/>
      <c r="D5567"/>
    </row>
    <row r="5568" spans="2:4">
      <c r="B5568"/>
      <c r="D5568"/>
    </row>
    <row r="5569" spans="2:4">
      <c r="B5569"/>
      <c r="D5569"/>
    </row>
    <row r="5570" spans="2:4">
      <c r="B5570"/>
      <c r="D5570"/>
    </row>
    <row r="5571" spans="2:4">
      <c r="B5571"/>
      <c r="D5571"/>
    </row>
    <row r="5572" spans="2:4">
      <c r="B5572"/>
      <c r="D5572"/>
    </row>
    <row r="5573" spans="2:4">
      <c r="B5573"/>
      <c r="D5573"/>
    </row>
    <row r="5574" spans="2:4">
      <c r="B5574"/>
      <c r="D5574"/>
    </row>
    <row r="5575" spans="2:4">
      <c r="B5575"/>
      <c r="D5575"/>
    </row>
    <row r="5576" spans="2:4">
      <c r="B5576"/>
      <c r="D5576"/>
    </row>
    <row r="5577" spans="2:4">
      <c r="B5577"/>
      <c r="D5577"/>
    </row>
    <row r="5578" spans="2:4">
      <c r="B5578"/>
      <c r="D5578"/>
    </row>
    <row r="5579" spans="2:4">
      <c r="B5579"/>
      <c r="D5579"/>
    </row>
    <row r="5580" spans="2:4">
      <c r="B5580"/>
      <c r="D5580"/>
    </row>
    <row r="5581" spans="2:4">
      <c r="B5581"/>
      <c r="D5581"/>
    </row>
    <row r="5582" spans="2:4">
      <c r="B5582"/>
      <c r="D5582"/>
    </row>
    <row r="5583" spans="2:4">
      <c r="B5583"/>
      <c r="D5583"/>
    </row>
    <row r="5584" spans="2:4">
      <c r="B5584"/>
      <c r="D5584"/>
    </row>
    <row r="5585" spans="2:4">
      <c r="B5585"/>
      <c r="D5585"/>
    </row>
    <row r="5586" spans="2:4">
      <c r="B5586"/>
      <c r="D5586"/>
    </row>
    <row r="5587" spans="2:4">
      <c r="B5587"/>
      <c r="D5587"/>
    </row>
    <row r="5588" spans="2:4">
      <c r="B5588"/>
      <c r="D5588"/>
    </row>
    <row r="5589" spans="2:4">
      <c r="B5589"/>
      <c r="D5589"/>
    </row>
    <row r="5590" spans="2:4">
      <c r="B5590"/>
      <c r="D5590"/>
    </row>
    <row r="5591" spans="2:4">
      <c r="B5591"/>
      <c r="D5591"/>
    </row>
    <row r="5592" spans="2:4">
      <c r="B5592"/>
      <c r="D5592"/>
    </row>
    <row r="5593" spans="2:4">
      <c r="B5593"/>
      <c r="D5593"/>
    </row>
    <row r="5594" spans="2:4">
      <c r="B5594"/>
      <c r="D5594"/>
    </row>
    <row r="5595" spans="2:4">
      <c r="B5595"/>
      <c r="D5595"/>
    </row>
    <row r="5596" spans="2:4">
      <c r="B5596"/>
      <c r="D5596"/>
    </row>
    <row r="5597" spans="2:4">
      <c r="B5597"/>
      <c r="D5597"/>
    </row>
    <row r="5598" spans="2:4">
      <c r="B5598"/>
      <c r="D5598"/>
    </row>
    <row r="5599" spans="2:4">
      <c r="B5599"/>
      <c r="D5599"/>
    </row>
    <row r="5600" spans="2:4">
      <c r="B5600"/>
      <c r="D5600"/>
    </row>
    <row r="5601" spans="2:4">
      <c r="B5601"/>
      <c r="D5601"/>
    </row>
    <row r="5602" spans="2:4">
      <c r="B5602"/>
      <c r="D5602"/>
    </row>
    <row r="5603" spans="2:4">
      <c r="B5603"/>
      <c r="D5603"/>
    </row>
    <row r="5604" spans="2:4">
      <c r="B5604"/>
      <c r="D5604"/>
    </row>
    <row r="5605" spans="2:4">
      <c r="B5605"/>
      <c r="D5605"/>
    </row>
    <row r="5606" spans="2:4">
      <c r="B5606"/>
      <c r="D5606"/>
    </row>
    <row r="5607" spans="2:4">
      <c r="B5607"/>
      <c r="D5607"/>
    </row>
    <row r="5608" spans="2:4">
      <c r="B5608"/>
      <c r="D5608"/>
    </row>
    <row r="5609" spans="2:4">
      <c r="B5609"/>
      <c r="D5609"/>
    </row>
    <row r="5610" spans="2:4">
      <c r="B5610"/>
      <c r="D5610"/>
    </row>
    <row r="5611" spans="2:4">
      <c r="B5611"/>
      <c r="D5611"/>
    </row>
    <row r="5612" spans="2:4">
      <c r="B5612"/>
      <c r="D5612"/>
    </row>
    <row r="5613" spans="2:4">
      <c r="B5613"/>
      <c r="D5613"/>
    </row>
    <row r="5614" spans="2:4">
      <c r="B5614"/>
      <c r="D5614"/>
    </row>
    <row r="5615" spans="2:4">
      <c r="B5615"/>
      <c r="D5615"/>
    </row>
    <row r="5616" spans="2:4">
      <c r="B5616"/>
      <c r="D5616"/>
    </row>
    <row r="5617" spans="2:4">
      <c r="B5617"/>
      <c r="D5617"/>
    </row>
    <row r="5618" spans="2:4">
      <c r="B5618"/>
      <c r="D5618"/>
    </row>
    <row r="5619" spans="2:4">
      <c r="B5619"/>
      <c r="D5619"/>
    </row>
    <row r="5620" spans="2:4">
      <c r="B5620"/>
      <c r="D5620"/>
    </row>
    <row r="5621" spans="2:4">
      <c r="B5621"/>
      <c r="D5621"/>
    </row>
    <row r="5622" spans="2:4">
      <c r="B5622"/>
      <c r="D5622"/>
    </row>
    <row r="5623" spans="2:4">
      <c r="B5623"/>
      <c r="D5623"/>
    </row>
    <row r="5624" spans="2:4">
      <c r="B5624"/>
      <c r="D5624"/>
    </row>
    <row r="5625" spans="2:4">
      <c r="B5625"/>
      <c r="D5625"/>
    </row>
    <row r="5626" spans="2:4">
      <c r="B5626"/>
      <c r="D5626"/>
    </row>
    <row r="5627" spans="2:4">
      <c r="B5627"/>
      <c r="D5627"/>
    </row>
    <row r="5628" spans="2:4">
      <c r="B5628"/>
      <c r="D5628"/>
    </row>
    <row r="5629" spans="2:4">
      <c r="B5629"/>
      <c r="D5629"/>
    </row>
    <row r="5630" spans="2:4">
      <c r="B5630"/>
      <c r="D5630"/>
    </row>
    <row r="5631" spans="2:4">
      <c r="B5631"/>
      <c r="D5631"/>
    </row>
    <row r="5632" spans="2:4">
      <c r="B5632"/>
      <c r="D5632"/>
    </row>
    <row r="5633" spans="2:4">
      <c r="B5633"/>
      <c r="D5633"/>
    </row>
    <row r="5634" spans="2:4">
      <c r="B5634"/>
      <c r="D5634"/>
    </row>
    <row r="5635" spans="2:4">
      <c r="B5635"/>
      <c r="D5635"/>
    </row>
    <row r="5636" spans="2:4">
      <c r="B5636"/>
      <c r="D5636"/>
    </row>
    <row r="5637" spans="2:4">
      <c r="B5637"/>
      <c r="D5637"/>
    </row>
    <row r="5638" spans="2:4">
      <c r="B5638"/>
      <c r="D5638"/>
    </row>
    <row r="5639" spans="2:4">
      <c r="B5639"/>
      <c r="D5639"/>
    </row>
    <row r="5640" spans="2:4">
      <c r="B5640"/>
      <c r="D5640"/>
    </row>
    <row r="5641" spans="2:4">
      <c r="B5641"/>
      <c r="D5641"/>
    </row>
    <row r="5642" spans="2:4">
      <c r="B5642"/>
      <c r="D5642"/>
    </row>
    <row r="5643" spans="2:4">
      <c r="B5643"/>
      <c r="D5643"/>
    </row>
    <row r="5644" spans="2:4">
      <c r="B5644"/>
      <c r="D5644"/>
    </row>
    <row r="5645" spans="2:4">
      <c r="B5645"/>
      <c r="D5645"/>
    </row>
    <row r="5646" spans="2:4">
      <c r="B5646"/>
      <c r="D5646"/>
    </row>
    <row r="5647" spans="2:4">
      <c r="B5647"/>
      <c r="D5647"/>
    </row>
    <row r="5648" spans="2:4">
      <c r="B5648"/>
      <c r="D5648"/>
    </row>
    <row r="5649" spans="2:4">
      <c r="B5649"/>
      <c r="D5649"/>
    </row>
    <row r="5650" spans="2:4">
      <c r="B5650"/>
      <c r="D5650"/>
    </row>
    <row r="5651" spans="2:4">
      <c r="B5651"/>
      <c r="D5651"/>
    </row>
    <row r="5652" spans="2:4">
      <c r="B5652"/>
      <c r="D5652"/>
    </row>
    <row r="5653" spans="2:4">
      <c r="B5653"/>
      <c r="D5653"/>
    </row>
    <row r="5654" spans="2:4">
      <c r="B5654"/>
      <c r="D5654"/>
    </row>
    <row r="5655" spans="2:4">
      <c r="B5655"/>
      <c r="D5655"/>
    </row>
    <row r="5656" spans="2:4">
      <c r="B5656"/>
      <c r="D5656"/>
    </row>
    <row r="5657" spans="2:4">
      <c r="B5657"/>
      <c r="D5657"/>
    </row>
    <row r="5658" spans="2:4">
      <c r="B5658"/>
      <c r="D5658"/>
    </row>
    <row r="5659" spans="2:4">
      <c r="B5659"/>
      <c r="D5659"/>
    </row>
    <row r="5660" spans="2:4">
      <c r="B5660"/>
      <c r="D5660"/>
    </row>
    <row r="5661" spans="2:4">
      <c r="B5661"/>
      <c r="D5661"/>
    </row>
    <row r="5662" spans="2:4">
      <c r="B5662"/>
      <c r="D5662"/>
    </row>
    <row r="5663" spans="2:4">
      <c r="B5663"/>
      <c r="D5663"/>
    </row>
    <row r="5664" spans="2:4">
      <c r="B5664"/>
      <c r="D5664"/>
    </row>
    <row r="5665" spans="2:4">
      <c r="B5665"/>
      <c r="D5665"/>
    </row>
    <row r="5666" spans="2:4">
      <c r="B5666"/>
      <c r="D5666"/>
    </row>
    <row r="5667" spans="2:4">
      <c r="B5667"/>
      <c r="D5667"/>
    </row>
    <row r="5668" spans="2:4">
      <c r="B5668"/>
      <c r="D5668"/>
    </row>
    <row r="5669" spans="2:4">
      <c r="B5669"/>
      <c r="D5669"/>
    </row>
    <row r="5670" spans="2:4">
      <c r="B5670"/>
      <c r="D5670"/>
    </row>
    <row r="5671" spans="2:4">
      <c r="B5671"/>
      <c r="D5671"/>
    </row>
    <row r="5672" spans="2:4">
      <c r="B5672"/>
      <c r="D5672"/>
    </row>
    <row r="5673" spans="2:4">
      <c r="B5673"/>
      <c r="D5673"/>
    </row>
    <row r="5674" spans="2:4">
      <c r="B5674"/>
      <c r="D5674"/>
    </row>
    <row r="5675" spans="2:4">
      <c r="B5675"/>
      <c r="D5675"/>
    </row>
    <row r="5676" spans="2:4">
      <c r="B5676"/>
      <c r="D5676"/>
    </row>
    <row r="5677" spans="2:4">
      <c r="B5677"/>
      <c r="D5677"/>
    </row>
    <row r="5678" spans="2:4">
      <c r="B5678"/>
      <c r="D5678"/>
    </row>
    <row r="5679" spans="2:4">
      <c r="B5679"/>
      <c r="D5679"/>
    </row>
    <row r="5680" spans="2:4">
      <c r="B5680"/>
      <c r="D5680"/>
    </row>
    <row r="5681" spans="2:4">
      <c r="B5681"/>
      <c r="D5681"/>
    </row>
    <row r="5682" spans="2:4">
      <c r="B5682"/>
      <c r="D5682"/>
    </row>
    <row r="5683" spans="2:4">
      <c r="B5683"/>
      <c r="D5683"/>
    </row>
    <row r="5684" spans="2:4">
      <c r="B5684"/>
      <c r="D5684"/>
    </row>
    <row r="5685" spans="2:4">
      <c r="B5685"/>
      <c r="D5685"/>
    </row>
    <row r="5686" spans="2:4">
      <c r="B5686"/>
      <c r="D5686"/>
    </row>
    <row r="5687" spans="2:4">
      <c r="B5687"/>
      <c r="D5687"/>
    </row>
    <row r="5688" spans="2:4">
      <c r="B5688"/>
      <c r="D5688"/>
    </row>
    <row r="5689" spans="2:4">
      <c r="B5689"/>
      <c r="D5689"/>
    </row>
    <row r="5690" spans="2:4">
      <c r="B5690"/>
      <c r="D5690"/>
    </row>
    <row r="5691" spans="2:4">
      <c r="B5691"/>
      <c r="D5691"/>
    </row>
    <row r="5692" spans="2:4">
      <c r="B5692"/>
      <c r="D5692"/>
    </row>
    <row r="5693" spans="2:4">
      <c r="B5693"/>
      <c r="D5693"/>
    </row>
    <row r="5694" spans="2:4">
      <c r="B5694"/>
      <c r="D5694"/>
    </row>
    <row r="5695" spans="2:4">
      <c r="B5695"/>
      <c r="D5695"/>
    </row>
    <row r="5696" spans="2:4">
      <c r="B5696"/>
      <c r="D5696"/>
    </row>
    <row r="5697" spans="2:4">
      <c r="B5697"/>
      <c r="D5697"/>
    </row>
    <row r="5698" spans="2:4">
      <c r="B5698"/>
      <c r="D5698"/>
    </row>
    <row r="5699" spans="2:4">
      <c r="B5699"/>
      <c r="D5699"/>
    </row>
    <row r="5700" spans="2:4">
      <c r="B5700"/>
      <c r="D5700"/>
    </row>
    <row r="5701" spans="2:4">
      <c r="B5701"/>
      <c r="D5701"/>
    </row>
    <row r="5702" spans="2:4">
      <c r="B5702"/>
      <c r="D5702"/>
    </row>
    <row r="5703" spans="2:4">
      <c r="B5703"/>
      <c r="D5703"/>
    </row>
    <row r="5704" spans="2:4">
      <c r="B5704"/>
      <c r="D5704"/>
    </row>
    <row r="5705" spans="2:4">
      <c r="B5705"/>
      <c r="D5705"/>
    </row>
    <row r="5706" spans="2:4">
      <c r="B5706"/>
      <c r="D5706"/>
    </row>
    <row r="5707" spans="2:4">
      <c r="B5707"/>
      <c r="D5707"/>
    </row>
    <row r="5708" spans="2:4">
      <c r="B5708"/>
      <c r="D5708"/>
    </row>
    <row r="5709" spans="2:4">
      <c r="B5709"/>
      <c r="D5709"/>
    </row>
    <row r="5710" spans="2:4">
      <c r="B5710"/>
      <c r="D5710"/>
    </row>
    <row r="5711" spans="2:4">
      <c r="B5711"/>
      <c r="D5711"/>
    </row>
    <row r="5712" spans="2:4">
      <c r="B5712"/>
      <c r="D5712"/>
    </row>
    <row r="5713" spans="2:4">
      <c r="B5713"/>
      <c r="D5713"/>
    </row>
    <row r="5714" spans="2:4">
      <c r="B5714"/>
      <c r="D5714"/>
    </row>
    <row r="5715" spans="2:4">
      <c r="B5715"/>
      <c r="D5715"/>
    </row>
    <row r="5716" spans="2:4">
      <c r="B5716"/>
      <c r="D5716"/>
    </row>
    <row r="5717" spans="2:4">
      <c r="B5717"/>
      <c r="D5717"/>
    </row>
    <row r="5718" spans="2:4">
      <c r="B5718"/>
      <c r="D5718"/>
    </row>
    <row r="5719" spans="2:4">
      <c r="B5719"/>
      <c r="D5719"/>
    </row>
    <row r="5720" spans="2:4">
      <c r="B5720"/>
      <c r="D5720"/>
    </row>
    <row r="5721" spans="2:4">
      <c r="B5721"/>
      <c r="D5721"/>
    </row>
    <row r="5722" spans="2:4">
      <c r="B5722"/>
      <c r="D5722"/>
    </row>
    <row r="5723" spans="2:4">
      <c r="B5723"/>
      <c r="D5723"/>
    </row>
    <row r="5724" spans="2:4">
      <c r="B5724"/>
      <c r="D5724"/>
    </row>
    <row r="5725" spans="2:4">
      <c r="B5725"/>
      <c r="D5725"/>
    </row>
    <row r="5726" spans="2:4">
      <c r="B5726"/>
      <c r="D5726"/>
    </row>
    <row r="5727" spans="2:4">
      <c r="B5727"/>
      <c r="D5727"/>
    </row>
    <row r="5728" spans="2:4">
      <c r="B5728"/>
      <c r="D5728"/>
    </row>
    <row r="5729" spans="2:4">
      <c r="B5729"/>
      <c r="D5729"/>
    </row>
    <row r="5730" spans="2:4">
      <c r="B5730"/>
      <c r="D5730"/>
    </row>
    <row r="5731" spans="2:4">
      <c r="B5731"/>
      <c r="D5731"/>
    </row>
    <row r="5732" spans="2:4">
      <c r="B5732"/>
      <c r="D5732"/>
    </row>
    <row r="5733" spans="2:4">
      <c r="B5733"/>
      <c r="D5733"/>
    </row>
    <row r="5734" spans="2:4">
      <c r="B5734"/>
      <c r="D5734"/>
    </row>
    <row r="5735" spans="2:4">
      <c r="B5735"/>
      <c r="D5735"/>
    </row>
    <row r="5736" spans="2:4">
      <c r="B5736"/>
      <c r="D5736"/>
    </row>
    <row r="5737" spans="2:4">
      <c r="B5737"/>
      <c r="D5737"/>
    </row>
    <row r="5738" spans="2:4">
      <c r="B5738"/>
      <c r="D5738"/>
    </row>
    <row r="5739" spans="2:4">
      <c r="B5739"/>
      <c r="D5739"/>
    </row>
    <row r="5740" spans="2:4">
      <c r="B5740"/>
      <c r="D5740"/>
    </row>
    <row r="5741" spans="2:4">
      <c r="B5741"/>
      <c r="D5741"/>
    </row>
    <row r="5742" spans="2:4">
      <c r="B5742"/>
      <c r="D5742"/>
    </row>
    <row r="5743" spans="2:4">
      <c r="B5743"/>
      <c r="D5743"/>
    </row>
    <row r="5744" spans="2:4">
      <c r="B5744"/>
      <c r="D5744"/>
    </row>
    <row r="5745" spans="2:4">
      <c r="B5745"/>
      <c r="D5745"/>
    </row>
    <row r="5746" spans="2:4">
      <c r="B5746"/>
      <c r="D5746"/>
    </row>
    <row r="5747" spans="2:4">
      <c r="B5747"/>
      <c r="D5747"/>
    </row>
    <row r="5748" spans="2:4">
      <c r="B5748"/>
      <c r="D5748"/>
    </row>
    <row r="5749" spans="2:4">
      <c r="B5749"/>
      <c r="D5749"/>
    </row>
    <row r="5750" spans="2:4">
      <c r="B5750"/>
      <c r="D5750"/>
    </row>
    <row r="5751" spans="2:4">
      <c r="B5751"/>
      <c r="D5751"/>
    </row>
    <row r="5752" spans="2:4">
      <c r="B5752"/>
      <c r="D5752"/>
    </row>
    <row r="5753" spans="2:4">
      <c r="B5753"/>
      <c r="D5753"/>
    </row>
    <row r="5754" spans="2:4">
      <c r="B5754"/>
      <c r="D5754"/>
    </row>
    <row r="5755" spans="2:4">
      <c r="B5755"/>
      <c r="D5755"/>
    </row>
    <row r="5756" spans="2:4">
      <c r="B5756"/>
      <c r="D5756"/>
    </row>
    <row r="5757" spans="2:4">
      <c r="B5757"/>
      <c r="D5757"/>
    </row>
    <row r="5758" spans="2:4">
      <c r="B5758"/>
      <c r="D5758"/>
    </row>
    <row r="5759" spans="2:4">
      <c r="B5759"/>
      <c r="D5759"/>
    </row>
    <row r="5760" spans="2:4">
      <c r="B5760"/>
      <c r="D5760"/>
    </row>
    <row r="5761" spans="2:4">
      <c r="B5761"/>
      <c r="D5761"/>
    </row>
    <row r="5762" spans="2:4">
      <c r="B5762"/>
      <c r="D5762"/>
    </row>
    <row r="5763" spans="2:4">
      <c r="B5763"/>
      <c r="D5763"/>
    </row>
    <row r="5764" spans="2:4">
      <c r="B5764"/>
      <c r="D5764"/>
    </row>
    <row r="5765" spans="2:4">
      <c r="B5765"/>
      <c r="D5765"/>
    </row>
    <row r="5766" spans="2:4">
      <c r="B5766"/>
      <c r="D5766"/>
    </row>
    <row r="5767" spans="2:4">
      <c r="B5767"/>
      <c r="D5767"/>
    </row>
    <row r="5768" spans="2:4">
      <c r="B5768"/>
      <c r="D5768"/>
    </row>
    <row r="5769" spans="2:4">
      <c r="B5769"/>
      <c r="D5769"/>
    </row>
    <row r="5770" spans="2:4">
      <c r="B5770"/>
      <c r="D5770"/>
    </row>
    <row r="5771" spans="2:4">
      <c r="B5771"/>
      <c r="D5771"/>
    </row>
    <row r="5772" spans="2:4">
      <c r="B5772"/>
      <c r="D5772"/>
    </row>
    <row r="5773" spans="2:4">
      <c r="B5773"/>
      <c r="D5773"/>
    </row>
    <row r="5774" spans="2:4">
      <c r="B5774"/>
      <c r="D5774"/>
    </row>
    <row r="5775" spans="2:4">
      <c r="B5775"/>
      <c r="D5775"/>
    </row>
    <row r="5776" spans="2:4">
      <c r="B5776"/>
      <c r="D5776"/>
    </row>
    <row r="5777" spans="2:4">
      <c r="B5777"/>
      <c r="D5777"/>
    </row>
    <row r="5778" spans="2:4">
      <c r="B5778"/>
      <c r="D5778"/>
    </row>
    <row r="5779" spans="2:4">
      <c r="B5779"/>
      <c r="D5779"/>
    </row>
    <row r="5780" spans="2:4">
      <c r="B5780"/>
      <c r="D5780"/>
    </row>
    <row r="5781" spans="2:4">
      <c r="B5781"/>
      <c r="D5781"/>
    </row>
    <row r="5782" spans="2:4">
      <c r="B5782"/>
      <c r="D5782"/>
    </row>
    <row r="5783" spans="2:4">
      <c r="B5783"/>
      <c r="D5783"/>
    </row>
    <row r="5784" spans="2:4">
      <c r="B5784"/>
      <c r="D5784"/>
    </row>
    <row r="5785" spans="2:4">
      <c r="B5785"/>
      <c r="D5785"/>
    </row>
    <row r="5786" spans="2:4">
      <c r="B5786"/>
      <c r="D5786"/>
    </row>
    <row r="5787" spans="2:4">
      <c r="B5787"/>
      <c r="D5787"/>
    </row>
    <row r="5788" spans="2:4">
      <c r="B5788"/>
      <c r="D5788"/>
    </row>
    <row r="5789" spans="2:4">
      <c r="B5789"/>
      <c r="D5789"/>
    </row>
    <row r="5790" spans="2:4">
      <c r="B5790"/>
      <c r="D5790"/>
    </row>
    <row r="5791" spans="2:4">
      <c r="B5791"/>
      <c r="D5791"/>
    </row>
    <row r="5792" spans="2:4">
      <c r="B5792"/>
      <c r="D5792"/>
    </row>
    <row r="5793" spans="2:4">
      <c r="B5793"/>
      <c r="D5793"/>
    </row>
    <row r="5794" spans="2:4">
      <c r="B5794"/>
      <c r="D5794"/>
    </row>
    <row r="5795" spans="2:4">
      <c r="B5795"/>
      <c r="D5795"/>
    </row>
    <row r="5796" spans="2:4">
      <c r="B5796"/>
      <c r="D5796"/>
    </row>
    <row r="5797" spans="2:4">
      <c r="B5797"/>
      <c r="D5797"/>
    </row>
    <row r="5798" spans="2:4">
      <c r="B5798"/>
      <c r="D5798"/>
    </row>
    <row r="5799" spans="2:4">
      <c r="B5799"/>
      <c r="D5799"/>
    </row>
    <row r="5800" spans="2:4">
      <c r="B5800"/>
      <c r="D5800"/>
    </row>
    <row r="5801" spans="2:4">
      <c r="B5801"/>
      <c r="D5801"/>
    </row>
    <row r="5802" spans="2:4">
      <c r="B5802"/>
      <c r="D5802"/>
    </row>
    <row r="5803" spans="2:4">
      <c r="B5803"/>
      <c r="D5803"/>
    </row>
    <row r="5804" spans="2:4">
      <c r="B5804"/>
      <c r="D5804"/>
    </row>
    <row r="5805" spans="2:4">
      <c r="B5805"/>
      <c r="D5805"/>
    </row>
    <row r="5806" spans="2:4">
      <c r="B5806"/>
      <c r="D5806"/>
    </row>
    <row r="5807" spans="2:4">
      <c r="B5807"/>
      <c r="D5807"/>
    </row>
    <row r="5808" spans="2:4">
      <c r="B5808"/>
      <c r="D5808"/>
    </row>
    <row r="5809" spans="2:4">
      <c r="B5809"/>
      <c r="D5809"/>
    </row>
    <row r="5810" spans="2:4">
      <c r="B5810"/>
      <c r="D5810"/>
    </row>
    <row r="5811" spans="2:4">
      <c r="B5811"/>
      <c r="D5811"/>
    </row>
    <row r="5812" spans="2:4">
      <c r="B5812"/>
      <c r="D5812"/>
    </row>
    <row r="5813" spans="2:4">
      <c r="B5813"/>
      <c r="D5813"/>
    </row>
    <row r="5814" spans="2:4">
      <c r="B5814"/>
      <c r="D5814"/>
    </row>
    <row r="5815" spans="2:4">
      <c r="B5815"/>
      <c r="D5815"/>
    </row>
    <row r="5816" spans="2:4">
      <c r="B5816"/>
      <c r="D5816"/>
    </row>
    <row r="5817" spans="2:4">
      <c r="B5817"/>
      <c r="D5817"/>
    </row>
    <row r="5818" spans="2:4">
      <c r="B5818"/>
      <c r="D5818"/>
    </row>
    <row r="5819" spans="2:4">
      <c r="B5819"/>
      <c r="D5819"/>
    </row>
    <row r="5820" spans="2:4">
      <c r="B5820"/>
      <c r="D5820"/>
    </row>
    <row r="5821" spans="2:4">
      <c r="B5821"/>
      <c r="D5821"/>
    </row>
    <row r="5822" spans="2:4">
      <c r="B5822"/>
      <c r="D5822"/>
    </row>
    <row r="5823" spans="2:4">
      <c r="B5823"/>
      <c r="D5823"/>
    </row>
    <row r="5824" spans="2:4">
      <c r="B5824"/>
      <c r="D5824"/>
    </row>
    <row r="5825" spans="2:4">
      <c r="B5825"/>
      <c r="D5825"/>
    </row>
    <row r="5826" spans="2:4">
      <c r="B5826"/>
      <c r="D5826"/>
    </row>
    <row r="5827" spans="2:4">
      <c r="B5827"/>
      <c r="D5827"/>
    </row>
    <row r="5828" spans="2:4">
      <c r="B5828"/>
      <c r="D5828"/>
    </row>
    <row r="5829" spans="2:4">
      <c r="B5829"/>
      <c r="D5829"/>
    </row>
    <row r="5830" spans="2:4">
      <c r="B5830"/>
      <c r="D5830"/>
    </row>
    <row r="5831" spans="2:4">
      <c r="B5831"/>
      <c r="D5831"/>
    </row>
    <row r="5832" spans="2:4">
      <c r="B5832"/>
      <c r="D5832"/>
    </row>
    <row r="5833" spans="2:4">
      <c r="B5833"/>
      <c r="D5833"/>
    </row>
    <row r="5834" spans="2:4">
      <c r="B5834"/>
      <c r="D5834"/>
    </row>
    <row r="5835" spans="2:4">
      <c r="B5835"/>
      <c r="D5835"/>
    </row>
    <row r="5836" spans="2:4">
      <c r="B5836"/>
      <c r="D5836"/>
    </row>
    <row r="5837" spans="2:4">
      <c r="B5837"/>
      <c r="D5837"/>
    </row>
    <row r="5838" spans="2:4">
      <c r="B5838"/>
      <c r="D5838"/>
    </row>
    <row r="5839" spans="2:4">
      <c r="B5839"/>
      <c r="D5839"/>
    </row>
    <row r="5840" spans="2:4">
      <c r="B5840"/>
      <c r="D5840"/>
    </row>
    <row r="5841" spans="2:4">
      <c r="B5841"/>
      <c r="D5841"/>
    </row>
    <row r="5842" spans="2:4">
      <c r="B5842"/>
      <c r="D5842"/>
    </row>
    <row r="5843" spans="2:4">
      <c r="B5843"/>
      <c r="D5843"/>
    </row>
    <row r="5844" spans="2:4">
      <c r="B5844"/>
      <c r="D5844"/>
    </row>
    <row r="5845" spans="2:4">
      <c r="B5845"/>
      <c r="D5845"/>
    </row>
    <row r="5846" spans="2:4">
      <c r="B5846"/>
      <c r="D5846"/>
    </row>
    <row r="5847" spans="2:4">
      <c r="B5847"/>
      <c r="D5847"/>
    </row>
    <row r="5848" spans="2:4">
      <c r="B5848"/>
      <c r="D5848"/>
    </row>
    <row r="5849" spans="2:4">
      <c r="B5849"/>
      <c r="D5849"/>
    </row>
    <row r="5850" spans="2:4">
      <c r="B5850"/>
      <c r="D5850"/>
    </row>
    <row r="5851" spans="2:4">
      <c r="B5851"/>
      <c r="D5851"/>
    </row>
    <row r="5852" spans="2:4">
      <c r="B5852"/>
      <c r="D5852"/>
    </row>
    <row r="5853" spans="2:4">
      <c r="B5853"/>
      <c r="D5853"/>
    </row>
    <row r="5854" spans="2:4">
      <c r="B5854"/>
      <c r="D5854"/>
    </row>
    <row r="5855" spans="2:4">
      <c r="B5855"/>
      <c r="D5855"/>
    </row>
    <row r="5856" spans="2:4">
      <c r="B5856"/>
      <c r="D5856"/>
    </row>
    <row r="5857" spans="2:4">
      <c r="B5857"/>
      <c r="D5857"/>
    </row>
    <row r="5858" spans="2:4">
      <c r="B5858"/>
      <c r="D5858"/>
    </row>
    <row r="5859" spans="2:4">
      <c r="B5859"/>
      <c r="D5859"/>
    </row>
    <row r="5860" spans="2:4">
      <c r="B5860"/>
      <c r="D5860"/>
    </row>
    <row r="5861" spans="2:4">
      <c r="B5861"/>
      <c r="D5861"/>
    </row>
    <row r="5862" spans="2:4">
      <c r="B5862"/>
      <c r="D5862"/>
    </row>
    <row r="5863" spans="2:4">
      <c r="B5863"/>
      <c r="D5863"/>
    </row>
    <row r="5864" spans="2:4">
      <c r="B5864"/>
      <c r="D5864"/>
    </row>
    <row r="5865" spans="2:4">
      <c r="B5865"/>
      <c r="D5865"/>
    </row>
    <row r="5866" spans="2:4">
      <c r="B5866"/>
      <c r="D5866"/>
    </row>
    <row r="5867" spans="2:4">
      <c r="B5867"/>
      <c r="D5867"/>
    </row>
    <row r="5868" spans="2:4">
      <c r="B5868"/>
      <c r="D5868"/>
    </row>
    <row r="5869" spans="2:4">
      <c r="B5869"/>
      <c r="D5869"/>
    </row>
    <row r="5870" spans="2:4">
      <c r="B5870"/>
      <c r="D5870"/>
    </row>
    <row r="5871" spans="2:4">
      <c r="B5871"/>
      <c r="D5871"/>
    </row>
    <row r="5872" spans="2:4">
      <c r="B5872"/>
      <c r="D5872"/>
    </row>
    <row r="5873" spans="2:4">
      <c r="B5873"/>
      <c r="D5873"/>
    </row>
    <row r="5874" spans="2:4">
      <c r="B5874"/>
      <c r="D5874"/>
    </row>
    <row r="5875" spans="2:4">
      <c r="B5875"/>
      <c r="D5875"/>
    </row>
    <row r="5876" spans="2:4">
      <c r="B5876"/>
      <c r="D5876"/>
    </row>
    <row r="5877" spans="2:4">
      <c r="B5877"/>
      <c r="D5877"/>
    </row>
    <row r="5878" spans="2:4">
      <c r="B5878"/>
      <c r="D5878"/>
    </row>
    <row r="5879" spans="2:4">
      <c r="B5879"/>
      <c r="D5879"/>
    </row>
    <row r="5880" spans="2:4">
      <c r="B5880"/>
      <c r="D5880"/>
    </row>
    <row r="5881" spans="2:4">
      <c r="B5881"/>
      <c r="D5881"/>
    </row>
    <row r="5882" spans="2:4">
      <c r="B5882"/>
      <c r="D5882"/>
    </row>
    <row r="5883" spans="2:4">
      <c r="B5883"/>
      <c r="D5883"/>
    </row>
    <row r="5884" spans="2:4">
      <c r="B5884"/>
      <c r="D5884"/>
    </row>
    <row r="5885" spans="2:4">
      <c r="B5885"/>
      <c r="D5885"/>
    </row>
    <row r="5886" spans="2:4">
      <c r="B5886"/>
      <c r="D5886"/>
    </row>
    <row r="5887" spans="2:4">
      <c r="B5887"/>
      <c r="D5887"/>
    </row>
    <row r="5888" spans="2:4">
      <c r="B5888"/>
      <c r="D5888"/>
    </row>
    <row r="5889" spans="2:4">
      <c r="B5889"/>
      <c r="D5889"/>
    </row>
    <row r="5890" spans="2:4">
      <c r="B5890"/>
      <c r="D5890"/>
    </row>
    <row r="5891" spans="2:4">
      <c r="B5891"/>
      <c r="D5891"/>
    </row>
    <row r="5892" spans="2:4">
      <c r="B5892"/>
      <c r="D5892"/>
    </row>
    <row r="5893" spans="2:4">
      <c r="B5893"/>
      <c r="D5893"/>
    </row>
    <row r="5894" spans="2:4">
      <c r="B5894"/>
      <c r="D5894"/>
    </row>
    <row r="5895" spans="2:4">
      <c r="B5895"/>
      <c r="D5895"/>
    </row>
    <row r="5896" spans="2:4">
      <c r="B5896"/>
      <c r="D5896"/>
    </row>
    <row r="5897" spans="2:4">
      <c r="B5897"/>
      <c r="D5897"/>
    </row>
    <row r="5898" spans="2:4">
      <c r="B5898"/>
      <c r="D5898"/>
    </row>
    <row r="5899" spans="2:4">
      <c r="B5899"/>
      <c r="D5899"/>
    </row>
    <row r="5900" spans="2:4">
      <c r="B5900"/>
      <c r="D5900"/>
    </row>
    <row r="5901" spans="2:4">
      <c r="B5901"/>
      <c r="D5901"/>
    </row>
    <row r="5902" spans="2:4">
      <c r="B5902"/>
      <c r="D5902"/>
    </row>
    <row r="5903" spans="2:4">
      <c r="B5903"/>
      <c r="D5903"/>
    </row>
    <row r="5904" spans="2:4">
      <c r="B5904"/>
      <c r="D5904"/>
    </row>
    <row r="5905" spans="2:4">
      <c r="B5905"/>
      <c r="D5905"/>
    </row>
    <row r="5906" spans="2:4">
      <c r="B5906"/>
      <c r="D5906"/>
    </row>
    <row r="5907" spans="2:4">
      <c r="B5907"/>
      <c r="D5907"/>
    </row>
    <row r="5908" spans="2:4">
      <c r="B5908"/>
      <c r="D5908"/>
    </row>
    <row r="5909" spans="2:4">
      <c r="B5909"/>
      <c r="D5909"/>
    </row>
    <row r="5910" spans="2:4">
      <c r="B5910"/>
      <c r="D5910"/>
    </row>
    <row r="5911" spans="2:4">
      <c r="B5911"/>
      <c r="D5911"/>
    </row>
    <row r="5912" spans="2:4">
      <c r="B5912"/>
      <c r="D5912"/>
    </row>
    <row r="5913" spans="2:4">
      <c r="B5913"/>
      <c r="D5913"/>
    </row>
    <row r="5914" spans="2:4">
      <c r="B5914"/>
      <c r="D5914"/>
    </row>
    <row r="5915" spans="2:4">
      <c r="B5915"/>
      <c r="D5915"/>
    </row>
    <row r="5916" spans="2:4">
      <c r="B5916"/>
      <c r="D5916"/>
    </row>
    <row r="5917" spans="2:4">
      <c r="B5917"/>
      <c r="D5917"/>
    </row>
    <row r="5918" spans="2:4">
      <c r="B5918"/>
      <c r="D5918"/>
    </row>
    <row r="5919" spans="2:4">
      <c r="B5919"/>
      <c r="D5919"/>
    </row>
    <row r="5920" spans="2:4">
      <c r="B5920"/>
      <c r="D5920"/>
    </row>
    <row r="5921" spans="1:4">
      <c r="B5921"/>
      <c r="D5921"/>
    </row>
    <row r="5922" spans="1:4">
      <c r="B5922"/>
      <c r="D5922"/>
    </row>
    <row r="5923" spans="1:4">
      <c r="B5923"/>
      <c r="D5923"/>
    </row>
    <row r="5924" spans="1:4">
      <c r="B5924"/>
      <c r="D5924"/>
    </row>
    <row r="5925" spans="1:4">
      <c r="B5925"/>
      <c r="D5925"/>
    </row>
    <row r="5926" spans="1:4">
      <c r="B5926"/>
      <c r="D5926"/>
    </row>
    <row r="5927" spans="1:4">
      <c r="A5927" s="14"/>
      <c r="B5927"/>
      <c r="D5927"/>
    </row>
    <row r="5928" spans="1:4">
      <c r="A5928" s="14"/>
      <c r="B5928"/>
      <c r="D5928"/>
    </row>
    <row r="5929" spans="1:4">
      <c r="A5929" s="14"/>
      <c r="B5929"/>
      <c r="D5929"/>
    </row>
    <row r="5930" spans="1:4">
      <c r="A5930" s="14"/>
      <c r="B5930"/>
      <c r="D5930"/>
    </row>
    <row r="5931" spans="1:4">
      <c r="A5931" s="14"/>
      <c r="B5931"/>
      <c r="D5931"/>
    </row>
    <row r="5932" spans="1:4">
      <c r="A5932" s="14"/>
      <c r="B5932"/>
      <c r="D5932"/>
    </row>
    <row r="5933" spans="1:4">
      <c r="A5933" s="14"/>
      <c r="B5933"/>
      <c r="D5933"/>
    </row>
    <row r="5934" spans="1:4">
      <c r="A5934" s="14"/>
      <c r="B5934"/>
      <c r="D5934"/>
    </row>
    <row r="5935" spans="1:4">
      <c r="A5935" s="14"/>
      <c r="B5935"/>
      <c r="D5935"/>
    </row>
    <row r="5936" spans="1:4">
      <c r="A5936" s="14"/>
      <c r="B5936"/>
      <c r="D5936"/>
    </row>
    <row r="5937" spans="1:4">
      <c r="A5937" s="14"/>
      <c r="B5937"/>
      <c r="D5937"/>
    </row>
    <row r="5938" spans="1:4">
      <c r="A5938" s="14"/>
      <c r="B5938"/>
      <c r="D5938"/>
    </row>
    <row r="5939" spans="1:4">
      <c r="A5939" s="14"/>
      <c r="B5939"/>
      <c r="D5939"/>
    </row>
    <row r="5940" spans="1:4">
      <c r="A5940" s="14"/>
      <c r="B5940"/>
      <c r="D5940"/>
    </row>
    <row r="5941" spans="1:4">
      <c r="A5941" s="14"/>
      <c r="B5941"/>
      <c r="D5941"/>
    </row>
    <row r="5942" spans="1:4">
      <c r="A5942" s="14"/>
      <c r="B5942"/>
      <c r="D5942"/>
    </row>
    <row r="5943" spans="1:4">
      <c r="A5943" s="14"/>
      <c r="B5943"/>
      <c r="D5943"/>
    </row>
    <row r="5944" spans="1:4">
      <c r="A5944" s="14"/>
      <c r="B5944"/>
      <c r="D5944"/>
    </row>
    <row r="5945" spans="1:4">
      <c r="A5945" s="14"/>
      <c r="B5945"/>
      <c r="D5945"/>
    </row>
    <row r="5946" spans="1:4">
      <c r="A5946" s="14"/>
      <c r="B5946"/>
      <c r="D5946"/>
    </row>
    <row r="5947" spans="1:4">
      <c r="A5947" s="14"/>
      <c r="B5947"/>
      <c r="D5947"/>
    </row>
    <row r="5948" spans="1:4">
      <c r="A5948" s="14"/>
      <c r="B5948"/>
      <c r="D5948"/>
    </row>
    <row r="5949" spans="1:4">
      <c r="A5949" s="14"/>
      <c r="B5949"/>
      <c r="D5949"/>
    </row>
    <row r="5950" spans="1:4">
      <c r="A5950" s="14"/>
      <c r="B5950"/>
      <c r="D5950"/>
    </row>
    <row r="5951" spans="1:4">
      <c r="A5951" s="14"/>
      <c r="B5951"/>
      <c r="D5951"/>
    </row>
    <row r="5952" spans="1:4">
      <c r="A5952" s="14"/>
      <c r="B5952"/>
      <c r="D5952"/>
    </row>
    <row r="5953" spans="1:4">
      <c r="A5953" s="14"/>
      <c r="B5953"/>
      <c r="D5953"/>
    </row>
    <row r="5954" spans="1:4">
      <c r="A5954" s="14"/>
      <c r="B5954"/>
      <c r="D5954"/>
    </row>
    <row r="5955" spans="1:4">
      <c r="A5955" s="14"/>
      <c r="B5955"/>
      <c r="D5955"/>
    </row>
    <row r="5956" spans="1:4">
      <c r="A5956" s="14"/>
      <c r="B5956"/>
      <c r="D5956"/>
    </row>
    <row r="5957" spans="1:4">
      <c r="A5957" s="14"/>
      <c r="B5957"/>
      <c r="D5957"/>
    </row>
    <row r="5958" spans="1:4">
      <c r="A5958" s="14"/>
      <c r="B5958"/>
      <c r="D5958"/>
    </row>
    <row r="5959" spans="1:4">
      <c r="A5959" s="14"/>
      <c r="B5959"/>
      <c r="D5959"/>
    </row>
    <row r="5960" spans="1:4">
      <c r="A5960" s="14"/>
      <c r="B5960"/>
      <c r="D5960"/>
    </row>
    <row r="5961" spans="1:4">
      <c r="A5961" s="14"/>
      <c r="B5961"/>
      <c r="D5961"/>
    </row>
    <row r="5962" spans="1:4">
      <c r="A5962" s="14"/>
      <c r="B5962"/>
      <c r="D5962"/>
    </row>
    <row r="5963" spans="1:4">
      <c r="A5963" s="14"/>
      <c r="B5963"/>
      <c r="D5963"/>
    </row>
    <row r="5964" spans="1:4">
      <c r="A5964" s="14"/>
      <c r="B5964"/>
      <c r="D5964"/>
    </row>
    <row r="5965" spans="1:4">
      <c r="A5965" s="14"/>
      <c r="B5965"/>
      <c r="D5965"/>
    </row>
    <row r="5966" spans="1:4">
      <c r="A5966" s="14"/>
      <c r="B5966"/>
      <c r="D5966"/>
    </row>
    <row r="5967" spans="1:4">
      <c r="A5967" s="14"/>
      <c r="B5967"/>
      <c r="D5967"/>
    </row>
    <row r="5968" spans="1:4">
      <c r="A5968" s="14"/>
      <c r="B5968"/>
      <c r="D5968"/>
    </row>
    <row r="5969" spans="1:4">
      <c r="A5969" s="14"/>
      <c r="B5969"/>
      <c r="D5969"/>
    </row>
    <row r="5970" spans="1:4">
      <c r="A5970" s="14"/>
      <c r="B5970"/>
      <c r="D5970"/>
    </row>
    <row r="5971" spans="1:4">
      <c r="A5971" s="14"/>
      <c r="B5971"/>
      <c r="D5971"/>
    </row>
    <row r="5972" spans="1:4">
      <c r="A5972" s="14"/>
      <c r="B5972"/>
      <c r="D5972"/>
    </row>
    <row r="5973" spans="1:4">
      <c r="A5973" s="14"/>
      <c r="B5973"/>
      <c r="D5973"/>
    </row>
    <row r="5974" spans="1:4">
      <c r="A5974" s="14"/>
      <c r="B5974"/>
      <c r="D5974"/>
    </row>
    <row r="5975" spans="1:4">
      <c r="A5975" s="14"/>
      <c r="B5975"/>
      <c r="D5975"/>
    </row>
    <row r="5976" spans="1:4">
      <c r="A5976" s="14"/>
      <c r="B5976"/>
      <c r="D5976"/>
    </row>
    <row r="5977" spans="1:4">
      <c r="A5977" s="14"/>
      <c r="B5977"/>
      <c r="D5977"/>
    </row>
    <row r="5978" spans="1:4">
      <c r="A5978" s="14"/>
      <c r="B5978"/>
      <c r="D5978"/>
    </row>
    <row r="5979" spans="1:4">
      <c r="A5979" s="14"/>
      <c r="B5979"/>
      <c r="D5979"/>
    </row>
    <row r="5980" spans="1:4">
      <c r="A5980" s="14"/>
      <c r="B5980"/>
      <c r="D5980"/>
    </row>
    <row r="5981" spans="1:4">
      <c r="A5981" s="14"/>
      <c r="B5981"/>
      <c r="D5981"/>
    </row>
    <row r="5982" spans="1:4">
      <c r="A5982" s="14"/>
      <c r="B5982"/>
      <c r="D5982"/>
    </row>
    <row r="5983" spans="1:4">
      <c r="A5983" s="14"/>
      <c r="B5983"/>
      <c r="D5983"/>
    </row>
    <row r="5984" spans="1:4">
      <c r="A5984" s="14"/>
      <c r="B5984"/>
      <c r="D5984"/>
    </row>
    <row r="5985" spans="1:4">
      <c r="A5985" s="14"/>
      <c r="B5985"/>
      <c r="D5985"/>
    </row>
    <row r="5986" spans="1:4">
      <c r="A5986" s="14"/>
      <c r="B5986"/>
      <c r="D5986"/>
    </row>
    <row r="5987" spans="1:4">
      <c r="A5987" s="14"/>
      <c r="B5987"/>
      <c r="D5987"/>
    </row>
    <row r="5988" spans="1:4">
      <c r="A5988" s="14"/>
      <c r="B5988"/>
      <c r="D5988"/>
    </row>
    <row r="5989" spans="1:4">
      <c r="A5989" s="14"/>
      <c r="B5989"/>
      <c r="D5989"/>
    </row>
    <row r="5990" spans="1:4">
      <c r="A5990" s="14"/>
      <c r="B5990"/>
      <c r="D5990"/>
    </row>
    <row r="5991" spans="1:4">
      <c r="A5991" s="14"/>
      <c r="B5991"/>
      <c r="D5991"/>
    </row>
    <row r="5992" spans="1:4">
      <c r="A5992" s="14"/>
      <c r="B5992"/>
      <c r="D5992"/>
    </row>
    <row r="5993" spans="1:4">
      <c r="A5993" s="14"/>
      <c r="B5993"/>
      <c r="D5993"/>
    </row>
    <row r="5994" spans="1:4">
      <c r="A5994" s="14"/>
      <c r="B5994"/>
      <c r="D5994"/>
    </row>
    <row r="5995" spans="1:4">
      <c r="A5995" s="14"/>
      <c r="B5995"/>
      <c r="D5995"/>
    </row>
    <row r="5996" spans="1:4">
      <c r="A5996" s="14"/>
      <c r="B5996"/>
      <c r="D5996"/>
    </row>
    <row r="5997" spans="1:4">
      <c r="A5997" s="14"/>
      <c r="B5997"/>
      <c r="D5997"/>
    </row>
    <row r="5998" spans="1:4">
      <c r="A5998" s="14"/>
      <c r="B5998"/>
      <c r="D5998"/>
    </row>
    <row r="5999" spans="1:4">
      <c r="A5999" s="14"/>
      <c r="B5999"/>
      <c r="D5999"/>
    </row>
    <row r="6000" spans="1:4">
      <c r="A6000" s="14"/>
      <c r="B6000"/>
      <c r="D6000"/>
    </row>
    <row r="6001" spans="1:4">
      <c r="A6001" s="14"/>
      <c r="B6001"/>
      <c r="D6001"/>
    </row>
    <row r="6002" spans="1:4">
      <c r="A6002" s="14"/>
      <c r="B6002"/>
      <c r="D6002"/>
    </row>
    <row r="6003" spans="1:4">
      <c r="A6003" s="14"/>
      <c r="B6003"/>
      <c r="D6003"/>
    </row>
    <row r="6004" spans="1:4">
      <c r="A6004" s="14"/>
      <c r="B6004"/>
      <c r="D6004"/>
    </row>
    <row r="6005" spans="1:4">
      <c r="A6005" s="14"/>
      <c r="B6005"/>
      <c r="D6005"/>
    </row>
    <row r="6006" spans="1:4">
      <c r="A6006" s="14"/>
      <c r="B6006"/>
      <c r="D6006"/>
    </row>
    <row r="6007" spans="1:4">
      <c r="A6007" s="14"/>
      <c r="B6007"/>
      <c r="D6007"/>
    </row>
    <row r="6008" spans="1:4">
      <c r="A6008" s="14"/>
      <c r="B6008"/>
      <c r="D6008"/>
    </row>
    <row r="6009" spans="1:4">
      <c r="A6009" s="14"/>
      <c r="B6009"/>
      <c r="D6009"/>
    </row>
    <row r="6010" spans="1:4">
      <c r="A6010" s="14"/>
      <c r="B6010"/>
      <c r="D6010"/>
    </row>
    <row r="6011" spans="1:4">
      <c r="A6011" s="14"/>
      <c r="B6011"/>
      <c r="D6011"/>
    </row>
    <row r="6012" spans="1:4">
      <c r="A6012" s="14"/>
      <c r="B6012"/>
      <c r="D6012"/>
    </row>
    <row r="6013" spans="1:4">
      <c r="A6013" s="14"/>
      <c r="B6013"/>
      <c r="D6013"/>
    </row>
    <row r="6014" spans="1:4">
      <c r="A6014" s="14"/>
      <c r="B6014"/>
      <c r="D6014"/>
    </row>
    <row r="6015" spans="1:4">
      <c r="A6015" s="14"/>
      <c r="B6015"/>
      <c r="D6015"/>
    </row>
    <row r="6016" spans="1:4">
      <c r="A6016" s="14"/>
      <c r="B6016"/>
      <c r="D6016"/>
    </row>
    <row r="6017" spans="1:4">
      <c r="A6017" s="14"/>
      <c r="B6017"/>
      <c r="D6017"/>
    </row>
    <row r="6018" spans="1:4">
      <c r="A6018" s="14"/>
      <c r="B6018"/>
      <c r="D6018"/>
    </row>
    <row r="6019" spans="1:4">
      <c r="A6019" s="14"/>
      <c r="B6019"/>
      <c r="D6019"/>
    </row>
    <row r="6020" spans="1:4">
      <c r="A6020" s="14"/>
      <c r="B6020"/>
      <c r="D6020"/>
    </row>
    <row r="6021" spans="1:4">
      <c r="A6021" s="14"/>
      <c r="B6021"/>
      <c r="D6021"/>
    </row>
    <row r="6022" spans="1:4">
      <c r="A6022" s="14"/>
      <c r="B6022"/>
      <c r="D6022"/>
    </row>
    <row r="6023" spans="1:4">
      <c r="A6023" s="14"/>
      <c r="B6023"/>
      <c r="D6023"/>
    </row>
    <row r="6024" spans="1:4">
      <c r="A6024" s="14"/>
      <c r="B6024"/>
      <c r="D6024"/>
    </row>
    <row r="6025" spans="1:4">
      <c r="A6025" s="14"/>
      <c r="B6025"/>
      <c r="D6025"/>
    </row>
    <row r="6026" spans="1:4">
      <c r="A6026" s="14"/>
      <c r="B6026"/>
      <c r="D6026"/>
    </row>
    <row r="6027" spans="1:4">
      <c r="A6027" s="14"/>
      <c r="B6027"/>
      <c r="D6027"/>
    </row>
    <row r="6028" spans="1:4">
      <c r="A6028" s="14"/>
      <c r="B6028"/>
      <c r="D6028"/>
    </row>
    <row r="6029" spans="1:4">
      <c r="A6029" s="14"/>
      <c r="B6029"/>
      <c r="D6029"/>
    </row>
    <row r="6030" spans="1:4">
      <c r="A6030" s="14"/>
      <c r="B6030"/>
      <c r="D6030"/>
    </row>
    <row r="6031" spans="1:4">
      <c r="A6031" s="14"/>
      <c r="B6031"/>
      <c r="D6031"/>
    </row>
    <row r="6032" spans="1:4">
      <c r="A6032" s="14"/>
      <c r="B6032"/>
      <c r="D6032"/>
    </row>
    <row r="6033" spans="1:4">
      <c r="A6033" s="14"/>
      <c r="B6033"/>
      <c r="D6033"/>
    </row>
    <row r="6034" spans="1:4">
      <c r="A6034" s="14"/>
      <c r="B6034"/>
      <c r="D6034"/>
    </row>
    <row r="6035" spans="1:4">
      <c r="A6035" s="14"/>
      <c r="B6035"/>
      <c r="D6035"/>
    </row>
    <row r="6036" spans="1:4">
      <c r="A6036" s="14"/>
      <c r="B6036"/>
      <c r="D6036"/>
    </row>
    <row r="6037" spans="1:4">
      <c r="A6037" s="14"/>
      <c r="B6037"/>
      <c r="D6037"/>
    </row>
    <row r="6038" spans="1:4">
      <c r="A6038" s="14"/>
      <c r="B6038"/>
      <c r="D6038"/>
    </row>
    <row r="6039" spans="1:4">
      <c r="A6039" s="14"/>
      <c r="B6039"/>
      <c r="D6039"/>
    </row>
    <row r="6040" spans="1:4">
      <c r="A6040" s="14"/>
      <c r="B6040"/>
      <c r="D6040"/>
    </row>
    <row r="6041" spans="1:4">
      <c r="A6041" s="14"/>
      <c r="B6041"/>
      <c r="D6041"/>
    </row>
    <row r="6042" spans="1:4">
      <c r="A6042" s="14"/>
      <c r="B6042"/>
      <c r="D6042"/>
    </row>
    <row r="6043" spans="1:4">
      <c r="A6043" s="14"/>
      <c r="B6043"/>
      <c r="D6043"/>
    </row>
    <row r="6044" spans="1:4">
      <c r="A6044" s="14"/>
      <c r="B6044"/>
      <c r="D6044"/>
    </row>
    <row r="6045" spans="1:4">
      <c r="A6045" s="14"/>
      <c r="B6045"/>
      <c r="D6045"/>
    </row>
    <row r="6046" spans="1:4">
      <c r="A6046" s="14"/>
      <c r="B6046"/>
      <c r="D6046"/>
    </row>
    <row r="6047" spans="1:4">
      <c r="A6047" s="14"/>
      <c r="B6047"/>
      <c r="D6047"/>
    </row>
    <row r="6048" spans="1:4">
      <c r="A6048" s="14"/>
      <c r="B6048"/>
      <c r="D6048"/>
    </row>
    <row r="6049" spans="1:4">
      <c r="A6049" s="14"/>
      <c r="B6049"/>
      <c r="D6049"/>
    </row>
    <row r="6050" spans="1:4">
      <c r="A6050" s="14"/>
      <c r="B6050"/>
      <c r="D6050"/>
    </row>
    <row r="6051" spans="1:4">
      <c r="A6051" s="14"/>
      <c r="B6051"/>
      <c r="D6051"/>
    </row>
    <row r="6052" spans="1:4">
      <c r="A6052" s="14"/>
      <c r="B6052"/>
      <c r="D6052"/>
    </row>
    <row r="6053" spans="1:4">
      <c r="A6053" s="14"/>
      <c r="B6053"/>
      <c r="D6053"/>
    </row>
    <row r="6054" spans="1:4">
      <c r="A6054" s="14"/>
      <c r="B6054"/>
      <c r="D6054"/>
    </row>
    <row r="6055" spans="1:4">
      <c r="A6055" s="14"/>
      <c r="B6055"/>
      <c r="D6055"/>
    </row>
    <row r="6056" spans="1:4">
      <c r="A6056" s="14"/>
      <c r="B6056"/>
      <c r="D6056"/>
    </row>
    <row r="6057" spans="1:4">
      <c r="A6057" s="14"/>
      <c r="B6057"/>
      <c r="D6057"/>
    </row>
    <row r="6058" spans="1:4">
      <c r="A6058" s="14"/>
      <c r="B6058"/>
      <c r="D6058"/>
    </row>
    <row r="6059" spans="1:4">
      <c r="A6059" s="14"/>
      <c r="B6059"/>
      <c r="D6059"/>
    </row>
    <row r="6060" spans="1:4">
      <c r="A6060" s="14"/>
      <c r="B6060"/>
      <c r="D6060"/>
    </row>
    <row r="6061" spans="1:4">
      <c r="A6061" s="14"/>
      <c r="B6061"/>
      <c r="D6061"/>
    </row>
    <row r="6062" spans="1:4">
      <c r="A6062" s="14"/>
      <c r="B6062"/>
      <c r="D6062"/>
    </row>
    <row r="6063" spans="1:4">
      <c r="A6063" s="14"/>
      <c r="B6063"/>
      <c r="D6063"/>
    </row>
    <row r="6064" spans="1:4">
      <c r="A6064" s="14"/>
      <c r="B6064"/>
      <c r="D6064"/>
    </row>
    <row r="6065" spans="1:4">
      <c r="A6065" s="14"/>
      <c r="B6065"/>
      <c r="D6065"/>
    </row>
    <row r="6066" spans="1:4">
      <c r="A6066" s="14"/>
      <c r="B6066"/>
      <c r="D6066"/>
    </row>
    <row r="6067" spans="1:4">
      <c r="A6067" s="14"/>
      <c r="B6067"/>
      <c r="D6067"/>
    </row>
    <row r="6068" spans="1:4">
      <c r="A6068" s="14"/>
      <c r="B6068"/>
      <c r="D6068"/>
    </row>
    <row r="6069" spans="1:4">
      <c r="A6069" s="14"/>
      <c r="B6069"/>
      <c r="D6069"/>
    </row>
    <row r="6070" spans="1:4">
      <c r="A6070" s="14"/>
      <c r="B6070"/>
      <c r="D6070"/>
    </row>
    <row r="6071" spans="1:4">
      <c r="A6071" s="14"/>
      <c r="B6071"/>
      <c r="D6071"/>
    </row>
    <row r="6072" spans="1:4">
      <c r="A6072" s="14"/>
      <c r="B6072"/>
      <c r="D6072"/>
    </row>
    <row r="6073" spans="1:4">
      <c r="A6073" s="14"/>
      <c r="B6073"/>
      <c r="D6073"/>
    </row>
    <row r="6074" spans="1:4">
      <c r="A6074" s="14"/>
      <c r="B6074"/>
      <c r="D6074"/>
    </row>
    <row r="6075" spans="1:4">
      <c r="A6075" s="14"/>
      <c r="B6075"/>
      <c r="D6075"/>
    </row>
    <row r="6076" spans="1:4">
      <c r="A6076" s="14"/>
      <c r="B6076"/>
      <c r="D6076"/>
    </row>
    <row r="6077" spans="1:4">
      <c r="A6077" s="14"/>
      <c r="B6077"/>
      <c r="D6077"/>
    </row>
    <row r="6078" spans="1:4">
      <c r="A6078" s="14"/>
      <c r="B6078"/>
      <c r="D6078"/>
    </row>
    <row r="6079" spans="1:4">
      <c r="A6079" s="14"/>
      <c r="B6079"/>
      <c r="D6079"/>
    </row>
    <row r="6080" spans="1:4">
      <c r="A6080" s="14"/>
      <c r="B6080"/>
      <c r="D6080"/>
    </row>
    <row r="6081" spans="1:4">
      <c r="A6081" s="14"/>
      <c r="B6081"/>
      <c r="D6081"/>
    </row>
    <row r="6082" spans="1:4">
      <c r="A6082" s="14"/>
      <c r="B6082"/>
      <c r="D6082"/>
    </row>
    <row r="6083" spans="1:4">
      <c r="A6083" s="14"/>
      <c r="B6083"/>
      <c r="D6083"/>
    </row>
    <row r="6084" spans="1:4">
      <c r="A6084" s="14"/>
      <c r="B6084"/>
      <c r="D6084"/>
    </row>
    <row r="6085" spans="1:4">
      <c r="A6085" s="14"/>
      <c r="B6085"/>
      <c r="D6085"/>
    </row>
    <row r="6086" spans="1:4">
      <c r="A6086" s="14"/>
      <c r="B6086"/>
      <c r="D6086"/>
    </row>
    <row r="6087" spans="1:4">
      <c r="A6087" s="14"/>
      <c r="B6087"/>
      <c r="D6087"/>
    </row>
    <row r="6088" spans="1:4">
      <c r="A6088" s="14"/>
      <c r="B6088"/>
      <c r="D6088"/>
    </row>
    <row r="6089" spans="1:4">
      <c r="A6089" s="14"/>
      <c r="B6089"/>
      <c r="D6089"/>
    </row>
    <row r="6090" spans="1:4">
      <c r="A6090" s="14"/>
      <c r="B6090"/>
      <c r="D6090"/>
    </row>
    <row r="6091" spans="1:4">
      <c r="A6091" s="14"/>
      <c r="B6091"/>
      <c r="D6091"/>
    </row>
    <row r="6092" spans="1:4">
      <c r="A6092" s="14"/>
      <c r="B6092"/>
      <c r="D6092"/>
    </row>
    <row r="6093" spans="1:4">
      <c r="A6093" s="14"/>
      <c r="B6093"/>
      <c r="D6093"/>
    </row>
    <row r="6094" spans="1:4">
      <c r="A6094" s="14"/>
      <c r="B6094"/>
      <c r="D6094"/>
    </row>
    <row r="6095" spans="1:4">
      <c r="A6095" s="14"/>
      <c r="B6095"/>
      <c r="D6095"/>
    </row>
    <row r="6096" spans="1:4">
      <c r="A6096" s="14"/>
      <c r="B6096"/>
      <c r="D6096"/>
    </row>
    <row r="6097" spans="1:4">
      <c r="A6097" s="14"/>
      <c r="B6097"/>
      <c r="D6097"/>
    </row>
    <row r="6098" spans="1:4">
      <c r="A6098" s="14"/>
      <c r="B6098"/>
      <c r="D6098"/>
    </row>
    <row r="6099" spans="1:4">
      <c r="A6099" s="14"/>
      <c r="B6099"/>
      <c r="D6099"/>
    </row>
    <row r="6100" spans="1:4">
      <c r="A6100" s="14"/>
      <c r="B6100"/>
      <c r="D6100"/>
    </row>
    <row r="6101" spans="1:4">
      <c r="A6101" s="14"/>
      <c r="B6101"/>
      <c r="D6101"/>
    </row>
    <row r="6102" spans="1:4">
      <c r="A6102" s="14"/>
      <c r="B6102"/>
      <c r="D6102"/>
    </row>
    <row r="6103" spans="1:4">
      <c r="A6103" s="14"/>
      <c r="B6103"/>
      <c r="D6103"/>
    </row>
    <row r="6104" spans="1:4">
      <c r="A6104" s="14"/>
      <c r="B6104"/>
      <c r="D6104"/>
    </row>
    <row r="6105" spans="1:4">
      <c r="A6105" s="14"/>
      <c r="B6105"/>
      <c r="D6105"/>
    </row>
    <row r="6106" spans="1:4">
      <c r="A6106" s="14"/>
      <c r="B6106"/>
      <c r="D6106"/>
    </row>
    <row r="6107" spans="1:4">
      <c r="A6107" s="14"/>
      <c r="B6107"/>
      <c r="D6107"/>
    </row>
    <row r="6108" spans="1:4">
      <c r="A6108" s="14"/>
      <c r="B6108"/>
      <c r="D6108"/>
    </row>
    <row r="6109" spans="1:4">
      <c r="A6109" s="14"/>
      <c r="B6109"/>
      <c r="D6109"/>
    </row>
    <row r="6110" spans="1:4">
      <c r="A6110" s="14"/>
      <c r="B6110"/>
      <c r="D6110"/>
    </row>
    <row r="6111" spans="1:4">
      <c r="A6111" s="14"/>
      <c r="B6111"/>
      <c r="D6111"/>
    </row>
    <row r="6112" spans="1:4">
      <c r="A6112" s="14"/>
      <c r="B6112"/>
      <c r="D6112"/>
    </row>
    <row r="6113" spans="1:4">
      <c r="A6113" s="14"/>
      <c r="B6113"/>
      <c r="D6113"/>
    </row>
    <row r="6114" spans="1:4">
      <c r="A6114" s="14"/>
      <c r="B6114"/>
      <c r="D6114"/>
    </row>
    <row r="6115" spans="1:4">
      <c r="A6115" s="14"/>
      <c r="B6115"/>
      <c r="D6115"/>
    </row>
    <row r="6116" spans="1:4">
      <c r="A6116" s="14"/>
      <c r="B6116"/>
      <c r="D6116"/>
    </row>
    <row r="6117" spans="1:4">
      <c r="A6117" s="14"/>
      <c r="B6117"/>
      <c r="D6117"/>
    </row>
    <row r="6118" spans="1:4">
      <c r="A6118" s="14"/>
      <c r="B6118"/>
      <c r="D6118"/>
    </row>
    <row r="6119" spans="1:4">
      <c r="A6119" s="14"/>
      <c r="B6119"/>
      <c r="D6119"/>
    </row>
    <row r="6120" spans="1:4">
      <c r="A6120" s="14"/>
      <c r="B6120"/>
      <c r="D6120"/>
    </row>
    <row r="6121" spans="1:4">
      <c r="A6121" s="14"/>
      <c r="B6121"/>
      <c r="D6121"/>
    </row>
    <row r="6122" spans="1:4">
      <c r="A6122" s="14"/>
      <c r="B6122"/>
      <c r="D6122"/>
    </row>
    <row r="6123" spans="1:4">
      <c r="A6123" s="14"/>
      <c r="B6123"/>
      <c r="D6123"/>
    </row>
    <row r="6124" spans="1:4">
      <c r="A6124" s="14"/>
      <c r="B6124"/>
      <c r="D6124"/>
    </row>
    <row r="6125" spans="1:4">
      <c r="A6125" s="14"/>
      <c r="B6125"/>
      <c r="D6125"/>
    </row>
    <row r="6126" spans="1:4">
      <c r="A6126" s="14"/>
      <c r="B6126"/>
      <c r="D6126"/>
    </row>
    <row r="6127" spans="1:4">
      <c r="A6127" s="14"/>
      <c r="B6127"/>
      <c r="D6127"/>
    </row>
    <row r="6128" spans="1:4">
      <c r="A6128" s="14"/>
      <c r="B6128"/>
      <c r="D6128"/>
    </row>
    <row r="6129" spans="1:4">
      <c r="A6129" s="14"/>
      <c r="B6129"/>
      <c r="D6129"/>
    </row>
    <row r="6130" spans="1:4">
      <c r="A6130" s="14"/>
      <c r="B6130"/>
      <c r="D6130"/>
    </row>
    <row r="6131" spans="1:4">
      <c r="A6131" s="14"/>
      <c r="B6131"/>
      <c r="D6131"/>
    </row>
    <row r="6132" spans="1:4">
      <c r="A6132" s="14"/>
      <c r="B6132"/>
      <c r="D6132"/>
    </row>
    <row r="6133" spans="1:4">
      <c r="A6133" s="14"/>
      <c r="B6133"/>
      <c r="D6133"/>
    </row>
    <row r="6134" spans="1:4">
      <c r="A6134" s="14"/>
      <c r="B6134"/>
      <c r="D6134"/>
    </row>
    <row r="6135" spans="1:4">
      <c r="A6135" s="14"/>
      <c r="B6135"/>
      <c r="D6135"/>
    </row>
    <row r="6136" spans="1:4">
      <c r="A6136" s="14"/>
      <c r="B6136"/>
      <c r="D6136"/>
    </row>
    <row r="6137" spans="1:4">
      <c r="A6137" s="14"/>
      <c r="B6137"/>
      <c r="D6137"/>
    </row>
    <row r="6138" spans="1:4">
      <c r="A6138" s="14"/>
      <c r="B6138"/>
      <c r="D6138"/>
    </row>
    <row r="6139" spans="1:4">
      <c r="A6139" s="14"/>
      <c r="B6139"/>
      <c r="D6139"/>
    </row>
    <row r="6140" spans="1:4">
      <c r="A6140" s="14"/>
      <c r="B6140"/>
      <c r="D6140"/>
    </row>
    <row r="6141" spans="1:4">
      <c r="A6141" s="14"/>
      <c r="B6141"/>
      <c r="D6141"/>
    </row>
    <row r="6142" spans="1:4">
      <c r="A6142" s="14"/>
      <c r="B6142"/>
      <c r="D6142"/>
    </row>
    <row r="6143" spans="1:4">
      <c r="A6143" s="14"/>
      <c r="B6143"/>
      <c r="D6143"/>
    </row>
    <row r="6144" spans="1:4">
      <c r="A6144" s="14"/>
      <c r="B6144"/>
      <c r="D6144"/>
    </row>
    <row r="6145" spans="1:4">
      <c r="A6145" s="14"/>
      <c r="B6145"/>
      <c r="D6145"/>
    </row>
    <row r="6146" spans="1:4">
      <c r="A6146" s="14"/>
      <c r="B6146"/>
      <c r="D6146"/>
    </row>
    <row r="6147" spans="1:4">
      <c r="A6147" s="14"/>
      <c r="B6147"/>
      <c r="D6147"/>
    </row>
    <row r="6148" spans="1:4">
      <c r="A6148" s="14"/>
      <c r="B6148"/>
      <c r="D6148"/>
    </row>
    <row r="6149" spans="1:4">
      <c r="A6149" s="14"/>
      <c r="B6149"/>
      <c r="D6149"/>
    </row>
    <row r="6150" spans="1:4">
      <c r="A6150" s="14"/>
      <c r="B6150"/>
      <c r="D6150"/>
    </row>
    <row r="6151" spans="1:4">
      <c r="A6151" s="14"/>
      <c r="B6151"/>
      <c r="D6151"/>
    </row>
    <row r="6152" spans="1:4">
      <c r="A6152" s="14"/>
      <c r="B6152"/>
      <c r="D6152"/>
    </row>
    <row r="6153" spans="1:4">
      <c r="A6153" s="14"/>
      <c r="B6153"/>
      <c r="D6153"/>
    </row>
    <row r="6154" spans="1:4">
      <c r="A6154" s="14"/>
      <c r="B6154"/>
      <c r="D6154"/>
    </row>
    <row r="6155" spans="1:4">
      <c r="A6155" s="14"/>
      <c r="B6155"/>
      <c r="D6155"/>
    </row>
    <row r="6156" spans="1:4">
      <c r="A6156" s="14"/>
      <c r="B6156"/>
      <c r="D6156"/>
    </row>
    <row r="6157" spans="1:4">
      <c r="A6157" s="14"/>
      <c r="B6157"/>
      <c r="D6157"/>
    </row>
    <row r="6158" spans="1:4">
      <c r="A6158" s="14"/>
      <c r="B6158"/>
      <c r="D6158"/>
    </row>
    <row r="6159" spans="1:4">
      <c r="A6159" s="14"/>
      <c r="B6159"/>
      <c r="D6159"/>
    </row>
    <row r="6160" spans="1:4">
      <c r="A6160" s="14"/>
      <c r="B6160"/>
      <c r="D6160"/>
    </row>
    <row r="6161" spans="1:4">
      <c r="A6161" s="14"/>
      <c r="B6161"/>
      <c r="D6161"/>
    </row>
    <row r="6162" spans="1:4">
      <c r="A6162" s="14"/>
      <c r="B6162"/>
      <c r="D6162"/>
    </row>
    <row r="6163" spans="1:4">
      <c r="A6163" s="14"/>
      <c r="B6163"/>
      <c r="D6163"/>
    </row>
    <row r="6164" spans="1:4">
      <c r="A6164" s="14"/>
      <c r="B6164"/>
      <c r="D6164"/>
    </row>
    <row r="6165" spans="1:4">
      <c r="A6165" s="14"/>
      <c r="B6165"/>
      <c r="D6165"/>
    </row>
    <row r="6166" spans="1:4">
      <c r="A6166" s="14"/>
      <c r="B6166"/>
      <c r="D6166"/>
    </row>
    <row r="6167" spans="1:4">
      <c r="A6167" s="14"/>
      <c r="B6167"/>
      <c r="D6167"/>
    </row>
    <row r="6168" spans="1:4">
      <c r="A6168" s="14"/>
      <c r="B6168"/>
      <c r="D6168"/>
    </row>
    <row r="6169" spans="1:4">
      <c r="A6169" s="14"/>
      <c r="B6169"/>
      <c r="D6169"/>
    </row>
    <row r="6170" spans="1:4">
      <c r="A6170" s="14"/>
      <c r="B6170"/>
      <c r="D6170"/>
    </row>
    <row r="6171" spans="1:4">
      <c r="A6171" s="14"/>
      <c r="B6171"/>
      <c r="D6171"/>
    </row>
    <row r="6172" spans="1:4">
      <c r="A6172" s="14"/>
      <c r="B6172"/>
      <c r="D6172"/>
    </row>
    <row r="6173" spans="1:4">
      <c r="A6173" s="14"/>
      <c r="B6173"/>
      <c r="D6173"/>
    </row>
    <row r="6174" spans="1:4">
      <c r="A6174" s="14"/>
      <c r="B6174"/>
      <c r="D6174"/>
    </row>
    <row r="6175" spans="1:4">
      <c r="A6175" s="14"/>
      <c r="B6175"/>
      <c r="D6175"/>
    </row>
    <row r="6176" spans="1:4">
      <c r="A6176" s="14"/>
      <c r="B6176"/>
      <c r="D6176"/>
    </row>
    <row r="6177" spans="1:4">
      <c r="A6177" s="14"/>
      <c r="B6177"/>
      <c r="D6177"/>
    </row>
    <row r="6178" spans="1:4">
      <c r="A6178" s="14"/>
      <c r="B6178"/>
      <c r="D6178"/>
    </row>
    <row r="6179" spans="1:4">
      <c r="A6179" s="14"/>
      <c r="B6179"/>
      <c r="D6179"/>
    </row>
    <row r="6180" spans="1:4">
      <c r="A6180" s="14"/>
      <c r="B6180"/>
      <c r="D6180"/>
    </row>
    <row r="6181" spans="1:4">
      <c r="A6181" s="14"/>
      <c r="B6181"/>
      <c r="D6181"/>
    </row>
    <row r="6182" spans="1:4">
      <c r="A6182" s="14"/>
      <c r="B6182"/>
      <c r="D6182"/>
    </row>
    <row r="6183" spans="1:4">
      <c r="A6183" s="14"/>
      <c r="B6183"/>
      <c r="D6183"/>
    </row>
    <row r="6184" spans="1:4">
      <c r="A6184" s="14"/>
      <c r="B6184"/>
      <c r="D6184"/>
    </row>
    <row r="6185" spans="1:4">
      <c r="A6185" s="14"/>
      <c r="B6185"/>
      <c r="D6185"/>
    </row>
    <row r="6186" spans="1:4">
      <c r="A6186" s="14"/>
      <c r="B6186"/>
      <c r="D6186"/>
    </row>
    <row r="6187" spans="1:4">
      <c r="A6187" s="14"/>
      <c r="B6187"/>
      <c r="D6187"/>
    </row>
    <row r="6188" spans="1:4">
      <c r="A6188" s="14"/>
      <c r="B6188"/>
      <c r="D6188"/>
    </row>
    <row r="6189" spans="1:4">
      <c r="A6189" s="14"/>
      <c r="B6189"/>
      <c r="D6189"/>
    </row>
    <row r="6190" spans="1:4">
      <c r="A6190" s="14"/>
      <c r="B6190"/>
      <c r="D6190"/>
    </row>
    <row r="6191" spans="1:4">
      <c r="A6191" s="14"/>
      <c r="B6191"/>
      <c r="D6191"/>
    </row>
    <row r="6192" spans="1:4">
      <c r="A6192" s="14"/>
      <c r="B6192"/>
      <c r="D6192"/>
    </row>
    <row r="6193" spans="1:4">
      <c r="A6193" s="14"/>
      <c r="B6193"/>
      <c r="D6193"/>
    </row>
    <row r="6194" spans="1:4">
      <c r="A6194" s="14"/>
      <c r="B6194"/>
      <c r="D6194"/>
    </row>
    <row r="6195" spans="1:4">
      <c r="A6195" s="14"/>
      <c r="B6195"/>
      <c r="D6195"/>
    </row>
    <row r="6196" spans="1:4">
      <c r="A6196" s="14"/>
      <c r="B6196"/>
      <c r="D6196"/>
    </row>
    <row r="6197" spans="1:4">
      <c r="A6197" s="14"/>
      <c r="B6197"/>
      <c r="D6197"/>
    </row>
    <row r="6198" spans="1:4">
      <c r="A6198" s="14"/>
      <c r="B6198"/>
      <c r="D6198"/>
    </row>
    <row r="6199" spans="1:4">
      <c r="A6199" s="14"/>
      <c r="B6199"/>
      <c r="D6199"/>
    </row>
    <row r="6200" spans="1:4">
      <c r="A6200" s="14"/>
      <c r="B6200"/>
      <c r="D6200"/>
    </row>
    <row r="6201" spans="1:4">
      <c r="A6201" s="14"/>
      <c r="B6201"/>
      <c r="D6201"/>
    </row>
    <row r="6202" spans="1:4">
      <c r="A6202" s="14"/>
      <c r="B6202"/>
      <c r="D6202"/>
    </row>
    <row r="6203" spans="1:4">
      <c r="A6203" s="14"/>
      <c r="B6203"/>
      <c r="D6203"/>
    </row>
    <row r="6204" spans="1:4">
      <c r="A6204" s="14"/>
      <c r="B6204"/>
      <c r="D6204"/>
    </row>
    <row r="6205" spans="1:4">
      <c r="A6205" s="14"/>
      <c r="B6205"/>
      <c r="D6205"/>
    </row>
    <row r="6206" spans="1:4">
      <c r="A6206" s="14"/>
      <c r="B6206"/>
      <c r="D6206"/>
    </row>
    <row r="6207" spans="1:4">
      <c r="A6207" s="14"/>
      <c r="B6207"/>
      <c r="D6207"/>
    </row>
    <row r="6208" spans="1:4">
      <c r="A6208" s="14"/>
      <c r="B6208"/>
      <c r="D6208"/>
    </row>
    <row r="6209" spans="1:4">
      <c r="A6209" s="14"/>
      <c r="B6209"/>
      <c r="D6209"/>
    </row>
    <row r="6210" spans="1:4">
      <c r="A6210" s="14"/>
      <c r="B6210"/>
      <c r="D6210"/>
    </row>
    <row r="6211" spans="1:4">
      <c r="A6211" s="14"/>
      <c r="B6211"/>
      <c r="D6211"/>
    </row>
    <row r="6212" spans="1:4">
      <c r="A6212" s="14"/>
      <c r="B6212"/>
      <c r="D6212"/>
    </row>
    <row r="6213" spans="1:4">
      <c r="A6213" s="14"/>
      <c r="B6213"/>
      <c r="D6213"/>
    </row>
    <row r="6214" spans="1:4">
      <c r="A6214" s="14"/>
      <c r="B6214"/>
      <c r="D6214"/>
    </row>
    <row r="6215" spans="1:4">
      <c r="A6215" s="14"/>
      <c r="B6215"/>
      <c r="D6215"/>
    </row>
    <row r="6216" spans="1:4">
      <c r="A6216" s="14"/>
      <c r="B6216"/>
      <c r="D6216"/>
    </row>
    <row r="6217" spans="1:4">
      <c r="A6217" s="14"/>
      <c r="B6217"/>
      <c r="D6217"/>
    </row>
    <row r="6218" spans="1:4">
      <c r="A6218" s="14"/>
      <c r="B6218"/>
      <c r="D6218"/>
    </row>
    <row r="6219" spans="1:4">
      <c r="A6219" s="14"/>
      <c r="B6219"/>
      <c r="D6219"/>
    </row>
    <row r="6220" spans="1:4">
      <c r="A6220" s="14"/>
      <c r="B6220"/>
      <c r="D6220"/>
    </row>
    <row r="6221" spans="1:4">
      <c r="A6221" s="14"/>
      <c r="B6221"/>
      <c r="D6221"/>
    </row>
    <row r="6222" spans="1:4">
      <c r="A6222" s="14"/>
      <c r="B6222"/>
      <c r="D6222"/>
    </row>
    <row r="6223" spans="1:4">
      <c r="A6223" s="14"/>
      <c r="B6223"/>
      <c r="D6223"/>
    </row>
    <row r="6224" spans="1:4">
      <c r="A6224" s="14"/>
      <c r="B6224"/>
      <c r="D6224"/>
    </row>
    <row r="6225" spans="1:4">
      <c r="A6225" s="14"/>
      <c r="B6225"/>
      <c r="D6225"/>
    </row>
    <row r="6226" spans="1:4">
      <c r="A6226" s="14"/>
      <c r="B6226"/>
      <c r="D6226"/>
    </row>
    <row r="6227" spans="1:4">
      <c r="A6227" s="14"/>
      <c r="B6227"/>
      <c r="D6227"/>
    </row>
    <row r="6228" spans="1:4">
      <c r="A6228" s="14"/>
      <c r="B6228"/>
      <c r="D6228"/>
    </row>
    <row r="6229" spans="1:4">
      <c r="A6229" s="14"/>
      <c r="B6229"/>
      <c r="D6229"/>
    </row>
    <row r="6230" spans="1:4">
      <c r="A6230" s="14"/>
      <c r="B6230"/>
      <c r="D6230"/>
    </row>
    <row r="6231" spans="1:4">
      <c r="A6231" s="14"/>
      <c r="B6231"/>
      <c r="D6231"/>
    </row>
    <row r="6232" spans="1:4">
      <c r="A6232" s="14"/>
      <c r="B6232"/>
      <c r="D6232"/>
    </row>
    <row r="6233" spans="1:4">
      <c r="A6233" s="14"/>
      <c r="B6233"/>
      <c r="D6233"/>
    </row>
    <row r="6234" spans="1:4">
      <c r="A6234" s="14"/>
      <c r="B6234"/>
      <c r="D6234"/>
    </row>
    <row r="6235" spans="1:4">
      <c r="A6235" s="14"/>
      <c r="B6235"/>
      <c r="D6235"/>
    </row>
    <row r="6236" spans="1:4">
      <c r="A6236" s="14"/>
      <c r="B6236"/>
      <c r="D6236"/>
    </row>
    <row r="6237" spans="1:4">
      <c r="A6237" s="14"/>
      <c r="B6237"/>
      <c r="D6237"/>
    </row>
    <row r="6238" spans="1:4">
      <c r="A6238" s="14"/>
      <c r="B6238"/>
      <c r="D6238"/>
    </row>
    <row r="6239" spans="1:4">
      <c r="A6239" s="14"/>
      <c r="B6239"/>
      <c r="D6239"/>
    </row>
    <row r="6240" spans="1:4">
      <c r="A6240" s="14"/>
      <c r="B6240"/>
      <c r="D6240"/>
    </row>
    <row r="6241" spans="1:4">
      <c r="A6241" s="14"/>
      <c r="B6241"/>
      <c r="D6241"/>
    </row>
    <row r="6242" spans="1:4">
      <c r="A6242" s="14"/>
      <c r="B6242"/>
      <c r="D6242"/>
    </row>
    <row r="6243" spans="1:4">
      <c r="A6243" s="14"/>
      <c r="B6243"/>
      <c r="D6243"/>
    </row>
    <row r="6244" spans="1:4">
      <c r="A6244" s="14"/>
      <c r="B6244"/>
      <c r="D6244"/>
    </row>
    <row r="6245" spans="1:4">
      <c r="A6245" s="14"/>
      <c r="B6245"/>
      <c r="D6245"/>
    </row>
    <row r="6246" spans="1:4">
      <c r="A6246" s="14"/>
      <c r="B6246"/>
      <c r="D6246"/>
    </row>
    <row r="6247" spans="1:4">
      <c r="A6247" s="14"/>
      <c r="B6247"/>
      <c r="D6247"/>
    </row>
    <row r="6248" spans="1:4">
      <c r="A6248" s="14"/>
      <c r="B6248"/>
      <c r="D6248"/>
    </row>
    <row r="6249" spans="1:4">
      <c r="A6249" s="14"/>
      <c r="B6249"/>
      <c r="D6249"/>
    </row>
    <row r="6250" spans="1:4">
      <c r="A6250" s="14"/>
      <c r="B6250"/>
      <c r="D6250"/>
    </row>
    <row r="6251" spans="1:4">
      <c r="A6251" s="14"/>
      <c r="B6251"/>
      <c r="D6251"/>
    </row>
    <row r="6252" spans="1:4">
      <c r="A6252" s="14"/>
      <c r="B6252"/>
      <c r="D6252"/>
    </row>
    <row r="6253" spans="1:4">
      <c r="A6253" s="14"/>
      <c r="B6253"/>
      <c r="D6253"/>
    </row>
    <row r="6254" spans="1:4">
      <c r="A6254" s="14"/>
      <c r="B6254"/>
      <c r="D6254"/>
    </row>
    <row r="6255" spans="1:4">
      <c r="A6255" s="14"/>
      <c r="B6255"/>
      <c r="D6255"/>
    </row>
    <row r="6256" spans="1:4">
      <c r="A6256" s="14"/>
      <c r="B6256"/>
      <c r="D6256"/>
    </row>
    <row r="6257" spans="1:4">
      <c r="A6257" s="14"/>
      <c r="B6257"/>
      <c r="D6257"/>
    </row>
    <row r="6258" spans="1:4">
      <c r="A6258" s="14"/>
      <c r="B6258"/>
      <c r="D6258"/>
    </row>
    <row r="6259" spans="1:4">
      <c r="A6259" s="14"/>
      <c r="B6259"/>
      <c r="D6259"/>
    </row>
    <row r="6260" spans="1:4">
      <c r="A6260" s="14"/>
      <c r="B6260"/>
      <c r="D6260"/>
    </row>
    <row r="6261" spans="1:4">
      <c r="A6261" s="14"/>
      <c r="B6261"/>
      <c r="D6261"/>
    </row>
    <row r="6262" spans="1:4">
      <c r="A6262" s="14"/>
      <c r="B6262"/>
      <c r="D6262"/>
    </row>
    <row r="6263" spans="1:4">
      <c r="A6263" s="14"/>
      <c r="B6263"/>
      <c r="D6263"/>
    </row>
    <row r="6264" spans="1:4">
      <c r="A6264" s="14"/>
      <c r="B6264"/>
      <c r="D6264"/>
    </row>
    <row r="6265" spans="1:4">
      <c r="A6265" s="14"/>
      <c r="B6265"/>
      <c r="D6265"/>
    </row>
    <row r="6266" spans="1:4">
      <c r="A6266" s="14"/>
      <c r="B6266"/>
      <c r="D6266"/>
    </row>
    <row r="6267" spans="1:4">
      <c r="A6267" s="14"/>
      <c r="B6267"/>
      <c r="D6267"/>
    </row>
    <row r="6268" spans="1:4">
      <c r="A6268" s="14"/>
      <c r="B6268"/>
      <c r="D6268"/>
    </row>
    <row r="6269" spans="1:4">
      <c r="A6269" s="14"/>
      <c r="B6269"/>
      <c r="D6269"/>
    </row>
    <row r="6270" spans="1:4">
      <c r="A6270" s="14"/>
      <c r="B6270"/>
      <c r="D6270"/>
    </row>
    <row r="6271" spans="1:4">
      <c r="A6271" s="14"/>
      <c r="B6271"/>
      <c r="D6271"/>
    </row>
    <row r="6272" spans="1:4">
      <c r="A6272" s="14"/>
      <c r="B6272"/>
      <c r="D6272"/>
    </row>
    <row r="6273" spans="1:4">
      <c r="A6273" s="14"/>
      <c r="B6273"/>
      <c r="D6273"/>
    </row>
    <row r="6274" spans="1:4">
      <c r="A6274" s="14"/>
      <c r="B6274"/>
      <c r="D6274"/>
    </row>
    <row r="6275" spans="1:4">
      <c r="A6275" s="14"/>
      <c r="B6275"/>
      <c r="D6275"/>
    </row>
    <row r="6276" spans="1:4">
      <c r="A6276" s="14"/>
      <c r="B6276"/>
      <c r="D6276"/>
    </row>
    <row r="6277" spans="1:4">
      <c r="A6277" s="14"/>
      <c r="B6277"/>
      <c r="D6277"/>
    </row>
    <row r="6278" spans="1:4">
      <c r="A6278" s="14"/>
      <c r="B6278"/>
      <c r="D6278"/>
    </row>
    <row r="6279" spans="1:4">
      <c r="A6279" s="14"/>
      <c r="B6279"/>
      <c r="D6279"/>
    </row>
    <row r="6280" spans="1:4">
      <c r="A6280" s="14"/>
      <c r="B6280"/>
      <c r="D6280"/>
    </row>
    <row r="6281" spans="1:4">
      <c r="A6281" s="14"/>
      <c r="B6281"/>
      <c r="D6281"/>
    </row>
    <row r="6282" spans="1:4">
      <c r="A6282" s="14"/>
      <c r="B6282"/>
      <c r="D6282"/>
    </row>
    <row r="6283" spans="1:4">
      <c r="A6283" s="14"/>
      <c r="B6283"/>
      <c r="D6283"/>
    </row>
    <row r="6284" spans="1:4">
      <c r="A6284" s="14"/>
      <c r="B6284"/>
      <c r="D6284"/>
    </row>
    <row r="6285" spans="1:4">
      <c r="A6285" s="14"/>
      <c r="B6285"/>
      <c r="D6285"/>
    </row>
    <row r="6286" spans="1:4">
      <c r="A6286" s="14"/>
      <c r="B6286"/>
      <c r="D6286"/>
    </row>
    <row r="6287" spans="1:4">
      <c r="A6287" s="14"/>
      <c r="B6287"/>
      <c r="D6287"/>
    </row>
    <row r="6288" spans="1:4">
      <c r="A6288" s="14"/>
      <c r="B6288"/>
      <c r="D6288"/>
    </row>
    <row r="6289" spans="1:4">
      <c r="A6289" s="14"/>
      <c r="B6289"/>
      <c r="D6289"/>
    </row>
    <row r="6290" spans="1:4">
      <c r="A6290" s="14"/>
      <c r="B6290"/>
      <c r="D6290"/>
    </row>
    <row r="6291" spans="1:4">
      <c r="A6291" s="14"/>
      <c r="B6291"/>
      <c r="D6291"/>
    </row>
    <row r="6292" spans="1:4">
      <c r="A6292" s="14"/>
      <c r="B6292"/>
      <c r="D6292"/>
    </row>
    <row r="6293" spans="1:4">
      <c r="A6293" s="14"/>
      <c r="B6293"/>
      <c r="D6293"/>
    </row>
    <row r="6294" spans="1:4">
      <c r="A6294" s="14"/>
      <c r="B6294"/>
      <c r="D6294"/>
    </row>
    <row r="6295" spans="1:4">
      <c r="A6295" s="14"/>
      <c r="B6295"/>
      <c r="D6295"/>
    </row>
    <row r="6296" spans="1:4">
      <c r="A6296" s="14"/>
      <c r="B6296"/>
      <c r="D6296"/>
    </row>
    <row r="6297" spans="1:4">
      <c r="A6297" s="14"/>
      <c r="B6297"/>
      <c r="D6297"/>
    </row>
    <row r="6298" spans="1:4">
      <c r="A6298" s="14"/>
      <c r="B6298"/>
      <c r="D6298"/>
    </row>
    <row r="6299" spans="1:4">
      <c r="A6299" s="14"/>
      <c r="B6299"/>
      <c r="D6299"/>
    </row>
    <row r="6300" spans="1:4">
      <c r="A6300" s="14"/>
      <c r="B6300"/>
      <c r="D6300"/>
    </row>
    <row r="6301" spans="1:4">
      <c r="A6301" s="14"/>
      <c r="B6301"/>
      <c r="D6301"/>
    </row>
    <row r="6302" spans="1:4">
      <c r="A6302" s="14"/>
      <c r="B6302"/>
      <c r="D6302"/>
    </row>
    <row r="6303" spans="1:4">
      <c r="A6303" s="14"/>
      <c r="B6303"/>
      <c r="D6303"/>
    </row>
    <row r="6304" spans="1:4">
      <c r="A6304" s="14"/>
      <c r="B6304"/>
      <c r="D6304"/>
    </row>
    <row r="6305" spans="1:4">
      <c r="A6305" s="14"/>
      <c r="B6305"/>
      <c r="D6305"/>
    </row>
    <row r="6306" spans="1:4">
      <c r="A6306" s="14"/>
      <c r="B6306"/>
      <c r="D6306"/>
    </row>
    <row r="6307" spans="1:4">
      <c r="A6307" s="14"/>
      <c r="B6307"/>
      <c r="D6307"/>
    </row>
    <row r="6308" spans="1:4">
      <c r="A6308" s="14"/>
      <c r="B6308"/>
      <c r="D6308"/>
    </row>
    <row r="6309" spans="1:4">
      <c r="A6309" s="14"/>
      <c r="B6309"/>
      <c r="D6309"/>
    </row>
    <row r="6310" spans="1:4">
      <c r="A6310" s="14"/>
      <c r="B6310"/>
      <c r="D6310"/>
    </row>
    <row r="6311" spans="1:4">
      <c r="A6311" s="14"/>
      <c r="B6311"/>
      <c r="D6311"/>
    </row>
    <row r="6312" spans="1:4">
      <c r="A6312" s="14"/>
      <c r="B6312"/>
      <c r="D6312"/>
    </row>
    <row r="6313" spans="1:4">
      <c r="A6313" s="14"/>
      <c r="B6313"/>
      <c r="D6313"/>
    </row>
    <row r="6314" spans="1:4">
      <c r="A6314" s="14"/>
      <c r="B6314"/>
      <c r="D6314"/>
    </row>
    <row r="6315" spans="1:4">
      <c r="A6315" s="14"/>
      <c r="B6315"/>
      <c r="D6315"/>
    </row>
    <row r="6316" spans="1:4">
      <c r="A6316" s="14"/>
      <c r="B6316"/>
      <c r="D6316"/>
    </row>
    <row r="6317" spans="1:4">
      <c r="A6317" s="14"/>
      <c r="B6317"/>
      <c r="D6317"/>
    </row>
    <row r="6318" spans="1:4">
      <c r="A6318" s="14"/>
      <c r="B6318"/>
      <c r="D6318"/>
    </row>
    <row r="6319" spans="1:4">
      <c r="A6319" s="14"/>
      <c r="B6319"/>
      <c r="D6319"/>
    </row>
    <row r="6320" spans="1:4">
      <c r="A6320" s="14"/>
      <c r="B6320"/>
      <c r="D6320"/>
    </row>
    <row r="6321" spans="1:4">
      <c r="A6321" s="14"/>
      <c r="B6321"/>
      <c r="D6321"/>
    </row>
    <row r="6322" spans="1:4">
      <c r="A6322" s="14"/>
      <c r="B6322"/>
      <c r="D6322"/>
    </row>
    <row r="6323" spans="1:4">
      <c r="A6323" s="14"/>
      <c r="B6323"/>
      <c r="D6323"/>
    </row>
    <row r="6324" spans="1:4">
      <c r="A6324" s="14"/>
      <c r="B6324"/>
      <c r="D6324"/>
    </row>
    <row r="6325" spans="1:4">
      <c r="A6325" s="14"/>
      <c r="B6325"/>
      <c r="D6325"/>
    </row>
    <row r="6326" spans="1:4">
      <c r="A6326" s="14"/>
      <c r="B6326"/>
      <c r="D6326"/>
    </row>
    <row r="6327" spans="1:4">
      <c r="A6327" s="14"/>
      <c r="B6327"/>
      <c r="D6327"/>
    </row>
    <row r="6328" spans="1:4">
      <c r="A6328" s="14"/>
      <c r="B6328"/>
      <c r="D6328"/>
    </row>
    <row r="6329" spans="1:4">
      <c r="A6329" s="14"/>
      <c r="B6329"/>
      <c r="D6329"/>
    </row>
    <row r="6330" spans="1:4">
      <c r="A6330" s="14"/>
      <c r="B6330"/>
      <c r="D6330"/>
    </row>
    <row r="6331" spans="1:4">
      <c r="A6331" s="14"/>
      <c r="B6331"/>
      <c r="D6331"/>
    </row>
    <row r="6332" spans="1:4">
      <c r="A6332" s="14"/>
      <c r="B6332"/>
      <c r="D6332"/>
    </row>
    <row r="6333" spans="1:4">
      <c r="A6333" s="14"/>
      <c r="B6333"/>
      <c r="D6333"/>
    </row>
    <row r="6334" spans="1:4">
      <c r="A6334" s="14"/>
      <c r="B6334"/>
      <c r="D6334"/>
    </row>
    <row r="6335" spans="1:4">
      <c r="A6335" s="14"/>
      <c r="B6335"/>
      <c r="D6335"/>
    </row>
    <row r="6336" spans="1:4">
      <c r="A6336" s="14"/>
      <c r="B6336"/>
      <c r="D6336"/>
    </row>
    <row r="6337" spans="1:4">
      <c r="A6337" s="14"/>
      <c r="B6337"/>
      <c r="D6337"/>
    </row>
    <row r="6338" spans="1:4">
      <c r="A6338" s="14"/>
      <c r="B6338"/>
      <c r="D6338"/>
    </row>
    <row r="6339" spans="1:4">
      <c r="A6339" s="14"/>
      <c r="B6339"/>
      <c r="D6339"/>
    </row>
    <row r="6340" spans="1:4">
      <c r="A6340" s="14"/>
      <c r="B6340"/>
      <c r="D6340"/>
    </row>
    <row r="6341" spans="1:4">
      <c r="A6341" s="14"/>
      <c r="B6341"/>
      <c r="D6341"/>
    </row>
    <row r="6342" spans="1:4">
      <c r="A6342" s="14"/>
      <c r="B6342"/>
      <c r="D6342"/>
    </row>
    <row r="6343" spans="1:4">
      <c r="A6343" s="14"/>
      <c r="B6343"/>
      <c r="D6343"/>
    </row>
    <row r="6344" spans="1:4">
      <c r="A6344" s="14"/>
      <c r="B6344"/>
      <c r="D6344"/>
    </row>
    <row r="6345" spans="1:4">
      <c r="A6345" s="14"/>
      <c r="B6345"/>
      <c r="D6345"/>
    </row>
    <row r="6346" spans="1:4">
      <c r="A6346" s="14"/>
      <c r="B6346"/>
      <c r="D6346"/>
    </row>
    <row r="6347" spans="1:4">
      <c r="A6347" s="14"/>
      <c r="B6347"/>
      <c r="D6347"/>
    </row>
    <row r="6348" spans="1:4">
      <c r="A6348" s="14"/>
      <c r="B6348"/>
      <c r="D6348"/>
    </row>
    <row r="6349" spans="1:4">
      <c r="A6349" s="14"/>
      <c r="B6349"/>
      <c r="D6349"/>
    </row>
    <row r="6350" spans="1:4">
      <c r="A6350" s="14"/>
      <c r="B6350"/>
      <c r="D6350"/>
    </row>
    <row r="6351" spans="1:4">
      <c r="A6351" s="14"/>
      <c r="B6351"/>
      <c r="D6351"/>
    </row>
    <row r="6352" spans="1:4">
      <c r="A6352" s="14"/>
      <c r="B6352"/>
      <c r="D6352"/>
    </row>
    <row r="6353" spans="1:4">
      <c r="A6353" s="14"/>
      <c r="B6353"/>
      <c r="D6353"/>
    </row>
    <row r="6354" spans="1:4">
      <c r="A6354" s="14"/>
      <c r="B6354"/>
      <c r="D6354"/>
    </row>
    <row r="6355" spans="1:4">
      <c r="A6355" s="14"/>
      <c r="B6355"/>
      <c r="D6355"/>
    </row>
    <row r="6356" spans="1:4">
      <c r="A6356" s="14"/>
      <c r="B6356"/>
      <c r="D6356"/>
    </row>
    <row r="6357" spans="1:4">
      <c r="A6357" s="14"/>
      <c r="B6357"/>
      <c r="D6357"/>
    </row>
    <row r="6358" spans="1:4">
      <c r="A6358" s="14"/>
      <c r="B6358"/>
      <c r="D6358"/>
    </row>
    <row r="6359" spans="1:4">
      <c r="A6359" s="14"/>
      <c r="B6359"/>
      <c r="D6359"/>
    </row>
    <row r="6360" spans="1:4">
      <c r="A6360" s="14"/>
      <c r="B6360"/>
      <c r="D6360"/>
    </row>
    <row r="6361" spans="1:4">
      <c r="A6361" s="14"/>
      <c r="B6361"/>
      <c r="D6361"/>
    </row>
    <row r="6362" spans="1:4">
      <c r="A6362" s="14"/>
      <c r="B6362"/>
      <c r="D6362"/>
    </row>
    <row r="6363" spans="1:4">
      <c r="A6363" s="14"/>
      <c r="B6363"/>
      <c r="D6363"/>
    </row>
    <row r="6364" spans="1:4">
      <c r="A6364" s="14"/>
      <c r="B6364"/>
      <c r="D6364"/>
    </row>
    <row r="6365" spans="1:4">
      <c r="A6365" s="14"/>
      <c r="B6365"/>
      <c r="D6365"/>
    </row>
    <row r="6366" spans="1:4">
      <c r="A6366" s="14"/>
      <c r="B6366"/>
      <c r="D6366"/>
    </row>
    <row r="6367" spans="1:4">
      <c r="A6367" s="14"/>
      <c r="B6367"/>
      <c r="D6367"/>
    </row>
    <row r="6368" spans="1:4">
      <c r="A6368" s="14"/>
      <c r="B6368"/>
      <c r="D6368"/>
    </row>
    <row r="6369" spans="1:4">
      <c r="A6369" s="14"/>
      <c r="B6369"/>
      <c r="D6369"/>
    </row>
    <row r="6370" spans="1:4">
      <c r="A6370" s="14"/>
      <c r="B6370"/>
      <c r="D6370"/>
    </row>
    <row r="6371" spans="1:4">
      <c r="A6371" s="14"/>
      <c r="B6371"/>
      <c r="D6371"/>
    </row>
    <row r="6372" spans="1:4">
      <c r="A6372" s="14"/>
      <c r="B6372"/>
      <c r="D6372"/>
    </row>
    <row r="6373" spans="1:4">
      <c r="A6373" s="14"/>
      <c r="B6373"/>
      <c r="D6373"/>
    </row>
    <row r="6374" spans="1:4">
      <c r="A6374" s="14"/>
      <c r="B6374"/>
      <c r="D6374"/>
    </row>
    <row r="6375" spans="1:4">
      <c r="A6375" s="14"/>
      <c r="B6375"/>
      <c r="D6375"/>
    </row>
    <row r="6376" spans="1:4">
      <c r="A6376" s="14"/>
      <c r="B6376"/>
      <c r="D6376"/>
    </row>
    <row r="6377" spans="1:4">
      <c r="A6377" s="14"/>
      <c r="B6377"/>
      <c r="D6377"/>
    </row>
    <row r="6378" spans="1:4">
      <c r="A6378" s="14"/>
      <c r="B6378"/>
      <c r="D6378"/>
    </row>
    <row r="6379" spans="1:4">
      <c r="A6379" s="14"/>
      <c r="B6379"/>
      <c r="D6379"/>
    </row>
    <row r="6380" spans="1:4">
      <c r="A6380" s="14"/>
      <c r="B6380"/>
      <c r="D6380"/>
    </row>
    <row r="6381" spans="1:4">
      <c r="A6381" s="14"/>
      <c r="B6381"/>
      <c r="D6381"/>
    </row>
    <row r="6382" spans="1:4">
      <c r="A6382" s="14"/>
      <c r="B6382"/>
      <c r="D6382"/>
    </row>
    <row r="6383" spans="1:4">
      <c r="A6383" s="14"/>
      <c r="B6383"/>
      <c r="D6383"/>
    </row>
    <row r="6384" spans="1:4">
      <c r="A6384" s="14"/>
      <c r="B6384"/>
      <c r="D6384"/>
    </row>
    <row r="6385" spans="1:4">
      <c r="A6385" s="14"/>
      <c r="B6385"/>
      <c r="D6385"/>
    </row>
    <row r="6386" spans="1:4">
      <c r="A6386" s="14"/>
      <c r="B6386"/>
      <c r="D6386"/>
    </row>
    <row r="6387" spans="1:4">
      <c r="A6387" s="14"/>
      <c r="B6387"/>
      <c r="D6387"/>
    </row>
    <row r="6388" spans="1:4">
      <c r="A6388" s="14"/>
      <c r="B6388"/>
      <c r="D6388"/>
    </row>
    <row r="6389" spans="1:4">
      <c r="A6389" s="14"/>
      <c r="B6389"/>
      <c r="D6389"/>
    </row>
    <row r="6390" spans="1:4">
      <c r="A6390" s="14"/>
      <c r="B6390"/>
      <c r="D6390"/>
    </row>
    <row r="6391" spans="1:4">
      <c r="A6391" s="14"/>
      <c r="B6391"/>
      <c r="D6391"/>
    </row>
    <row r="6392" spans="1:4">
      <c r="A6392" s="14"/>
      <c r="B6392"/>
      <c r="D6392"/>
    </row>
    <row r="6393" spans="1:4">
      <c r="A6393" s="14"/>
      <c r="B6393"/>
      <c r="D6393"/>
    </row>
    <row r="6394" spans="1:4">
      <c r="A6394" s="14"/>
      <c r="B6394"/>
      <c r="D6394"/>
    </row>
    <row r="6395" spans="1:4">
      <c r="A6395" s="14"/>
      <c r="B6395"/>
      <c r="D6395"/>
    </row>
    <row r="6396" spans="1:4">
      <c r="A6396" s="14"/>
      <c r="B6396"/>
      <c r="D6396"/>
    </row>
    <row r="6397" spans="1:4">
      <c r="A6397" s="14"/>
      <c r="B6397"/>
      <c r="D6397"/>
    </row>
    <row r="6398" spans="1:4">
      <c r="A6398" s="14"/>
      <c r="B6398"/>
      <c r="D6398"/>
    </row>
    <row r="6399" spans="1:4">
      <c r="A6399" s="14"/>
      <c r="B6399"/>
      <c r="D6399"/>
    </row>
    <row r="6400" spans="1:4">
      <c r="A6400" s="14"/>
      <c r="B6400"/>
      <c r="D6400"/>
    </row>
    <row r="6401" spans="1:4">
      <c r="A6401" s="14"/>
      <c r="B6401"/>
      <c r="D6401"/>
    </row>
    <row r="6402" spans="1:4">
      <c r="A6402" s="14"/>
      <c r="B6402"/>
      <c r="D6402"/>
    </row>
    <row r="6403" spans="1:4">
      <c r="A6403" s="14"/>
      <c r="B6403"/>
      <c r="D6403"/>
    </row>
    <row r="6404" spans="1:4">
      <c r="A6404" s="14"/>
      <c r="B6404"/>
      <c r="D6404"/>
    </row>
    <row r="6405" spans="1:4">
      <c r="A6405" s="14"/>
      <c r="B6405"/>
      <c r="D6405"/>
    </row>
    <row r="6406" spans="1:4">
      <c r="A6406" s="14"/>
      <c r="B6406"/>
      <c r="D6406"/>
    </row>
    <row r="6407" spans="1:4">
      <c r="A6407" s="14"/>
      <c r="B6407"/>
      <c r="D6407"/>
    </row>
    <row r="6408" spans="1:4">
      <c r="A6408" s="14"/>
      <c r="B6408"/>
      <c r="D6408"/>
    </row>
    <row r="6409" spans="1:4">
      <c r="A6409" s="14"/>
      <c r="B6409"/>
      <c r="D6409"/>
    </row>
    <row r="6410" spans="1:4">
      <c r="A6410" s="14"/>
      <c r="B6410"/>
      <c r="D6410"/>
    </row>
    <row r="6411" spans="1:4">
      <c r="A6411" s="14"/>
      <c r="B6411"/>
      <c r="D6411"/>
    </row>
    <row r="6412" spans="1:4">
      <c r="A6412" s="14"/>
      <c r="B6412"/>
      <c r="D6412"/>
    </row>
    <row r="6413" spans="1:4">
      <c r="A6413" s="14"/>
      <c r="B6413"/>
      <c r="D6413"/>
    </row>
    <row r="6414" spans="1:4">
      <c r="A6414" s="14"/>
      <c r="B6414"/>
      <c r="D6414"/>
    </row>
    <row r="6415" spans="1:4">
      <c r="A6415" s="14"/>
      <c r="B6415"/>
      <c r="D6415"/>
    </row>
    <row r="6416" spans="1:4">
      <c r="A6416" s="14"/>
      <c r="B6416"/>
      <c r="D6416"/>
    </row>
    <row r="6417" spans="1:4">
      <c r="A6417" s="14"/>
      <c r="B6417"/>
      <c r="D6417"/>
    </row>
    <row r="6418" spans="1:4">
      <c r="A6418" s="14"/>
      <c r="B6418"/>
      <c r="D6418"/>
    </row>
    <row r="6419" spans="1:4">
      <c r="A6419" s="14"/>
      <c r="B6419"/>
      <c r="D6419"/>
    </row>
    <row r="6420" spans="1:4">
      <c r="A6420" s="14"/>
      <c r="B6420"/>
      <c r="D6420"/>
    </row>
    <row r="6421" spans="1:4">
      <c r="A6421" s="14"/>
      <c r="B6421"/>
      <c r="D6421"/>
    </row>
    <row r="6422" spans="1:4">
      <c r="A6422" s="14"/>
      <c r="B6422"/>
      <c r="D6422"/>
    </row>
    <row r="6423" spans="1:4">
      <c r="A6423" s="14"/>
      <c r="B6423"/>
      <c r="D6423"/>
    </row>
    <row r="6424" spans="1:4">
      <c r="A6424" s="14"/>
      <c r="B6424"/>
      <c r="D6424"/>
    </row>
    <row r="6425" spans="1:4">
      <c r="A6425" s="14"/>
      <c r="B6425"/>
      <c r="D6425"/>
    </row>
    <row r="6426" spans="1:4">
      <c r="A6426" s="14"/>
      <c r="B6426"/>
      <c r="D6426"/>
    </row>
    <row r="6427" spans="1:4">
      <c r="A6427" s="14"/>
      <c r="B6427"/>
      <c r="D6427"/>
    </row>
    <row r="6428" spans="1:4">
      <c r="A6428" s="14"/>
      <c r="B6428"/>
      <c r="D6428"/>
    </row>
    <row r="6429" spans="1:4">
      <c r="A6429" s="14"/>
      <c r="B6429"/>
      <c r="D6429"/>
    </row>
    <row r="6430" spans="1:4">
      <c r="A6430" s="14"/>
      <c r="B6430"/>
      <c r="D6430"/>
    </row>
    <row r="6431" spans="1:4">
      <c r="A6431" s="14"/>
      <c r="B6431"/>
      <c r="D6431"/>
    </row>
    <row r="6432" spans="1:4">
      <c r="A6432" s="14"/>
      <c r="B6432"/>
      <c r="D6432"/>
    </row>
    <row r="6433" spans="1:4">
      <c r="A6433" s="14"/>
      <c r="B6433"/>
      <c r="D6433"/>
    </row>
    <row r="6434" spans="1:4">
      <c r="A6434" s="14"/>
      <c r="B6434"/>
      <c r="D6434"/>
    </row>
    <row r="6435" spans="1:4">
      <c r="A6435" s="14"/>
      <c r="B6435"/>
      <c r="D6435"/>
    </row>
    <row r="6436" spans="1:4">
      <c r="A6436" s="14"/>
      <c r="B6436"/>
      <c r="D6436"/>
    </row>
    <row r="6437" spans="1:4">
      <c r="A6437" s="14"/>
      <c r="B6437"/>
      <c r="D6437"/>
    </row>
    <row r="6438" spans="1:4">
      <c r="A6438" s="14"/>
      <c r="B6438"/>
      <c r="D6438"/>
    </row>
    <row r="6439" spans="1:4">
      <c r="A6439" s="14"/>
      <c r="B6439"/>
      <c r="D6439"/>
    </row>
    <row r="6440" spans="1:4">
      <c r="A6440" s="14"/>
      <c r="B6440"/>
      <c r="D6440"/>
    </row>
    <row r="6441" spans="1:4">
      <c r="A6441" s="14"/>
      <c r="B6441"/>
      <c r="D6441"/>
    </row>
    <row r="6442" spans="1:4">
      <c r="A6442" s="14"/>
      <c r="B6442"/>
      <c r="D6442"/>
    </row>
    <row r="6443" spans="1:4">
      <c r="A6443" s="14"/>
      <c r="B6443"/>
      <c r="D6443"/>
    </row>
    <row r="6444" spans="1:4">
      <c r="A6444" s="14"/>
      <c r="B6444"/>
      <c r="D6444"/>
    </row>
    <row r="6445" spans="1:4">
      <c r="A6445" s="14"/>
      <c r="B6445"/>
      <c r="D6445"/>
    </row>
    <row r="6446" spans="1:4">
      <c r="A6446" s="14"/>
      <c r="B6446"/>
      <c r="D6446"/>
    </row>
    <row r="6447" spans="1:4">
      <c r="A6447" s="14"/>
      <c r="B6447"/>
      <c r="D6447"/>
    </row>
    <row r="6448" spans="1:4">
      <c r="A6448" s="14"/>
      <c r="B6448"/>
      <c r="D6448"/>
    </row>
    <row r="6449" spans="1:4">
      <c r="A6449" s="14"/>
      <c r="B6449"/>
      <c r="D6449"/>
    </row>
    <row r="6450" spans="1:4">
      <c r="A6450" s="14"/>
      <c r="B6450"/>
      <c r="D6450"/>
    </row>
    <row r="6451" spans="1:4">
      <c r="A6451" s="14"/>
      <c r="B6451"/>
      <c r="D6451"/>
    </row>
    <row r="6452" spans="1:4">
      <c r="A6452" s="14"/>
      <c r="B6452"/>
      <c r="D6452"/>
    </row>
    <row r="6453" spans="1:4">
      <c r="A6453" s="14"/>
      <c r="B6453"/>
      <c r="D6453"/>
    </row>
    <row r="6454" spans="1:4">
      <c r="A6454" s="14"/>
      <c r="B6454"/>
      <c r="D6454"/>
    </row>
    <row r="6455" spans="1:4">
      <c r="A6455" s="14"/>
      <c r="B6455"/>
      <c r="D6455"/>
    </row>
    <row r="6456" spans="1:4">
      <c r="A6456" s="14"/>
      <c r="B6456"/>
      <c r="D6456"/>
    </row>
    <row r="6457" spans="1:4">
      <c r="A6457" s="14"/>
      <c r="B6457"/>
      <c r="D6457"/>
    </row>
    <row r="6458" spans="1:4">
      <c r="A6458" s="14"/>
      <c r="B6458"/>
      <c r="D6458"/>
    </row>
    <row r="6459" spans="1:4">
      <c r="A6459" s="14"/>
      <c r="B6459"/>
      <c r="D6459"/>
    </row>
    <row r="6460" spans="1:4">
      <c r="A6460" s="14"/>
      <c r="B6460"/>
      <c r="D6460"/>
    </row>
    <row r="6461" spans="1:4">
      <c r="A6461" s="14"/>
      <c r="B6461"/>
      <c r="D6461"/>
    </row>
    <row r="6462" spans="1:4">
      <c r="A6462" s="14"/>
      <c r="B6462"/>
      <c r="D6462"/>
    </row>
    <row r="6463" spans="1:4">
      <c r="A6463" s="14"/>
      <c r="B6463"/>
      <c r="D6463"/>
    </row>
    <row r="6464" spans="1:4">
      <c r="A6464" s="14"/>
      <c r="B6464"/>
      <c r="D6464"/>
    </row>
    <row r="6465" spans="1:4">
      <c r="A6465" s="14"/>
      <c r="B6465"/>
      <c r="D6465"/>
    </row>
    <row r="6466" spans="1:4">
      <c r="A6466" s="14"/>
      <c r="B6466"/>
      <c r="D6466"/>
    </row>
    <row r="6467" spans="1:4">
      <c r="A6467" s="14"/>
      <c r="B6467"/>
      <c r="D6467"/>
    </row>
    <row r="6468" spans="1:4">
      <c r="A6468" s="14"/>
      <c r="B6468"/>
      <c r="D6468"/>
    </row>
    <row r="6469" spans="1:4">
      <c r="A6469" s="14"/>
      <c r="B6469"/>
      <c r="D6469"/>
    </row>
    <row r="6470" spans="1:4">
      <c r="A6470" s="14"/>
      <c r="B6470"/>
      <c r="D6470"/>
    </row>
    <row r="6471" spans="1:4">
      <c r="A6471" s="14"/>
      <c r="B6471"/>
      <c r="D6471"/>
    </row>
    <row r="6472" spans="1:4">
      <c r="A6472" s="14"/>
      <c r="B6472"/>
      <c r="D6472"/>
    </row>
    <row r="6473" spans="1:4">
      <c r="A6473" s="14"/>
      <c r="B6473"/>
      <c r="D6473"/>
    </row>
    <row r="6474" spans="1:4">
      <c r="A6474" s="14"/>
      <c r="B6474"/>
      <c r="D6474"/>
    </row>
    <row r="6475" spans="1:4">
      <c r="A6475" s="14"/>
      <c r="B6475"/>
      <c r="D6475"/>
    </row>
    <row r="6476" spans="1:4">
      <c r="A6476" s="14"/>
      <c r="B6476"/>
      <c r="D6476"/>
    </row>
    <row r="6477" spans="1:4">
      <c r="A6477" s="14"/>
      <c r="B6477"/>
      <c r="D6477"/>
    </row>
    <row r="6478" spans="1:4">
      <c r="A6478" s="14"/>
      <c r="B6478"/>
      <c r="D6478"/>
    </row>
    <row r="6479" spans="1:4">
      <c r="A6479" s="14"/>
      <c r="B6479"/>
      <c r="D6479"/>
    </row>
    <row r="6480" spans="1:4">
      <c r="A6480" s="14"/>
      <c r="B6480"/>
      <c r="D6480"/>
    </row>
    <row r="6481" spans="1:4">
      <c r="A6481" s="14"/>
      <c r="B6481"/>
      <c r="D6481"/>
    </row>
    <row r="6482" spans="1:4">
      <c r="A6482" s="14"/>
      <c r="B6482"/>
      <c r="D6482"/>
    </row>
    <row r="6483" spans="1:4">
      <c r="A6483" s="14"/>
      <c r="B6483"/>
      <c r="D6483"/>
    </row>
    <row r="6484" spans="1:4">
      <c r="A6484" s="14"/>
      <c r="B6484"/>
      <c r="D6484"/>
    </row>
    <row r="6485" spans="1:4">
      <c r="A6485" s="14"/>
      <c r="B6485"/>
      <c r="D6485"/>
    </row>
    <row r="6486" spans="1:4">
      <c r="A6486" s="14"/>
      <c r="B6486"/>
      <c r="D6486"/>
    </row>
    <row r="6487" spans="1:4">
      <c r="A6487" s="14"/>
      <c r="B6487"/>
      <c r="D6487"/>
    </row>
    <row r="6488" spans="1:4">
      <c r="A6488" s="14"/>
      <c r="B6488"/>
      <c r="D6488"/>
    </row>
    <row r="6489" spans="1:4">
      <c r="A6489" s="14"/>
      <c r="B6489"/>
      <c r="D6489"/>
    </row>
    <row r="6490" spans="1:4">
      <c r="A6490" s="14"/>
      <c r="B6490"/>
      <c r="D6490"/>
    </row>
    <row r="6491" spans="1:4">
      <c r="A6491" s="14"/>
      <c r="B6491"/>
      <c r="D6491"/>
    </row>
    <row r="6492" spans="1:4">
      <c r="A6492" s="14"/>
      <c r="B6492"/>
      <c r="D6492"/>
    </row>
    <row r="6493" spans="1:4">
      <c r="A6493" s="14"/>
      <c r="B6493"/>
      <c r="D6493"/>
    </row>
    <row r="6494" spans="1:4">
      <c r="A6494" s="14"/>
      <c r="B6494"/>
      <c r="D6494"/>
    </row>
    <row r="6495" spans="1:4">
      <c r="A6495" s="14"/>
      <c r="B6495"/>
      <c r="D6495"/>
    </row>
    <row r="6496" spans="1:4">
      <c r="A6496" s="14"/>
      <c r="B6496"/>
      <c r="D6496"/>
    </row>
    <row r="6497" spans="1:4">
      <c r="A6497" s="14"/>
      <c r="B6497"/>
      <c r="D6497"/>
    </row>
    <row r="6498" spans="1:4">
      <c r="A6498" s="14"/>
      <c r="B6498"/>
      <c r="D6498"/>
    </row>
    <row r="6499" spans="1:4">
      <c r="A6499" s="14"/>
      <c r="B6499"/>
      <c r="D6499"/>
    </row>
    <row r="6500" spans="1:4">
      <c r="A6500" s="14"/>
      <c r="B6500"/>
      <c r="D6500"/>
    </row>
    <row r="6501" spans="1:4">
      <c r="A6501" s="14"/>
      <c r="B6501"/>
      <c r="D6501"/>
    </row>
    <row r="6502" spans="1:4">
      <c r="A6502" s="14"/>
      <c r="B6502"/>
      <c r="D6502"/>
    </row>
    <row r="6503" spans="1:4">
      <c r="A6503" s="14"/>
      <c r="B6503"/>
      <c r="D6503"/>
    </row>
    <row r="6504" spans="1:4">
      <c r="A6504" s="14"/>
      <c r="B6504"/>
      <c r="D6504"/>
    </row>
    <row r="6505" spans="1:4">
      <c r="A6505" s="14"/>
      <c r="B6505"/>
      <c r="D6505"/>
    </row>
    <row r="6506" spans="1:4">
      <c r="A6506" s="14"/>
      <c r="B6506"/>
      <c r="D6506"/>
    </row>
    <row r="6507" spans="1:4">
      <c r="A6507" s="14"/>
      <c r="B6507"/>
      <c r="D6507"/>
    </row>
    <row r="6508" spans="1:4">
      <c r="A6508" s="14"/>
      <c r="B6508"/>
      <c r="D6508"/>
    </row>
    <row r="6509" spans="1:4">
      <c r="A6509" s="14"/>
      <c r="B6509"/>
      <c r="D6509"/>
    </row>
    <row r="6510" spans="1:4">
      <c r="A6510" s="14"/>
      <c r="B6510"/>
      <c r="D6510"/>
    </row>
    <row r="6511" spans="1:4">
      <c r="A6511" s="14"/>
      <c r="B6511"/>
      <c r="D6511"/>
    </row>
    <row r="6512" spans="1:4">
      <c r="A6512" s="14"/>
      <c r="B6512"/>
      <c r="D6512"/>
    </row>
    <row r="6513" spans="1:4">
      <c r="A6513" s="14"/>
      <c r="B6513"/>
      <c r="D6513"/>
    </row>
    <row r="6514" spans="1:4">
      <c r="A6514" s="14"/>
      <c r="B6514"/>
      <c r="D6514"/>
    </row>
    <row r="6515" spans="1:4">
      <c r="A6515" s="14"/>
      <c r="B6515"/>
      <c r="D6515"/>
    </row>
    <row r="6516" spans="1:4">
      <c r="A6516" s="14"/>
      <c r="B6516"/>
      <c r="D6516"/>
    </row>
    <row r="6517" spans="1:4">
      <c r="A6517" s="14"/>
      <c r="B6517"/>
      <c r="D6517"/>
    </row>
    <row r="6518" spans="1:4">
      <c r="A6518" s="14"/>
      <c r="B6518"/>
      <c r="D6518"/>
    </row>
    <row r="6519" spans="1:4">
      <c r="A6519" s="14"/>
      <c r="B6519"/>
      <c r="D6519"/>
    </row>
    <row r="6520" spans="1:4">
      <c r="A6520" s="14"/>
      <c r="B6520"/>
      <c r="D6520"/>
    </row>
    <row r="6521" spans="1:4">
      <c r="A6521" s="14"/>
      <c r="B6521"/>
      <c r="D6521"/>
    </row>
    <row r="6522" spans="1:4">
      <c r="A6522" s="14"/>
      <c r="B6522"/>
      <c r="D6522"/>
    </row>
    <row r="6523" spans="1:4">
      <c r="A6523" s="14"/>
      <c r="B6523"/>
      <c r="D6523"/>
    </row>
    <row r="6524" spans="1:4">
      <c r="A6524" s="14"/>
      <c r="B6524"/>
      <c r="D6524"/>
    </row>
    <row r="6525" spans="1:4">
      <c r="A6525" s="14"/>
      <c r="B6525"/>
      <c r="D6525"/>
    </row>
    <row r="6526" spans="1:4">
      <c r="A6526" s="14"/>
      <c r="B6526"/>
      <c r="D6526"/>
    </row>
    <row r="6527" spans="1:4">
      <c r="A6527" s="14"/>
      <c r="B6527"/>
      <c r="D6527"/>
    </row>
    <row r="6528" spans="1:4">
      <c r="A6528" s="14"/>
      <c r="B6528"/>
      <c r="D6528"/>
    </row>
    <row r="6529" spans="1:4">
      <c r="A6529" s="14"/>
      <c r="B6529"/>
      <c r="D6529"/>
    </row>
    <row r="6530" spans="1:4">
      <c r="A6530" s="14"/>
      <c r="B6530"/>
      <c r="D6530"/>
    </row>
    <row r="6531" spans="1:4">
      <c r="A6531" s="14"/>
      <c r="B6531"/>
      <c r="D6531"/>
    </row>
    <row r="6532" spans="1:4">
      <c r="A6532" s="14"/>
      <c r="B6532"/>
      <c r="D6532"/>
    </row>
    <row r="6533" spans="1:4">
      <c r="A6533" s="14"/>
      <c r="B6533"/>
      <c r="D6533"/>
    </row>
    <row r="6534" spans="1:4">
      <c r="A6534" s="14"/>
      <c r="B6534"/>
      <c r="D6534"/>
    </row>
    <row r="6535" spans="1:4">
      <c r="A6535" s="14"/>
      <c r="B6535"/>
      <c r="D6535"/>
    </row>
    <row r="6536" spans="1:4">
      <c r="A6536" s="14"/>
      <c r="B6536"/>
      <c r="D6536"/>
    </row>
    <row r="6537" spans="1:4">
      <c r="A6537" s="14"/>
      <c r="B6537"/>
      <c r="D6537"/>
    </row>
    <row r="6538" spans="1:4">
      <c r="A6538" s="14"/>
      <c r="B6538"/>
      <c r="D6538"/>
    </row>
    <row r="6539" spans="1:4">
      <c r="A6539" s="14"/>
      <c r="B6539"/>
      <c r="D6539"/>
    </row>
    <row r="6540" spans="1:4">
      <c r="A6540" s="14"/>
      <c r="B6540"/>
      <c r="D6540"/>
    </row>
    <row r="6541" spans="1:4">
      <c r="A6541" s="14"/>
      <c r="B6541"/>
      <c r="D6541"/>
    </row>
    <row r="6542" spans="1:4">
      <c r="A6542" s="14"/>
      <c r="B6542"/>
      <c r="D6542"/>
    </row>
    <row r="6543" spans="1:4">
      <c r="A6543" s="14"/>
      <c r="B6543"/>
      <c r="D6543"/>
    </row>
    <row r="6544" spans="1:4">
      <c r="A6544" s="14"/>
      <c r="B6544"/>
      <c r="D6544"/>
    </row>
    <row r="6545" spans="1:4">
      <c r="A6545" s="14"/>
      <c r="B6545"/>
      <c r="D6545"/>
    </row>
    <row r="6546" spans="1:4">
      <c r="A6546" s="14"/>
      <c r="B6546"/>
      <c r="D6546"/>
    </row>
    <row r="6547" spans="1:4">
      <c r="A6547" s="14"/>
      <c r="B6547"/>
      <c r="D6547"/>
    </row>
    <row r="6548" spans="1:4">
      <c r="A6548" s="14"/>
      <c r="B6548"/>
      <c r="D6548"/>
    </row>
    <row r="6549" spans="1:4">
      <c r="A6549" s="14"/>
      <c r="B6549"/>
      <c r="D6549"/>
    </row>
    <row r="6550" spans="1:4">
      <c r="A6550" s="14"/>
      <c r="B6550"/>
      <c r="D6550"/>
    </row>
    <row r="6551" spans="1:4">
      <c r="A6551" s="14"/>
      <c r="B6551"/>
      <c r="D6551"/>
    </row>
    <row r="6552" spans="1:4">
      <c r="A6552" s="14"/>
      <c r="B6552"/>
      <c r="D6552"/>
    </row>
    <row r="6553" spans="1:4">
      <c r="A6553" s="14"/>
      <c r="B6553"/>
      <c r="D6553"/>
    </row>
    <row r="6554" spans="1:4">
      <c r="A6554" s="14"/>
      <c r="B6554"/>
      <c r="D6554"/>
    </row>
    <row r="6555" spans="1:4">
      <c r="A6555" s="14"/>
      <c r="B6555"/>
      <c r="D6555"/>
    </row>
    <row r="6556" spans="1:4">
      <c r="A6556" s="14"/>
      <c r="B6556"/>
      <c r="D6556"/>
    </row>
    <row r="6557" spans="1:4">
      <c r="A6557" s="14"/>
      <c r="B6557"/>
      <c r="D6557"/>
    </row>
    <row r="6558" spans="1:4">
      <c r="A6558" s="14"/>
      <c r="B6558"/>
      <c r="D6558"/>
    </row>
    <row r="6559" spans="1:4">
      <c r="A6559" s="14"/>
      <c r="B6559"/>
      <c r="D6559"/>
    </row>
    <row r="6560" spans="1:4">
      <c r="A6560" s="14"/>
      <c r="B6560"/>
      <c r="D6560"/>
    </row>
    <row r="6561" spans="1:4">
      <c r="A6561" s="14"/>
      <c r="B6561"/>
      <c r="D6561"/>
    </row>
    <row r="6562" spans="1:4">
      <c r="A6562" s="14"/>
      <c r="B6562"/>
      <c r="D6562"/>
    </row>
    <row r="6563" spans="1:4">
      <c r="A6563" s="14"/>
      <c r="B6563"/>
      <c r="D6563"/>
    </row>
    <row r="6564" spans="1:4">
      <c r="A6564" s="14"/>
      <c r="B6564"/>
      <c r="D6564"/>
    </row>
    <row r="6565" spans="1:4">
      <c r="A6565" s="14"/>
      <c r="B6565"/>
      <c r="D6565"/>
    </row>
    <row r="6566" spans="1:4">
      <c r="A6566" s="14"/>
      <c r="B6566"/>
      <c r="D6566"/>
    </row>
    <row r="6567" spans="1:4">
      <c r="A6567" s="14"/>
      <c r="B6567"/>
      <c r="D6567"/>
    </row>
    <row r="6568" spans="1:4">
      <c r="A6568" s="14"/>
      <c r="B6568"/>
      <c r="D6568"/>
    </row>
    <row r="6569" spans="1:4">
      <c r="A6569" s="14"/>
      <c r="B6569"/>
      <c r="D6569"/>
    </row>
    <row r="6570" spans="1:4">
      <c r="A6570" s="14"/>
      <c r="B6570"/>
      <c r="D6570"/>
    </row>
    <row r="6571" spans="1:4">
      <c r="A6571" s="14"/>
      <c r="B6571"/>
      <c r="D6571"/>
    </row>
    <row r="6572" spans="1:4">
      <c r="A6572" s="14"/>
      <c r="B6572"/>
      <c r="D6572"/>
    </row>
    <row r="6573" spans="1:4">
      <c r="A6573" s="14"/>
      <c r="B6573"/>
      <c r="D6573"/>
    </row>
    <row r="6574" spans="1:4">
      <c r="A6574" s="14"/>
      <c r="B6574"/>
      <c r="D6574"/>
    </row>
    <row r="6575" spans="1:4">
      <c r="A6575" s="14"/>
      <c r="B6575"/>
      <c r="D6575"/>
    </row>
    <row r="6576" spans="1:4">
      <c r="A6576" s="14"/>
      <c r="B6576"/>
      <c r="D6576"/>
    </row>
    <row r="6577" spans="1:4">
      <c r="A6577" s="14"/>
      <c r="B6577"/>
      <c r="D6577"/>
    </row>
    <row r="6578" spans="1:4">
      <c r="A6578" s="14"/>
      <c r="B6578"/>
      <c r="D6578"/>
    </row>
    <row r="6579" spans="1:4">
      <c r="A6579" s="14"/>
      <c r="B6579"/>
      <c r="D6579"/>
    </row>
    <row r="6580" spans="1:4">
      <c r="A6580" s="14"/>
      <c r="B6580"/>
      <c r="D6580"/>
    </row>
    <row r="6581" spans="1:4">
      <c r="A6581" s="14"/>
      <c r="B6581"/>
      <c r="D6581"/>
    </row>
    <row r="6582" spans="1:4">
      <c r="A6582" s="14"/>
      <c r="B6582"/>
      <c r="D6582"/>
    </row>
    <row r="6583" spans="1:4">
      <c r="A6583" s="14"/>
      <c r="B6583"/>
      <c r="D6583"/>
    </row>
    <row r="6584" spans="1:4">
      <c r="A6584" s="14"/>
      <c r="B6584"/>
      <c r="D6584"/>
    </row>
    <row r="6585" spans="1:4">
      <c r="A6585" s="14"/>
      <c r="B6585"/>
      <c r="D6585"/>
    </row>
    <row r="6586" spans="1:4">
      <c r="A6586" s="14"/>
      <c r="B6586"/>
      <c r="D6586"/>
    </row>
    <row r="6587" spans="1:4">
      <c r="B6587"/>
    </row>
    <row r="6588" spans="1:4">
      <c r="B6588"/>
    </row>
    <row r="6589" spans="1:4">
      <c r="B6589"/>
    </row>
    <row r="6590" spans="1:4">
      <c r="B6590"/>
    </row>
    <row r="6591" spans="1:4">
      <c r="B6591"/>
    </row>
    <row r="6592" spans="1:4">
      <c r="B6592"/>
    </row>
    <row r="6593" spans="2:2">
      <c r="B6593"/>
    </row>
    <row r="6594" spans="2:2">
      <c r="B6594"/>
    </row>
    <row r="6595" spans="2:2">
      <c r="B6595"/>
    </row>
    <row r="6596" spans="2:2">
      <c r="B6596"/>
    </row>
    <row r="6597" spans="2:2">
      <c r="B6597"/>
    </row>
    <row r="6598" spans="2:2">
      <c r="B6598"/>
    </row>
    <row r="6599" spans="2:2">
      <c r="B6599"/>
    </row>
    <row r="6600" spans="2:2">
      <c r="B6600"/>
    </row>
    <row r="6601" spans="2:2">
      <c r="B6601"/>
    </row>
    <row r="6602" spans="2:2">
      <c r="B6602"/>
    </row>
    <row r="6603" spans="2:2">
      <c r="B6603"/>
    </row>
    <row r="6604" spans="2:2">
      <c r="B6604"/>
    </row>
    <row r="6605" spans="2:2">
      <c r="B6605"/>
    </row>
    <row r="6606" spans="2:2">
      <c r="B6606"/>
    </row>
    <row r="6607" spans="2:2">
      <c r="B6607"/>
    </row>
    <row r="6608" spans="2:2">
      <c r="B6608"/>
    </row>
    <row r="6609" spans="2:2">
      <c r="B6609"/>
    </row>
    <row r="6610" spans="2:2">
      <c r="B6610"/>
    </row>
    <row r="6611" spans="2:2">
      <c r="B6611"/>
    </row>
    <row r="6612" spans="2:2">
      <c r="B6612"/>
    </row>
    <row r="6613" spans="2:2">
      <c r="B6613"/>
    </row>
    <row r="6614" spans="2:2">
      <c r="B6614"/>
    </row>
    <row r="6615" spans="2:2">
      <c r="B6615"/>
    </row>
    <row r="6616" spans="2:2">
      <c r="B6616"/>
    </row>
    <row r="6617" spans="2:2">
      <c r="B6617"/>
    </row>
    <row r="6618" spans="2:2">
      <c r="B6618"/>
    </row>
    <row r="6619" spans="2:2">
      <c r="B6619"/>
    </row>
    <row r="6620" spans="2:2">
      <c r="B6620"/>
    </row>
    <row r="6621" spans="2:2">
      <c r="B6621"/>
    </row>
    <row r="6622" spans="2:2">
      <c r="B6622"/>
    </row>
    <row r="6623" spans="2:2">
      <c r="B6623"/>
    </row>
    <row r="6624" spans="2:2">
      <c r="B6624"/>
    </row>
    <row r="6625" spans="2:2">
      <c r="B6625"/>
    </row>
    <row r="6626" spans="2:2">
      <c r="B6626"/>
    </row>
    <row r="6627" spans="2:2">
      <c r="B6627"/>
    </row>
    <row r="6628" spans="2:2">
      <c r="B6628"/>
    </row>
    <row r="6629" spans="2:2">
      <c r="B6629"/>
    </row>
    <row r="6630" spans="2:2">
      <c r="B6630"/>
    </row>
    <row r="6631" spans="2:2">
      <c r="B6631"/>
    </row>
    <row r="6632" spans="2:2">
      <c r="B6632"/>
    </row>
    <row r="6633" spans="2:2">
      <c r="B6633"/>
    </row>
    <row r="6634" spans="2:2">
      <c r="B6634"/>
    </row>
    <row r="6635" spans="2:2">
      <c r="B6635"/>
    </row>
    <row r="6636" spans="2:2">
      <c r="B6636"/>
    </row>
    <row r="6637" spans="2:2">
      <c r="B6637"/>
    </row>
    <row r="6638" spans="2:2">
      <c r="B6638"/>
    </row>
    <row r="6639" spans="2:2">
      <c r="B6639"/>
    </row>
    <row r="6640" spans="2:2">
      <c r="B6640"/>
    </row>
    <row r="6641" spans="2:2">
      <c r="B6641"/>
    </row>
    <row r="6642" spans="2:2">
      <c r="B6642"/>
    </row>
    <row r="6643" spans="2:2">
      <c r="B6643"/>
    </row>
    <row r="6644" spans="2:2">
      <c r="B6644"/>
    </row>
    <row r="6645" spans="2:2">
      <c r="B6645"/>
    </row>
    <row r="6646" spans="2:2">
      <c r="B6646"/>
    </row>
    <row r="6647" spans="2:2">
      <c r="B6647"/>
    </row>
    <row r="6648" spans="2:2">
      <c r="B6648"/>
    </row>
    <row r="6649" spans="2:2">
      <c r="B6649"/>
    </row>
    <row r="6650" spans="2:2">
      <c r="B6650"/>
    </row>
    <row r="6651" spans="2:2">
      <c r="B6651"/>
    </row>
    <row r="6652" spans="2:2">
      <c r="B6652"/>
    </row>
    <row r="6653" spans="2:2">
      <c r="B6653"/>
    </row>
    <row r="6654" spans="2:2">
      <c r="B6654"/>
    </row>
    <row r="6655" spans="2:2">
      <c r="B6655"/>
    </row>
    <row r="6656" spans="2:2">
      <c r="B6656"/>
    </row>
    <row r="6657" spans="2:4">
      <c r="B6657"/>
    </row>
    <row r="6658" spans="2:4">
      <c r="B6658"/>
    </row>
    <row r="6659" spans="2:4">
      <c r="B6659"/>
    </row>
    <row r="6660" spans="2:4">
      <c r="B6660"/>
    </row>
    <row r="6661" spans="2:4">
      <c r="B6661"/>
    </row>
    <row r="6662" spans="2:4">
      <c r="B6662"/>
    </row>
    <row r="6663" spans="2:4">
      <c r="B6663"/>
    </row>
    <row r="6664" spans="2:4">
      <c r="B6664"/>
    </row>
    <row r="6665" spans="2:4">
      <c r="B6665"/>
    </row>
    <row r="6666" spans="2:4">
      <c r="B6666"/>
    </row>
    <row r="6667" spans="2:4">
      <c r="B6667"/>
    </row>
    <row r="6668" spans="2:4">
      <c r="B6668"/>
    </row>
    <row r="6669" spans="2:4">
      <c r="B6669"/>
    </row>
    <row r="6670" spans="2:4">
      <c r="B6670"/>
    </row>
    <row r="6671" spans="2:4">
      <c r="B6671" s="1"/>
      <c r="D6671"/>
    </row>
    <row r="6672" spans="2:4">
      <c r="B6672" s="1"/>
      <c r="D6672"/>
    </row>
    <row r="6673" spans="2:4">
      <c r="B6673" s="1"/>
      <c r="D6673"/>
    </row>
    <row r="6674" spans="2:4">
      <c r="B6674" s="1"/>
      <c r="D6674"/>
    </row>
    <row r="6675" spans="2:4">
      <c r="B6675" s="1"/>
      <c r="D6675"/>
    </row>
    <row r="6676" spans="2:4">
      <c r="B6676" s="1"/>
      <c r="D6676"/>
    </row>
    <row r="6677" spans="2:4">
      <c r="B6677" s="1"/>
      <c r="D6677"/>
    </row>
    <row r="6678" spans="2:4">
      <c r="B6678" s="1"/>
      <c r="D6678"/>
    </row>
    <row r="6679" spans="2:4">
      <c r="B6679" s="1"/>
      <c r="D6679"/>
    </row>
    <row r="6680" spans="2:4">
      <c r="B6680" s="1"/>
      <c r="D6680"/>
    </row>
    <row r="6681" spans="2:4">
      <c r="B6681" s="1"/>
      <c r="D6681"/>
    </row>
    <row r="6682" spans="2:4">
      <c r="B6682" s="1"/>
      <c r="D6682"/>
    </row>
    <row r="6683" spans="2:4">
      <c r="B6683"/>
      <c r="D6683"/>
    </row>
    <row r="6684" spans="2:4">
      <c r="B6684"/>
      <c r="D6684"/>
    </row>
    <row r="6685" spans="2:4">
      <c r="B6685"/>
      <c r="D6685"/>
    </row>
    <row r="6686" spans="2:4">
      <c r="B6686"/>
      <c r="D6686"/>
    </row>
    <row r="6687" spans="2:4">
      <c r="B6687"/>
      <c r="D6687"/>
    </row>
    <row r="6688" spans="2:4">
      <c r="B6688"/>
      <c r="D6688"/>
    </row>
    <row r="6689" spans="2:4">
      <c r="B6689"/>
      <c r="D6689"/>
    </row>
    <row r="6690" spans="2:4">
      <c r="B6690"/>
      <c r="D6690"/>
    </row>
    <row r="6691" spans="2:4">
      <c r="B6691"/>
      <c r="D6691"/>
    </row>
    <row r="6692" spans="2:4">
      <c r="B6692"/>
      <c r="D6692"/>
    </row>
    <row r="6693" spans="2:4">
      <c r="B6693"/>
      <c r="D6693"/>
    </row>
    <row r="6694" spans="2:4">
      <c r="B6694"/>
      <c r="D6694"/>
    </row>
    <row r="6695" spans="2:4">
      <c r="B6695"/>
      <c r="D6695"/>
    </row>
    <row r="6696" spans="2:4">
      <c r="B6696"/>
      <c r="D6696"/>
    </row>
    <row r="6697" spans="2:4">
      <c r="B6697"/>
      <c r="D6697"/>
    </row>
    <row r="6698" spans="2:4">
      <c r="B6698"/>
      <c r="D6698"/>
    </row>
    <row r="6699" spans="2:4">
      <c r="B6699"/>
      <c r="D6699"/>
    </row>
    <row r="6700" spans="2:4">
      <c r="B6700"/>
      <c r="D6700"/>
    </row>
    <row r="6701" spans="2:4">
      <c r="B6701"/>
      <c r="D6701"/>
    </row>
    <row r="6702" spans="2:4">
      <c r="B6702"/>
      <c r="D6702"/>
    </row>
    <row r="6703" spans="2:4">
      <c r="B6703"/>
      <c r="D6703"/>
    </row>
    <row r="6704" spans="2:4">
      <c r="B6704"/>
      <c r="D6704"/>
    </row>
    <row r="6705" spans="2:4">
      <c r="B6705"/>
      <c r="D6705"/>
    </row>
    <row r="6706" spans="2:4">
      <c r="B6706"/>
      <c r="D6706"/>
    </row>
    <row r="6707" spans="2:4">
      <c r="B6707"/>
      <c r="D6707"/>
    </row>
    <row r="6708" spans="2:4">
      <c r="B6708"/>
      <c r="D6708"/>
    </row>
    <row r="6709" spans="2:4">
      <c r="B6709"/>
      <c r="D6709"/>
    </row>
    <row r="6710" spans="2:4">
      <c r="B6710"/>
      <c r="D6710"/>
    </row>
    <row r="6711" spans="2:4">
      <c r="B6711"/>
      <c r="D6711"/>
    </row>
    <row r="6712" spans="2:4">
      <c r="B6712"/>
      <c r="D6712"/>
    </row>
    <row r="6713" spans="2:4">
      <c r="B6713"/>
      <c r="D6713"/>
    </row>
    <row r="6714" spans="2:4">
      <c r="B6714"/>
      <c r="D6714"/>
    </row>
    <row r="6715" spans="2:4">
      <c r="B6715"/>
      <c r="D6715"/>
    </row>
    <row r="6716" spans="2:4">
      <c r="B6716"/>
      <c r="D6716"/>
    </row>
    <row r="6717" spans="2:4">
      <c r="B6717"/>
      <c r="D6717"/>
    </row>
    <row r="6718" spans="2:4">
      <c r="B6718"/>
      <c r="D6718"/>
    </row>
    <row r="6719" spans="2:4">
      <c r="B6719"/>
      <c r="D6719"/>
    </row>
    <row r="6720" spans="2:4">
      <c r="B6720"/>
      <c r="D6720"/>
    </row>
    <row r="6721" spans="2:4">
      <c r="B6721"/>
      <c r="D6721"/>
    </row>
    <row r="6722" spans="2:4">
      <c r="B6722"/>
      <c r="D6722"/>
    </row>
    <row r="6723" spans="2:4">
      <c r="B6723"/>
      <c r="D6723"/>
    </row>
    <row r="6724" spans="2:4">
      <c r="B6724"/>
      <c r="D6724"/>
    </row>
    <row r="6725" spans="2:4">
      <c r="B6725"/>
      <c r="D6725"/>
    </row>
    <row r="6726" spans="2:4">
      <c r="B6726"/>
      <c r="D6726"/>
    </row>
    <row r="6727" spans="2:4">
      <c r="B6727"/>
      <c r="D6727"/>
    </row>
    <row r="6728" spans="2:4">
      <c r="B6728"/>
      <c r="D6728"/>
    </row>
    <row r="6729" spans="2:4">
      <c r="B6729"/>
      <c r="D6729"/>
    </row>
    <row r="6730" spans="2:4">
      <c r="B6730"/>
      <c r="D6730"/>
    </row>
    <row r="6731" spans="2:4">
      <c r="B6731"/>
      <c r="D6731"/>
    </row>
    <row r="6732" spans="2:4">
      <c r="B6732"/>
      <c r="D6732"/>
    </row>
    <row r="6733" spans="2:4">
      <c r="B6733"/>
      <c r="D6733"/>
    </row>
    <row r="6734" spans="2:4">
      <c r="B6734"/>
      <c r="D6734"/>
    </row>
    <row r="6735" spans="2:4">
      <c r="B6735"/>
      <c r="D6735"/>
    </row>
    <row r="6736" spans="2:4">
      <c r="B6736"/>
      <c r="D6736"/>
    </row>
    <row r="6737" spans="2:4">
      <c r="B6737"/>
      <c r="D6737"/>
    </row>
    <row r="6738" spans="2:4">
      <c r="B6738"/>
      <c r="D6738"/>
    </row>
    <row r="6739" spans="2:4">
      <c r="B6739"/>
      <c r="D6739"/>
    </row>
    <row r="6740" spans="2:4">
      <c r="B6740"/>
      <c r="D6740"/>
    </row>
    <row r="6741" spans="2:4">
      <c r="B6741"/>
      <c r="D6741"/>
    </row>
    <row r="6742" spans="2:4">
      <c r="B6742"/>
      <c r="D6742"/>
    </row>
    <row r="6743" spans="2:4">
      <c r="B6743"/>
      <c r="D6743"/>
    </row>
    <row r="6744" spans="2:4">
      <c r="B6744"/>
      <c r="D6744"/>
    </row>
    <row r="6745" spans="2:4">
      <c r="B6745"/>
      <c r="D6745"/>
    </row>
    <row r="6746" spans="2:4">
      <c r="B6746"/>
      <c r="D6746"/>
    </row>
    <row r="6747" spans="2:4">
      <c r="B6747"/>
      <c r="D6747"/>
    </row>
    <row r="6748" spans="2:4">
      <c r="B6748"/>
      <c r="D6748"/>
    </row>
    <row r="6749" spans="2:4">
      <c r="B6749"/>
      <c r="D6749"/>
    </row>
    <row r="6750" spans="2:4">
      <c r="B6750"/>
      <c r="D6750"/>
    </row>
    <row r="6751" spans="2:4">
      <c r="B6751"/>
      <c r="D6751"/>
    </row>
    <row r="6752" spans="2:4">
      <c r="B6752"/>
      <c r="D6752"/>
    </row>
    <row r="6753" spans="2:4">
      <c r="B6753"/>
      <c r="D6753"/>
    </row>
    <row r="6754" spans="2:4">
      <c r="B6754"/>
      <c r="D6754"/>
    </row>
    <row r="6755" spans="2:4">
      <c r="B6755"/>
      <c r="D6755"/>
    </row>
    <row r="6756" spans="2:4">
      <c r="B6756"/>
      <c r="D6756"/>
    </row>
    <row r="6757" spans="2:4">
      <c r="B6757"/>
      <c r="D6757"/>
    </row>
    <row r="6758" spans="2:4">
      <c r="B6758"/>
      <c r="D6758"/>
    </row>
    <row r="6759" spans="2:4">
      <c r="B6759"/>
      <c r="D6759"/>
    </row>
    <row r="6760" spans="2:4">
      <c r="B6760"/>
      <c r="D6760"/>
    </row>
    <row r="6761" spans="2:4">
      <c r="B6761"/>
      <c r="D6761"/>
    </row>
    <row r="6762" spans="2:4">
      <c r="B6762"/>
      <c r="D6762"/>
    </row>
    <row r="6763" spans="2:4">
      <c r="B6763"/>
      <c r="D6763"/>
    </row>
    <row r="6764" spans="2:4">
      <c r="B6764"/>
      <c r="D6764"/>
    </row>
    <row r="6765" spans="2:4">
      <c r="B6765"/>
      <c r="D6765"/>
    </row>
    <row r="6766" spans="2:4">
      <c r="B6766"/>
      <c r="D6766"/>
    </row>
    <row r="6767" spans="2:4">
      <c r="B6767"/>
      <c r="D6767"/>
    </row>
    <row r="6768" spans="2:4">
      <c r="B6768"/>
      <c r="D6768"/>
    </row>
    <row r="6769" spans="2:4">
      <c r="B6769"/>
      <c r="D6769"/>
    </row>
    <row r="6770" spans="2:4">
      <c r="B6770"/>
      <c r="D6770"/>
    </row>
    <row r="6771" spans="2:4">
      <c r="B6771"/>
      <c r="D6771"/>
    </row>
    <row r="6772" spans="2:4">
      <c r="B6772"/>
      <c r="D6772"/>
    </row>
    <row r="6773" spans="2:4">
      <c r="B6773"/>
      <c r="D6773"/>
    </row>
    <row r="6774" spans="2:4">
      <c r="B6774"/>
      <c r="D6774"/>
    </row>
    <row r="6775" spans="2:4">
      <c r="B6775"/>
      <c r="D6775"/>
    </row>
    <row r="6776" spans="2:4">
      <c r="B6776"/>
      <c r="D6776"/>
    </row>
    <row r="6777" spans="2:4">
      <c r="B6777"/>
      <c r="D6777"/>
    </row>
    <row r="6778" spans="2:4">
      <c r="B6778"/>
      <c r="D6778"/>
    </row>
    <row r="6779" spans="2:4">
      <c r="B6779"/>
      <c r="D6779"/>
    </row>
    <row r="6780" spans="2:4">
      <c r="B6780"/>
      <c r="D6780"/>
    </row>
    <row r="6781" spans="2:4">
      <c r="B6781"/>
      <c r="D6781"/>
    </row>
    <row r="6782" spans="2:4">
      <c r="B6782"/>
      <c r="D6782"/>
    </row>
    <row r="6783" spans="2:4">
      <c r="B6783"/>
      <c r="D6783"/>
    </row>
    <row r="6784" spans="2:4">
      <c r="B6784"/>
      <c r="D6784"/>
    </row>
    <row r="6785" spans="2:4">
      <c r="B6785"/>
      <c r="D6785"/>
    </row>
    <row r="6786" spans="2:4">
      <c r="B6786"/>
      <c r="D6786"/>
    </row>
    <row r="6787" spans="2:4">
      <c r="B6787"/>
      <c r="D6787"/>
    </row>
    <row r="6788" spans="2:4">
      <c r="B6788"/>
      <c r="D6788"/>
    </row>
    <row r="6789" spans="2:4">
      <c r="B6789"/>
      <c r="D6789"/>
    </row>
    <row r="6790" spans="2:4">
      <c r="B6790"/>
      <c r="D6790"/>
    </row>
    <row r="6791" spans="2:4">
      <c r="B6791"/>
      <c r="D6791"/>
    </row>
    <row r="6792" spans="2:4">
      <c r="B6792"/>
      <c r="D6792"/>
    </row>
    <row r="6793" spans="2:4">
      <c r="B6793"/>
      <c r="D6793"/>
    </row>
    <row r="6794" spans="2:4">
      <c r="B6794"/>
      <c r="D6794"/>
    </row>
    <row r="6795" spans="2:4">
      <c r="B6795"/>
      <c r="D6795"/>
    </row>
    <row r="6796" spans="2:4">
      <c r="B6796"/>
      <c r="D6796"/>
    </row>
    <row r="6797" spans="2:4">
      <c r="B6797"/>
      <c r="D6797"/>
    </row>
    <row r="6798" spans="2:4">
      <c r="B6798"/>
      <c r="D6798"/>
    </row>
    <row r="6799" spans="2:4">
      <c r="B6799"/>
      <c r="D6799"/>
    </row>
    <row r="6800" spans="2:4">
      <c r="B6800"/>
      <c r="D6800"/>
    </row>
    <row r="6801" spans="2:4">
      <c r="B6801"/>
      <c r="D6801"/>
    </row>
    <row r="6802" spans="2:4">
      <c r="B6802"/>
      <c r="D6802"/>
    </row>
    <row r="6803" spans="2:4">
      <c r="B6803"/>
      <c r="D6803"/>
    </row>
    <row r="6804" spans="2:4">
      <c r="B6804"/>
      <c r="D6804"/>
    </row>
    <row r="6805" spans="2:4">
      <c r="B6805"/>
      <c r="D6805"/>
    </row>
    <row r="6806" spans="2:4">
      <c r="B6806"/>
      <c r="D6806"/>
    </row>
    <row r="6807" spans="2:4">
      <c r="B6807"/>
      <c r="D6807"/>
    </row>
    <row r="6808" spans="2:4">
      <c r="B6808"/>
      <c r="D6808"/>
    </row>
    <row r="6809" spans="2:4">
      <c r="B6809"/>
      <c r="D6809"/>
    </row>
    <row r="6810" spans="2:4">
      <c r="B6810"/>
      <c r="D6810"/>
    </row>
    <row r="6811" spans="2:4">
      <c r="B6811"/>
      <c r="D6811"/>
    </row>
    <row r="6812" spans="2:4">
      <c r="B6812"/>
      <c r="D6812"/>
    </row>
    <row r="6813" spans="2:4">
      <c r="B6813"/>
      <c r="D6813"/>
    </row>
    <row r="6814" spans="2:4">
      <c r="B6814"/>
      <c r="D6814"/>
    </row>
    <row r="6815" spans="2:4">
      <c r="B6815"/>
      <c r="D6815"/>
    </row>
    <row r="6816" spans="2:4">
      <c r="B6816"/>
      <c r="D6816"/>
    </row>
    <row r="6817" spans="2:4">
      <c r="B6817"/>
      <c r="D6817"/>
    </row>
    <row r="6818" spans="2:4">
      <c r="B6818"/>
      <c r="D6818"/>
    </row>
    <row r="6819" spans="2:4">
      <c r="B6819"/>
      <c r="D6819"/>
    </row>
    <row r="6820" spans="2:4">
      <c r="B6820"/>
      <c r="D6820"/>
    </row>
    <row r="6821" spans="2:4">
      <c r="B6821"/>
      <c r="D6821"/>
    </row>
    <row r="6822" spans="2:4">
      <c r="B6822"/>
      <c r="D6822"/>
    </row>
    <row r="6823" spans="2:4">
      <c r="B6823"/>
      <c r="D6823"/>
    </row>
    <row r="6824" spans="2:4">
      <c r="B6824"/>
      <c r="D6824"/>
    </row>
    <row r="6825" spans="2:4">
      <c r="B6825"/>
      <c r="D6825"/>
    </row>
    <row r="6826" spans="2:4">
      <c r="B6826"/>
      <c r="D6826"/>
    </row>
    <row r="6827" spans="2:4">
      <c r="B6827"/>
      <c r="D6827"/>
    </row>
    <row r="6828" spans="2:4">
      <c r="B6828"/>
      <c r="D6828"/>
    </row>
    <row r="6829" spans="2:4">
      <c r="B6829"/>
      <c r="D6829"/>
    </row>
    <row r="6830" spans="2:4">
      <c r="B6830"/>
      <c r="D6830"/>
    </row>
    <row r="6831" spans="2:4">
      <c r="B6831"/>
      <c r="D6831"/>
    </row>
    <row r="6832" spans="2:4">
      <c r="B6832"/>
      <c r="D6832"/>
    </row>
    <row r="6833" spans="2:4">
      <c r="B6833"/>
      <c r="D6833"/>
    </row>
    <row r="6834" spans="2:4">
      <c r="B6834"/>
      <c r="D6834"/>
    </row>
    <row r="6835" spans="2:4">
      <c r="B6835"/>
      <c r="D6835"/>
    </row>
    <row r="6836" spans="2:4">
      <c r="B6836"/>
      <c r="D6836"/>
    </row>
    <row r="6837" spans="2:4">
      <c r="B6837"/>
      <c r="D6837"/>
    </row>
    <row r="6838" spans="2:4">
      <c r="B6838"/>
      <c r="D6838"/>
    </row>
    <row r="6839" spans="2:4">
      <c r="B6839"/>
      <c r="D6839"/>
    </row>
    <row r="6840" spans="2:4">
      <c r="B6840"/>
      <c r="D6840"/>
    </row>
    <row r="6841" spans="2:4">
      <c r="B6841"/>
      <c r="D6841"/>
    </row>
    <row r="6842" spans="2:4">
      <c r="B6842"/>
      <c r="D6842"/>
    </row>
    <row r="6843" spans="2:4">
      <c r="B6843"/>
      <c r="D6843"/>
    </row>
    <row r="6844" spans="2:4">
      <c r="B6844"/>
      <c r="D6844"/>
    </row>
    <row r="6845" spans="2:4">
      <c r="B6845"/>
      <c r="D6845"/>
    </row>
    <row r="6846" spans="2:4">
      <c r="B6846"/>
      <c r="D6846"/>
    </row>
    <row r="6847" spans="2:4">
      <c r="B6847"/>
      <c r="D6847"/>
    </row>
    <row r="6848" spans="2:4">
      <c r="B6848"/>
      <c r="D6848"/>
    </row>
    <row r="6849" spans="2:4">
      <c r="B6849"/>
      <c r="D6849"/>
    </row>
    <row r="6850" spans="2:4">
      <c r="B6850"/>
      <c r="D6850"/>
    </row>
    <row r="6851" spans="2:4">
      <c r="B6851"/>
      <c r="D6851"/>
    </row>
    <row r="6852" spans="2:4">
      <c r="B6852"/>
      <c r="D6852"/>
    </row>
    <row r="6853" spans="2:4">
      <c r="B6853"/>
      <c r="D6853"/>
    </row>
    <row r="6854" spans="2:4">
      <c r="B6854"/>
      <c r="D6854"/>
    </row>
    <row r="6855" spans="2:4">
      <c r="B6855"/>
      <c r="D6855"/>
    </row>
    <row r="6856" spans="2:4">
      <c r="B6856"/>
      <c r="D6856"/>
    </row>
    <row r="6857" spans="2:4">
      <c r="B6857"/>
      <c r="D6857"/>
    </row>
    <row r="6858" spans="2:4">
      <c r="B6858"/>
      <c r="D6858"/>
    </row>
    <row r="6859" spans="2:4">
      <c r="B6859"/>
      <c r="D6859"/>
    </row>
    <row r="6860" spans="2:4">
      <c r="B6860"/>
      <c r="D6860"/>
    </row>
    <row r="6861" spans="2:4">
      <c r="B6861"/>
      <c r="D6861"/>
    </row>
    <row r="6862" spans="2:4">
      <c r="B6862"/>
      <c r="D6862"/>
    </row>
    <row r="6863" spans="2:4">
      <c r="B6863"/>
      <c r="D6863"/>
    </row>
    <row r="6864" spans="2:4">
      <c r="B6864"/>
      <c r="D6864"/>
    </row>
    <row r="6865" spans="2:4">
      <c r="B6865"/>
      <c r="D6865"/>
    </row>
    <row r="6866" spans="2:4">
      <c r="B6866"/>
      <c r="D6866"/>
    </row>
    <row r="6867" spans="2:4">
      <c r="B6867"/>
      <c r="D6867"/>
    </row>
    <row r="6868" spans="2:4">
      <c r="B6868"/>
      <c r="D6868"/>
    </row>
    <row r="6869" spans="2:4">
      <c r="B6869"/>
      <c r="D6869"/>
    </row>
    <row r="6870" spans="2:4">
      <c r="B6870"/>
      <c r="D6870"/>
    </row>
    <row r="6871" spans="2:4">
      <c r="B6871"/>
      <c r="D6871"/>
    </row>
    <row r="6872" spans="2:4">
      <c r="B6872"/>
      <c r="D6872"/>
    </row>
    <row r="6873" spans="2:4">
      <c r="B6873"/>
      <c r="D6873"/>
    </row>
    <row r="6874" spans="2:4">
      <c r="B6874"/>
      <c r="D6874"/>
    </row>
    <row r="6875" spans="2:4">
      <c r="B6875"/>
      <c r="D6875"/>
    </row>
    <row r="6876" spans="2:4">
      <c r="B6876"/>
      <c r="D6876"/>
    </row>
    <row r="6877" spans="2:4">
      <c r="B6877"/>
      <c r="D6877"/>
    </row>
    <row r="6878" spans="2:4">
      <c r="B6878"/>
      <c r="D6878"/>
    </row>
    <row r="6879" spans="2:4">
      <c r="B6879"/>
      <c r="D6879"/>
    </row>
    <row r="6880" spans="2:4">
      <c r="B6880"/>
      <c r="D6880"/>
    </row>
    <row r="6881" spans="2:4">
      <c r="B6881"/>
      <c r="D6881"/>
    </row>
    <row r="6882" spans="2:4">
      <c r="B6882"/>
      <c r="D6882"/>
    </row>
    <row r="6883" spans="2:4">
      <c r="B6883"/>
      <c r="D6883"/>
    </row>
    <row r="6884" spans="2:4">
      <c r="B6884"/>
      <c r="D6884"/>
    </row>
    <row r="6885" spans="2:4">
      <c r="B6885"/>
      <c r="D6885"/>
    </row>
    <row r="6886" spans="2:4">
      <c r="B6886"/>
      <c r="D6886"/>
    </row>
    <row r="6887" spans="2:4">
      <c r="B6887"/>
      <c r="D6887"/>
    </row>
    <row r="6888" spans="2:4">
      <c r="B6888"/>
      <c r="D6888"/>
    </row>
    <row r="6889" spans="2:4">
      <c r="B6889"/>
      <c r="D6889"/>
    </row>
    <row r="6890" spans="2:4">
      <c r="B6890"/>
      <c r="D6890"/>
    </row>
    <row r="6891" spans="2:4">
      <c r="B6891"/>
      <c r="D6891"/>
    </row>
    <row r="6892" spans="2:4">
      <c r="B6892"/>
      <c r="D6892"/>
    </row>
    <row r="6893" spans="2:4">
      <c r="B6893"/>
      <c r="D6893"/>
    </row>
    <row r="6894" spans="2:4">
      <c r="B6894"/>
      <c r="D6894"/>
    </row>
    <row r="6895" spans="2:4">
      <c r="B6895"/>
      <c r="D6895"/>
    </row>
    <row r="6896" spans="2:4">
      <c r="B6896"/>
      <c r="D6896"/>
    </row>
    <row r="6897" spans="2:4">
      <c r="B6897"/>
      <c r="D6897"/>
    </row>
    <row r="6898" spans="2:4">
      <c r="B6898"/>
      <c r="D6898"/>
    </row>
    <row r="6899" spans="2:4">
      <c r="B6899"/>
      <c r="D6899"/>
    </row>
    <row r="6900" spans="2:4">
      <c r="B6900"/>
      <c r="D6900"/>
    </row>
    <row r="6901" spans="2:4">
      <c r="B6901"/>
      <c r="D6901"/>
    </row>
    <row r="6902" spans="2:4">
      <c r="B6902"/>
      <c r="D6902"/>
    </row>
    <row r="6903" spans="2:4">
      <c r="B6903"/>
      <c r="D6903"/>
    </row>
    <row r="6904" spans="2:4">
      <c r="B6904"/>
      <c r="D6904"/>
    </row>
    <row r="6905" spans="2:4">
      <c r="B6905"/>
      <c r="D6905"/>
    </row>
    <row r="6906" spans="2:4">
      <c r="B6906"/>
      <c r="D6906"/>
    </row>
    <row r="6907" spans="2:4">
      <c r="B6907"/>
      <c r="D6907"/>
    </row>
    <row r="6908" spans="2:4">
      <c r="B6908"/>
      <c r="D6908"/>
    </row>
    <row r="6909" spans="2:4">
      <c r="B6909"/>
      <c r="D6909"/>
    </row>
    <row r="6910" spans="2:4">
      <c r="B6910"/>
      <c r="D6910"/>
    </row>
    <row r="6911" spans="2:4">
      <c r="B6911"/>
      <c r="D6911"/>
    </row>
    <row r="6912" spans="2:4">
      <c r="B6912"/>
      <c r="D6912"/>
    </row>
    <row r="6913" spans="2:4">
      <c r="B6913"/>
      <c r="D6913"/>
    </row>
    <row r="6914" spans="2:4">
      <c r="B6914"/>
      <c r="D6914"/>
    </row>
    <row r="6915" spans="2:4">
      <c r="B6915"/>
      <c r="D6915"/>
    </row>
    <row r="6916" spans="2:4">
      <c r="B6916"/>
      <c r="D6916"/>
    </row>
    <row r="6917" spans="2:4">
      <c r="B6917"/>
      <c r="D6917"/>
    </row>
    <row r="6918" spans="2:4">
      <c r="B6918"/>
      <c r="D6918"/>
    </row>
    <row r="6919" spans="2:4">
      <c r="B6919"/>
      <c r="D6919"/>
    </row>
    <row r="6920" spans="2:4">
      <c r="B6920"/>
      <c r="D6920"/>
    </row>
    <row r="6921" spans="2:4">
      <c r="B6921"/>
      <c r="D6921"/>
    </row>
    <row r="6922" spans="2:4">
      <c r="B6922"/>
      <c r="D6922"/>
    </row>
    <row r="6923" spans="2:4">
      <c r="B6923"/>
      <c r="D6923"/>
    </row>
    <row r="6924" spans="2:4">
      <c r="B6924"/>
      <c r="D6924"/>
    </row>
    <row r="6925" spans="2:4">
      <c r="B6925"/>
      <c r="D6925"/>
    </row>
    <row r="6926" spans="2:4">
      <c r="B6926"/>
      <c r="D6926"/>
    </row>
    <row r="6927" spans="2:4">
      <c r="B6927"/>
      <c r="D6927"/>
    </row>
    <row r="6928" spans="2:4">
      <c r="B6928"/>
      <c r="D6928"/>
    </row>
    <row r="6929" spans="2:4">
      <c r="B6929"/>
      <c r="D6929"/>
    </row>
    <row r="6930" spans="2:4">
      <c r="B6930"/>
      <c r="D6930"/>
    </row>
    <row r="6931" spans="2:4">
      <c r="B6931"/>
      <c r="D6931"/>
    </row>
    <row r="6932" spans="2:4">
      <c r="B6932"/>
      <c r="D6932"/>
    </row>
    <row r="6933" spans="2:4">
      <c r="B6933"/>
      <c r="D6933"/>
    </row>
    <row r="6934" spans="2:4">
      <c r="B6934"/>
      <c r="D6934"/>
    </row>
    <row r="6935" spans="2:4">
      <c r="B6935"/>
      <c r="D6935"/>
    </row>
    <row r="6936" spans="2:4">
      <c r="B6936"/>
      <c r="D6936"/>
    </row>
    <row r="6937" spans="2:4">
      <c r="B6937"/>
      <c r="D6937"/>
    </row>
    <row r="6938" spans="2:4">
      <c r="B6938"/>
      <c r="D6938"/>
    </row>
    <row r="6939" spans="2:4">
      <c r="B6939"/>
      <c r="D6939"/>
    </row>
    <row r="6940" spans="2:4">
      <c r="B6940"/>
      <c r="D6940"/>
    </row>
    <row r="6941" spans="2:4">
      <c r="B6941"/>
      <c r="D6941"/>
    </row>
    <row r="6942" spans="2:4">
      <c r="B6942"/>
      <c r="D6942"/>
    </row>
    <row r="6943" spans="2:4">
      <c r="B6943"/>
      <c r="D6943"/>
    </row>
    <row r="6944" spans="2:4">
      <c r="B6944"/>
      <c r="D6944"/>
    </row>
    <row r="6945" spans="2:4">
      <c r="B6945"/>
      <c r="D6945"/>
    </row>
    <row r="6946" spans="2:4">
      <c r="B6946"/>
      <c r="D6946"/>
    </row>
    <row r="6947" spans="2:4">
      <c r="B6947"/>
      <c r="D6947"/>
    </row>
    <row r="6948" spans="2:4">
      <c r="B6948"/>
      <c r="D6948"/>
    </row>
    <row r="6949" spans="2:4">
      <c r="B6949"/>
      <c r="D6949"/>
    </row>
    <row r="6950" spans="2:4">
      <c r="B6950"/>
      <c r="D6950"/>
    </row>
    <row r="6951" spans="2:4">
      <c r="B6951"/>
      <c r="D6951"/>
    </row>
    <row r="6952" spans="2:4">
      <c r="B6952"/>
      <c r="D6952"/>
    </row>
    <row r="6953" spans="2:4">
      <c r="B6953"/>
      <c r="D6953"/>
    </row>
    <row r="6954" spans="2:4">
      <c r="B6954"/>
      <c r="D6954"/>
    </row>
    <row r="6955" spans="2:4">
      <c r="B6955"/>
      <c r="D6955"/>
    </row>
    <row r="6956" spans="2:4">
      <c r="B6956"/>
      <c r="D6956"/>
    </row>
    <row r="6957" spans="2:4">
      <c r="B6957"/>
      <c r="D6957"/>
    </row>
    <row r="6958" spans="2:4">
      <c r="B6958"/>
      <c r="D6958"/>
    </row>
    <row r="6959" spans="2:4">
      <c r="B6959"/>
      <c r="D6959"/>
    </row>
    <row r="6960" spans="2:4">
      <c r="B6960"/>
      <c r="D6960"/>
    </row>
    <row r="6961" spans="2:4">
      <c r="B6961"/>
      <c r="D6961"/>
    </row>
    <row r="6962" spans="2:4">
      <c r="B6962"/>
      <c r="D6962"/>
    </row>
    <row r="6963" spans="2:4">
      <c r="B6963"/>
      <c r="D6963"/>
    </row>
    <row r="6964" spans="2:4">
      <c r="B6964"/>
      <c r="D6964"/>
    </row>
    <row r="6965" spans="2:4">
      <c r="B6965"/>
      <c r="D6965"/>
    </row>
    <row r="6966" spans="2:4">
      <c r="B6966"/>
      <c r="D6966"/>
    </row>
    <row r="6967" spans="2:4">
      <c r="B6967"/>
      <c r="D6967"/>
    </row>
    <row r="6968" spans="2:4">
      <c r="B6968"/>
      <c r="D6968"/>
    </row>
    <row r="6969" spans="2:4">
      <c r="B6969"/>
      <c r="D6969"/>
    </row>
    <row r="6970" spans="2:4">
      <c r="B6970"/>
      <c r="D6970"/>
    </row>
    <row r="6971" spans="2:4">
      <c r="B6971"/>
      <c r="D6971"/>
    </row>
    <row r="6972" spans="2:4">
      <c r="B6972"/>
      <c r="D6972"/>
    </row>
    <row r="6973" spans="2:4">
      <c r="B6973"/>
      <c r="D6973"/>
    </row>
    <row r="6974" spans="2:4">
      <c r="B6974"/>
      <c r="D6974"/>
    </row>
    <row r="6975" spans="2:4">
      <c r="B6975"/>
      <c r="D6975"/>
    </row>
    <row r="6976" spans="2:4">
      <c r="B6976"/>
      <c r="D6976"/>
    </row>
    <row r="6977" spans="2:4">
      <c r="B6977"/>
      <c r="D6977"/>
    </row>
    <row r="6978" spans="2:4">
      <c r="B6978"/>
      <c r="D6978"/>
    </row>
    <row r="6979" spans="2:4">
      <c r="B6979"/>
      <c r="D6979"/>
    </row>
    <row r="6980" spans="2:4">
      <c r="B6980"/>
      <c r="D6980"/>
    </row>
    <row r="6981" spans="2:4">
      <c r="B6981"/>
      <c r="D6981"/>
    </row>
    <row r="6982" spans="2:4">
      <c r="B6982"/>
      <c r="D6982"/>
    </row>
    <row r="6983" spans="2:4">
      <c r="B6983"/>
      <c r="D6983"/>
    </row>
    <row r="6984" spans="2:4">
      <c r="B6984"/>
      <c r="D6984"/>
    </row>
    <row r="6985" spans="2:4">
      <c r="B6985"/>
      <c r="D6985"/>
    </row>
    <row r="6986" spans="2:4">
      <c r="B6986"/>
      <c r="D6986"/>
    </row>
    <row r="6987" spans="2:4">
      <c r="B6987"/>
      <c r="D6987"/>
    </row>
    <row r="6988" spans="2:4">
      <c r="B6988"/>
      <c r="D6988"/>
    </row>
    <row r="6989" spans="2:4">
      <c r="B6989"/>
      <c r="D6989"/>
    </row>
    <row r="6990" spans="2:4">
      <c r="B6990"/>
      <c r="D6990"/>
    </row>
    <row r="6991" spans="2:4">
      <c r="B6991"/>
      <c r="D6991"/>
    </row>
    <row r="6992" spans="2:4">
      <c r="B6992"/>
      <c r="D6992"/>
    </row>
    <row r="6993" spans="2:4">
      <c r="B6993"/>
      <c r="D6993"/>
    </row>
    <row r="6994" spans="2:4">
      <c r="B6994"/>
      <c r="D6994"/>
    </row>
    <row r="6995" spans="2:4">
      <c r="B6995"/>
      <c r="D6995"/>
    </row>
    <row r="6996" spans="2:4">
      <c r="B6996"/>
      <c r="D6996"/>
    </row>
    <row r="6997" spans="2:4">
      <c r="B6997"/>
      <c r="D6997"/>
    </row>
    <row r="6998" spans="2:4">
      <c r="B6998"/>
      <c r="D6998"/>
    </row>
    <row r="6999" spans="2:4">
      <c r="B6999"/>
      <c r="D6999"/>
    </row>
    <row r="7000" spans="2:4">
      <c r="B7000"/>
      <c r="D7000"/>
    </row>
    <row r="7001" spans="2:4">
      <c r="B7001"/>
      <c r="D7001"/>
    </row>
    <row r="7002" spans="2:4">
      <c r="B7002"/>
      <c r="D7002"/>
    </row>
    <row r="7003" spans="2:4">
      <c r="B7003"/>
      <c r="D7003"/>
    </row>
    <row r="7004" spans="2:4">
      <c r="B7004"/>
      <c r="D7004"/>
    </row>
    <row r="7005" spans="2:4">
      <c r="B7005"/>
      <c r="D7005"/>
    </row>
    <row r="7006" spans="2:4">
      <c r="B7006"/>
      <c r="D7006"/>
    </row>
    <row r="7007" spans="2:4">
      <c r="B7007"/>
      <c r="D7007"/>
    </row>
    <row r="7008" spans="2:4">
      <c r="B7008"/>
      <c r="D7008"/>
    </row>
    <row r="7009" spans="2:4">
      <c r="B7009"/>
      <c r="D7009"/>
    </row>
    <row r="7010" spans="2:4">
      <c r="B7010"/>
      <c r="D7010"/>
    </row>
    <row r="7011" spans="2:4">
      <c r="B7011"/>
      <c r="D7011"/>
    </row>
    <row r="7012" spans="2:4">
      <c r="B7012"/>
      <c r="D7012"/>
    </row>
    <row r="7013" spans="2:4">
      <c r="B7013"/>
      <c r="D7013"/>
    </row>
    <row r="7014" spans="2:4">
      <c r="B7014"/>
      <c r="D7014"/>
    </row>
    <row r="7015" spans="2:4">
      <c r="B7015"/>
      <c r="D7015"/>
    </row>
    <row r="7016" spans="2:4">
      <c r="B7016"/>
      <c r="D7016"/>
    </row>
    <row r="7017" spans="2:4">
      <c r="B7017"/>
      <c r="D7017"/>
    </row>
    <row r="7018" spans="2:4">
      <c r="B7018"/>
      <c r="D7018"/>
    </row>
    <row r="7019" spans="2:4">
      <c r="B7019"/>
      <c r="D7019"/>
    </row>
    <row r="7020" spans="2:4">
      <c r="B7020"/>
      <c r="D7020"/>
    </row>
    <row r="7021" spans="2:4">
      <c r="B7021"/>
      <c r="D7021"/>
    </row>
    <row r="7022" spans="2:4">
      <c r="B7022"/>
      <c r="D7022"/>
    </row>
    <row r="7023" spans="2:4">
      <c r="B7023"/>
      <c r="D7023"/>
    </row>
    <row r="7024" spans="2:4">
      <c r="B7024"/>
      <c r="D7024"/>
    </row>
    <row r="7025" spans="2:4">
      <c r="B7025"/>
      <c r="D7025"/>
    </row>
    <row r="7026" spans="2:4">
      <c r="B7026"/>
      <c r="D7026"/>
    </row>
    <row r="7027" spans="2:4">
      <c r="B7027"/>
      <c r="D7027"/>
    </row>
    <row r="7028" spans="2:4">
      <c r="B7028"/>
      <c r="D7028"/>
    </row>
    <row r="7029" spans="2:4">
      <c r="B7029"/>
      <c r="D7029"/>
    </row>
    <row r="7030" spans="2:4">
      <c r="B7030"/>
      <c r="D7030"/>
    </row>
    <row r="7031" spans="2:4">
      <c r="B7031"/>
      <c r="D7031"/>
    </row>
    <row r="7032" spans="2:4">
      <c r="B7032"/>
      <c r="D7032"/>
    </row>
    <row r="7033" spans="2:4">
      <c r="B7033"/>
      <c r="D7033"/>
    </row>
    <row r="7034" spans="2:4">
      <c r="B7034"/>
      <c r="D7034"/>
    </row>
    <row r="7035" spans="2:4">
      <c r="B7035"/>
      <c r="D7035"/>
    </row>
    <row r="7036" spans="2:4">
      <c r="B7036"/>
      <c r="D7036"/>
    </row>
    <row r="7037" spans="2:4">
      <c r="B7037"/>
      <c r="D7037"/>
    </row>
    <row r="7038" spans="2:4">
      <c r="B7038"/>
      <c r="D7038"/>
    </row>
    <row r="7039" spans="2:4">
      <c r="B7039"/>
      <c r="D7039"/>
    </row>
    <row r="7040" spans="2:4">
      <c r="B7040"/>
      <c r="D7040"/>
    </row>
    <row r="7041" spans="2:4">
      <c r="B7041"/>
      <c r="D7041"/>
    </row>
    <row r="7042" spans="2:4">
      <c r="B7042"/>
      <c r="D7042"/>
    </row>
    <row r="7043" spans="2:4">
      <c r="B7043"/>
      <c r="D7043"/>
    </row>
    <row r="7044" spans="2:4">
      <c r="B7044"/>
      <c r="D7044"/>
    </row>
    <row r="7045" spans="2:4">
      <c r="B7045"/>
      <c r="D7045"/>
    </row>
    <row r="7046" spans="2:4">
      <c r="B7046"/>
      <c r="D7046"/>
    </row>
    <row r="7047" spans="2:4">
      <c r="B7047"/>
      <c r="D7047"/>
    </row>
    <row r="7048" spans="2:4">
      <c r="B7048"/>
      <c r="D7048"/>
    </row>
    <row r="7049" spans="2:4">
      <c r="B7049"/>
      <c r="D7049"/>
    </row>
    <row r="7050" spans="2:4">
      <c r="B7050"/>
      <c r="D7050"/>
    </row>
    <row r="7051" spans="2:4">
      <c r="B7051"/>
      <c r="D7051"/>
    </row>
    <row r="7052" spans="2:4">
      <c r="B7052"/>
      <c r="D7052"/>
    </row>
    <row r="7053" spans="2:4">
      <c r="B7053"/>
      <c r="D7053"/>
    </row>
    <row r="7054" spans="2:4">
      <c r="B7054"/>
      <c r="D7054"/>
    </row>
    <row r="7055" spans="2:4">
      <c r="B7055"/>
      <c r="D7055"/>
    </row>
    <row r="7056" spans="2:4">
      <c r="B7056"/>
      <c r="D7056"/>
    </row>
    <row r="7057" spans="2:4">
      <c r="B7057"/>
      <c r="D7057"/>
    </row>
    <row r="7058" spans="2:4">
      <c r="B7058"/>
      <c r="D7058"/>
    </row>
    <row r="7059" spans="2:4">
      <c r="B7059"/>
      <c r="D7059"/>
    </row>
    <row r="7060" spans="2:4">
      <c r="B7060"/>
      <c r="D7060"/>
    </row>
    <row r="7061" spans="2:4">
      <c r="B7061"/>
      <c r="D7061"/>
    </row>
    <row r="7062" spans="2:4">
      <c r="B7062"/>
      <c r="D7062"/>
    </row>
    <row r="7063" spans="2:4">
      <c r="B7063"/>
      <c r="D7063"/>
    </row>
    <row r="7064" spans="2:4">
      <c r="B7064"/>
      <c r="D7064"/>
    </row>
    <row r="7065" spans="2:4">
      <c r="B7065"/>
      <c r="D7065"/>
    </row>
    <row r="7066" spans="2:4">
      <c r="B7066"/>
      <c r="D7066"/>
    </row>
    <row r="7067" spans="2:4">
      <c r="B7067"/>
      <c r="D7067"/>
    </row>
    <row r="7068" spans="2:4">
      <c r="B7068"/>
      <c r="D7068"/>
    </row>
    <row r="7069" spans="2:4">
      <c r="B7069"/>
      <c r="D7069"/>
    </row>
    <row r="7070" spans="2:4">
      <c r="B7070"/>
      <c r="D7070"/>
    </row>
    <row r="7071" spans="2:4">
      <c r="B7071"/>
      <c r="D7071"/>
    </row>
    <row r="7072" spans="2:4">
      <c r="B7072"/>
      <c r="D7072"/>
    </row>
    <row r="7073" spans="2:4">
      <c r="B7073"/>
      <c r="D7073"/>
    </row>
    <row r="7074" spans="2:4">
      <c r="B7074"/>
      <c r="D7074"/>
    </row>
    <row r="7075" spans="2:4">
      <c r="B7075"/>
      <c r="D7075"/>
    </row>
    <row r="7076" spans="2:4">
      <c r="B7076"/>
      <c r="D7076"/>
    </row>
    <row r="7077" spans="2:4">
      <c r="B7077"/>
      <c r="D7077"/>
    </row>
    <row r="7078" spans="2:4">
      <c r="B7078"/>
      <c r="D7078"/>
    </row>
    <row r="7079" spans="2:4">
      <c r="B7079"/>
      <c r="D7079"/>
    </row>
    <row r="7080" spans="2:4">
      <c r="B7080"/>
      <c r="D7080"/>
    </row>
    <row r="7081" spans="2:4">
      <c r="B7081"/>
      <c r="D7081"/>
    </row>
    <row r="7082" spans="2:4">
      <c r="B7082"/>
      <c r="D7082"/>
    </row>
    <row r="7083" spans="2:4">
      <c r="B7083"/>
      <c r="D7083"/>
    </row>
    <row r="7084" spans="2:4">
      <c r="B7084"/>
      <c r="D7084"/>
    </row>
    <row r="7085" spans="2:4">
      <c r="B7085"/>
      <c r="D7085"/>
    </row>
    <row r="7086" spans="2:4">
      <c r="B7086"/>
      <c r="D7086"/>
    </row>
    <row r="7087" spans="2:4">
      <c r="B7087"/>
      <c r="D7087"/>
    </row>
    <row r="7088" spans="2:4">
      <c r="B7088"/>
      <c r="D7088"/>
    </row>
    <row r="7089" spans="2:4">
      <c r="B7089"/>
      <c r="D7089"/>
    </row>
    <row r="7090" spans="2:4">
      <c r="B7090"/>
      <c r="D7090"/>
    </row>
    <row r="7091" spans="2:4">
      <c r="B7091"/>
      <c r="D7091"/>
    </row>
    <row r="7092" spans="2:4">
      <c r="B7092"/>
      <c r="D7092"/>
    </row>
    <row r="7093" spans="2:4">
      <c r="B7093"/>
      <c r="D7093"/>
    </row>
    <row r="7094" spans="2:4">
      <c r="B7094"/>
      <c r="D7094"/>
    </row>
    <row r="7095" spans="2:4">
      <c r="B7095"/>
      <c r="D7095"/>
    </row>
    <row r="7096" spans="2:4">
      <c r="B7096"/>
      <c r="D7096"/>
    </row>
    <row r="7097" spans="2:4">
      <c r="B7097"/>
      <c r="D7097"/>
    </row>
    <row r="7098" spans="2:4">
      <c r="B7098"/>
      <c r="D7098"/>
    </row>
    <row r="7099" spans="2:4">
      <c r="B7099"/>
      <c r="D7099"/>
    </row>
    <row r="7100" spans="2:4">
      <c r="B7100"/>
      <c r="D7100"/>
    </row>
    <row r="7101" spans="2:4">
      <c r="B7101"/>
      <c r="D7101"/>
    </row>
    <row r="7102" spans="2:4">
      <c r="B7102"/>
      <c r="D7102"/>
    </row>
    <row r="7103" spans="2:4">
      <c r="B7103"/>
      <c r="D7103"/>
    </row>
    <row r="7104" spans="2:4">
      <c r="B7104"/>
      <c r="D7104"/>
    </row>
    <row r="7105" spans="2:4">
      <c r="B7105"/>
      <c r="D7105"/>
    </row>
    <row r="7106" spans="2:4">
      <c r="B7106"/>
      <c r="D7106"/>
    </row>
    <row r="7107" spans="2:4">
      <c r="B7107"/>
      <c r="D7107"/>
    </row>
    <row r="7108" spans="2:4">
      <c r="B7108"/>
      <c r="D7108"/>
    </row>
    <row r="7109" spans="2:4">
      <c r="B7109"/>
      <c r="D7109"/>
    </row>
    <row r="7110" spans="2:4">
      <c r="B7110"/>
      <c r="D7110"/>
    </row>
    <row r="7111" spans="2:4">
      <c r="B7111"/>
      <c r="D7111"/>
    </row>
    <row r="7112" spans="2:4">
      <c r="B7112"/>
      <c r="D7112"/>
    </row>
    <row r="7113" spans="2:4">
      <c r="B7113"/>
      <c r="D7113"/>
    </row>
    <row r="7114" spans="2:4">
      <c r="B7114"/>
      <c r="D7114"/>
    </row>
    <row r="7115" spans="2:4">
      <c r="B7115"/>
      <c r="D7115"/>
    </row>
    <row r="7116" spans="2:4">
      <c r="B7116"/>
      <c r="D7116"/>
    </row>
    <row r="7117" spans="2:4">
      <c r="B7117"/>
      <c r="D7117"/>
    </row>
    <row r="7118" spans="2:4">
      <c r="B7118"/>
      <c r="D7118"/>
    </row>
    <row r="7119" spans="2:4">
      <c r="B7119"/>
      <c r="D7119"/>
    </row>
    <row r="7120" spans="2:4">
      <c r="B7120"/>
      <c r="D7120"/>
    </row>
    <row r="7121" spans="2:4">
      <c r="B7121"/>
      <c r="D7121"/>
    </row>
    <row r="7122" spans="2:4">
      <c r="B7122"/>
      <c r="D7122"/>
    </row>
    <row r="7123" spans="2:4">
      <c r="B7123"/>
      <c r="D7123"/>
    </row>
    <row r="7124" spans="2:4">
      <c r="B7124"/>
      <c r="D7124"/>
    </row>
    <row r="7125" spans="2:4">
      <c r="B7125"/>
      <c r="D7125"/>
    </row>
    <row r="7126" spans="2:4">
      <c r="B7126"/>
      <c r="D7126"/>
    </row>
    <row r="7127" spans="2:4">
      <c r="B7127"/>
      <c r="D7127"/>
    </row>
    <row r="7128" spans="2:4">
      <c r="B7128"/>
      <c r="D7128"/>
    </row>
    <row r="7129" spans="2:4">
      <c r="B7129"/>
      <c r="D7129"/>
    </row>
    <row r="7130" spans="2:4">
      <c r="B7130"/>
      <c r="D7130"/>
    </row>
    <row r="7131" spans="2:4">
      <c r="B7131"/>
      <c r="D7131"/>
    </row>
    <row r="7132" spans="2:4">
      <c r="B7132"/>
      <c r="D7132"/>
    </row>
    <row r="7133" spans="2:4">
      <c r="B7133"/>
      <c r="D7133"/>
    </row>
    <row r="7134" spans="2:4">
      <c r="B7134"/>
      <c r="D7134"/>
    </row>
    <row r="7135" spans="2:4">
      <c r="B7135"/>
      <c r="D7135"/>
    </row>
    <row r="7136" spans="2:4">
      <c r="B7136"/>
      <c r="D7136"/>
    </row>
    <row r="7137" spans="2:4">
      <c r="B7137"/>
      <c r="D7137"/>
    </row>
    <row r="7138" spans="2:4">
      <c r="B7138"/>
      <c r="D7138"/>
    </row>
  </sheetData>
  <sortState ref="A2:H1048576">
    <sortCondition ref="A3:A1048576"/>
  </sortState>
  <phoneticPr fontId="5" type="noConversion"/>
  <pageMargins left="0.75" right="0.75" top="1" bottom="1" header="0.5" footer="0.5"/>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dimension ref="A1:J1351"/>
  <sheetViews>
    <sheetView workbookViewId="0">
      <pane ySplit="1" topLeftCell="A1319" activePane="bottomLeft" state="frozen"/>
      <selection pane="bottomLeft" activeCell="A1344" sqref="A1344"/>
    </sheetView>
  </sheetViews>
  <sheetFormatPr defaultRowHeight="12.75"/>
  <cols>
    <col min="1" max="1" width="10.375" bestFit="1" customWidth="1"/>
  </cols>
  <sheetData>
    <row r="1" spans="1:10" ht="15">
      <c r="A1" s="24" t="s">
        <v>141</v>
      </c>
      <c r="B1" s="23" t="s">
        <v>120</v>
      </c>
      <c r="C1" s="23" t="s">
        <v>119</v>
      </c>
      <c r="D1" s="23" t="s">
        <v>134</v>
      </c>
      <c r="E1" s="23" t="s">
        <v>135</v>
      </c>
      <c r="F1" s="23" t="s">
        <v>136</v>
      </c>
      <c r="G1" s="23" t="s">
        <v>137</v>
      </c>
      <c r="H1" s="23" t="s">
        <v>138</v>
      </c>
      <c r="I1" s="23" t="s">
        <v>139</v>
      </c>
      <c r="J1" s="23" t="s">
        <v>140</v>
      </c>
    </row>
    <row r="2" spans="1:10">
      <c r="A2" s="14">
        <v>40131</v>
      </c>
      <c r="B2" s="21">
        <v>1</v>
      </c>
      <c r="C2" s="21" t="s">
        <v>126</v>
      </c>
      <c r="D2" s="21">
        <v>396.15300000000002</v>
      </c>
      <c r="E2" s="21">
        <v>9333.4968669999998</v>
      </c>
      <c r="F2" s="21">
        <v>0.64291210330000004</v>
      </c>
      <c r="G2" s="21">
        <v>0.49052313990000002</v>
      </c>
      <c r="H2">
        <f>J2/1000</f>
        <v>0.1310666207</v>
      </c>
      <c r="I2" s="21" t="s">
        <v>127</v>
      </c>
      <c r="J2" s="21">
        <v>131.06662069999999</v>
      </c>
    </row>
    <row r="3" spans="1:10">
      <c r="A3" s="14">
        <v>40131</v>
      </c>
      <c r="B3" s="21">
        <v>1</v>
      </c>
      <c r="C3" s="21" t="s">
        <v>129</v>
      </c>
      <c r="D3" s="21">
        <v>308.21499999999997</v>
      </c>
      <c r="E3" s="21">
        <v>7724.8736269999999</v>
      </c>
      <c r="F3" s="21">
        <v>1.7718226690000001</v>
      </c>
      <c r="G3" s="21">
        <v>1.377692004</v>
      </c>
      <c r="H3">
        <f t="shared" ref="H3:H4" si="0">J3/1000</f>
        <v>0.12860803899999998</v>
      </c>
      <c r="I3" s="21" t="s">
        <v>127</v>
      </c>
      <c r="J3" s="21">
        <v>128.60803899999999</v>
      </c>
    </row>
    <row r="4" spans="1:10">
      <c r="A4" s="14">
        <v>40131</v>
      </c>
      <c r="B4" s="20">
        <v>1</v>
      </c>
      <c r="C4" s="20" t="s">
        <v>130</v>
      </c>
      <c r="D4" s="20">
        <v>394.40100000000001</v>
      </c>
      <c r="E4" s="20">
        <v>8043.4599200000002</v>
      </c>
      <c r="F4" s="20">
        <v>1.3566127809999999</v>
      </c>
      <c r="G4" s="20">
        <v>1.0800671829999999</v>
      </c>
      <c r="H4">
        <f t="shared" si="0"/>
        <v>0.1256044811</v>
      </c>
      <c r="I4" s="20" t="s">
        <v>127</v>
      </c>
      <c r="J4" s="20">
        <v>125.6044811</v>
      </c>
    </row>
    <row r="5" spans="1:10">
      <c r="A5" s="14">
        <v>40131</v>
      </c>
      <c r="B5">
        <v>1</v>
      </c>
      <c r="C5" t="s">
        <v>50</v>
      </c>
      <c r="D5">
        <v>317.93299999999999</v>
      </c>
      <c r="E5">
        <v>713556.50320000004</v>
      </c>
      <c r="F5">
        <v>0.19976777600000001</v>
      </c>
      <c r="G5">
        <v>0.54430034019999995</v>
      </c>
      <c r="H5">
        <v>36.701754749999999</v>
      </c>
      <c r="I5" t="s">
        <v>131</v>
      </c>
      <c r="J5" t="s">
        <v>128</v>
      </c>
    </row>
    <row r="6" spans="1:10">
      <c r="A6" s="14">
        <v>40131</v>
      </c>
      <c r="B6">
        <v>1</v>
      </c>
      <c r="C6" t="s">
        <v>49</v>
      </c>
      <c r="D6">
        <v>315.887</v>
      </c>
      <c r="E6">
        <v>369430.44199999998</v>
      </c>
      <c r="F6">
        <v>0.20460458500000001</v>
      </c>
      <c r="G6">
        <v>0.5556091085</v>
      </c>
      <c r="H6">
        <v>36.825275519999998</v>
      </c>
      <c r="I6" t="s">
        <v>131</v>
      </c>
      <c r="J6" t="s">
        <v>128</v>
      </c>
    </row>
    <row r="7" spans="1:10">
      <c r="A7" s="14">
        <v>40131</v>
      </c>
      <c r="B7">
        <v>1</v>
      </c>
      <c r="C7" t="s">
        <v>48</v>
      </c>
      <c r="D7">
        <v>766.49</v>
      </c>
      <c r="E7">
        <v>236459.25709999999</v>
      </c>
      <c r="F7">
        <v>0.18427993670000001</v>
      </c>
      <c r="G7">
        <v>0.47172669220000002</v>
      </c>
      <c r="H7">
        <v>39.064979739999998</v>
      </c>
      <c r="I7" t="s">
        <v>131</v>
      </c>
      <c r="J7" t="s">
        <v>128</v>
      </c>
    </row>
    <row r="8" spans="1:10">
      <c r="A8" s="14">
        <v>40131</v>
      </c>
      <c r="B8">
        <v>1</v>
      </c>
      <c r="C8" t="s">
        <v>47</v>
      </c>
      <c r="D8">
        <v>279.077</v>
      </c>
      <c r="E8">
        <v>8222.6023160000004</v>
      </c>
      <c r="F8">
        <v>0.1176141557</v>
      </c>
      <c r="G8">
        <v>2.737877283</v>
      </c>
      <c r="H8">
        <v>4.2958154640000004</v>
      </c>
      <c r="I8" t="s">
        <v>131</v>
      </c>
      <c r="J8" t="s">
        <v>128</v>
      </c>
    </row>
    <row r="9" spans="1:10">
      <c r="A9" s="14">
        <v>40131</v>
      </c>
      <c r="B9">
        <v>1</v>
      </c>
      <c r="C9" t="s">
        <v>46</v>
      </c>
      <c r="D9">
        <v>285.21300000000002</v>
      </c>
      <c r="E9">
        <v>122693.6384</v>
      </c>
      <c r="F9">
        <v>0.1110343008</v>
      </c>
      <c r="G9">
        <v>2.2714450529999999</v>
      </c>
      <c r="H9">
        <v>4.8882670829999997</v>
      </c>
      <c r="I9" t="s">
        <v>131</v>
      </c>
      <c r="J9" t="s">
        <v>128</v>
      </c>
    </row>
    <row r="10" spans="1:10">
      <c r="A10" s="14">
        <v>40131</v>
      </c>
      <c r="B10">
        <v>1</v>
      </c>
      <c r="C10" t="s">
        <v>45</v>
      </c>
      <c r="D10">
        <v>257.61</v>
      </c>
      <c r="E10">
        <v>309517.0208</v>
      </c>
      <c r="F10">
        <v>2.1620549070000002E-2</v>
      </c>
      <c r="G10">
        <v>0.59771719010000002</v>
      </c>
      <c r="H10">
        <v>3.6171870959999999</v>
      </c>
      <c r="I10" t="s">
        <v>131</v>
      </c>
      <c r="J10" t="s">
        <v>128</v>
      </c>
    </row>
    <row r="11" spans="1:10">
      <c r="A11" s="14">
        <v>40131</v>
      </c>
      <c r="B11">
        <v>1</v>
      </c>
      <c r="C11" t="s">
        <v>84</v>
      </c>
      <c r="D11">
        <v>259.37200000000001</v>
      </c>
      <c r="E11">
        <v>209517.18700000001</v>
      </c>
      <c r="F11">
        <v>2.1729091230000001E-2</v>
      </c>
      <c r="G11">
        <v>0.60122917840000001</v>
      </c>
      <c r="H11">
        <v>3.6141112259999999</v>
      </c>
      <c r="I11" t="s">
        <v>131</v>
      </c>
      <c r="J11" t="s">
        <v>128</v>
      </c>
    </row>
    <row r="12" spans="1:10">
      <c r="A12" s="14">
        <v>40131</v>
      </c>
      <c r="B12">
        <v>1</v>
      </c>
      <c r="C12" t="s">
        <v>83</v>
      </c>
      <c r="D12">
        <v>589.59199999999998</v>
      </c>
      <c r="E12">
        <v>3449.4077910000001</v>
      </c>
      <c r="F12">
        <v>9.5385436489999996E-3</v>
      </c>
      <c r="G12">
        <v>3.4185248000000001</v>
      </c>
      <c r="H12">
        <v>0.27902514109999998</v>
      </c>
      <c r="I12" t="s">
        <v>131</v>
      </c>
      <c r="J12" t="s">
        <v>128</v>
      </c>
    </row>
    <row r="13" spans="1:10">
      <c r="A13" s="14">
        <v>40131</v>
      </c>
      <c r="B13">
        <v>1</v>
      </c>
      <c r="C13" t="s">
        <v>82</v>
      </c>
      <c r="D13">
        <v>214.91399999999999</v>
      </c>
      <c r="E13">
        <v>34280.826110000002</v>
      </c>
      <c r="F13">
        <v>2.15566006E-2</v>
      </c>
      <c r="G13">
        <v>0.38124453120000001</v>
      </c>
      <c r="H13">
        <v>5.6542714289999996</v>
      </c>
      <c r="I13" t="s">
        <v>131</v>
      </c>
      <c r="J13" t="s">
        <v>128</v>
      </c>
    </row>
    <row r="14" spans="1:10">
      <c r="A14" s="14">
        <v>40131</v>
      </c>
      <c r="B14">
        <v>1</v>
      </c>
      <c r="C14" t="s">
        <v>81</v>
      </c>
      <c r="D14">
        <v>213.61699999999999</v>
      </c>
      <c r="E14">
        <v>74387.264689999996</v>
      </c>
      <c r="F14">
        <v>2.8714367510000002E-2</v>
      </c>
      <c r="G14">
        <v>0.51387771039999997</v>
      </c>
      <c r="H14">
        <v>5.5877822549999996</v>
      </c>
      <c r="I14" t="s">
        <v>131</v>
      </c>
      <c r="J14" t="s">
        <v>128</v>
      </c>
    </row>
    <row r="15" spans="1:10">
      <c r="A15" s="14">
        <v>40131</v>
      </c>
      <c r="B15">
        <v>1</v>
      </c>
      <c r="C15" t="s">
        <v>80</v>
      </c>
      <c r="D15">
        <v>407.77100000000002</v>
      </c>
      <c r="E15">
        <v>156198.32819999999</v>
      </c>
      <c r="F15">
        <v>5.2521780310000005E-4</v>
      </c>
      <c r="G15">
        <v>0.53904499390000005</v>
      </c>
      <c r="H15">
        <v>9.74348726E-2</v>
      </c>
      <c r="I15" t="s">
        <v>131</v>
      </c>
      <c r="J15" t="s">
        <v>128</v>
      </c>
    </row>
    <row r="16" spans="1:10">
      <c r="A16" s="14">
        <v>40131</v>
      </c>
      <c r="B16">
        <v>1</v>
      </c>
      <c r="C16" t="s">
        <v>79</v>
      </c>
      <c r="D16">
        <v>421.55200000000002</v>
      </c>
      <c r="E16">
        <v>57067.632460000001</v>
      </c>
      <c r="F16">
        <v>2.2629665830000002E-3</v>
      </c>
      <c r="G16">
        <v>2.348993052</v>
      </c>
      <c r="H16">
        <v>9.6337729920000004E-2</v>
      </c>
      <c r="I16" t="s">
        <v>131</v>
      </c>
      <c r="J16" t="s">
        <v>128</v>
      </c>
    </row>
    <row r="17" spans="1:10">
      <c r="A17" s="14">
        <v>40131</v>
      </c>
      <c r="B17" s="21">
        <v>2</v>
      </c>
      <c r="C17" s="21" t="s">
        <v>126</v>
      </c>
      <c r="D17" s="21">
        <v>396.15300000000002</v>
      </c>
      <c r="E17" s="21">
        <v>8385.587329</v>
      </c>
      <c r="F17" s="21">
        <v>1.9370863220000001</v>
      </c>
      <c r="G17" s="21">
        <v>1.6450070830000001</v>
      </c>
      <c r="H17">
        <f t="shared" ref="H17:H19" si="1">J17/1000</f>
        <v>0.1177555004</v>
      </c>
      <c r="I17" s="21" t="s">
        <v>127</v>
      </c>
      <c r="J17" s="21">
        <v>117.7555004</v>
      </c>
    </row>
    <row r="18" spans="1:10">
      <c r="A18" s="14">
        <v>40131</v>
      </c>
      <c r="B18" s="21">
        <v>2</v>
      </c>
      <c r="C18" s="21" t="s">
        <v>129</v>
      </c>
      <c r="D18" s="21">
        <v>308.21499999999997</v>
      </c>
      <c r="E18" s="21">
        <v>7186.1559079999997</v>
      </c>
      <c r="F18" s="21">
        <v>2.3892873099999998</v>
      </c>
      <c r="G18" s="21">
        <v>1.997077912</v>
      </c>
      <c r="H18">
        <f t="shared" si="1"/>
        <v>0.11963916349999999</v>
      </c>
      <c r="I18" s="21" t="s">
        <v>127</v>
      </c>
      <c r="J18" s="21">
        <v>119.6391635</v>
      </c>
    </row>
    <row r="19" spans="1:10">
      <c r="A19" s="14">
        <v>40131</v>
      </c>
      <c r="B19">
        <v>2</v>
      </c>
      <c r="C19" t="s">
        <v>130</v>
      </c>
      <c r="D19">
        <v>394.40100000000001</v>
      </c>
      <c r="E19">
        <v>7414.1636879999996</v>
      </c>
      <c r="F19">
        <v>2.2625219539999999</v>
      </c>
      <c r="G19">
        <v>1.9541972620000001</v>
      </c>
      <c r="H19">
        <f t="shared" si="1"/>
        <v>0.11577756239999999</v>
      </c>
      <c r="I19" t="s">
        <v>127</v>
      </c>
      <c r="J19">
        <v>115.77756239999999</v>
      </c>
    </row>
    <row r="20" spans="1:10">
      <c r="A20" s="14">
        <v>40131</v>
      </c>
      <c r="B20">
        <v>2</v>
      </c>
      <c r="C20" t="s">
        <v>50</v>
      </c>
      <c r="D20">
        <v>317.93299999999999</v>
      </c>
      <c r="E20">
        <v>582558.89309999999</v>
      </c>
      <c r="F20">
        <v>0.28391642979999998</v>
      </c>
      <c r="G20">
        <v>0.94752838419999996</v>
      </c>
      <c r="H20">
        <v>29.963897079999999</v>
      </c>
      <c r="I20" t="s">
        <v>131</v>
      </c>
      <c r="J20" t="s">
        <v>128</v>
      </c>
    </row>
    <row r="21" spans="1:10">
      <c r="A21" s="14">
        <v>40131</v>
      </c>
      <c r="B21">
        <v>2</v>
      </c>
      <c r="C21" t="s">
        <v>49</v>
      </c>
      <c r="D21">
        <v>315.887</v>
      </c>
      <c r="E21">
        <v>301554.62520000001</v>
      </c>
      <c r="F21">
        <v>0.29313450219999998</v>
      </c>
      <c r="G21">
        <v>0.97518636179999996</v>
      </c>
      <c r="H21">
        <v>30.059331589999999</v>
      </c>
      <c r="I21" t="s">
        <v>131</v>
      </c>
      <c r="J21" t="s">
        <v>128</v>
      </c>
    </row>
    <row r="22" spans="1:10">
      <c r="A22" s="14">
        <v>40131</v>
      </c>
      <c r="B22">
        <v>2</v>
      </c>
      <c r="C22" t="s">
        <v>48</v>
      </c>
      <c r="D22">
        <v>766.49</v>
      </c>
      <c r="E22">
        <v>197587.24780000001</v>
      </c>
      <c r="F22">
        <v>0.2767284002</v>
      </c>
      <c r="G22">
        <v>0.84774168299999997</v>
      </c>
      <c r="H22">
        <v>32.643009739999997</v>
      </c>
      <c r="I22" t="s">
        <v>131</v>
      </c>
      <c r="J22" t="s">
        <v>128</v>
      </c>
    </row>
    <row r="23" spans="1:10">
      <c r="A23" s="14">
        <v>40131</v>
      </c>
      <c r="B23">
        <v>2</v>
      </c>
      <c r="C23" t="s">
        <v>47</v>
      </c>
      <c r="D23">
        <v>279.077</v>
      </c>
      <c r="E23">
        <v>10843.447399999999</v>
      </c>
      <c r="F23">
        <v>8.3478446220000002E-2</v>
      </c>
      <c r="G23">
        <v>1.4735695849999999</v>
      </c>
      <c r="H23">
        <v>5.6650494890000003</v>
      </c>
      <c r="I23" t="s">
        <v>131</v>
      </c>
      <c r="J23" t="s">
        <v>128</v>
      </c>
    </row>
    <row r="24" spans="1:10">
      <c r="A24" s="14">
        <v>40131</v>
      </c>
      <c r="B24">
        <v>2</v>
      </c>
      <c r="C24" t="s">
        <v>46</v>
      </c>
      <c r="D24">
        <v>285.21300000000002</v>
      </c>
      <c r="E24">
        <v>160441.15289999999</v>
      </c>
      <c r="F24">
        <v>6.3330215849999996E-2</v>
      </c>
      <c r="G24">
        <v>0.99074596650000002</v>
      </c>
      <c r="H24">
        <v>6.3921749859999997</v>
      </c>
      <c r="I24" t="s">
        <v>131</v>
      </c>
      <c r="J24" t="s">
        <v>128</v>
      </c>
    </row>
    <row r="25" spans="1:10">
      <c r="A25" s="14">
        <v>40131</v>
      </c>
      <c r="B25">
        <v>2</v>
      </c>
      <c r="C25" t="s">
        <v>45</v>
      </c>
      <c r="D25">
        <v>257.61</v>
      </c>
      <c r="E25">
        <v>180104.07800000001</v>
      </c>
      <c r="F25">
        <v>2.1251987310000001E-2</v>
      </c>
      <c r="G25">
        <v>1.009693511</v>
      </c>
      <c r="H25">
        <v>2.1047958690000002</v>
      </c>
      <c r="I25" t="s">
        <v>131</v>
      </c>
      <c r="J25" t="s">
        <v>128</v>
      </c>
    </row>
    <row r="26" spans="1:10">
      <c r="A26" s="14">
        <v>40131</v>
      </c>
      <c r="B26">
        <v>2</v>
      </c>
      <c r="C26" t="s">
        <v>84</v>
      </c>
      <c r="D26">
        <v>259.37200000000001</v>
      </c>
      <c r="E26">
        <v>120964.4604</v>
      </c>
      <c r="F26">
        <v>3.3573220610000003E-2</v>
      </c>
      <c r="G26">
        <v>1.608990028</v>
      </c>
      <c r="H26">
        <v>2.0866021560000001</v>
      </c>
      <c r="I26" t="s">
        <v>131</v>
      </c>
      <c r="J26" t="s">
        <v>128</v>
      </c>
    </row>
    <row r="27" spans="1:10">
      <c r="A27" s="14">
        <v>40131</v>
      </c>
      <c r="B27">
        <v>2</v>
      </c>
      <c r="C27" t="s">
        <v>83</v>
      </c>
      <c r="D27">
        <v>589.59199999999998</v>
      </c>
      <c r="E27">
        <v>4149.2902629999999</v>
      </c>
      <c r="F27">
        <v>1.166111094E-2</v>
      </c>
      <c r="G27">
        <v>3.4742999800000001</v>
      </c>
      <c r="H27">
        <v>0.33563915059999999</v>
      </c>
      <c r="I27" t="s">
        <v>131</v>
      </c>
      <c r="J27" t="s">
        <v>128</v>
      </c>
    </row>
    <row r="28" spans="1:10">
      <c r="A28" s="14">
        <v>40131</v>
      </c>
      <c r="B28">
        <v>2</v>
      </c>
      <c r="C28" t="s">
        <v>82</v>
      </c>
      <c r="D28">
        <v>214.91399999999999</v>
      </c>
      <c r="E28">
        <v>25143.072830000001</v>
      </c>
      <c r="F28">
        <v>2.7598590070000002E-2</v>
      </c>
      <c r="G28">
        <v>0.66549250540000005</v>
      </c>
      <c r="H28">
        <v>4.1470925440000004</v>
      </c>
      <c r="I28" t="s">
        <v>131</v>
      </c>
      <c r="J28" t="s">
        <v>128</v>
      </c>
    </row>
    <row r="29" spans="1:10">
      <c r="A29" s="14">
        <v>40131</v>
      </c>
      <c r="B29">
        <v>2</v>
      </c>
      <c r="C29" t="s">
        <v>81</v>
      </c>
      <c r="D29">
        <v>213.61699999999999</v>
      </c>
      <c r="E29">
        <v>54387.999069999998</v>
      </c>
      <c r="F29">
        <v>1.408018271E-2</v>
      </c>
      <c r="G29">
        <v>0.34463892280000002</v>
      </c>
      <c r="H29">
        <v>4.0854882530000003</v>
      </c>
      <c r="I29" t="s">
        <v>131</v>
      </c>
      <c r="J29" t="s">
        <v>128</v>
      </c>
    </row>
    <row r="30" spans="1:10">
      <c r="A30" s="14">
        <v>40131</v>
      </c>
      <c r="B30">
        <v>2</v>
      </c>
      <c r="C30" t="s">
        <v>80</v>
      </c>
      <c r="D30">
        <v>407.77100000000002</v>
      </c>
      <c r="E30">
        <v>173644.54639999999</v>
      </c>
      <c r="F30">
        <v>1.2087239129999999E-3</v>
      </c>
      <c r="G30">
        <v>1.115906804</v>
      </c>
      <c r="H30">
        <v>0.1083176399</v>
      </c>
      <c r="I30" t="s">
        <v>131</v>
      </c>
      <c r="J30" t="s">
        <v>128</v>
      </c>
    </row>
    <row r="31" spans="1:10">
      <c r="A31" s="14">
        <v>40131</v>
      </c>
      <c r="B31">
        <v>2</v>
      </c>
      <c r="C31" t="s">
        <v>79</v>
      </c>
      <c r="D31">
        <v>421.55200000000002</v>
      </c>
      <c r="E31">
        <v>64008.298640000001</v>
      </c>
      <c r="F31">
        <v>1.0876441990000001E-3</v>
      </c>
      <c r="G31">
        <v>1.006570067</v>
      </c>
      <c r="H31">
        <v>0.1080544947</v>
      </c>
      <c r="I31" t="s">
        <v>131</v>
      </c>
      <c r="J31" t="s">
        <v>128</v>
      </c>
    </row>
    <row r="32" spans="1:10">
      <c r="A32" s="14">
        <v>40131</v>
      </c>
      <c r="B32" s="21">
        <v>3</v>
      </c>
      <c r="C32" s="21" t="s">
        <v>126</v>
      </c>
      <c r="D32" s="21">
        <v>396.15300000000002</v>
      </c>
      <c r="E32" s="21">
        <v>14179.57296</v>
      </c>
      <c r="F32" s="21">
        <v>2.102993761</v>
      </c>
      <c r="G32" s="21">
        <v>1.05615368</v>
      </c>
      <c r="H32">
        <f>J32/1000</f>
        <v>0.1991181588</v>
      </c>
      <c r="I32" s="21" t="s">
        <v>127</v>
      </c>
      <c r="J32" s="21">
        <v>199.1181588</v>
      </c>
    </row>
    <row r="33" spans="1:10">
      <c r="A33" s="14">
        <v>40131</v>
      </c>
      <c r="B33" s="21">
        <v>3</v>
      </c>
      <c r="C33" s="21" t="s">
        <v>129</v>
      </c>
      <c r="D33" s="21">
        <v>308.21499999999997</v>
      </c>
      <c r="E33" s="21">
        <v>12249.407740000001</v>
      </c>
      <c r="F33" s="21">
        <v>2.6303362319999999</v>
      </c>
      <c r="G33" s="21">
        <v>1.2897913009999999</v>
      </c>
      <c r="H33">
        <f t="shared" ref="H33:H34" si="2">J33/1000</f>
        <v>0.20393502650000001</v>
      </c>
      <c r="I33" s="21" t="s">
        <v>127</v>
      </c>
      <c r="J33" s="21">
        <v>203.93502649999999</v>
      </c>
    </row>
    <row r="34" spans="1:10">
      <c r="A34" s="14">
        <v>40131</v>
      </c>
      <c r="B34">
        <v>3</v>
      </c>
      <c r="C34" t="s">
        <v>130</v>
      </c>
      <c r="D34">
        <v>394.40100000000001</v>
      </c>
      <c r="E34">
        <v>12507.70954</v>
      </c>
      <c r="F34">
        <v>1.204284812</v>
      </c>
      <c r="G34">
        <v>0.61657965479999999</v>
      </c>
      <c r="H34">
        <f t="shared" si="2"/>
        <v>0.19531698829999999</v>
      </c>
      <c r="I34" t="s">
        <v>127</v>
      </c>
      <c r="J34">
        <v>195.31698829999999</v>
      </c>
    </row>
    <row r="35" spans="1:10">
      <c r="A35" s="14">
        <v>40131</v>
      </c>
      <c r="B35">
        <v>3</v>
      </c>
      <c r="C35" t="s">
        <v>50</v>
      </c>
      <c r="D35">
        <v>317.93299999999999</v>
      </c>
      <c r="E35">
        <v>546912.3517</v>
      </c>
      <c r="F35">
        <v>0.15589841290000001</v>
      </c>
      <c r="G35">
        <v>0.55419869909999997</v>
      </c>
      <c r="H35">
        <v>28.130418420000002</v>
      </c>
      <c r="I35" t="s">
        <v>131</v>
      </c>
      <c r="J35" t="s">
        <v>128</v>
      </c>
    </row>
    <row r="36" spans="1:10">
      <c r="A36" s="14">
        <v>40131</v>
      </c>
      <c r="B36">
        <v>3</v>
      </c>
      <c r="C36" t="s">
        <v>49</v>
      </c>
      <c r="D36">
        <v>315.887</v>
      </c>
      <c r="E36">
        <v>281774.72560000001</v>
      </c>
      <c r="F36">
        <v>0.1546477799</v>
      </c>
      <c r="G36">
        <v>0.55059001220000003</v>
      </c>
      <c r="H36">
        <v>28.087647149999999</v>
      </c>
      <c r="I36" t="s">
        <v>131</v>
      </c>
      <c r="J36" t="s">
        <v>128</v>
      </c>
    </row>
    <row r="37" spans="1:10">
      <c r="A37" s="14">
        <v>40131</v>
      </c>
      <c r="B37">
        <v>3</v>
      </c>
      <c r="C37" t="s">
        <v>48</v>
      </c>
      <c r="D37">
        <v>766.49</v>
      </c>
      <c r="E37">
        <v>162904.61259999999</v>
      </c>
      <c r="F37">
        <v>0.1022714079</v>
      </c>
      <c r="G37">
        <v>0.38000522730000003</v>
      </c>
      <c r="H37">
        <v>26.913158190000001</v>
      </c>
      <c r="I37" t="s">
        <v>131</v>
      </c>
      <c r="J37" t="s">
        <v>128</v>
      </c>
    </row>
    <row r="38" spans="1:10">
      <c r="A38" s="14">
        <v>40131</v>
      </c>
      <c r="B38">
        <v>3</v>
      </c>
      <c r="C38" t="s">
        <v>47</v>
      </c>
      <c r="D38">
        <v>279.077</v>
      </c>
      <c r="E38">
        <v>6412.1686419999996</v>
      </c>
      <c r="F38">
        <v>1.7604449210000001E-2</v>
      </c>
      <c r="G38">
        <v>0.52551023050000001</v>
      </c>
      <c r="H38">
        <v>3.3499726910000001</v>
      </c>
      <c r="I38" t="s">
        <v>131</v>
      </c>
      <c r="J38" t="s">
        <v>128</v>
      </c>
    </row>
    <row r="39" spans="1:10">
      <c r="A39" s="14">
        <v>40131</v>
      </c>
      <c r="B39">
        <v>3</v>
      </c>
      <c r="C39" t="s">
        <v>46</v>
      </c>
      <c r="D39">
        <v>285.21300000000002</v>
      </c>
      <c r="E39">
        <v>94754.41979</v>
      </c>
      <c r="F39">
        <v>2.5422968850000002E-2</v>
      </c>
      <c r="G39">
        <v>0.6734322452</v>
      </c>
      <c r="H39">
        <v>3.7751338799999998</v>
      </c>
      <c r="I39" t="s">
        <v>131</v>
      </c>
      <c r="J39" t="s">
        <v>128</v>
      </c>
    </row>
    <row r="40" spans="1:10">
      <c r="A40" s="14">
        <v>40131</v>
      </c>
      <c r="B40">
        <v>3</v>
      </c>
      <c r="C40" t="s">
        <v>45</v>
      </c>
      <c r="D40">
        <v>257.61</v>
      </c>
      <c r="E40">
        <v>257110.49840000001</v>
      </c>
      <c r="F40">
        <v>1.6883633740000001E-2</v>
      </c>
      <c r="G40">
        <v>0.56190083270000002</v>
      </c>
      <c r="H40">
        <v>3.0047354909999999</v>
      </c>
      <c r="I40" t="s">
        <v>131</v>
      </c>
      <c r="J40" t="s">
        <v>128</v>
      </c>
    </row>
    <row r="41" spans="1:10">
      <c r="A41" s="14">
        <v>40131</v>
      </c>
      <c r="B41">
        <v>3</v>
      </c>
      <c r="C41" t="s">
        <v>84</v>
      </c>
      <c r="D41">
        <v>259.37200000000001</v>
      </c>
      <c r="E41">
        <v>171729.72200000001</v>
      </c>
      <c r="F41">
        <v>1.6811148009999999E-2</v>
      </c>
      <c r="G41">
        <v>0.56750546189999995</v>
      </c>
      <c r="H41">
        <v>2.9622883199999999</v>
      </c>
      <c r="I41" t="s">
        <v>131</v>
      </c>
      <c r="J41" t="s">
        <v>128</v>
      </c>
    </row>
    <row r="42" spans="1:10">
      <c r="A42" s="14">
        <v>40131</v>
      </c>
      <c r="B42">
        <v>3</v>
      </c>
      <c r="C42" t="s">
        <v>83</v>
      </c>
      <c r="D42">
        <v>589.59199999999998</v>
      </c>
      <c r="E42">
        <v>4210.0182729999997</v>
      </c>
      <c r="F42">
        <v>9.6496958599999998E-3</v>
      </c>
      <c r="G42">
        <v>2.833549788</v>
      </c>
      <c r="H42">
        <v>0.34055148419999998</v>
      </c>
      <c r="I42" t="s">
        <v>131</v>
      </c>
      <c r="J42" t="s">
        <v>128</v>
      </c>
    </row>
    <row r="43" spans="1:10">
      <c r="A43" s="14">
        <v>40131</v>
      </c>
      <c r="B43">
        <v>3</v>
      </c>
      <c r="C43" t="s">
        <v>82</v>
      </c>
      <c r="D43">
        <v>214.91399999999999</v>
      </c>
      <c r="E43">
        <v>26848.52447</v>
      </c>
      <c r="F43">
        <v>2.3913152890000001E-2</v>
      </c>
      <c r="G43">
        <v>0.53999662319999997</v>
      </c>
      <c r="H43">
        <v>4.4283893369999996</v>
      </c>
      <c r="I43" t="s">
        <v>131</v>
      </c>
      <c r="J43" t="s">
        <v>128</v>
      </c>
    </row>
    <row r="44" spans="1:10">
      <c r="A44" s="14">
        <v>40131</v>
      </c>
      <c r="B44">
        <v>3</v>
      </c>
      <c r="C44" t="s">
        <v>81</v>
      </c>
      <c r="D44">
        <v>213.61699999999999</v>
      </c>
      <c r="E44">
        <v>58137.716560000001</v>
      </c>
      <c r="F44">
        <v>2.0395551349999999E-2</v>
      </c>
      <c r="G44">
        <v>0.46702119949999998</v>
      </c>
      <c r="H44">
        <v>4.3671575010000003</v>
      </c>
      <c r="I44" t="s">
        <v>131</v>
      </c>
      <c r="J44" t="s">
        <v>128</v>
      </c>
    </row>
    <row r="45" spans="1:10">
      <c r="A45" s="14">
        <v>40131</v>
      </c>
      <c r="B45">
        <v>3</v>
      </c>
      <c r="C45" t="s">
        <v>80</v>
      </c>
      <c r="D45">
        <v>407.77100000000002</v>
      </c>
      <c r="E45">
        <v>115875.5148</v>
      </c>
      <c r="F45">
        <v>5.7072384009999996E-4</v>
      </c>
      <c r="G45">
        <v>0.78958028680000003</v>
      </c>
      <c r="H45">
        <v>7.2281926189999998E-2</v>
      </c>
      <c r="I45" t="s">
        <v>131</v>
      </c>
      <c r="J45" t="s">
        <v>128</v>
      </c>
    </row>
    <row r="46" spans="1:10">
      <c r="A46" s="14">
        <v>40131</v>
      </c>
      <c r="B46">
        <v>3</v>
      </c>
      <c r="C46" t="s">
        <v>79</v>
      </c>
      <c r="D46">
        <v>421.55200000000002</v>
      </c>
      <c r="E46">
        <v>41771.123330000002</v>
      </c>
      <c r="F46">
        <v>5.6766338569999998E-4</v>
      </c>
      <c r="G46">
        <v>0.80502279040000002</v>
      </c>
      <c r="H46">
        <v>7.0515194409999996E-2</v>
      </c>
      <c r="I46" t="s">
        <v>131</v>
      </c>
      <c r="J46" t="s">
        <v>128</v>
      </c>
    </row>
    <row r="47" spans="1:10">
      <c r="A47" s="14">
        <v>40131</v>
      </c>
      <c r="B47" s="21">
        <v>4</v>
      </c>
      <c r="C47" s="21" t="s">
        <v>126</v>
      </c>
      <c r="D47" s="21">
        <v>396.15300000000002</v>
      </c>
      <c r="E47" s="21">
        <v>20506.927459999999</v>
      </c>
      <c r="F47" s="21">
        <v>1.4873802700000001</v>
      </c>
      <c r="G47" s="21">
        <v>0.51650401899999998</v>
      </c>
      <c r="H47">
        <f>J47/1000</f>
        <v>0.28797070609999997</v>
      </c>
      <c r="I47" s="21" t="s">
        <v>127</v>
      </c>
      <c r="J47" s="21">
        <v>287.97070609999997</v>
      </c>
    </row>
    <row r="48" spans="1:10">
      <c r="A48" s="14">
        <v>40131</v>
      </c>
      <c r="B48" s="21">
        <v>4</v>
      </c>
      <c r="C48" s="21" t="s">
        <v>129</v>
      </c>
      <c r="D48" s="21">
        <v>308.21499999999997</v>
      </c>
      <c r="E48" s="21">
        <v>17296.420719999998</v>
      </c>
      <c r="F48" s="21">
        <v>3.3890131320000001</v>
      </c>
      <c r="G48" s="21">
        <v>1.176901939</v>
      </c>
      <c r="H48">
        <f t="shared" ref="H48:H49" si="3">J48/1000</f>
        <v>0.28796053599999999</v>
      </c>
      <c r="I48" s="21" t="s">
        <v>127</v>
      </c>
      <c r="J48" s="21">
        <v>287.96053599999999</v>
      </c>
    </row>
    <row r="49" spans="1:10">
      <c r="A49" s="14">
        <v>40131</v>
      </c>
      <c r="B49">
        <v>4</v>
      </c>
      <c r="C49" t="s">
        <v>130</v>
      </c>
      <c r="D49">
        <v>394.40100000000001</v>
      </c>
      <c r="E49">
        <v>18239.778350000001</v>
      </c>
      <c r="F49">
        <v>2.0410458390000001</v>
      </c>
      <c r="G49">
        <v>0.71659037479999999</v>
      </c>
      <c r="H49">
        <f t="shared" si="3"/>
        <v>0.2848274147</v>
      </c>
      <c r="I49" t="s">
        <v>127</v>
      </c>
      <c r="J49">
        <v>284.82741470000002</v>
      </c>
    </row>
    <row r="50" spans="1:10">
      <c r="A50" s="14">
        <v>40131</v>
      </c>
      <c r="B50">
        <v>4</v>
      </c>
      <c r="C50" t="s">
        <v>50</v>
      </c>
      <c r="D50">
        <v>317.93299999999999</v>
      </c>
      <c r="E50">
        <v>517021.63530000002</v>
      </c>
      <c r="F50">
        <v>0.41473552149999998</v>
      </c>
      <c r="G50">
        <v>1.5595670699999999</v>
      </c>
      <c r="H50">
        <v>26.59299043</v>
      </c>
      <c r="I50" t="s">
        <v>131</v>
      </c>
      <c r="J50" t="s">
        <v>128</v>
      </c>
    </row>
    <row r="51" spans="1:10">
      <c r="A51" s="14">
        <v>40131</v>
      </c>
      <c r="B51">
        <v>4</v>
      </c>
      <c r="C51" t="s">
        <v>49</v>
      </c>
      <c r="D51">
        <v>315.887</v>
      </c>
      <c r="E51">
        <v>266590.30119999999</v>
      </c>
      <c r="F51">
        <v>0.3842227345</v>
      </c>
      <c r="G51">
        <v>1.445857153</v>
      </c>
      <c r="H51">
        <v>26.574045269999999</v>
      </c>
      <c r="I51" t="s">
        <v>131</v>
      </c>
      <c r="J51" t="s">
        <v>128</v>
      </c>
    </row>
    <row r="52" spans="1:10">
      <c r="A52" s="14">
        <v>40131</v>
      </c>
      <c r="B52">
        <v>4</v>
      </c>
      <c r="C52" t="s">
        <v>48</v>
      </c>
      <c r="D52">
        <v>766.49</v>
      </c>
      <c r="E52">
        <v>191427.78109999999</v>
      </c>
      <c r="F52">
        <v>0.40826501640000001</v>
      </c>
      <c r="G52">
        <v>1.2909395889999999</v>
      </c>
      <c r="H52">
        <v>31.625416090000002</v>
      </c>
      <c r="I52" t="s">
        <v>131</v>
      </c>
      <c r="J52" t="s">
        <v>128</v>
      </c>
    </row>
    <row r="53" spans="1:10">
      <c r="A53" s="14">
        <v>40131</v>
      </c>
      <c r="B53">
        <v>4</v>
      </c>
      <c r="C53" t="s">
        <v>47</v>
      </c>
      <c r="D53">
        <v>279.077</v>
      </c>
      <c r="E53">
        <v>6751.8288899999998</v>
      </c>
      <c r="F53">
        <v>1.8599307299999999E-2</v>
      </c>
      <c r="G53">
        <v>0.52727722340000005</v>
      </c>
      <c r="H53">
        <v>3.5274247550000002</v>
      </c>
      <c r="I53" t="s">
        <v>131</v>
      </c>
      <c r="J53" t="s">
        <v>128</v>
      </c>
    </row>
    <row r="54" spans="1:10">
      <c r="A54" s="14">
        <v>40131</v>
      </c>
      <c r="B54">
        <v>4</v>
      </c>
      <c r="C54" t="s">
        <v>46</v>
      </c>
      <c r="D54">
        <v>285.21300000000002</v>
      </c>
      <c r="E54">
        <v>99952.780540000007</v>
      </c>
      <c r="F54">
        <v>2.6710044070000001E-2</v>
      </c>
      <c r="G54">
        <v>0.67072862779999998</v>
      </c>
      <c r="H54">
        <v>3.9822430350000002</v>
      </c>
      <c r="I54" t="s">
        <v>131</v>
      </c>
      <c r="J54" t="s">
        <v>128</v>
      </c>
    </row>
    <row r="55" spans="1:10">
      <c r="A55" s="14">
        <v>40131</v>
      </c>
      <c r="B55">
        <v>4</v>
      </c>
      <c r="C55" t="s">
        <v>45</v>
      </c>
      <c r="D55">
        <v>257.61</v>
      </c>
      <c r="E55">
        <v>210378.96280000001</v>
      </c>
      <c r="F55">
        <v>3.7196918660000002E-2</v>
      </c>
      <c r="G55">
        <v>1.5129278559999999</v>
      </c>
      <c r="H55">
        <v>2.4586049179999998</v>
      </c>
      <c r="I55" t="s">
        <v>131</v>
      </c>
      <c r="J55" t="s">
        <v>128</v>
      </c>
    </row>
    <row r="56" spans="1:10">
      <c r="A56" s="14">
        <v>40131</v>
      </c>
      <c r="B56">
        <v>4</v>
      </c>
      <c r="C56" t="s">
        <v>84</v>
      </c>
      <c r="D56">
        <v>259.37200000000001</v>
      </c>
      <c r="E56">
        <v>140340.94159999999</v>
      </c>
      <c r="F56">
        <v>1.639765495E-2</v>
      </c>
      <c r="G56">
        <v>0.67735368520000006</v>
      </c>
      <c r="H56">
        <v>2.4208408850000001</v>
      </c>
      <c r="I56" t="s">
        <v>131</v>
      </c>
      <c r="J56" t="s">
        <v>128</v>
      </c>
    </row>
    <row r="57" spans="1:10">
      <c r="A57" s="14">
        <v>40131</v>
      </c>
      <c r="B57">
        <v>4</v>
      </c>
      <c r="C57" t="s">
        <v>83</v>
      </c>
      <c r="D57">
        <v>589.59199999999998</v>
      </c>
      <c r="E57">
        <v>6022.7381939999996</v>
      </c>
      <c r="F57">
        <v>1.2813517299999999E-3</v>
      </c>
      <c r="G57">
        <v>0.26301200870000002</v>
      </c>
      <c r="H57">
        <v>0.48718373599999998</v>
      </c>
      <c r="I57" t="s">
        <v>131</v>
      </c>
      <c r="J57" t="s">
        <v>128</v>
      </c>
    </row>
    <row r="58" spans="1:10">
      <c r="A58" s="14">
        <v>40131</v>
      </c>
      <c r="B58">
        <v>4</v>
      </c>
      <c r="C58" t="s">
        <v>82</v>
      </c>
      <c r="D58">
        <v>214.91399999999999</v>
      </c>
      <c r="E58">
        <v>35045.073779999999</v>
      </c>
      <c r="F58">
        <v>2.8863630809999999E-2</v>
      </c>
      <c r="G58">
        <v>0.499342589</v>
      </c>
      <c r="H58">
        <v>5.7803262609999999</v>
      </c>
      <c r="I58" t="s">
        <v>131</v>
      </c>
      <c r="J58" t="s">
        <v>128</v>
      </c>
    </row>
    <row r="59" spans="1:10">
      <c r="A59" s="14">
        <v>40131</v>
      </c>
      <c r="B59">
        <v>4</v>
      </c>
      <c r="C59" t="s">
        <v>81</v>
      </c>
      <c r="D59">
        <v>213.61699999999999</v>
      </c>
      <c r="E59">
        <v>75769.795899999997</v>
      </c>
      <c r="F59">
        <v>3.1174223769999999E-2</v>
      </c>
      <c r="G59">
        <v>0.54772005909999999</v>
      </c>
      <c r="H59">
        <v>5.6916344859999999</v>
      </c>
      <c r="I59" t="s">
        <v>131</v>
      </c>
      <c r="J59" t="s">
        <v>128</v>
      </c>
    </row>
    <row r="60" spans="1:10">
      <c r="A60" s="14">
        <v>40131</v>
      </c>
      <c r="B60">
        <v>4</v>
      </c>
      <c r="C60" t="s">
        <v>80</v>
      </c>
      <c r="D60">
        <v>407.77100000000002</v>
      </c>
      <c r="E60">
        <v>118143.6822</v>
      </c>
      <c r="F60">
        <v>1.151291866E-3</v>
      </c>
      <c r="G60">
        <v>1.5622009349999999</v>
      </c>
      <c r="H60">
        <v>7.3696785099999995E-2</v>
      </c>
      <c r="I60" t="s">
        <v>131</v>
      </c>
      <c r="J60" t="s">
        <v>128</v>
      </c>
    </row>
    <row r="61" spans="1:10">
      <c r="A61" s="14">
        <v>40131</v>
      </c>
      <c r="B61">
        <v>4</v>
      </c>
      <c r="C61" t="s">
        <v>79</v>
      </c>
      <c r="D61">
        <v>421.55200000000002</v>
      </c>
      <c r="E61">
        <v>42612.488010000001</v>
      </c>
      <c r="F61">
        <v>4.087903634E-4</v>
      </c>
      <c r="G61">
        <v>0.56827323839999999</v>
      </c>
      <c r="H61">
        <v>7.1935529550000002E-2</v>
      </c>
      <c r="I61" t="s">
        <v>131</v>
      </c>
      <c r="J61" t="s">
        <v>128</v>
      </c>
    </row>
    <row r="62" spans="1:10">
      <c r="A62" s="14">
        <v>40131</v>
      </c>
      <c r="B62" s="21">
        <v>5</v>
      </c>
      <c r="C62" s="21" t="s">
        <v>126</v>
      </c>
      <c r="D62" s="21">
        <v>396.15300000000002</v>
      </c>
      <c r="E62" s="21">
        <v>7729.8452719999996</v>
      </c>
      <c r="F62" s="21">
        <v>1.5244796620000001</v>
      </c>
      <c r="G62" s="21">
        <v>1.404439767</v>
      </c>
      <c r="H62">
        <f>J62/1000</f>
        <v>0.1085471729</v>
      </c>
      <c r="I62" s="21" t="s">
        <v>127</v>
      </c>
      <c r="J62" s="21">
        <v>108.54717290000001</v>
      </c>
    </row>
    <row r="63" spans="1:10">
      <c r="A63" s="14">
        <v>40131</v>
      </c>
      <c r="B63" s="21">
        <v>5</v>
      </c>
      <c r="C63" s="21" t="s">
        <v>129</v>
      </c>
      <c r="D63" s="21">
        <v>308.21499999999997</v>
      </c>
      <c r="E63" s="21">
        <v>6834.8960649999999</v>
      </c>
      <c r="F63" s="21">
        <v>1.422661307</v>
      </c>
      <c r="G63" s="21">
        <v>1.2502385110000001</v>
      </c>
      <c r="H63">
        <f t="shared" ref="H63:H64" si="4">J63/1000</f>
        <v>0.1137911922</v>
      </c>
      <c r="I63" s="21" t="s">
        <v>127</v>
      </c>
      <c r="J63" s="21">
        <v>113.7911922</v>
      </c>
    </row>
    <row r="64" spans="1:10">
      <c r="A64" s="14">
        <v>40131</v>
      </c>
      <c r="B64">
        <v>5</v>
      </c>
      <c r="C64" t="s">
        <v>130</v>
      </c>
      <c r="D64">
        <v>394.40100000000001</v>
      </c>
      <c r="E64">
        <v>6726.2978030000004</v>
      </c>
      <c r="F64">
        <v>1.391407455</v>
      </c>
      <c r="G64">
        <v>1.324695323</v>
      </c>
      <c r="H64">
        <f t="shared" si="4"/>
        <v>0.1050360359</v>
      </c>
      <c r="I64" t="s">
        <v>127</v>
      </c>
      <c r="J64">
        <v>105.0360359</v>
      </c>
    </row>
    <row r="65" spans="1:10">
      <c r="A65" s="14">
        <v>40131</v>
      </c>
      <c r="B65">
        <v>5</v>
      </c>
      <c r="C65" t="s">
        <v>50</v>
      </c>
      <c r="D65">
        <v>317.93299999999999</v>
      </c>
      <c r="E65">
        <v>987740.32609999995</v>
      </c>
      <c r="F65">
        <v>0.74541062189999996</v>
      </c>
      <c r="G65">
        <v>1.467216938</v>
      </c>
      <c r="H65">
        <v>50.80439046</v>
      </c>
      <c r="I65" t="s">
        <v>131</v>
      </c>
      <c r="J65" t="s">
        <v>128</v>
      </c>
    </row>
    <row r="66" spans="1:10">
      <c r="A66" s="14">
        <v>40131</v>
      </c>
      <c r="B66">
        <v>5</v>
      </c>
      <c r="C66" t="s">
        <v>49</v>
      </c>
      <c r="D66">
        <v>315.887</v>
      </c>
      <c r="E66">
        <v>510143.85600000003</v>
      </c>
      <c r="F66">
        <v>0.72612194379999995</v>
      </c>
      <c r="G66">
        <v>1.427919011</v>
      </c>
      <c r="H66">
        <v>50.85175967</v>
      </c>
      <c r="I66" t="s">
        <v>131</v>
      </c>
      <c r="J66" t="s">
        <v>128</v>
      </c>
    </row>
    <row r="67" spans="1:10">
      <c r="A67" s="14">
        <v>40131</v>
      </c>
      <c r="B67">
        <v>5</v>
      </c>
      <c r="C67" t="s">
        <v>48</v>
      </c>
      <c r="D67">
        <v>766.49</v>
      </c>
      <c r="E67">
        <v>180323.4816</v>
      </c>
      <c r="F67">
        <v>0.34873799550000001</v>
      </c>
      <c r="G67">
        <v>1.1706193549999999</v>
      </c>
      <c r="H67">
        <v>29.79089608</v>
      </c>
      <c r="I67" t="s">
        <v>131</v>
      </c>
      <c r="J67" t="s">
        <v>128</v>
      </c>
    </row>
    <row r="68" spans="1:10">
      <c r="A68" s="14">
        <v>40131</v>
      </c>
      <c r="B68">
        <v>5</v>
      </c>
      <c r="C68" t="s">
        <v>47</v>
      </c>
      <c r="D68">
        <v>279.077</v>
      </c>
      <c r="E68">
        <v>15018.48983</v>
      </c>
      <c r="F68">
        <v>0.1025081618</v>
      </c>
      <c r="G68">
        <v>1.306459195</v>
      </c>
      <c r="H68">
        <v>7.8462582039999997</v>
      </c>
      <c r="I68" t="s">
        <v>131</v>
      </c>
      <c r="J68" t="s">
        <v>128</v>
      </c>
    </row>
    <row r="69" spans="1:10">
      <c r="A69" s="14">
        <v>40131</v>
      </c>
      <c r="B69">
        <v>5</v>
      </c>
      <c r="C69" t="s">
        <v>46</v>
      </c>
      <c r="D69">
        <v>285.21300000000002</v>
      </c>
      <c r="E69">
        <v>221309.4259</v>
      </c>
      <c r="F69">
        <v>0.1088672413</v>
      </c>
      <c r="G69">
        <v>1.2347084639999999</v>
      </c>
      <c r="H69">
        <v>8.8172426539999993</v>
      </c>
      <c r="I69" t="s">
        <v>131</v>
      </c>
      <c r="J69" t="s">
        <v>128</v>
      </c>
    </row>
    <row r="70" spans="1:10">
      <c r="A70" s="14">
        <v>40131</v>
      </c>
      <c r="B70">
        <v>5</v>
      </c>
      <c r="C70" t="s">
        <v>45</v>
      </c>
      <c r="D70">
        <v>257.61</v>
      </c>
      <c r="E70">
        <v>99409.953030000004</v>
      </c>
      <c r="F70">
        <v>1.5652066449999998E-2</v>
      </c>
      <c r="G70">
        <v>1.347272292</v>
      </c>
      <c r="H70">
        <v>1.1617596939999999</v>
      </c>
      <c r="I70" t="s">
        <v>131</v>
      </c>
      <c r="J70" t="s">
        <v>128</v>
      </c>
    </row>
    <row r="71" spans="1:10">
      <c r="A71" s="14">
        <v>40131</v>
      </c>
      <c r="B71">
        <v>5</v>
      </c>
      <c r="C71" t="s">
        <v>84</v>
      </c>
      <c r="D71">
        <v>259.37200000000001</v>
      </c>
      <c r="E71">
        <v>67268.506569999998</v>
      </c>
      <c r="F71">
        <v>1.5389724190000001E-2</v>
      </c>
      <c r="G71">
        <v>1.326286018</v>
      </c>
      <c r="H71">
        <v>1.1603623940000001</v>
      </c>
      <c r="I71" t="s">
        <v>131</v>
      </c>
      <c r="J71" t="s">
        <v>128</v>
      </c>
    </row>
    <row r="72" spans="1:10">
      <c r="A72" s="14">
        <v>40131</v>
      </c>
      <c r="B72">
        <v>5</v>
      </c>
      <c r="C72" t="s">
        <v>83</v>
      </c>
      <c r="D72">
        <v>589.59199999999998</v>
      </c>
      <c r="E72">
        <v>4878.436745</v>
      </c>
      <c r="F72">
        <v>6.4015620320000003E-3</v>
      </c>
      <c r="G72">
        <v>1.6222077939999999</v>
      </c>
      <c r="H72">
        <v>0.39462034750000002</v>
      </c>
      <c r="I72" t="s">
        <v>131</v>
      </c>
      <c r="J72" t="s">
        <v>128</v>
      </c>
    </row>
    <row r="73" spans="1:10">
      <c r="A73" s="14">
        <v>40131</v>
      </c>
      <c r="B73">
        <v>5</v>
      </c>
      <c r="C73" t="s">
        <v>82</v>
      </c>
      <c r="D73">
        <v>214.91399999999999</v>
      </c>
      <c r="E73">
        <v>35568.623050000002</v>
      </c>
      <c r="F73">
        <v>2.090698203E-2</v>
      </c>
      <c r="G73">
        <v>0.35636818040000001</v>
      </c>
      <c r="H73">
        <v>5.8666803549999997</v>
      </c>
      <c r="I73" t="s">
        <v>131</v>
      </c>
      <c r="J73" t="s">
        <v>128</v>
      </c>
    </row>
    <row r="74" spans="1:10">
      <c r="A74" s="14">
        <v>40131</v>
      </c>
      <c r="B74">
        <v>5</v>
      </c>
      <c r="C74" t="s">
        <v>81</v>
      </c>
      <c r="D74">
        <v>213.61699999999999</v>
      </c>
      <c r="E74">
        <v>76871.44167</v>
      </c>
      <c r="F74">
        <v>1.130457789E-2</v>
      </c>
      <c r="G74">
        <v>0.19577103639999999</v>
      </c>
      <c r="H74">
        <v>5.7743873160000003</v>
      </c>
      <c r="I74" t="s">
        <v>131</v>
      </c>
      <c r="J74" t="s">
        <v>128</v>
      </c>
    </row>
    <row r="75" spans="1:10">
      <c r="A75" s="14">
        <v>40131</v>
      </c>
      <c r="B75">
        <v>5</v>
      </c>
      <c r="C75" t="s">
        <v>80</v>
      </c>
      <c r="D75">
        <v>407.77100000000002</v>
      </c>
      <c r="E75">
        <v>204612.97810000001</v>
      </c>
      <c r="F75">
        <v>1.9278392289999999E-3</v>
      </c>
      <c r="G75">
        <v>1.510426499</v>
      </c>
      <c r="H75">
        <v>0.12763542150000001</v>
      </c>
      <c r="I75" t="s">
        <v>131</v>
      </c>
      <c r="J75" t="s">
        <v>128</v>
      </c>
    </row>
    <row r="76" spans="1:10">
      <c r="A76" s="14">
        <v>40131</v>
      </c>
      <c r="B76">
        <v>5</v>
      </c>
      <c r="C76" t="s">
        <v>79</v>
      </c>
      <c r="D76">
        <v>421.55200000000002</v>
      </c>
      <c r="E76">
        <v>75116.49166</v>
      </c>
      <c r="F76">
        <v>1.7762108160000001E-3</v>
      </c>
      <c r="G76">
        <v>1.4007242950000001</v>
      </c>
      <c r="H76">
        <v>0.12680659729999999</v>
      </c>
      <c r="I76" t="s">
        <v>131</v>
      </c>
      <c r="J76" t="s">
        <v>128</v>
      </c>
    </row>
    <row r="77" spans="1:10">
      <c r="A77" s="14">
        <v>40131</v>
      </c>
      <c r="B77" s="21">
        <v>6</v>
      </c>
      <c r="C77" s="21" t="s">
        <v>126</v>
      </c>
      <c r="D77" s="21">
        <v>396.15300000000002</v>
      </c>
      <c r="E77" s="21">
        <v>7993.747539</v>
      </c>
      <c r="F77" s="21">
        <v>1.8545818080000001</v>
      </c>
      <c r="G77" s="21">
        <v>1.6521438239999999</v>
      </c>
      <c r="H77">
        <f>J77/1000</f>
        <v>0.11225304850000001</v>
      </c>
      <c r="I77" s="21" t="s">
        <v>127</v>
      </c>
      <c r="J77" s="21">
        <v>112.25304850000001</v>
      </c>
    </row>
    <row r="78" spans="1:10">
      <c r="A78" s="14">
        <v>40131</v>
      </c>
      <c r="B78" s="21">
        <v>6</v>
      </c>
      <c r="C78" s="21" t="s">
        <v>129</v>
      </c>
      <c r="D78" s="21">
        <v>308.21499999999997</v>
      </c>
      <c r="E78" s="21">
        <v>7760.8643350000002</v>
      </c>
      <c r="F78" s="21">
        <v>3.5532328249999998</v>
      </c>
      <c r="G78" s="21">
        <v>2.7500262609999999</v>
      </c>
      <c r="H78">
        <f t="shared" ref="H78:H79" si="5">J78/1000</f>
        <v>0.12920723249999999</v>
      </c>
      <c r="I78" s="21" t="s">
        <v>127</v>
      </c>
      <c r="J78" s="21">
        <v>129.2072325</v>
      </c>
    </row>
    <row r="79" spans="1:10">
      <c r="A79" s="14">
        <v>40131</v>
      </c>
      <c r="B79">
        <v>6</v>
      </c>
      <c r="C79" t="s">
        <v>130</v>
      </c>
      <c r="D79">
        <v>394.40100000000001</v>
      </c>
      <c r="E79">
        <v>7018.3091690000001</v>
      </c>
      <c r="F79">
        <v>1.8865767490000001</v>
      </c>
      <c r="G79">
        <v>1.721391881</v>
      </c>
      <c r="H79">
        <f t="shared" si="5"/>
        <v>0.109596006</v>
      </c>
      <c r="I79" t="s">
        <v>127</v>
      </c>
      <c r="J79">
        <v>109.596006</v>
      </c>
    </row>
    <row r="80" spans="1:10">
      <c r="A80" s="14">
        <v>40131</v>
      </c>
      <c r="B80">
        <v>6</v>
      </c>
      <c r="C80" t="s">
        <v>50</v>
      </c>
      <c r="D80">
        <v>317.93299999999999</v>
      </c>
      <c r="E80">
        <v>368965.03869999998</v>
      </c>
      <c r="F80">
        <v>0.13802095619999999</v>
      </c>
      <c r="G80">
        <v>0.72727951479999997</v>
      </c>
      <c r="H80">
        <v>18.977704360000001</v>
      </c>
      <c r="I80" t="s">
        <v>131</v>
      </c>
      <c r="J80" t="s">
        <v>128</v>
      </c>
    </row>
    <row r="81" spans="1:10">
      <c r="A81" s="14">
        <v>40131</v>
      </c>
      <c r="B81">
        <v>6</v>
      </c>
      <c r="C81" t="s">
        <v>49</v>
      </c>
      <c r="D81">
        <v>315.887</v>
      </c>
      <c r="E81">
        <v>191302.81899999999</v>
      </c>
      <c r="F81">
        <v>0.1516573333</v>
      </c>
      <c r="G81">
        <v>0.79529585719999996</v>
      </c>
      <c r="H81">
        <v>19.06929753</v>
      </c>
      <c r="I81" t="s">
        <v>131</v>
      </c>
      <c r="J81" t="s">
        <v>128</v>
      </c>
    </row>
    <row r="82" spans="1:10">
      <c r="A82" s="14">
        <v>40131</v>
      </c>
      <c r="B82">
        <v>6</v>
      </c>
      <c r="C82" t="s">
        <v>48</v>
      </c>
      <c r="D82">
        <v>766.49</v>
      </c>
      <c r="E82">
        <v>206552.9817</v>
      </c>
      <c r="F82">
        <v>0.2473408748</v>
      </c>
      <c r="G82">
        <v>0.72482496149999998</v>
      </c>
      <c r="H82">
        <v>34.124221419999998</v>
      </c>
      <c r="I82" t="s">
        <v>131</v>
      </c>
      <c r="J82" t="s">
        <v>128</v>
      </c>
    </row>
    <row r="83" spans="1:10">
      <c r="A83" s="14">
        <v>40131</v>
      </c>
      <c r="B83">
        <v>6</v>
      </c>
      <c r="C83" t="s">
        <v>47</v>
      </c>
      <c r="D83">
        <v>279.077</v>
      </c>
      <c r="E83">
        <v>6024.7255080000004</v>
      </c>
      <c r="F83">
        <v>3.973902461E-2</v>
      </c>
      <c r="G83">
        <v>1.262535526</v>
      </c>
      <c r="H83">
        <v>3.147556942</v>
      </c>
      <c r="I83" t="s">
        <v>131</v>
      </c>
      <c r="J83" t="s">
        <v>128</v>
      </c>
    </row>
    <row r="84" spans="1:10">
      <c r="A84" s="14">
        <v>40131</v>
      </c>
      <c r="B84">
        <v>6</v>
      </c>
      <c r="C84" t="s">
        <v>46</v>
      </c>
      <c r="D84">
        <v>285.21300000000002</v>
      </c>
      <c r="E84">
        <v>89418.853400000007</v>
      </c>
      <c r="F84">
        <v>2.96732478E-2</v>
      </c>
      <c r="G84">
        <v>0.83291964519999995</v>
      </c>
      <c r="H84">
        <v>3.5625582819999999</v>
      </c>
      <c r="I84" t="s">
        <v>131</v>
      </c>
      <c r="J84" t="s">
        <v>128</v>
      </c>
    </row>
    <row r="85" spans="1:10">
      <c r="A85" s="14">
        <v>40131</v>
      </c>
      <c r="B85">
        <v>6</v>
      </c>
      <c r="C85" t="s">
        <v>45</v>
      </c>
      <c r="D85">
        <v>257.61</v>
      </c>
      <c r="E85">
        <v>185461.5509</v>
      </c>
      <c r="F85">
        <v>1.6772479109999999E-2</v>
      </c>
      <c r="G85">
        <v>0.77385026580000005</v>
      </c>
      <c r="H85">
        <v>2.167406261</v>
      </c>
      <c r="I85" t="s">
        <v>131</v>
      </c>
      <c r="J85" t="s">
        <v>128</v>
      </c>
    </row>
    <row r="86" spans="1:10">
      <c r="A86" s="14">
        <v>40131</v>
      </c>
      <c r="B86">
        <v>6</v>
      </c>
      <c r="C86" t="s">
        <v>84</v>
      </c>
      <c r="D86">
        <v>259.37200000000001</v>
      </c>
      <c r="E86">
        <v>127262.55929999999</v>
      </c>
      <c r="F86">
        <v>1.9890779179999998E-2</v>
      </c>
      <c r="G86">
        <v>0.90608571550000006</v>
      </c>
      <c r="H86">
        <v>2.1952425510000002</v>
      </c>
      <c r="I86" t="s">
        <v>131</v>
      </c>
      <c r="J86" t="s">
        <v>128</v>
      </c>
    </row>
    <row r="87" spans="1:10">
      <c r="A87" s="14">
        <v>40131</v>
      </c>
      <c r="B87">
        <v>6</v>
      </c>
      <c r="C87" t="s">
        <v>83</v>
      </c>
      <c r="D87">
        <v>589.59199999999998</v>
      </c>
      <c r="E87">
        <v>6212.5551500000001</v>
      </c>
      <c r="F87">
        <v>5.258417673E-3</v>
      </c>
      <c r="G87">
        <v>1.0463717960000001</v>
      </c>
      <c r="H87">
        <v>0.50253816959999997</v>
      </c>
      <c r="I87" t="s">
        <v>131</v>
      </c>
      <c r="J87" t="s">
        <v>128</v>
      </c>
    </row>
    <row r="88" spans="1:10">
      <c r="A88" s="14">
        <v>40131</v>
      </c>
      <c r="B88">
        <v>6</v>
      </c>
      <c r="C88" t="s">
        <v>82</v>
      </c>
      <c r="D88">
        <v>214.91399999999999</v>
      </c>
      <c r="E88">
        <v>30924.468680000002</v>
      </c>
      <c r="F88">
        <v>5.3328182369999998E-2</v>
      </c>
      <c r="G88">
        <v>1.045512336</v>
      </c>
      <c r="H88">
        <v>5.1006746209999996</v>
      </c>
      <c r="I88" t="s">
        <v>131</v>
      </c>
      <c r="J88" t="s">
        <v>128</v>
      </c>
    </row>
    <row r="89" spans="1:10">
      <c r="A89" s="14">
        <v>40131</v>
      </c>
      <c r="B89">
        <v>6</v>
      </c>
      <c r="C89" t="s">
        <v>81</v>
      </c>
      <c r="D89">
        <v>213.61699999999999</v>
      </c>
      <c r="E89">
        <v>66364.055399999997</v>
      </c>
      <c r="F89">
        <v>4.9133859170000002E-2</v>
      </c>
      <c r="G89">
        <v>0.98561447879999997</v>
      </c>
      <c r="H89">
        <v>4.9850991660000004</v>
      </c>
      <c r="I89" t="s">
        <v>131</v>
      </c>
      <c r="J89" t="s">
        <v>128</v>
      </c>
    </row>
    <row r="90" spans="1:10">
      <c r="A90" s="14">
        <v>40131</v>
      </c>
      <c r="B90">
        <v>6</v>
      </c>
      <c r="C90" t="s">
        <v>80</v>
      </c>
      <c r="D90">
        <v>407.77100000000002</v>
      </c>
      <c r="E90">
        <v>64867.71355</v>
      </c>
      <c r="F90">
        <v>2.5919770439999999E-4</v>
      </c>
      <c r="G90">
        <v>0.64056693929999997</v>
      </c>
      <c r="H90">
        <v>4.0463796759999997E-2</v>
      </c>
      <c r="I90" t="s">
        <v>131</v>
      </c>
      <c r="J90" t="s">
        <v>128</v>
      </c>
    </row>
    <row r="91" spans="1:10">
      <c r="A91" s="14">
        <v>40131</v>
      </c>
      <c r="B91">
        <v>6</v>
      </c>
      <c r="C91" t="s">
        <v>79</v>
      </c>
      <c r="D91">
        <v>421.55200000000002</v>
      </c>
      <c r="E91">
        <v>24304.799050000001</v>
      </c>
      <c r="F91">
        <v>2.487681579E-4</v>
      </c>
      <c r="G91">
        <v>0.60631205420000001</v>
      </c>
      <c r="H91">
        <v>4.1029723259999998E-2</v>
      </c>
      <c r="I91" t="s">
        <v>131</v>
      </c>
      <c r="J91" t="s">
        <v>128</v>
      </c>
    </row>
    <row r="92" spans="1:10">
      <c r="A92" s="14">
        <v>40131</v>
      </c>
      <c r="B92" s="21">
        <v>7</v>
      </c>
      <c r="C92" s="21" t="s">
        <v>126</v>
      </c>
      <c r="D92" s="21">
        <v>396.15300000000002</v>
      </c>
      <c r="E92" s="21">
        <v>18301.76856</v>
      </c>
      <c r="F92" s="21">
        <v>1.481806352</v>
      </c>
      <c r="G92" s="21">
        <v>0.57656818860000003</v>
      </c>
      <c r="H92">
        <f>J92/1000</f>
        <v>0.25700452819999997</v>
      </c>
      <c r="I92" s="21" t="s">
        <v>127</v>
      </c>
      <c r="J92" s="21">
        <v>257.00452819999998</v>
      </c>
    </row>
    <row r="93" spans="1:10">
      <c r="A93" s="14">
        <v>40131</v>
      </c>
      <c r="B93" s="21">
        <v>7</v>
      </c>
      <c r="C93" s="21" t="s">
        <v>129</v>
      </c>
      <c r="D93" s="21">
        <v>308.21499999999997</v>
      </c>
      <c r="E93" s="21">
        <v>15830.39142</v>
      </c>
      <c r="F93" s="21">
        <v>4.2209033490000003</v>
      </c>
      <c r="G93" s="21">
        <v>1.601537166</v>
      </c>
      <c r="H93">
        <f t="shared" ref="H93:H94" si="6">J93/1000</f>
        <v>0.26355325610000002</v>
      </c>
      <c r="I93" s="21" t="s">
        <v>127</v>
      </c>
      <c r="J93" s="21">
        <v>263.5532561</v>
      </c>
    </row>
    <row r="94" spans="1:10">
      <c r="A94" s="14">
        <v>40131</v>
      </c>
      <c r="B94">
        <v>7</v>
      </c>
      <c r="C94" t="s">
        <v>130</v>
      </c>
      <c r="D94">
        <v>394.40100000000001</v>
      </c>
      <c r="E94">
        <v>16634.773710000001</v>
      </c>
      <c r="F94">
        <v>2.2845179039999999</v>
      </c>
      <c r="G94">
        <v>0.87945867460000005</v>
      </c>
      <c r="H94">
        <f t="shared" si="6"/>
        <v>0.25976409919999999</v>
      </c>
      <c r="I94" t="s">
        <v>127</v>
      </c>
      <c r="J94">
        <v>259.76409919999998</v>
      </c>
    </row>
    <row r="95" spans="1:10">
      <c r="A95" s="14">
        <v>40131</v>
      </c>
      <c r="B95">
        <v>7</v>
      </c>
      <c r="C95" t="s">
        <v>50</v>
      </c>
      <c r="D95">
        <v>317.93299999999999</v>
      </c>
      <c r="E95">
        <v>381301.8762</v>
      </c>
      <c r="F95">
        <v>6.935613786E-2</v>
      </c>
      <c r="G95">
        <v>0.35363683800000001</v>
      </c>
      <c r="H95">
        <v>19.612249179999999</v>
      </c>
      <c r="I95" t="s">
        <v>131</v>
      </c>
      <c r="J95" t="s">
        <v>128</v>
      </c>
    </row>
    <row r="96" spans="1:10">
      <c r="A96" s="14">
        <v>40131</v>
      </c>
      <c r="B96">
        <v>7</v>
      </c>
      <c r="C96" t="s">
        <v>49</v>
      </c>
      <c r="D96">
        <v>315.887</v>
      </c>
      <c r="E96">
        <v>197486.2444</v>
      </c>
      <c r="F96">
        <v>8.64570749E-2</v>
      </c>
      <c r="G96">
        <v>0.43918789539999997</v>
      </c>
      <c r="H96">
        <v>19.685668889999999</v>
      </c>
      <c r="I96" t="s">
        <v>131</v>
      </c>
      <c r="J96" t="s">
        <v>128</v>
      </c>
    </row>
    <row r="97" spans="1:10">
      <c r="A97" s="14">
        <v>40131</v>
      </c>
      <c r="B97">
        <v>7</v>
      </c>
      <c r="C97" t="s">
        <v>48</v>
      </c>
      <c r="D97">
        <v>766.49</v>
      </c>
      <c r="E97">
        <v>209640.53769999999</v>
      </c>
      <c r="F97">
        <v>0.1776689394</v>
      </c>
      <c r="G97">
        <v>0.51298534969999998</v>
      </c>
      <c r="H97">
        <v>34.63431061</v>
      </c>
      <c r="I97" t="s">
        <v>131</v>
      </c>
      <c r="J97" t="s">
        <v>128</v>
      </c>
    </row>
    <row r="98" spans="1:10">
      <c r="A98" s="14">
        <v>40131</v>
      </c>
      <c r="B98">
        <v>7</v>
      </c>
      <c r="C98" t="s">
        <v>47</v>
      </c>
      <c r="D98">
        <v>279.077</v>
      </c>
      <c r="E98">
        <v>7334.8343500000001</v>
      </c>
      <c r="F98">
        <v>4.6449908339999998E-2</v>
      </c>
      <c r="G98">
        <v>1.212155176</v>
      </c>
      <c r="H98">
        <v>3.8320100639999999</v>
      </c>
      <c r="I98" t="s">
        <v>131</v>
      </c>
      <c r="J98" t="s">
        <v>128</v>
      </c>
    </row>
    <row r="99" spans="1:10">
      <c r="A99" s="14">
        <v>40131</v>
      </c>
      <c r="B99">
        <v>7</v>
      </c>
      <c r="C99" t="s">
        <v>46</v>
      </c>
      <c r="D99">
        <v>285.21300000000002</v>
      </c>
      <c r="E99">
        <v>108686.10159999999</v>
      </c>
      <c r="F99">
        <v>4.0452393289999999E-2</v>
      </c>
      <c r="G99">
        <v>0.93419454729999996</v>
      </c>
      <c r="H99">
        <v>4.3301894030000003</v>
      </c>
      <c r="I99" t="s">
        <v>131</v>
      </c>
      <c r="J99" t="s">
        <v>128</v>
      </c>
    </row>
    <row r="100" spans="1:10">
      <c r="A100" s="14">
        <v>40131</v>
      </c>
      <c r="B100">
        <v>7</v>
      </c>
      <c r="C100" t="s">
        <v>45</v>
      </c>
      <c r="D100">
        <v>257.61</v>
      </c>
      <c r="E100">
        <v>380305.7782</v>
      </c>
      <c r="F100">
        <v>1.9401149560000001E-2</v>
      </c>
      <c r="G100">
        <v>0.4365239769</v>
      </c>
      <c r="H100">
        <v>4.4444636690000001</v>
      </c>
      <c r="I100" t="s">
        <v>131</v>
      </c>
      <c r="J100" t="s">
        <v>128</v>
      </c>
    </row>
    <row r="101" spans="1:10">
      <c r="A101" s="14">
        <v>40131</v>
      </c>
      <c r="B101">
        <v>7</v>
      </c>
      <c r="C101" t="s">
        <v>84</v>
      </c>
      <c r="D101">
        <v>259.37200000000001</v>
      </c>
      <c r="E101">
        <v>259391.65960000001</v>
      </c>
      <c r="F101">
        <v>2.1421481270000001E-2</v>
      </c>
      <c r="G101">
        <v>0.4787531357</v>
      </c>
      <c r="H101">
        <v>4.4744315339999998</v>
      </c>
      <c r="I101" t="s">
        <v>131</v>
      </c>
      <c r="J101" t="s">
        <v>128</v>
      </c>
    </row>
    <row r="102" spans="1:10">
      <c r="A102" s="14">
        <v>40131</v>
      </c>
      <c r="B102">
        <v>7</v>
      </c>
      <c r="C102" t="s">
        <v>83</v>
      </c>
      <c r="D102">
        <v>589.59199999999998</v>
      </c>
      <c r="E102">
        <v>6600.9089029999996</v>
      </c>
      <c r="F102">
        <v>5.5633132950000004E-3</v>
      </c>
      <c r="G102">
        <v>1.041911861</v>
      </c>
      <c r="H102">
        <v>0.53395239110000003</v>
      </c>
      <c r="I102" t="s">
        <v>131</v>
      </c>
      <c r="J102" t="s">
        <v>128</v>
      </c>
    </row>
    <row r="103" spans="1:10">
      <c r="A103" s="14">
        <v>40131</v>
      </c>
      <c r="B103">
        <v>7</v>
      </c>
      <c r="C103" t="s">
        <v>82</v>
      </c>
      <c r="D103">
        <v>214.91399999999999</v>
      </c>
      <c r="E103">
        <v>37645.25533</v>
      </c>
      <c r="F103">
        <v>4.0699419299999998E-2</v>
      </c>
      <c r="G103">
        <v>0.65546965700000004</v>
      </c>
      <c r="H103">
        <v>6.2091995960000004</v>
      </c>
      <c r="I103" t="s">
        <v>131</v>
      </c>
      <c r="J103" t="s">
        <v>128</v>
      </c>
    </row>
    <row r="104" spans="1:10">
      <c r="A104" s="14">
        <v>40131</v>
      </c>
      <c r="B104">
        <v>7</v>
      </c>
      <c r="C104" t="s">
        <v>81</v>
      </c>
      <c r="D104">
        <v>213.61699999999999</v>
      </c>
      <c r="E104">
        <v>79918.185790000003</v>
      </c>
      <c r="F104">
        <v>3.8440984829999997E-2</v>
      </c>
      <c r="G104">
        <v>0.64033612610000001</v>
      </c>
      <c r="H104">
        <v>6.0032509899999997</v>
      </c>
      <c r="I104" t="s">
        <v>131</v>
      </c>
      <c r="J104" t="s">
        <v>128</v>
      </c>
    </row>
    <row r="105" spans="1:10">
      <c r="A105" s="14">
        <v>40131</v>
      </c>
      <c r="B105">
        <v>7</v>
      </c>
      <c r="C105" t="s">
        <v>80</v>
      </c>
      <c r="D105">
        <v>407.77100000000002</v>
      </c>
      <c r="E105">
        <v>55157.970690000002</v>
      </c>
      <c r="F105">
        <v>1.679333791E-4</v>
      </c>
      <c r="G105">
        <v>0.48807965689999999</v>
      </c>
      <c r="H105">
        <v>3.4406961389999997E-2</v>
      </c>
      <c r="I105" t="s">
        <v>131</v>
      </c>
      <c r="J105" t="s">
        <v>128</v>
      </c>
    </row>
    <row r="106" spans="1:10">
      <c r="A106" s="14">
        <v>40131</v>
      </c>
      <c r="B106">
        <v>7</v>
      </c>
      <c r="C106" t="s">
        <v>79</v>
      </c>
      <c r="D106">
        <v>421.55200000000002</v>
      </c>
      <c r="E106">
        <v>19702.365419999998</v>
      </c>
      <c r="F106">
        <v>3.0156477199999999E-4</v>
      </c>
      <c r="G106">
        <v>0.90668344140000001</v>
      </c>
      <c r="H106">
        <v>3.326020507E-2</v>
      </c>
      <c r="I106" t="s">
        <v>131</v>
      </c>
      <c r="J106" t="s">
        <v>128</v>
      </c>
    </row>
    <row r="107" spans="1:10">
      <c r="A107" s="14">
        <v>40131</v>
      </c>
      <c r="B107" s="21">
        <v>8</v>
      </c>
      <c r="C107" s="21" t="s">
        <v>126</v>
      </c>
      <c r="D107" s="21">
        <v>396.15300000000002</v>
      </c>
      <c r="E107" s="21">
        <v>8148.6147250000004</v>
      </c>
      <c r="F107" s="21">
        <v>3.2290396709999998</v>
      </c>
      <c r="G107" s="21">
        <v>2.821901693</v>
      </c>
      <c r="H107">
        <f>J107/1000</f>
        <v>0.11442778739999999</v>
      </c>
      <c r="I107" s="21" t="s">
        <v>127</v>
      </c>
      <c r="J107" s="21">
        <v>114.4277874</v>
      </c>
    </row>
    <row r="108" spans="1:10">
      <c r="A108" s="14">
        <v>40131</v>
      </c>
      <c r="B108" s="21">
        <v>8</v>
      </c>
      <c r="C108" s="21" t="s">
        <v>129</v>
      </c>
      <c r="D108" s="21">
        <v>308.21499999999997</v>
      </c>
      <c r="E108" s="21">
        <v>6840.5678189999999</v>
      </c>
      <c r="F108" s="21">
        <v>5.2280359379999997</v>
      </c>
      <c r="G108" s="21">
        <v>4.590602391</v>
      </c>
      <c r="H108">
        <f t="shared" ref="H108:H109" si="7">J108/1000</f>
        <v>0.1138856188</v>
      </c>
      <c r="I108" s="21" t="s">
        <v>127</v>
      </c>
      <c r="J108" s="21">
        <v>113.8856188</v>
      </c>
    </row>
    <row r="109" spans="1:10">
      <c r="A109" s="14">
        <v>40131</v>
      </c>
      <c r="B109">
        <v>8</v>
      </c>
      <c r="C109" t="s">
        <v>130</v>
      </c>
      <c r="D109">
        <v>394.40100000000001</v>
      </c>
      <c r="E109">
        <v>7117.7226810000002</v>
      </c>
      <c r="F109">
        <v>3.5456873230000001</v>
      </c>
      <c r="G109">
        <v>3.1900474270000001</v>
      </c>
      <c r="H109">
        <f t="shared" si="7"/>
        <v>0.11114842029999999</v>
      </c>
      <c r="I109" t="s">
        <v>127</v>
      </c>
      <c r="J109">
        <v>111.1484203</v>
      </c>
    </row>
    <row r="110" spans="1:10">
      <c r="A110" s="14">
        <v>40131</v>
      </c>
      <c r="B110">
        <v>8</v>
      </c>
      <c r="C110" t="s">
        <v>50</v>
      </c>
      <c r="D110">
        <v>317.93299999999999</v>
      </c>
      <c r="E110">
        <v>1090045.578</v>
      </c>
      <c r="F110">
        <v>0.39645994210000002</v>
      </c>
      <c r="G110">
        <v>0.70712500590000005</v>
      </c>
      <c r="H110">
        <v>56.066457669999998</v>
      </c>
      <c r="I110" t="s">
        <v>131</v>
      </c>
      <c r="J110" t="s">
        <v>128</v>
      </c>
    </row>
    <row r="111" spans="1:10">
      <c r="A111" s="14">
        <v>40131</v>
      </c>
      <c r="B111">
        <v>8</v>
      </c>
      <c r="C111" t="s">
        <v>49</v>
      </c>
      <c r="D111">
        <v>315.887</v>
      </c>
      <c r="E111">
        <v>562528.5331</v>
      </c>
      <c r="F111">
        <v>0.41588525840000001</v>
      </c>
      <c r="G111">
        <v>0.74167842399999995</v>
      </c>
      <c r="H111">
        <v>56.073527949999999</v>
      </c>
      <c r="I111" t="s">
        <v>131</v>
      </c>
      <c r="J111" t="s">
        <v>128</v>
      </c>
    </row>
    <row r="112" spans="1:10">
      <c r="A112" s="14">
        <v>40131</v>
      </c>
      <c r="B112">
        <v>8</v>
      </c>
      <c r="C112" t="s">
        <v>48</v>
      </c>
      <c r="D112">
        <v>766.49</v>
      </c>
      <c r="E112">
        <v>224603.4614</v>
      </c>
      <c r="F112">
        <v>0.26783398870000003</v>
      </c>
      <c r="G112">
        <v>0.72180180130000005</v>
      </c>
      <c r="H112">
        <v>37.106306510000003</v>
      </c>
      <c r="I112" t="s">
        <v>131</v>
      </c>
      <c r="J112" t="s">
        <v>128</v>
      </c>
    </row>
    <row r="113" spans="1:10">
      <c r="A113" s="14">
        <v>40131</v>
      </c>
      <c r="B113">
        <v>8</v>
      </c>
      <c r="C113" t="s">
        <v>47</v>
      </c>
      <c r="D113">
        <v>279.077</v>
      </c>
      <c r="E113">
        <v>12248.46888</v>
      </c>
      <c r="F113">
        <v>7.4845877229999996E-2</v>
      </c>
      <c r="G113">
        <v>1.169633366</v>
      </c>
      <c r="H113">
        <v>6.3990887570000003</v>
      </c>
      <c r="I113" t="s">
        <v>131</v>
      </c>
      <c r="J113" t="s">
        <v>128</v>
      </c>
    </row>
    <row r="114" spans="1:10">
      <c r="A114" s="14">
        <v>40131</v>
      </c>
      <c r="B114">
        <v>8</v>
      </c>
      <c r="C114" t="s">
        <v>46</v>
      </c>
      <c r="D114">
        <v>285.21300000000002</v>
      </c>
      <c r="E114">
        <v>179495.26579999999</v>
      </c>
      <c r="F114">
        <v>5.1969536830000003E-2</v>
      </c>
      <c r="G114">
        <v>0.72671306219999998</v>
      </c>
      <c r="H114">
        <v>7.1513145329999999</v>
      </c>
      <c r="I114" t="s">
        <v>131</v>
      </c>
      <c r="J114" t="s">
        <v>128</v>
      </c>
    </row>
    <row r="115" spans="1:10">
      <c r="A115" s="14">
        <v>40131</v>
      </c>
      <c r="B115">
        <v>8</v>
      </c>
      <c r="C115" t="s">
        <v>45</v>
      </c>
      <c r="D115">
        <v>257.61</v>
      </c>
      <c r="E115">
        <v>89610.925990000003</v>
      </c>
      <c r="F115">
        <v>1.248929226E-2</v>
      </c>
      <c r="G115">
        <v>1.1925879779999999</v>
      </c>
      <c r="H115">
        <v>1.0472428439999999</v>
      </c>
      <c r="I115" t="s">
        <v>131</v>
      </c>
      <c r="J115" t="s">
        <v>128</v>
      </c>
    </row>
    <row r="116" spans="1:10">
      <c r="A116" s="14">
        <v>40131</v>
      </c>
      <c r="B116">
        <v>8</v>
      </c>
      <c r="C116" t="s">
        <v>84</v>
      </c>
      <c r="D116">
        <v>259.37200000000001</v>
      </c>
      <c r="E116">
        <v>60726.065069999997</v>
      </c>
      <c r="F116">
        <v>1.363090474E-2</v>
      </c>
      <c r="G116">
        <v>1.301270795</v>
      </c>
      <c r="H116">
        <v>1.047507159</v>
      </c>
      <c r="I116" t="s">
        <v>131</v>
      </c>
      <c r="J116" t="s">
        <v>128</v>
      </c>
    </row>
    <row r="117" spans="1:10">
      <c r="A117" s="14">
        <v>40131</v>
      </c>
      <c r="B117">
        <v>8</v>
      </c>
      <c r="C117" t="s">
        <v>83</v>
      </c>
      <c r="D117">
        <v>589.59199999999998</v>
      </c>
      <c r="E117">
        <v>8207.2210369999993</v>
      </c>
      <c r="F117">
        <v>8.6171834960000002E-3</v>
      </c>
      <c r="G117">
        <v>1.2979872139999999</v>
      </c>
      <c r="H117">
        <v>0.66388816480000001</v>
      </c>
      <c r="I117" t="s">
        <v>131</v>
      </c>
      <c r="J117" t="s">
        <v>128</v>
      </c>
    </row>
    <row r="118" spans="1:10">
      <c r="A118" s="14">
        <v>40131</v>
      </c>
      <c r="B118">
        <v>8</v>
      </c>
      <c r="C118" t="s">
        <v>82</v>
      </c>
      <c r="D118">
        <v>214.91399999999999</v>
      </c>
      <c r="E118">
        <v>39907.197090000001</v>
      </c>
      <c r="F118">
        <v>0.11339495550000001</v>
      </c>
      <c r="G118">
        <v>1.722729679</v>
      </c>
      <c r="H118">
        <v>6.5822837400000003</v>
      </c>
      <c r="I118" t="s">
        <v>131</v>
      </c>
      <c r="J118" t="s">
        <v>128</v>
      </c>
    </row>
    <row r="119" spans="1:10">
      <c r="A119" s="14">
        <v>40131</v>
      </c>
      <c r="B119">
        <v>8</v>
      </c>
      <c r="C119" t="s">
        <v>81</v>
      </c>
      <c r="D119">
        <v>213.61699999999999</v>
      </c>
      <c r="E119">
        <v>86132.795589999994</v>
      </c>
      <c r="F119">
        <v>0.11199033110000001</v>
      </c>
      <c r="G119">
        <v>1.7308965039999999</v>
      </c>
      <c r="H119">
        <v>6.4700766830000003</v>
      </c>
      <c r="I119" t="s">
        <v>131</v>
      </c>
      <c r="J119" t="s">
        <v>128</v>
      </c>
    </row>
    <row r="120" spans="1:10">
      <c r="A120" s="14">
        <v>40131</v>
      </c>
      <c r="B120">
        <v>8</v>
      </c>
      <c r="C120" t="s">
        <v>80</v>
      </c>
      <c r="D120">
        <v>407.77100000000002</v>
      </c>
      <c r="E120">
        <v>171156.85550000001</v>
      </c>
      <c r="F120">
        <v>8.8447932270000005E-4</v>
      </c>
      <c r="G120">
        <v>0.8284290983</v>
      </c>
      <c r="H120">
        <v>0.1067658445</v>
      </c>
      <c r="I120" t="s">
        <v>131</v>
      </c>
      <c r="J120" t="s">
        <v>128</v>
      </c>
    </row>
    <row r="121" spans="1:10">
      <c r="A121" s="14">
        <v>40131</v>
      </c>
      <c r="B121">
        <v>8</v>
      </c>
      <c r="C121" t="s">
        <v>79</v>
      </c>
      <c r="D121">
        <v>421.55200000000002</v>
      </c>
      <c r="E121">
        <v>62994.621899999998</v>
      </c>
      <c r="F121">
        <v>9.5216353529999998E-4</v>
      </c>
      <c r="G121">
        <v>0.89536789699999997</v>
      </c>
      <c r="H121">
        <v>0.10634327389999999</v>
      </c>
      <c r="I121" t="s">
        <v>131</v>
      </c>
      <c r="J121" t="s">
        <v>128</v>
      </c>
    </row>
    <row r="122" spans="1:10">
      <c r="A122" s="14">
        <v>40131</v>
      </c>
      <c r="B122" s="21">
        <v>9</v>
      </c>
      <c r="C122" s="21" t="s">
        <v>126</v>
      </c>
      <c r="D122" s="21">
        <v>396.15300000000002</v>
      </c>
      <c r="E122" s="21">
        <v>9196.2156269999996</v>
      </c>
      <c r="F122" s="21">
        <v>2.9593779169999999</v>
      </c>
      <c r="G122" s="21">
        <v>2.2916250809999998</v>
      </c>
      <c r="H122">
        <f>J122/1000</f>
        <v>0.1291388343</v>
      </c>
      <c r="I122" s="21" t="s">
        <v>127</v>
      </c>
      <c r="J122" s="21">
        <v>129.13883430000001</v>
      </c>
    </row>
    <row r="123" spans="1:10">
      <c r="A123" s="14">
        <v>40131</v>
      </c>
      <c r="B123" s="21">
        <v>9</v>
      </c>
      <c r="C123" s="21" t="s">
        <v>129</v>
      </c>
      <c r="D123" s="21">
        <v>308.21499999999997</v>
      </c>
      <c r="E123" s="21">
        <v>8170.6822380000003</v>
      </c>
      <c r="F123" s="21">
        <v>3.9576397280000002</v>
      </c>
      <c r="G123" s="21">
        <v>2.9093850539999999</v>
      </c>
      <c r="H123">
        <f t="shared" ref="H123:H124" si="8">J123/1000</f>
        <v>0.13603011140000001</v>
      </c>
      <c r="I123" s="21" t="s">
        <v>127</v>
      </c>
      <c r="J123" s="21">
        <v>136.03011140000001</v>
      </c>
    </row>
    <row r="124" spans="1:10">
      <c r="A124" s="14">
        <v>40131</v>
      </c>
      <c r="B124">
        <v>9</v>
      </c>
      <c r="C124" t="s">
        <v>130</v>
      </c>
      <c r="D124">
        <v>394.40100000000001</v>
      </c>
      <c r="E124">
        <v>8278.8819949999997</v>
      </c>
      <c r="F124">
        <v>3.3311086090000002</v>
      </c>
      <c r="G124">
        <v>2.5766466710000002</v>
      </c>
      <c r="H124">
        <f t="shared" si="8"/>
        <v>0.12928076820000001</v>
      </c>
      <c r="I124" t="s">
        <v>127</v>
      </c>
      <c r="J124">
        <v>129.28076820000001</v>
      </c>
    </row>
    <row r="125" spans="1:10">
      <c r="A125" s="14">
        <v>40131</v>
      </c>
      <c r="B125">
        <v>9</v>
      </c>
      <c r="C125" t="s">
        <v>50</v>
      </c>
      <c r="D125">
        <v>317.93299999999999</v>
      </c>
      <c r="E125">
        <v>359977.16960000002</v>
      </c>
      <c r="F125">
        <v>0.1005947153</v>
      </c>
      <c r="G125">
        <v>0.54330255530000005</v>
      </c>
      <c r="H125">
        <v>18.51541361</v>
      </c>
      <c r="I125" t="s">
        <v>131</v>
      </c>
      <c r="J125" t="s">
        <v>128</v>
      </c>
    </row>
    <row r="126" spans="1:10">
      <c r="A126" s="14">
        <v>40131</v>
      </c>
      <c r="B126">
        <v>9</v>
      </c>
      <c r="C126" t="s">
        <v>49</v>
      </c>
      <c r="D126">
        <v>315.887</v>
      </c>
      <c r="E126">
        <v>186755.63329999999</v>
      </c>
      <c r="F126">
        <v>8.9000619850000004E-2</v>
      </c>
      <c r="G126">
        <v>0.47808596609999998</v>
      </c>
      <c r="H126">
        <v>18.616028530000001</v>
      </c>
      <c r="I126" t="s">
        <v>131</v>
      </c>
      <c r="J126" t="s">
        <v>128</v>
      </c>
    </row>
    <row r="127" spans="1:10">
      <c r="A127" s="14">
        <v>40131</v>
      </c>
      <c r="B127">
        <v>9</v>
      </c>
      <c r="C127" t="s">
        <v>48</v>
      </c>
      <c r="D127">
        <v>766.49</v>
      </c>
      <c r="E127">
        <v>197850.3321</v>
      </c>
      <c r="F127">
        <v>0.17460993029999999</v>
      </c>
      <c r="G127">
        <v>0.5341962965</v>
      </c>
      <c r="H127">
        <v>32.686473390000003</v>
      </c>
      <c r="I127" t="s">
        <v>131</v>
      </c>
      <c r="J127" t="s">
        <v>128</v>
      </c>
    </row>
    <row r="128" spans="1:10">
      <c r="A128" s="14">
        <v>40131</v>
      </c>
      <c r="B128">
        <v>9</v>
      </c>
      <c r="C128" t="s">
        <v>47</v>
      </c>
      <c r="D128">
        <v>279.077</v>
      </c>
      <c r="E128">
        <v>5444.0309269999998</v>
      </c>
      <c r="F128">
        <v>2.556112436E-2</v>
      </c>
      <c r="G128">
        <v>0.89871716930000001</v>
      </c>
      <c r="H128">
        <v>2.8441789289999999</v>
      </c>
      <c r="I128" t="s">
        <v>131</v>
      </c>
      <c r="J128" t="s">
        <v>128</v>
      </c>
    </row>
    <row r="129" spans="1:10">
      <c r="A129" s="14">
        <v>40131</v>
      </c>
      <c r="B129">
        <v>9</v>
      </c>
      <c r="C129" t="s">
        <v>46</v>
      </c>
      <c r="D129">
        <v>285.21300000000002</v>
      </c>
      <c r="E129">
        <v>80716.465540000005</v>
      </c>
      <c r="F129">
        <v>9.6607856129999996E-3</v>
      </c>
      <c r="G129">
        <v>0.3004121039</v>
      </c>
      <c r="H129">
        <v>3.215844331</v>
      </c>
      <c r="I129" t="s">
        <v>131</v>
      </c>
      <c r="J129" t="s">
        <v>128</v>
      </c>
    </row>
    <row r="130" spans="1:10">
      <c r="A130" s="14">
        <v>40131</v>
      </c>
      <c r="B130">
        <v>9</v>
      </c>
      <c r="C130" t="s">
        <v>45</v>
      </c>
      <c r="D130">
        <v>257.61</v>
      </c>
      <c r="E130">
        <v>271347.20480000001</v>
      </c>
      <c r="F130">
        <v>1.6188913530000001E-2</v>
      </c>
      <c r="G130">
        <v>0.51051195279999995</v>
      </c>
      <c r="H130">
        <v>3.171113515</v>
      </c>
      <c r="I130" t="s">
        <v>131</v>
      </c>
      <c r="J130" t="s">
        <v>128</v>
      </c>
    </row>
    <row r="131" spans="1:10">
      <c r="A131" s="14">
        <v>40131</v>
      </c>
      <c r="B131">
        <v>9</v>
      </c>
      <c r="C131" t="s">
        <v>84</v>
      </c>
      <c r="D131">
        <v>259.37200000000001</v>
      </c>
      <c r="E131">
        <v>183775.68109999999</v>
      </c>
      <c r="F131">
        <v>1.0392047539999999E-2</v>
      </c>
      <c r="G131">
        <v>0.32781681350000003</v>
      </c>
      <c r="H131">
        <v>3.1700776500000001</v>
      </c>
      <c r="I131" t="s">
        <v>131</v>
      </c>
      <c r="J131" t="s">
        <v>128</v>
      </c>
    </row>
    <row r="132" spans="1:10">
      <c r="A132" s="14">
        <v>40131</v>
      </c>
      <c r="B132">
        <v>9</v>
      </c>
      <c r="C132" t="s">
        <v>83</v>
      </c>
      <c r="D132">
        <v>589.59199999999998</v>
      </c>
      <c r="E132">
        <v>6446.201564</v>
      </c>
      <c r="F132">
        <v>9.8733772909999993E-3</v>
      </c>
      <c r="G132">
        <v>1.8934901719999999</v>
      </c>
      <c r="H132">
        <v>0.52143800039999999</v>
      </c>
      <c r="I132" t="s">
        <v>131</v>
      </c>
      <c r="J132" t="s">
        <v>128</v>
      </c>
    </row>
    <row r="133" spans="1:10">
      <c r="A133" s="14">
        <v>40131</v>
      </c>
      <c r="B133">
        <v>9</v>
      </c>
      <c r="C133" t="s">
        <v>82</v>
      </c>
      <c r="D133">
        <v>214.91399999999999</v>
      </c>
      <c r="E133">
        <v>32601.736720000001</v>
      </c>
      <c r="F133">
        <v>8.6580497569999998E-2</v>
      </c>
      <c r="G133">
        <v>1.610104145</v>
      </c>
      <c r="H133">
        <v>5.3773228179999997</v>
      </c>
      <c r="I133" t="s">
        <v>131</v>
      </c>
      <c r="J133" t="s">
        <v>128</v>
      </c>
    </row>
    <row r="134" spans="1:10">
      <c r="A134" s="14">
        <v>40131</v>
      </c>
      <c r="B134">
        <v>9</v>
      </c>
      <c r="C134" t="s">
        <v>81</v>
      </c>
      <c r="D134">
        <v>213.61699999999999</v>
      </c>
      <c r="E134">
        <v>70397.333620000005</v>
      </c>
      <c r="F134">
        <v>7.5535730440000004E-2</v>
      </c>
      <c r="G134">
        <v>1.4284180799999999</v>
      </c>
      <c r="H134">
        <v>5.2880687750000002</v>
      </c>
      <c r="I134" t="s">
        <v>131</v>
      </c>
      <c r="J134" t="s">
        <v>128</v>
      </c>
    </row>
    <row r="135" spans="1:10">
      <c r="A135" s="14">
        <v>40131</v>
      </c>
      <c r="B135">
        <v>9</v>
      </c>
      <c r="C135" t="s">
        <v>80</v>
      </c>
      <c r="D135">
        <v>407.77100000000002</v>
      </c>
      <c r="E135">
        <v>70474.433480000007</v>
      </c>
      <c r="F135">
        <v>2.172121005E-4</v>
      </c>
      <c r="G135">
        <v>0.49409946259999998</v>
      </c>
      <c r="H135">
        <v>4.3961209629999998E-2</v>
      </c>
      <c r="I135" t="s">
        <v>131</v>
      </c>
      <c r="J135" t="s">
        <v>128</v>
      </c>
    </row>
    <row r="136" spans="1:10">
      <c r="A136" s="14">
        <v>40131</v>
      </c>
      <c r="B136">
        <v>9</v>
      </c>
      <c r="C136" t="s">
        <v>79</v>
      </c>
      <c r="D136">
        <v>421.55200000000002</v>
      </c>
      <c r="E136">
        <v>25771.02274</v>
      </c>
      <c r="F136">
        <v>1.664244452E-4</v>
      </c>
      <c r="G136">
        <v>0.38254181189999997</v>
      </c>
      <c r="H136">
        <v>4.3504903249999997E-2</v>
      </c>
      <c r="I136" t="s">
        <v>131</v>
      </c>
      <c r="J136" t="s">
        <v>128</v>
      </c>
    </row>
    <row r="137" spans="1:10">
      <c r="A137" s="14">
        <v>40131</v>
      </c>
      <c r="B137" s="21">
        <v>10</v>
      </c>
      <c r="C137" s="21" t="s">
        <v>126</v>
      </c>
      <c r="D137" s="21">
        <v>396.15300000000002</v>
      </c>
      <c r="E137" s="21">
        <v>8545.4955969999992</v>
      </c>
      <c r="F137" s="21">
        <v>1.3756555189999999</v>
      </c>
      <c r="G137" s="21">
        <v>1.1463697669999999</v>
      </c>
      <c r="H137">
        <f>J137/1000</f>
        <v>0.12000102920000001</v>
      </c>
      <c r="I137" s="21" t="s">
        <v>127</v>
      </c>
      <c r="J137" s="21">
        <v>120.0010292</v>
      </c>
    </row>
    <row r="138" spans="1:10">
      <c r="A138" s="14">
        <v>40131</v>
      </c>
      <c r="B138" s="21">
        <v>10</v>
      </c>
      <c r="C138" s="21" t="s">
        <v>129</v>
      </c>
      <c r="D138" s="21">
        <v>308.21499999999997</v>
      </c>
      <c r="E138" s="21">
        <v>7392.5856750000003</v>
      </c>
      <c r="F138" s="21">
        <v>1.0335553289999999</v>
      </c>
      <c r="G138" s="21">
        <v>0.83977053300000004</v>
      </c>
      <c r="H138">
        <f t="shared" ref="H138:H139" si="9">J138/1000</f>
        <v>0.1230759223</v>
      </c>
      <c r="I138" s="21" t="s">
        <v>127</v>
      </c>
      <c r="J138" s="21">
        <v>123.0759223</v>
      </c>
    </row>
    <row r="139" spans="1:10">
      <c r="A139" s="14">
        <v>40131</v>
      </c>
      <c r="B139">
        <v>10</v>
      </c>
      <c r="C139" t="s">
        <v>130</v>
      </c>
      <c r="D139">
        <v>394.40100000000001</v>
      </c>
      <c r="E139">
        <v>7363.786959</v>
      </c>
      <c r="F139">
        <v>1.3535906499999999</v>
      </c>
      <c r="G139">
        <v>1.1771285650000001</v>
      </c>
      <c r="H139">
        <f t="shared" si="9"/>
        <v>0.11499089309999999</v>
      </c>
      <c r="I139" t="s">
        <v>127</v>
      </c>
      <c r="J139">
        <v>114.99089309999999</v>
      </c>
    </row>
    <row r="140" spans="1:10">
      <c r="A140" s="14">
        <v>40131</v>
      </c>
      <c r="B140">
        <v>10</v>
      </c>
      <c r="C140" t="s">
        <v>50</v>
      </c>
      <c r="D140">
        <v>317.93299999999999</v>
      </c>
      <c r="E140">
        <v>653946.01919999998</v>
      </c>
      <c r="F140">
        <v>0.32228769239999999</v>
      </c>
      <c r="G140">
        <v>0.95817174530000004</v>
      </c>
      <c r="H140">
        <v>33.635691510000001</v>
      </c>
      <c r="I140" t="s">
        <v>131</v>
      </c>
      <c r="J140" t="s">
        <v>128</v>
      </c>
    </row>
    <row r="141" spans="1:10">
      <c r="A141" s="14">
        <v>40131</v>
      </c>
      <c r="B141">
        <v>10</v>
      </c>
      <c r="C141" t="s">
        <v>49</v>
      </c>
      <c r="D141">
        <v>315.887</v>
      </c>
      <c r="E141">
        <v>339617.86550000001</v>
      </c>
      <c r="F141">
        <v>0.32855595030000001</v>
      </c>
      <c r="G141">
        <v>0.97052222109999997</v>
      </c>
      <c r="H141">
        <v>33.853521649999998</v>
      </c>
      <c r="I141" t="s">
        <v>131</v>
      </c>
      <c r="J141" t="s">
        <v>128</v>
      </c>
    </row>
    <row r="142" spans="1:10">
      <c r="A142" s="14">
        <v>40131</v>
      </c>
      <c r="B142">
        <v>10</v>
      </c>
      <c r="C142" t="s">
        <v>48</v>
      </c>
      <c r="D142">
        <v>766.49</v>
      </c>
      <c r="E142">
        <v>221413.08059999999</v>
      </c>
      <c r="F142">
        <v>0.33603229019999997</v>
      </c>
      <c r="G142">
        <v>0.91864233289999997</v>
      </c>
      <c r="H142">
        <v>36.579229820000002</v>
      </c>
      <c r="I142" t="s">
        <v>131</v>
      </c>
      <c r="J142" t="s">
        <v>128</v>
      </c>
    </row>
    <row r="143" spans="1:10">
      <c r="A143" s="14">
        <v>40131</v>
      </c>
      <c r="B143">
        <v>10</v>
      </c>
      <c r="C143" t="s">
        <v>47</v>
      </c>
      <c r="D143">
        <v>279.077</v>
      </c>
      <c r="E143">
        <v>8508.5529640000004</v>
      </c>
      <c r="F143">
        <v>4.163367255E-2</v>
      </c>
      <c r="G143">
        <v>0.93659683250000003</v>
      </c>
      <c r="H143">
        <v>4.4452074899999996</v>
      </c>
      <c r="I143" t="s">
        <v>131</v>
      </c>
      <c r="J143" t="s">
        <v>128</v>
      </c>
    </row>
    <row r="144" spans="1:10">
      <c r="A144" s="14">
        <v>40131</v>
      </c>
      <c r="B144">
        <v>10</v>
      </c>
      <c r="C144" t="s">
        <v>46</v>
      </c>
      <c r="D144">
        <v>285.21300000000002</v>
      </c>
      <c r="E144">
        <v>126593.345</v>
      </c>
      <c r="F144">
        <v>2.9375799679999998E-2</v>
      </c>
      <c r="G144">
        <v>0.58243295650000004</v>
      </c>
      <c r="H144">
        <v>5.0436362409999997</v>
      </c>
      <c r="I144" t="s">
        <v>131</v>
      </c>
      <c r="J144" t="s">
        <v>128</v>
      </c>
    </row>
    <row r="145" spans="1:10">
      <c r="A145" s="14">
        <v>40131</v>
      </c>
      <c r="B145">
        <v>10</v>
      </c>
      <c r="C145" t="s">
        <v>45</v>
      </c>
      <c r="D145">
        <v>257.61</v>
      </c>
      <c r="E145">
        <v>175803.1911</v>
      </c>
      <c r="F145">
        <v>1.9108545479999999E-2</v>
      </c>
      <c r="G145">
        <v>0.93006743849999995</v>
      </c>
      <c r="H145">
        <v>2.054533326</v>
      </c>
      <c r="I145" t="s">
        <v>131</v>
      </c>
      <c r="J145" t="s">
        <v>128</v>
      </c>
    </row>
    <row r="146" spans="1:10">
      <c r="A146" s="14">
        <v>40131</v>
      </c>
      <c r="B146">
        <v>10</v>
      </c>
      <c r="C146" t="s">
        <v>84</v>
      </c>
      <c r="D146">
        <v>259.37200000000001</v>
      </c>
      <c r="E146">
        <v>120350.6835</v>
      </c>
      <c r="F146">
        <v>1.4527952320000001E-2</v>
      </c>
      <c r="G146">
        <v>0.69980007600000005</v>
      </c>
      <c r="H146">
        <v>2.0760146810000002</v>
      </c>
      <c r="I146" t="s">
        <v>131</v>
      </c>
      <c r="J146" t="s">
        <v>128</v>
      </c>
    </row>
    <row r="147" spans="1:10">
      <c r="A147" s="14">
        <v>40131</v>
      </c>
      <c r="B147">
        <v>10</v>
      </c>
      <c r="C147" t="s">
        <v>83</v>
      </c>
      <c r="D147">
        <v>589.59199999999998</v>
      </c>
      <c r="E147">
        <v>4928.0791660000004</v>
      </c>
      <c r="F147">
        <v>7.3904865079999996E-3</v>
      </c>
      <c r="G147">
        <v>1.8539437620000001</v>
      </c>
      <c r="H147">
        <v>0.39863595959999998</v>
      </c>
      <c r="I147" t="s">
        <v>131</v>
      </c>
      <c r="J147" t="s">
        <v>128</v>
      </c>
    </row>
    <row r="148" spans="1:10">
      <c r="A148" s="14">
        <v>40131</v>
      </c>
      <c r="B148">
        <v>10</v>
      </c>
      <c r="C148" t="s">
        <v>82</v>
      </c>
      <c r="D148">
        <v>214.91399999999999</v>
      </c>
      <c r="E148">
        <v>50903.788070000002</v>
      </c>
      <c r="F148">
        <v>2.6797763860000001E-2</v>
      </c>
      <c r="G148">
        <v>0.31917074709999999</v>
      </c>
      <c r="H148">
        <v>8.3960588810000001</v>
      </c>
      <c r="I148" t="s">
        <v>131</v>
      </c>
      <c r="J148" t="s">
        <v>128</v>
      </c>
    </row>
    <row r="149" spans="1:10">
      <c r="A149" s="14">
        <v>40131</v>
      </c>
      <c r="B149">
        <v>10</v>
      </c>
      <c r="C149" t="s">
        <v>81</v>
      </c>
      <c r="D149">
        <v>213.61699999999999</v>
      </c>
      <c r="E149">
        <v>110327.9733</v>
      </c>
      <c r="F149">
        <v>3.8155242589999999E-2</v>
      </c>
      <c r="G149">
        <v>0.4603919212</v>
      </c>
      <c r="H149">
        <v>8.2875569339999995</v>
      </c>
      <c r="I149" t="s">
        <v>131</v>
      </c>
      <c r="J149" t="s">
        <v>128</v>
      </c>
    </row>
    <row r="150" spans="1:10">
      <c r="A150" s="14">
        <v>40131</v>
      </c>
      <c r="B150">
        <v>10</v>
      </c>
      <c r="C150" t="s">
        <v>80</v>
      </c>
      <c r="D150">
        <v>407.77100000000002</v>
      </c>
      <c r="E150">
        <v>144697.23130000001</v>
      </c>
      <c r="F150">
        <v>1.0382815739999999E-3</v>
      </c>
      <c r="G150">
        <v>1.1503152699999999</v>
      </c>
      <c r="H150">
        <v>9.0260609480000004E-2</v>
      </c>
      <c r="I150" t="s">
        <v>131</v>
      </c>
      <c r="J150" t="s">
        <v>128</v>
      </c>
    </row>
    <row r="151" spans="1:10">
      <c r="A151" s="14">
        <v>40131</v>
      </c>
      <c r="B151">
        <v>10</v>
      </c>
      <c r="C151" t="s">
        <v>79</v>
      </c>
      <c r="D151">
        <v>421.55200000000002</v>
      </c>
      <c r="E151">
        <v>53628.538890000003</v>
      </c>
      <c r="F151">
        <v>4.194208535E-4</v>
      </c>
      <c r="G151">
        <v>0.46328421359999999</v>
      </c>
      <c r="H151">
        <v>9.053208401E-2</v>
      </c>
      <c r="I151" t="s">
        <v>131</v>
      </c>
      <c r="J151" t="s">
        <v>128</v>
      </c>
    </row>
    <row r="152" spans="1:10">
      <c r="A152" s="14">
        <v>40131</v>
      </c>
      <c r="B152" s="21">
        <v>11</v>
      </c>
      <c r="C152" s="21" t="s">
        <v>126</v>
      </c>
      <c r="D152" s="21">
        <v>396.15300000000002</v>
      </c>
      <c r="E152" s="21">
        <v>14242.410019999999</v>
      </c>
      <c r="F152" s="21">
        <v>1.2340386809999999</v>
      </c>
      <c r="G152" s="21">
        <v>0.61701762859999998</v>
      </c>
      <c r="H152">
        <f>J152/1000</f>
        <v>0.20000055480000001</v>
      </c>
      <c r="I152" s="21" t="s">
        <v>127</v>
      </c>
      <c r="J152" s="21">
        <v>200.0005548</v>
      </c>
    </row>
    <row r="153" spans="1:10">
      <c r="A153" s="14">
        <v>40131</v>
      </c>
      <c r="B153" s="21">
        <v>11</v>
      </c>
      <c r="C153" s="21" t="s">
        <v>129</v>
      </c>
      <c r="D153" s="21">
        <v>308.21499999999997</v>
      </c>
      <c r="E153" s="21">
        <v>12495.73921</v>
      </c>
      <c r="F153" s="21">
        <v>2.723055424</v>
      </c>
      <c r="G153" s="21">
        <v>1.3089341400000001</v>
      </c>
      <c r="H153">
        <f t="shared" ref="H153:H154" si="10">J153/1000</f>
        <v>0.20803609140000001</v>
      </c>
      <c r="I153" s="21" t="s">
        <v>127</v>
      </c>
      <c r="J153" s="21">
        <v>208.0360914</v>
      </c>
    </row>
    <row r="154" spans="1:10">
      <c r="A154" s="14">
        <v>40131</v>
      </c>
      <c r="B154">
        <v>11</v>
      </c>
      <c r="C154" t="s">
        <v>130</v>
      </c>
      <c r="D154">
        <v>394.40100000000001</v>
      </c>
      <c r="E154">
        <v>12798.224249999999</v>
      </c>
      <c r="F154">
        <v>1.6360287060000001</v>
      </c>
      <c r="G154">
        <v>0.81861363210000004</v>
      </c>
      <c r="H154">
        <f t="shared" si="10"/>
        <v>0.19985358690000002</v>
      </c>
      <c r="I154" t="s">
        <v>127</v>
      </c>
      <c r="J154">
        <v>199.85358690000001</v>
      </c>
    </row>
    <row r="155" spans="1:10">
      <c r="A155" s="14">
        <v>40131</v>
      </c>
      <c r="B155">
        <v>11</v>
      </c>
      <c r="C155" t="s">
        <v>50</v>
      </c>
      <c r="D155">
        <v>317.93299999999999</v>
      </c>
      <c r="E155">
        <v>447055.38099999999</v>
      </c>
      <c r="F155">
        <v>0.34761987630000002</v>
      </c>
      <c r="G155">
        <v>1.5117668360000001</v>
      </c>
      <c r="H155">
        <v>22.994278489999999</v>
      </c>
      <c r="I155" t="s">
        <v>131</v>
      </c>
      <c r="J155" t="s">
        <v>128</v>
      </c>
    </row>
    <row r="156" spans="1:10">
      <c r="A156" s="14">
        <v>40131</v>
      </c>
      <c r="B156">
        <v>11</v>
      </c>
      <c r="C156" t="s">
        <v>49</v>
      </c>
      <c r="D156">
        <v>315.887</v>
      </c>
      <c r="E156">
        <v>231676.0974</v>
      </c>
      <c r="F156">
        <v>0.33580299250000001</v>
      </c>
      <c r="G156">
        <v>1.4540857149999999</v>
      </c>
      <c r="H156">
        <v>23.093755000000002</v>
      </c>
      <c r="I156" t="s">
        <v>131</v>
      </c>
      <c r="J156" t="s">
        <v>128</v>
      </c>
    </row>
    <row r="157" spans="1:10">
      <c r="A157" s="14">
        <v>40131</v>
      </c>
      <c r="B157">
        <v>11</v>
      </c>
      <c r="C157" t="s">
        <v>48</v>
      </c>
      <c r="D157">
        <v>766.49</v>
      </c>
      <c r="E157">
        <v>165623.3241</v>
      </c>
      <c r="F157">
        <v>0.36340879539999998</v>
      </c>
      <c r="G157">
        <v>1.328136325</v>
      </c>
      <c r="H157">
        <v>27.362311290000001</v>
      </c>
      <c r="I157" t="s">
        <v>131</v>
      </c>
      <c r="J157" t="s">
        <v>128</v>
      </c>
    </row>
    <row r="158" spans="1:10">
      <c r="A158" s="14">
        <v>40131</v>
      </c>
      <c r="B158">
        <v>11</v>
      </c>
      <c r="C158" t="s">
        <v>47</v>
      </c>
      <c r="D158">
        <v>279.077</v>
      </c>
      <c r="E158">
        <v>3963.2641880000001</v>
      </c>
      <c r="F158">
        <v>1.9106969729999999E-2</v>
      </c>
      <c r="G158">
        <v>0.92278911210000003</v>
      </c>
      <c r="H158">
        <v>2.0705673130000002</v>
      </c>
      <c r="I158" t="s">
        <v>131</v>
      </c>
      <c r="J158" t="s">
        <v>128</v>
      </c>
    </row>
    <row r="159" spans="1:10">
      <c r="A159" s="14">
        <v>40131</v>
      </c>
      <c r="B159">
        <v>11</v>
      </c>
      <c r="C159" t="s">
        <v>46</v>
      </c>
      <c r="D159">
        <v>285.21300000000002</v>
      </c>
      <c r="E159">
        <v>59020.466840000001</v>
      </c>
      <c r="F159">
        <v>5.6382449080000004E-3</v>
      </c>
      <c r="G159">
        <v>0.23977749279999999</v>
      </c>
      <c r="H159">
        <v>2.3514487709999998</v>
      </c>
      <c r="I159" t="s">
        <v>131</v>
      </c>
      <c r="J159" t="s">
        <v>128</v>
      </c>
    </row>
    <row r="160" spans="1:10">
      <c r="A160" s="14">
        <v>40131</v>
      </c>
      <c r="B160">
        <v>11</v>
      </c>
      <c r="C160" t="s">
        <v>45</v>
      </c>
      <c r="D160">
        <v>257.61</v>
      </c>
      <c r="E160">
        <v>197162.4938</v>
      </c>
      <c r="F160">
        <v>3.3337292990000003E-2</v>
      </c>
      <c r="G160">
        <v>1.446836955</v>
      </c>
      <c r="H160">
        <v>2.3041499519999999</v>
      </c>
      <c r="I160" t="s">
        <v>131</v>
      </c>
      <c r="J160" t="s">
        <v>128</v>
      </c>
    </row>
    <row r="161" spans="1:10">
      <c r="A161" s="14">
        <v>40131</v>
      </c>
      <c r="B161">
        <v>11</v>
      </c>
      <c r="C161" t="s">
        <v>84</v>
      </c>
      <c r="D161">
        <v>259.37200000000001</v>
      </c>
      <c r="E161">
        <v>133557.32209999999</v>
      </c>
      <c r="F161">
        <v>3.4539606739999999E-2</v>
      </c>
      <c r="G161">
        <v>1.4992284890000001</v>
      </c>
      <c r="H161">
        <v>2.3038254</v>
      </c>
      <c r="I161" t="s">
        <v>131</v>
      </c>
      <c r="J161" t="s">
        <v>128</v>
      </c>
    </row>
    <row r="162" spans="1:10">
      <c r="A162" s="14">
        <v>40131</v>
      </c>
      <c r="B162">
        <v>11</v>
      </c>
      <c r="C162" t="s">
        <v>83</v>
      </c>
      <c r="D162">
        <v>589.59199999999998</v>
      </c>
      <c r="E162">
        <v>7131.63357</v>
      </c>
      <c r="F162">
        <v>5.326678875E-3</v>
      </c>
      <c r="G162">
        <v>0.92335498569999996</v>
      </c>
      <c r="H162">
        <v>0.57688310099999995</v>
      </c>
      <c r="I162" t="s">
        <v>131</v>
      </c>
      <c r="J162" t="s">
        <v>128</v>
      </c>
    </row>
    <row r="163" spans="1:10">
      <c r="A163" s="14">
        <v>40131</v>
      </c>
      <c r="B163">
        <v>11</v>
      </c>
      <c r="C163" t="s">
        <v>82</v>
      </c>
      <c r="D163">
        <v>214.91399999999999</v>
      </c>
      <c r="E163">
        <v>30230.351729999998</v>
      </c>
      <c r="F163">
        <v>2.2017579280000001E-2</v>
      </c>
      <c r="G163">
        <v>0.44157145910000001</v>
      </c>
      <c r="H163">
        <v>4.9861871339999997</v>
      </c>
      <c r="I163" t="s">
        <v>131</v>
      </c>
      <c r="J163" t="s">
        <v>128</v>
      </c>
    </row>
    <row r="164" spans="1:10">
      <c r="A164" s="14">
        <v>40131</v>
      </c>
      <c r="B164">
        <v>11</v>
      </c>
      <c r="C164" t="s">
        <v>81</v>
      </c>
      <c r="D164">
        <v>213.61699999999999</v>
      </c>
      <c r="E164">
        <v>65139.269460000003</v>
      </c>
      <c r="F164">
        <v>4.1548561820000003E-2</v>
      </c>
      <c r="G164">
        <v>0.84912617239999999</v>
      </c>
      <c r="H164">
        <v>4.8930963590000003</v>
      </c>
      <c r="I164" t="s">
        <v>131</v>
      </c>
      <c r="J164" t="s">
        <v>128</v>
      </c>
    </row>
    <row r="165" spans="1:10">
      <c r="A165" s="14">
        <v>40131</v>
      </c>
      <c r="B165">
        <v>11</v>
      </c>
      <c r="C165" t="s">
        <v>80</v>
      </c>
      <c r="D165">
        <v>407.77100000000002</v>
      </c>
      <c r="E165">
        <v>78684.961020000002</v>
      </c>
      <c r="F165">
        <v>8.0214862540000005E-4</v>
      </c>
      <c r="G165">
        <v>1.6342747440000001</v>
      </c>
      <c r="H165">
        <v>4.9082850259999998E-2</v>
      </c>
      <c r="I165" t="s">
        <v>131</v>
      </c>
      <c r="J165" t="s">
        <v>128</v>
      </c>
    </row>
    <row r="166" spans="1:10">
      <c r="A166" s="14">
        <v>40131</v>
      </c>
      <c r="B166">
        <v>11</v>
      </c>
      <c r="C166" t="s">
        <v>79</v>
      </c>
      <c r="D166">
        <v>421.55200000000002</v>
      </c>
      <c r="E166">
        <v>29051.543180000001</v>
      </c>
      <c r="F166">
        <v>9.0814150810000001E-4</v>
      </c>
      <c r="G166">
        <v>1.851730444</v>
      </c>
      <c r="H166">
        <v>4.9042856689999997E-2</v>
      </c>
      <c r="I166" t="s">
        <v>131</v>
      </c>
      <c r="J166" t="s">
        <v>128</v>
      </c>
    </row>
    <row r="167" spans="1:10">
      <c r="A167" s="14">
        <v>40131</v>
      </c>
      <c r="B167" s="21">
        <v>12</v>
      </c>
      <c r="C167" s="21" t="s">
        <v>126</v>
      </c>
      <c r="D167" s="21">
        <v>396.15300000000002</v>
      </c>
      <c r="E167" s="21">
        <v>9923.1287769999999</v>
      </c>
      <c r="F167" s="21">
        <v>1.6123871940000001</v>
      </c>
      <c r="G167" s="21">
        <v>1.157105603</v>
      </c>
      <c r="H167">
        <f t="shared" ref="H167:H169" si="11">J167/1000</f>
        <v>0.1393465894</v>
      </c>
      <c r="I167" s="21" t="s">
        <v>127</v>
      </c>
      <c r="J167" s="21">
        <v>139.3465894</v>
      </c>
    </row>
    <row r="168" spans="1:10">
      <c r="A168" s="14">
        <v>40131</v>
      </c>
      <c r="B168" s="21">
        <v>12</v>
      </c>
      <c r="C168" s="21" t="s">
        <v>129</v>
      </c>
      <c r="D168" s="21">
        <v>308.21499999999997</v>
      </c>
      <c r="E168" s="21">
        <v>9382.6391679999997</v>
      </c>
      <c r="F168" s="21">
        <v>7.5845167980000001</v>
      </c>
      <c r="G168" s="21">
        <v>4.8554129240000004</v>
      </c>
      <c r="H168">
        <f t="shared" si="11"/>
        <v>0.1562074517</v>
      </c>
      <c r="I168" s="21" t="s">
        <v>127</v>
      </c>
      <c r="J168" s="21">
        <v>156.20745170000001</v>
      </c>
    </row>
    <row r="169" spans="1:10">
      <c r="A169" s="14">
        <v>40131</v>
      </c>
      <c r="B169">
        <v>12</v>
      </c>
      <c r="C169" t="s">
        <v>130</v>
      </c>
      <c r="D169">
        <v>394.40100000000001</v>
      </c>
      <c r="E169">
        <v>9021.9284790000002</v>
      </c>
      <c r="F169">
        <v>3.179948934</v>
      </c>
      <c r="G169">
        <v>2.2571401930000001</v>
      </c>
      <c r="H169">
        <f t="shared" si="11"/>
        <v>0.1408839798</v>
      </c>
      <c r="I169" t="s">
        <v>127</v>
      </c>
      <c r="J169">
        <v>140.88397979999999</v>
      </c>
    </row>
    <row r="170" spans="1:10">
      <c r="A170" s="14">
        <v>40131</v>
      </c>
      <c r="B170">
        <v>12</v>
      </c>
      <c r="C170" t="s">
        <v>50</v>
      </c>
      <c r="D170">
        <v>317.93299999999999</v>
      </c>
      <c r="E170">
        <v>325377.61599999998</v>
      </c>
      <c r="F170">
        <v>2.7930441019999998E-2</v>
      </c>
      <c r="G170">
        <v>0.16689051699999999</v>
      </c>
      <c r="H170">
        <v>16.735786740000002</v>
      </c>
      <c r="I170" t="s">
        <v>131</v>
      </c>
      <c r="J170" t="s">
        <v>128</v>
      </c>
    </row>
    <row r="171" spans="1:10">
      <c r="A171" s="14">
        <v>40131</v>
      </c>
      <c r="B171">
        <v>12</v>
      </c>
      <c r="C171" t="s">
        <v>49</v>
      </c>
      <c r="D171">
        <v>315.887</v>
      </c>
      <c r="E171">
        <v>167277.29930000001</v>
      </c>
      <c r="F171">
        <v>7.0253075809999996E-3</v>
      </c>
      <c r="G171">
        <v>4.2132284649999997E-2</v>
      </c>
      <c r="H171">
        <v>16.67440453</v>
      </c>
      <c r="I171" t="s">
        <v>131</v>
      </c>
      <c r="J171" t="s">
        <v>128</v>
      </c>
    </row>
    <row r="172" spans="1:10">
      <c r="A172" s="14">
        <v>40131</v>
      </c>
      <c r="B172">
        <v>12</v>
      </c>
      <c r="C172" t="s">
        <v>48</v>
      </c>
      <c r="D172">
        <v>766.49</v>
      </c>
      <c r="E172">
        <v>218955.02100000001</v>
      </c>
      <c r="F172">
        <v>1.7087542139999998E-2</v>
      </c>
      <c r="G172">
        <v>4.7238207249999997E-2</v>
      </c>
      <c r="H172">
        <v>36.173138520000002</v>
      </c>
      <c r="I172" t="s">
        <v>131</v>
      </c>
      <c r="J172" t="s">
        <v>128</v>
      </c>
    </row>
    <row r="173" spans="1:10">
      <c r="A173" s="14">
        <v>40131</v>
      </c>
      <c r="B173">
        <v>12</v>
      </c>
      <c r="C173" t="s">
        <v>47</v>
      </c>
      <c r="D173">
        <v>279.077</v>
      </c>
      <c r="E173">
        <v>5792.4763229999999</v>
      </c>
      <c r="F173">
        <v>3.5360307510000001E-2</v>
      </c>
      <c r="G173">
        <v>1.1684642649999999</v>
      </c>
      <c r="H173">
        <v>3.0262207029999999</v>
      </c>
      <c r="I173" t="s">
        <v>131</v>
      </c>
      <c r="J173" t="s">
        <v>128</v>
      </c>
    </row>
    <row r="174" spans="1:10">
      <c r="A174" s="14">
        <v>40131</v>
      </c>
      <c r="B174">
        <v>12</v>
      </c>
      <c r="C174" t="s">
        <v>46</v>
      </c>
      <c r="D174">
        <v>285.21300000000002</v>
      </c>
      <c r="E174">
        <v>86347.922579999999</v>
      </c>
      <c r="F174">
        <v>4.2862774249999999E-2</v>
      </c>
      <c r="G174">
        <v>1.245935333</v>
      </c>
      <c r="H174">
        <v>3.4402085809999998</v>
      </c>
      <c r="I174" t="s">
        <v>131</v>
      </c>
      <c r="J174" t="s">
        <v>128</v>
      </c>
    </row>
    <row r="175" spans="1:10">
      <c r="A175" s="14">
        <v>40131</v>
      </c>
      <c r="B175">
        <v>12</v>
      </c>
      <c r="C175" t="s">
        <v>45</v>
      </c>
      <c r="D175">
        <v>257.61</v>
      </c>
      <c r="E175">
        <v>211321.7395</v>
      </c>
      <c r="F175">
        <v>2.7257797229999999E-3</v>
      </c>
      <c r="G175">
        <v>0.1103723128</v>
      </c>
      <c r="H175">
        <v>2.469622728</v>
      </c>
      <c r="I175" t="s">
        <v>131</v>
      </c>
      <c r="J175" t="s">
        <v>128</v>
      </c>
    </row>
    <row r="176" spans="1:10">
      <c r="A176" s="14">
        <v>40131</v>
      </c>
      <c r="B176">
        <v>12</v>
      </c>
      <c r="C176" t="s">
        <v>84</v>
      </c>
      <c r="D176">
        <v>259.37200000000001</v>
      </c>
      <c r="E176">
        <v>143401.85329999999</v>
      </c>
      <c r="F176">
        <v>2.7400516190000002E-2</v>
      </c>
      <c r="G176">
        <v>1.1076999110000001</v>
      </c>
      <c r="H176">
        <v>2.4736407319999998</v>
      </c>
      <c r="I176" t="s">
        <v>131</v>
      </c>
      <c r="J176" t="s">
        <v>128</v>
      </c>
    </row>
    <row r="177" spans="1:10">
      <c r="A177" s="14">
        <v>40131</v>
      </c>
      <c r="B177">
        <v>12</v>
      </c>
      <c r="C177" t="s">
        <v>83</v>
      </c>
      <c r="D177">
        <v>589.59199999999998</v>
      </c>
      <c r="E177">
        <v>8702.8826700000009</v>
      </c>
      <c r="F177">
        <v>8.8052934289999992E-3</v>
      </c>
      <c r="G177">
        <v>1.2507828219999999</v>
      </c>
      <c r="H177">
        <v>0.70398260000000001</v>
      </c>
      <c r="I177" t="s">
        <v>131</v>
      </c>
      <c r="J177" t="s">
        <v>128</v>
      </c>
    </row>
    <row r="178" spans="1:10">
      <c r="A178" s="14">
        <v>40131</v>
      </c>
      <c r="B178">
        <v>12</v>
      </c>
      <c r="C178" t="s">
        <v>82</v>
      </c>
      <c r="D178">
        <v>214.91399999999999</v>
      </c>
      <c r="E178">
        <v>29857.322560000001</v>
      </c>
      <c r="F178">
        <v>5.9766635310000003E-2</v>
      </c>
      <c r="G178">
        <v>1.213619577</v>
      </c>
      <c r="H178">
        <v>4.9246597899999998</v>
      </c>
      <c r="I178" t="s">
        <v>131</v>
      </c>
      <c r="J178" t="s">
        <v>128</v>
      </c>
    </row>
    <row r="179" spans="1:10">
      <c r="A179" s="14">
        <v>40131</v>
      </c>
      <c r="B179">
        <v>12</v>
      </c>
      <c r="C179" t="s">
        <v>81</v>
      </c>
      <c r="D179">
        <v>213.61699999999999</v>
      </c>
      <c r="E179">
        <v>63977.492720000002</v>
      </c>
      <c r="F179">
        <v>5.4208969170000003E-2</v>
      </c>
      <c r="G179">
        <v>1.1279842819999999</v>
      </c>
      <c r="H179">
        <v>4.8058266429999996</v>
      </c>
      <c r="I179" t="s">
        <v>131</v>
      </c>
      <c r="J179" t="s">
        <v>128</v>
      </c>
    </row>
    <row r="180" spans="1:10">
      <c r="A180" s="14">
        <v>40131</v>
      </c>
      <c r="B180">
        <v>12</v>
      </c>
      <c r="C180" t="s">
        <v>80</v>
      </c>
      <c r="D180">
        <v>407.77100000000002</v>
      </c>
      <c r="E180">
        <v>61314.045359999996</v>
      </c>
      <c r="F180" s="22">
        <v>4.1553063249999998E-5</v>
      </c>
      <c r="G180">
        <v>0.1086438216</v>
      </c>
      <c r="H180">
        <v>3.8247055959999998E-2</v>
      </c>
      <c r="I180" t="s">
        <v>131</v>
      </c>
      <c r="J180" t="s">
        <v>128</v>
      </c>
    </row>
    <row r="181" spans="1:10">
      <c r="A181" s="14">
        <v>40131</v>
      </c>
      <c r="B181">
        <v>12</v>
      </c>
      <c r="C181" t="s">
        <v>79</v>
      </c>
      <c r="D181">
        <v>421.55200000000002</v>
      </c>
      <c r="E181">
        <v>22597.89257</v>
      </c>
      <c r="F181">
        <v>5.2576981979999995E-4</v>
      </c>
      <c r="G181">
        <v>1.3782282910000001</v>
      </c>
      <c r="H181">
        <v>3.8148238799999998E-2</v>
      </c>
      <c r="I181" t="s">
        <v>131</v>
      </c>
      <c r="J181" t="s">
        <v>128</v>
      </c>
    </row>
    <row r="182" spans="1:10">
      <c r="A182" s="14">
        <v>40131</v>
      </c>
      <c r="B182" s="21">
        <v>13</v>
      </c>
      <c r="C182" s="21" t="s">
        <v>126</v>
      </c>
      <c r="D182" s="21">
        <v>396.15300000000002</v>
      </c>
      <c r="E182" s="21">
        <v>6330.218648</v>
      </c>
      <c r="F182" s="21">
        <v>1.6662321410000001</v>
      </c>
      <c r="G182" s="21">
        <v>1.874429371</v>
      </c>
      <c r="H182">
        <f t="shared" ref="H182:H184" si="12">J182/1000</f>
        <v>8.8892767449999993E-2</v>
      </c>
      <c r="I182" s="21" t="s">
        <v>127</v>
      </c>
      <c r="J182" s="21">
        <v>88.892767449999994</v>
      </c>
    </row>
    <row r="183" spans="1:10">
      <c r="A183" s="14">
        <v>40131</v>
      </c>
      <c r="B183" s="21">
        <v>13</v>
      </c>
      <c r="C183" s="21" t="s">
        <v>129</v>
      </c>
      <c r="D183" s="21">
        <v>308.21499999999997</v>
      </c>
      <c r="E183" s="21">
        <v>5689.9383070000003</v>
      </c>
      <c r="F183" s="21">
        <v>1.3294046660000001</v>
      </c>
      <c r="G183" s="21">
        <v>1.4033723259999999</v>
      </c>
      <c r="H183">
        <f t="shared" si="12"/>
        <v>9.4729291770000001E-2</v>
      </c>
      <c r="I183" s="21" t="s">
        <v>127</v>
      </c>
      <c r="J183" s="21">
        <v>94.729291770000003</v>
      </c>
    </row>
    <row r="184" spans="1:10">
      <c r="A184" s="14">
        <v>40131</v>
      </c>
      <c r="B184">
        <v>13</v>
      </c>
      <c r="C184" t="s">
        <v>130</v>
      </c>
      <c r="D184">
        <v>394.40100000000001</v>
      </c>
      <c r="E184">
        <v>5472.3234359999997</v>
      </c>
      <c r="F184">
        <v>1.710506568</v>
      </c>
      <c r="G184">
        <v>2.0016620559999998</v>
      </c>
      <c r="H184">
        <f t="shared" si="12"/>
        <v>8.5454313490000003E-2</v>
      </c>
      <c r="I184" t="s">
        <v>127</v>
      </c>
      <c r="J184">
        <v>85.454313490000004</v>
      </c>
    </row>
    <row r="185" spans="1:10">
      <c r="A185" s="14">
        <v>40131</v>
      </c>
      <c r="B185">
        <v>13</v>
      </c>
      <c r="C185" t="s">
        <v>50</v>
      </c>
      <c r="D185">
        <v>317.93299999999999</v>
      </c>
      <c r="E185">
        <v>487077.43969999999</v>
      </c>
      <c r="F185">
        <v>0.47513390960000002</v>
      </c>
      <c r="G185">
        <v>1.896529278</v>
      </c>
      <c r="H185">
        <v>25.052811729999998</v>
      </c>
      <c r="I185" t="s">
        <v>131</v>
      </c>
      <c r="J185" t="s">
        <v>128</v>
      </c>
    </row>
    <row r="186" spans="1:10">
      <c r="A186" s="14">
        <v>40131</v>
      </c>
      <c r="B186">
        <v>13</v>
      </c>
      <c r="C186" t="s">
        <v>49</v>
      </c>
      <c r="D186">
        <v>315.887</v>
      </c>
      <c r="E186">
        <v>251993.70490000001</v>
      </c>
      <c r="F186">
        <v>0.4775087871</v>
      </c>
      <c r="G186">
        <v>1.9009835159999999</v>
      </c>
      <c r="H186">
        <v>25.119038809999999</v>
      </c>
      <c r="I186" t="s">
        <v>131</v>
      </c>
      <c r="J186" t="s">
        <v>128</v>
      </c>
    </row>
    <row r="187" spans="1:10">
      <c r="A187" s="14">
        <v>40131</v>
      </c>
      <c r="B187">
        <v>13</v>
      </c>
      <c r="C187" t="s">
        <v>48</v>
      </c>
      <c r="D187">
        <v>766.49</v>
      </c>
      <c r="E187">
        <v>239797.82010000001</v>
      </c>
      <c r="F187">
        <v>0.78836806510000002</v>
      </c>
      <c r="G187">
        <v>1.9899974060000001</v>
      </c>
      <c r="H187">
        <v>39.61653733</v>
      </c>
      <c r="I187" t="s">
        <v>131</v>
      </c>
      <c r="J187" t="s">
        <v>128</v>
      </c>
    </row>
    <row r="188" spans="1:10">
      <c r="A188" s="14">
        <v>40131</v>
      </c>
      <c r="B188">
        <v>13</v>
      </c>
      <c r="C188" t="s">
        <v>47</v>
      </c>
      <c r="D188">
        <v>279.077</v>
      </c>
      <c r="E188">
        <v>10256.35491</v>
      </c>
      <c r="F188">
        <v>6.3788793309999994E-2</v>
      </c>
      <c r="G188">
        <v>1.1904605699999999</v>
      </c>
      <c r="H188">
        <v>5.3583289470000004</v>
      </c>
      <c r="I188" t="s">
        <v>131</v>
      </c>
      <c r="J188" t="s">
        <v>128</v>
      </c>
    </row>
    <row r="189" spans="1:10">
      <c r="A189" s="14">
        <v>40131</v>
      </c>
      <c r="B189">
        <v>13</v>
      </c>
      <c r="C189" t="s">
        <v>46</v>
      </c>
      <c r="D189">
        <v>285.21300000000002</v>
      </c>
      <c r="E189">
        <v>152642.5362</v>
      </c>
      <c r="F189">
        <v>0.117081532</v>
      </c>
      <c r="G189">
        <v>1.925218125</v>
      </c>
      <c r="H189">
        <v>6.0814684039999998</v>
      </c>
      <c r="I189" t="s">
        <v>131</v>
      </c>
      <c r="J189" t="s">
        <v>128</v>
      </c>
    </row>
    <row r="190" spans="1:10">
      <c r="A190" s="14">
        <v>40131</v>
      </c>
      <c r="B190">
        <v>13</v>
      </c>
      <c r="C190" t="s">
        <v>45</v>
      </c>
      <c r="D190">
        <v>257.61</v>
      </c>
      <c r="E190">
        <v>212861.32490000001</v>
      </c>
      <c r="F190">
        <v>5.1802349669999997E-2</v>
      </c>
      <c r="G190">
        <v>2.0824101009999998</v>
      </c>
      <c r="H190">
        <v>2.4876151750000002</v>
      </c>
      <c r="I190" t="s">
        <v>131</v>
      </c>
      <c r="J190" t="s">
        <v>128</v>
      </c>
    </row>
    <row r="191" spans="1:10">
      <c r="A191" s="14">
        <v>40131</v>
      </c>
      <c r="B191">
        <v>13</v>
      </c>
      <c r="C191" t="s">
        <v>84</v>
      </c>
      <c r="D191">
        <v>259.37200000000001</v>
      </c>
      <c r="E191">
        <v>142087.40119999999</v>
      </c>
      <c r="F191">
        <v>2.2233278259999999E-2</v>
      </c>
      <c r="G191">
        <v>0.90712277990000001</v>
      </c>
      <c r="H191">
        <v>2.4509668100000002</v>
      </c>
      <c r="I191" t="s">
        <v>131</v>
      </c>
      <c r="J191" t="s">
        <v>128</v>
      </c>
    </row>
    <row r="192" spans="1:10">
      <c r="A192" s="14">
        <v>40131</v>
      </c>
      <c r="B192">
        <v>13</v>
      </c>
      <c r="C192" t="s">
        <v>83</v>
      </c>
      <c r="D192">
        <v>589.59199999999998</v>
      </c>
      <c r="E192">
        <v>3951.4650959999999</v>
      </c>
      <c r="F192">
        <v>4.9538630630000004E-3</v>
      </c>
      <c r="G192">
        <v>1.549840662</v>
      </c>
      <c r="H192">
        <v>0.31963692690000001</v>
      </c>
      <c r="I192" t="s">
        <v>131</v>
      </c>
      <c r="J192" t="s">
        <v>128</v>
      </c>
    </row>
    <row r="193" spans="1:10">
      <c r="A193" s="14">
        <v>40131</v>
      </c>
      <c r="B193">
        <v>13</v>
      </c>
      <c r="C193" t="s">
        <v>82</v>
      </c>
      <c r="D193">
        <v>214.91399999999999</v>
      </c>
      <c r="E193">
        <v>49373.539750000004</v>
      </c>
      <c r="F193">
        <v>3.9803545629999999E-2</v>
      </c>
      <c r="G193">
        <v>0.488767277</v>
      </c>
      <c r="H193">
        <v>8.1436600820000002</v>
      </c>
      <c r="I193" t="s">
        <v>131</v>
      </c>
      <c r="J193" t="s">
        <v>128</v>
      </c>
    </row>
    <row r="194" spans="1:10">
      <c r="A194" s="14">
        <v>40131</v>
      </c>
      <c r="B194">
        <v>13</v>
      </c>
      <c r="C194" t="s">
        <v>81</v>
      </c>
      <c r="D194">
        <v>213.61699999999999</v>
      </c>
      <c r="E194">
        <v>106342.70450000001</v>
      </c>
      <c r="F194">
        <v>2.7858045549999998E-2</v>
      </c>
      <c r="G194">
        <v>0.34874023700000001</v>
      </c>
      <c r="H194">
        <v>7.9881936720000004</v>
      </c>
      <c r="I194" t="s">
        <v>131</v>
      </c>
      <c r="J194" t="s">
        <v>128</v>
      </c>
    </row>
    <row r="195" spans="1:10">
      <c r="A195" s="14">
        <v>40131</v>
      </c>
      <c r="B195">
        <v>13</v>
      </c>
      <c r="C195" t="s">
        <v>80</v>
      </c>
      <c r="D195">
        <v>407.77100000000002</v>
      </c>
      <c r="E195">
        <v>92083.667109999995</v>
      </c>
      <c r="F195">
        <v>1.260469761E-3</v>
      </c>
      <c r="G195">
        <v>2.1943797379999999</v>
      </c>
      <c r="H195">
        <v>5.7440822060000001E-2</v>
      </c>
      <c r="I195" t="s">
        <v>131</v>
      </c>
      <c r="J195" t="s">
        <v>128</v>
      </c>
    </row>
    <row r="196" spans="1:10">
      <c r="A196" s="14">
        <v>40131</v>
      </c>
      <c r="B196">
        <v>13</v>
      </c>
      <c r="C196" t="s">
        <v>79</v>
      </c>
      <c r="D196">
        <v>421.55200000000002</v>
      </c>
      <c r="E196">
        <v>33197.439460000001</v>
      </c>
      <c r="F196">
        <v>4.9814245439999997E-4</v>
      </c>
      <c r="G196">
        <v>0.88887852860000005</v>
      </c>
      <c r="H196">
        <v>5.6041679310000002E-2</v>
      </c>
      <c r="I196" t="s">
        <v>131</v>
      </c>
      <c r="J196" t="s">
        <v>128</v>
      </c>
    </row>
    <row r="197" spans="1:10">
      <c r="A197" s="14">
        <v>40131</v>
      </c>
      <c r="B197" s="21">
        <v>14</v>
      </c>
      <c r="C197" s="21" t="s">
        <v>126</v>
      </c>
      <c r="D197" s="21">
        <v>396.15300000000002</v>
      </c>
      <c r="E197" s="21">
        <v>6334.5166360000003</v>
      </c>
      <c r="F197" s="21">
        <v>1.541984904</v>
      </c>
      <c r="G197" s="21">
        <v>1.733480358</v>
      </c>
      <c r="H197">
        <f t="shared" ref="H197:H199" si="13">J197/1000</f>
        <v>8.8953122400000001E-2</v>
      </c>
      <c r="I197" s="21" t="s">
        <v>127</v>
      </c>
      <c r="J197" s="21">
        <v>88.953122399999998</v>
      </c>
    </row>
    <row r="198" spans="1:10">
      <c r="A198" s="14">
        <v>40131</v>
      </c>
      <c r="B198" s="21">
        <v>14</v>
      </c>
      <c r="C198" s="21" t="s">
        <v>129</v>
      </c>
      <c r="D198" s="21">
        <v>308.21499999999997</v>
      </c>
      <c r="E198" s="21">
        <v>5634.4895269999997</v>
      </c>
      <c r="F198" s="21">
        <v>2.6872852300000001</v>
      </c>
      <c r="G198" s="21">
        <v>2.864721823</v>
      </c>
      <c r="H198">
        <f t="shared" si="13"/>
        <v>9.3806149300000002E-2</v>
      </c>
      <c r="I198" s="21" t="s">
        <v>127</v>
      </c>
      <c r="J198" s="21">
        <v>93.806149300000001</v>
      </c>
    </row>
    <row r="199" spans="1:10">
      <c r="A199" s="14">
        <v>40131</v>
      </c>
      <c r="B199">
        <v>14</v>
      </c>
      <c r="C199" t="s">
        <v>130</v>
      </c>
      <c r="D199">
        <v>394.40100000000001</v>
      </c>
      <c r="E199">
        <v>5574.0900840000004</v>
      </c>
      <c r="F199">
        <v>2.3078391279999999</v>
      </c>
      <c r="G199">
        <v>2.6513637710000002</v>
      </c>
      <c r="H199">
        <f t="shared" si="13"/>
        <v>8.7043473770000004E-2</v>
      </c>
      <c r="I199" t="s">
        <v>127</v>
      </c>
      <c r="J199">
        <v>87.043473770000006</v>
      </c>
    </row>
    <row r="200" spans="1:10">
      <c r="A200" s="14">
        <v>40131</v>
      </c>
      <c r="B200">
        <v>14</v>
      </c>
      <c r="C200" t="s">
        <v>50</v>
      </c>
      <c r="D200">
        <v>317.93299999999999</v>
      </c>
      <c r="E200">
        <v>701397.71479999996</v>
      </c>
      <c r="F200">
        <v>0.22183488509999999</v>
      </c>
      <c r="G200">
        <v>0.61490360089999996</v>
      </c>
      <c r="H200">
        <v>36.076367869999999</v>
      </c>
      <c r="I200" t="s">
        <v>131</v>
      </c>
      <c r="J200" t="s">
        <v>128</v>
      </c>
    </row>
    <row r="201" spans="1:10">
      <c r="A201" s="14">
        <v>40131</v>
      </c>
      <c r="B201">
        <v>14</v>
      </c>
      <c r="C201" t="s">
        <v>49</v>
      </c>
      <c r="D201">
        <v>315.887</v>
      </c>
      <c r="E201">
        <v>364297.33740000002</v>
      </c>
      <c r="F201">
        <v>0.2320315201</v>
      </c>
      <c r="G201">
        <v>0.63896587260000004</v>
      </c>
      <c r="H201">
        <v>36.313601409999997</v>
      </c>
      <c r="I201" t="s">
        <v>131</v>
      </c>
      <c r="J201" t="s">
        <v>128</v>
      </c>
    </row>
    <row r="202" spans="1:10">
      <c r="A202" s="14">
        <v>40131</v>
      </c>
      <c r="B202">
        <v>14</v>
      </c>
      <c r="C202" t="s">
        <v>48</v>
      </c>
      <c r="D202">
        <v>766.49</v>
      </c>
      <c r="E202">
        <v>213507.82740000001</v>
      </c>
      <c r="F202">
        <v>0.24118986519999999</v>
      </c>
      <c r="G202">
        <v>0.68377618470000001</v>
      </c>
      <c r="H202">
        <v>35.273218129999997</v>
      </c>
      <c r="I202" t="s">
        <v>131</v>
      </c>
      <c r="J202" t="s">
        <v>128</v>
      </c>
    </row>
    <row r="203" spans="1:10">
      <c r="A203" s="14">
        <v>40131</v>
      </c>
      <c r="B203">
        <v>14</v>
      </c>
      <c r="C203" t="s">
        <v>47</v>
      </c>
      <c r="D203">
        <v>279.077</v>
      </c>
      <c r="E203">
        <v>9594.4645390000005</v>
      </c>
      <c r="F203">
        <v>4.4472720709999997E-2</v>
      </c>
      <c r="G203">
        <v>0.88723083359999999</v>
      </c>
      <c r="H203">
        <v>5.0125310150000004</v>
      </c>
      <c r="I203" t="s">
        <v>131</v>
      </c>
      <c r="J203" t="s">
        <v>128</v>
      </c>
    </row>
    <row r="204" spans="1:10">
      <c r="A204" s="14">
        <v>40131</v>
      </c>
      <c r="B204">
        <v>14</v>
      </c>
      <c r="C204" t="s">
        <v>46</v>
      </c>
      <c r="D204">
        <v>285.21300000000002</v>
      </c>
      <c r="E204">
        <v>144763.39079999999</v>
      </c>
      <c r="F204">
        <v>3.3465802849999997E-2</v>
      </c>
      <c r="G204">
        <v>0.58024261249999998</v>
      </c>
      <c r="H204">
        <v>5.7675534549999998</v>
      </c>
      <c r="I204" t="s">
        <v>131</v>
      </c>
      <c r="J204" t="s">
        <v>128</v>
      </c>
    </row>
    <row r="205" spans="1:10">
      <c r="A205" s="14">
        <v>40131</v>
      </c>
      <c r="B205">
        <v>14</v>
      </c>
      <c r="C205" t="s">
        <v>45</v>
      </c>
      <c r="D205">
        <v>257.61</v>
      </c>
      <c r="E205">
        <v>150254.47649999999</v>
      </c>
      <c r="F205">
        <v>1.7355600030000001E-2</v>
      </c>
      <c r="G205">
        <v>0.98838416029999998</v>
      </c>
      <c r="H205">
        <v>1.755956917</v>
      </c>
      <c r="I205" t="s">
        <v>131</v>
      </c>
      <c r="J205" t="s">
        <v>128</v>
      </c>
    </row>
    <row r="206" spans="1:10">
      <c r="A206" s="14">
        <v>40131</v>
      </c>
      <c r="B206">
        <v>14</v>
      </c>
      <c r="C206" t="s">
        <v>84</v>
      </c>
      <c r="D206">
        <v>259.37200000000001</v>
      </c>
      <c r="E206">
        <v>101224.2464</v>
      </c>
      <c r="F206">
        <v>1.4937607639999999E-2</v>
      </c>
      <c r="G206">
        <v>0.8554894073</v>
      </c>
      <c r="H206">
        <v>1.7460891409999999</v>
      </c>
      <c r="I206" t="s">
        <v>131</v>
      </c>
      <c r="J206" t="s">
        <v>128</v>
      </c>
    </row>
    <row r="207" spans="1:10">
      <c r="A207" s="14">
        <v>40131</v>
      </c>
      <c r="B207">
        <v>14</v>
      </c>
      <c r="C207" t="s">
        <v>83</v>
      </c>
      <c r="D207">
        <v>589.59199999999998</v>
      </c>
      <c r="E207">
        <v>5555.0790639999996</v>
      </c>
      <c r="F207">
        <v>1.0281020760000001E-2</v>
      </c>
      <c r="G207">
        <v>2.2879535070000001</v>
      </c>
      <c r="H207">
        <v>0.44935444390000001</v>
      </c>
      <c r="I207" t="s">
        <v>131</v>
      </c>
      <c r="J207" t="s">
        <v>128</v>
      </c>
    </row>
    <row r="208" spans="1:10">
      <c r="A208" s="14">
        <v>40131</v>
      </c>
      <c r="B208">
        <v>14</v>
      </c>
      <c r="C208" t="s">
        <v>82</v>
      </c>
      <c r="D208">
        <v>214.91399999999999</v>
      </c>
      <c r="E208">
        <v>32728.535510000002</v>
      </c>
      <c r="F208">
        <v>2.576081987E-2</v>
      </c>
      <c r="G208">
        <v>0.4772080212</v>
      </c>
      <c r="H208">
        <v>5.3982369800000001</v>
      </c>
      <c r="I208" t="s">
        <v>131</v>
      </c>
      <c r="J208" t="s">
        <v>128</v>
      </c>
    </row>
    <row r="209" spans="1:10">
      <c r="A209" s="14">
        <v>40131</v>
      </c>
      <c r="B209">
        <v>14</v>
      </c>
      <c r="C209" t="s">
        <v>81</v>
      </c>
      <c r="D209">
        <v>213.61699999999999</v>
      </c>
      <c r="E209">
        <v>69983.662790000002</v>
      </c>
      <c r="F209">
        <v>3.4238728240000002E-2</v>
      </c>
      <c r="G209">
        <v>0.65129849019999997</v>
      </c>
      <c r="H209">
        <v>5.256994873</v>
      </c>
      <c r="I209" t="s">
        <v>131</v>
      </c>
      <c r="J209" t="s">
        <v>128</v>
      </c>
    </row>
    <row r="210" spans="1:10">
      <c r="A210" s="14">
        <v>40131</v>
      </c>
      <c r="B210">
        <v>14</v>
      </c>
      <c r="C210" t="s">
        <v>80</v>
      </c>
      <c r="D210">
        <v>407.77100000000002</v>
      </c>
      <c r="E210">
        <v>117002.26979999999</v>
      </c>
      <c r="F210">
        <v>4.0182486519999998E-4</v>
      </c>
      <c r="G210">
        <v>0.550559778</v>
      </c>
      <c r="H210">
        <v>7.2984784090000004E-2</v>
      </c>
      <c r="I210" t="s">
        <v>131</v>
      </c>
      <c r="J210" t="s">
        <v>128</v>
      </c>
    </row>
    <row r="211" spans="1:10">
      <c r="A211" s="14">
        <v>40131</v>
      </c>
      <c r="B211">
        <v>14</v>
      </c>
      <c r="C211" t="s">
        <v>79</v>
      </c>
      <c r="D211">
        <v>421.55200000000002</v>
      </c>
      <c r="E211">
        <v>41878.399790000003</v>
      </c>
      <c r="F211">
        <v>8.4966899339999999E-4</v>
      </c>
      <c r="G211">
        <v>1.2018579439999999</v>
      </c>
      <c r="H211">
        <v>7.0696291300000005E-2</v>
      </c>
      <c r="I211" t="s">
        <v>131</v>
      </c>
      <c r="J211" t="s">
        <v>128</v>
      </c>
    </row>
    <row r="212" spans="1:10">
      <c r="A212" s="14">
        <v>40131</v>
      </c>
      <c r="B212" s="21">
        <v>15</v>
      </c>
      <c r="C212" s="21" t="s">
        <v>126</v>
      </c>
      <c r="D212" s="21">
        <v>396.15300000000002</v>
      </c>
      <c r="E212" s="21">
        <v>6759.5952379999999</v>
      </c>
      <c r="F212" s="21">
        <v>0.80139674459999999</v>
      </c>
      <c r="G212" s="21">
        <v>0.84426574070000004</v>
      </c>
      <c r="H212">
        <f t="shared" ref="H212:H214" si="14">J212/1000</f>
        <v>9.4922333800000008E-2</v>
      </c>
      <c r="I212" s="21" t="s">
        <v>127</v>
      </c>
      <c r="J212" s="21">
        <v>94.922333800000004</v>
      </c>
    </row>
    <row r="213" spans="1:10">
      <c r="A213" s="14">
        <v>40131</v>
      </c>
      <c r="B213" s="21">
        <v>15</v>
      </c>
      <c r="C213" s="21" t="s">
        <v>129</v>
      </c>
      <c r="D213" s="21">
        <v>308.21499999999997</v>
      </c>
      <c r="E213" s="21">
        <v>6154.075675</v>
      </c>
      <c r="F213" s="21">
        <v>0.33824740190000002</v>
      </c>
      <c r="G213" s="21">
        <v>0.33013753499999998</v>
      </c>
      <c r="H213">
        <f t="shared" si="14"/>
        <v>0.10245651159999999</v>
      </c>
      <c r="I213" s="21" t="s">
        <v>127</v>
      </c>
      <c r="J213" s="21">
        <v>102.4565116</v>
      </c>
    </row>
    <row r="214" spans="1:10">
      <c r="A214" s="14">
        <v>40131</v>
      </c>
      <c r="B214">
        <v>15</v>
      </c>
      <c r="C214" t="s">
        <v>130</v>
      </c>
      <c r="D214">
        <v>394.40100000000001</v>
      </c>
      <c r="E214">
        <v>5945.894577</v>
      </c>
      <c r="F214">
        <v>1.2425618650000001</v>
      </c>
      <c r="G214">
        <v>1.3382541050000001</v>
      </c>
      <c r="H214">
        <f t="shared" si="14"/>
        <v>9.2849471550000007E-2</v>
      </c>
      <c r="I214" t="s">
        <v>127</v>
      </c>
      <c r="J214">
        <v>92.849471550000004</v>
      </c>
    </row>
    <row r="215" spans="1:10">
      <c r="A215" s="14">
        <v>40131</v>
      </c>
      <c r="B215">
        <v>15</v>
      </c>
      <c r="C215" t="s">
        <v>50</v>
      </c>
      <c r="D215">
        <v>317.93299999999999</v>
      </c>
      <c r="E215">
        <v>530365.18830000004</v>
      </c>
      <c r="F215">
        <v>0.1862975104</v>
      </c>
      <c r="G215">
        <v>0.68292589530000003</v>
      </c>
      <c r="H215">
        <v>27.279315619999998</v>
      </c>
      <c r="I215" t="s">
        <v>131</v>
      </c>
      <c r="J215" t="s">
        <v>128</v>
      </c>
    </row>
    <row r="216" spans="1:10">
      <c r="A216" s="14">
        <v>40131</v>
      </c>
      <c r="B216">
        <v>15</v>
      </c>
      <c r="C216" t="s">
        <v>49</v>
      </c>
      <c r="D216">
        <v>315.887</v>
      </c>
      <c r="E216">
        <v>274116.71250000002</v>
      </c>
      <c r="F216">
        <v>0.18892135830000001</v>
      </c>
      <c r="G216">
        <v>0.69140452809999997</v>
      </c>
      <c r="H216">
        <v>27.324287099999999</v>
      </c>
      <c r="I216" t="s">
        <v>131</v>
      </c>
      <c r="J216" t="s">
        <v>128</v>
      </c>
    </row>
    <row r="217" spans="1:10">
      <c r="A217" s="14">
        <v>40131</v>
      </c>
      <c r="B217">
        <v>15</v>
      </c>
      <c r="C217" t="s">
        <v>48</v>
      </c>
      <c r="D217">
        <v>766.49</v>
      </c>
      <c r="E217">
        <v>126642.8293</v>
      </c>
      <c r="F217">
        <v>0.1473878495</v>
      </c>
      <c r="G217">
        <v>0.7044493866</v>
      </c>
      <c r="H217">
        <v>20.9224186</v>
      </c>
      <c r="I217" t="s">
        <v>131</v>
      </c>
      <c r="J217" t="s">
        <v>128</v>
      </c>
    </row>
    <row r="218" spans="1:10">
      <c r="A218" s="14">
        <v>40131</v>
      </c>
      <c r="B218">
        <v>15</v>
      </c>
      <c r="C218" t="s">
        <v>47</v>
      </c>
      <c r="D218">
        <v>279.077</v>
      </c>
      <c r="E218">
        <v>6431.7155300000004</v>
      </c>
      <c r="F218">
        <v>3.677904815E-2</v>
      </c>
      <c r="G218">
        <v>1.0945543390000001</v>
      </c>
      <c r="H218">
        <v>3.3601847650000001</v>
      </c>
      <c r="I218" t="s">
        <v>131</v>
      </c>
      <c r="J218" t="s">
        <v>128</v>
      </c>
    </row>
    <row r="219" spans="1:10">
      <c r="A219" s="14">
        <v>40131</v>
      </c>
      <c r="B219">
        <v>15</v>
      </c>
      <c r="C219" t="s">
        <v>46</v>
      </c>
      <c r="D219">
        <v>285.21300000000002</v>
      </c>
      <c r="E219">
        <v>95300.908559999996</v>
      </c>
      <c r="F219">
        <v>4.4352794629999998E-2</v>
      </c>
      <c r="G219">
        <v>1.168129703</v>
      </c>
      <c r="H219">
        <v>3.796906672</v>
      </c>
      <c r="I219" t="s">
        <v>131</v>
      </c>
      <c r="J219" t="s">
        <v>128</v>
      </c>
    </row>
    <row r="220" spans="1:10">
      <c r="A220" s="14">
        <v>40131</v>
      </c>
      <c r="B220">
        <v>15</v>
      </c>
      <c r="C220" t="s">
        <v>45</v>
      </c>
      <c r="D220">
        <v>257.61</v>
      </c>
      <c r="E220">
        <v>384404.5773</v>
      </c>
      <c r="F220">
        <v>3.384844629E-2</v>
      </c>
      <c r="G220">
        <v>0.75346615979999998</v>
      </c>
      <c r="H220">
        <v>4.492364501</v>
      </c>
      <c r="I220" t="s">
        <v>131</v>
      </c>
      <c r="J220" t="s">
        <v>128</v>
      </c>
    </row>
    <row r="221" spans="1:10">
      <c r="A221" s="14">
        <v>40131</v>
      </c>
      <c r="B221">
        <v>15</v>
      </c>
      <c r="C221" t="s">
        <v>84</v>
      </c>
      <c r="D221">
        <v>259.37200000000001</v>
      </c>
      <c r="E221">
        <v>260487.71160000001</v>
      </c>
      <c r="F221">
        <v>3.4816232000000003E-2</v>
      </c>
      <c r="G221">
        <v>0.77484113359999995</v>
      </c>
      <c r="H221">
        <v>4.4933381170000004</v>
      </c>
      <c r="I221" t="s">
        <v>131</v>
      </c>
      <c r="J221" t="s">
        <v>128</v>
      </c>
    </row>
    <row r="222" spans="1:10">
      <c r="A222" s="14">
        <v>40131</v>
      </c>
      <c r="B222">
        <v>15</v>
      </c>
      <c r="C222" t="s">
        <v>83</v>
      </c>
      <c r="D222">
        <v>589.59199999999998</v>
      </c>
      <c r="E222">
        <v>3214.4558529999999</v>
      </c>
      <c r="F222">
        <v>1.0321172579999999E-2</v>
      </c>
      <c r="G222">
        <v>3.969380921</v>
      </c>
      <c r="H222">
        <v>0.26001970549999998</v>
      </c>
      <c r="I222" t="s">
        <v>131</v>
      </c>
      <c r="J222" t="s">
        <v>128</v>
      </c>
    </row>
    <row r="223" spans="1:10">
      <c r="A223" s="14">
        <v>40131</v>
      </c>
      <c r="B223">
        <v>15</v>
      </c>
      <c r="C223" t="s">
        <v>82</v>
      </c>
      <c r="D223">
        <v>214.91399999999999</v>
      </c>
      <c r="E223">
        <v>25872.069159999999</v>
      </c>
      <c r="F223">
        <v>1.354548253E-2</v>
      </c>
      <c r="G223">
        <v>0.31742267219999998</v>
      </c>
      <c r="H223">
        <v>4.2673330280000004</v>
      </c>
      <c r="I223" t="s">
        <v>131</v>
      </c>
      <c r="J223" t="s">
        <v>128</v>
      </c>
    </row>
    <row r="224" spans="1:10">
      <c r="A224" s="14">
        <v>40131</v>
      </c>
      <c r="B224">
        <v>15</v>
      </c>
      <c r="C224" t="s">
        <v>81</v>
      </c>
      <c r="D224">
        <v>213.61699999999999</v>
      </c>
      <c r="E224">
        <v>56145.303690000001</v>
      </c>
      <c r="F224">
        <v>1.8693422000000001E-2</v>
      </c>
      <c r="G224">
        <v>0.4432354523</v>
      </c>
      <c r="H224">
        <v>4.2174925099999996</v>
      </c>
      <c r="I224" t="s">
        <v>131</v>
      </c>
      <c r="J224" t="s">
        <v>128</v>
      </c>
    </row>
    <row r="225" spans="1:10">
      <c r="A225" s="14">
        <v>40131</v>
      </c>
      <c r="B225">
        <v>15</v>
      </c>
      <c r="C225" t="s">
        <v>80</v>
      </c>
      <c r="D225">
        <v>407.77100000000002</v>
      </c>
      <c r="E225">
        <v>103986.9097</v>
      </c>
      <c r="F225">
        <v>4.162242159E-4</v>
      </c>
      <c r="G225">
        <v>0.64166836900000002</v>
      </c>
      <c r="H225">
        <v>6.4865939489999996E-2</v>
      </c>
      <c r="I225" t="s">
        <v>131</v>
      </c>
      <c r="J225" t="s">
        <v>128</v>
      </c>
    </row>
    <row r="226" spans="1:10">
      <c r="A226" s="14">
        <v>40131</v>
      </c>
      <c r="B226">
        <v>15</v>
      </c>
      <c r="C226" t="s">
        <v>79</v>
      </c>
      <c r="D226">
        <v>421.55200000000002</v>
      </c>
      <c r="E226">
        <v>37159.546020000002</v>
      </c>
      <c r="F226">
        <v>8.608088072E-4</v>
      </c>
      <c r="G226">
        <v>1.3722389719999999</v>
      </c>
      <c r="H226">
        <v>6.2730240490000005E-2</v>
      </c>
      <c r="I226" t="s">
        <v>131</v>
      </c>
      <c r="J226" t="s">
        <v>128</v>
      </c>
    </row>
    <row r="227" spans="1:10">
      <c r="A227" s="14">
        <v>40131</v>
      </c>
      <c r="B227">
        <v>16</v>
      </c>
      <c r="C227" t="s">
        <v>126</v>
      </c>
      <c r="D227">
        <v>396.15300000000002</v>
      </c>
      <c r="E227">
        <v>9972.6312789999993</v>
      </c>
      <c r="F227">
        <v>0.76282820949999997</v>
      </c>
      <c r="G227">
        <v>0.54471491480000001</v>
      </c>
      <c r="H227">
        <f t="shared" ref="H227:H229" si="15">J227/1000</f>
        <v>0.14004173349999999</v>
      </c>
      <c r="I227" t="s">
        <v>127</v>
      </c>
      <c r="J227">
        <v>140.04173349999999</v>
      </c>
    </row>
    <row r="228" spans="1:10">
      <c r="A228" s="14">
        <v>40131</v>
      </c>
      <c r="B228" s="21">
        <v>16</v>
      </c>
      <c r="C228" s="21" t="s">
        <v>129</v>
      </c>
      <c r="D228" s="21">
        <v>308.21499999999997</v>
      </c>
      <c r="E228" s="21">
        <v>9178.7273370000003</v>
      </c>
      <c r="F228" s="21">
        <v>3.180883755</v>
      </c>
      <c r="G228" s="21">
        <v>2.081558384</v>
      </c>
      <c r="H228">
        <f t="shared" si="15"/>
        <v>0.15281261290000001</v>
      </c>
      <c r="I228" s="21" t="s">
        <v>127</v>
      </c>
      <c r="J228" s="21">
        <v>152.8126129</v>
      </c>
    </row>
    <row r="229" spans="1:10">
      <c r="A229" s="14">
        <v>40131</v>
      </c>
      <c r="B229">
        <v>16</v>
      </c>
      <c r="C229" t="s">
        <v>130</v>
      </c>
      <c r="D229">
        <v>394.40100000000001</v>
      </c>
      <c r="E229">
        <v>9051.9668490000004</v>
      </c>
      <c r="F229">
        <v>2.1203376349999998</v>
      </c>
      <c r="G229">
        <v>1.5000296230000001</v>
      </c>
      <c r="H229">
        <f t="shared" si="15"/>
        <v>0.14135305080000002</v>
      </c>
      <c r="I229" t="s">
        <v>127</v>
      </c>
      <c r="J229">
        <v>141.35305080000001</v>
      </c>
    </row>
    <row r="230" spans="1:10">
      <c r="A230" s="14">
        <v>40131</v>
      </c>
      <c r="B230">
        <v>16</v>
      </c>
      <c r="C230" t="s">
        <v>50</v>
      </c>
      <c r="D230">
        <v>317.93299999999999</v>
      </c>
      <c r="E230">
        <v>379613.17790000001</v>
      </c>
      <c r="F230">
        <v>0.30066829080000002</v>
      </c>
      <c r="G230">
        <v>1.5398835820000001</v>
      </c>
      <c r="H230">
        <v>19.525391039999999</v>
      </c>
      <c r="I230" t="s">
        <v>131</v>
      </c>
      <c r="J230" t="s">
        <v>128</v>
      </c>
    </row>
    <row r="231" spans="1:10">
      <c r="A231" s="14">
        <v>40131</v>
      </c>
      <c r="B231">
        <v>16</v>
      </c>
      <c r="C231" t="s">
        <v>49</v>
      </c>
      <c r="D231">
        <v>315.887</v>
      </c>
      <c r="E231">
        <v>197250.07949999999</v>
      </c>
      <c r="F231">
        <v>0.2944562053</v>
      </c>
      <c r="G231">
        <v>1.4975805769999999</v>
      </c>
      <c r="H231">
        <v>19.662127689999998</v>
      </c>
      <c r="I231" t="s">
        <v>131</v>
      </c>
      <c r="J231" t="s">
        <v>128</v>
      </c>
    </row>
    <row r="232" spans="1:10">
      <c r="A232" s="14">
        <v>40131</v>
      </c>
      <c r="B232">
        <v>16</v>
      </c>
      <c r="C232" t="s">
        <v>48</v>
      </c>
      <c r="D232">
        <v>766.49</v>
      </c>
      <c r="E232">
        <v>211612.87239999999</v>
      </c>
      <c r="F232">
        <v>0.45523482580000002</v>
      </c>
      <c r="G232">
        <v>1.3021532929999999</v>
      </c>
      <c r="H232">
        <v>34.960156240000003</v>
      </c>
      <c r="I232" t="s">
        <v>131</v>
      </c>
      <c r="J232" t="s">
        <v>128</v>
      </c>
    </row>
    <row r="233" spans="1:10">
      <c r="A233" s="14">
        <v>40131</v>
      </c>
      <c r="B233">
        <v>16</v>
      </c>
      <c r="C233" t="s">
        <v>47</v>
      </c>
      <c r="D233">
        <v>279.077</v>
      </c>
      <c r="E233">
        <v>5703.1753959999996</v>
      </c>
      <c r="F233">
        <v>3.4837667080000002E-2</v>
      </c>
      <c r="G233">
        <v>1.169219381</v>
      </c>
      <c r="H233">
        <v>2.9795663370000001</v>
      </c>
      <c r="I233" t="s">
        <v>131</v>
      </c>
      <c r="J233" t="s">
        <v>128</v>
      </c>
    </row>
    <row r="234" spans="1:10">
      <c r="A234" s="14">
        <v>40131</v>
      </c>
      <c r="B234">
        <v>16</v>
      </c>
      <c r="C234" t="s">
        <v>46</v>
      </c>
      <c r="D234">
        <v>285.21300000000002</v>
      </c>
      <c r="E234">
        <v>84981.846350000007</v>
      </c>
      <c r="F234">
        <v>2.7196799599999998E-2</v>
      </c>
      <c r="G234">
        <v>0.80326483950000005</v>
      </c>
      <c r="H234">
        <v>3.3857824050000001</v>
      </c>
      <c r="I234" t="s">
        <v>131</v>
      </c>
      <c r="J234" t="s">
        <v>128</v>
      </c>
    </row>
    <row r="235" spans="1:10">
      <c r="A235" s="14">
        <v>40131</v>
      </c>
      <c r="B235">
        <v>16</v>
      </c>
      <c r="C235" t="s">
        <v>45</v>
      </c>
      <c r="D235">
        <v>257.61</v>
      </c>
      <c r="E235">
        <v>294230.74280000001</v>
      </c>
      <c r="F235">
        <v>4.9949863570000003E-2</v>
      </c>
      <c r="G235">
        <v>1.452646098</v>
      </c>
      <c r="H235">
        <v>3.438543197</v>
      </c>
      <c r="I235" t="s">
        <v>131</v>
      </c>
      <c r="J235" t="s">
        <v>128</v>
      </c>
    </row>
    <row r="236" spans="1:10">
      <c r="A236" s="14">
        <v>40131</v>
      </c>
      <c r="B236">
        <v>16</v>
      </c>
      <c r="C236" t="s">
        <v>84</v>
      </c>
      <c r="D236">
        <v>259.37200000000001</v>
      </c>
      <c r="E236">
        <v>199900.769</v>
      </c>
      <c r="F236">
        <v>3.14603278E-2</v>
      </c>
      <c r="G236">
        <v>0.91236143430000005</v>
      </c>
      <c r="H236">
        <v>3.4482307799999998</v>
      </c>
      <c r="I236" t="s">
        <v>131</v>
      </c>
      <c r="J236" t="s">
        <v>128</v>
      </c>
    </row>
    <row r="237" spans="1:10">
      <c r="A237" s="14">
        <v>40131</v>
      </c>
      <c r="B237">
        <v>16</v>
      </c>
      <c r="C237" t="s">
        <v>83</v>
      </c>
      <c r="D237">
        <v>589.59199999999998</v>
      </c>
      <c r="E237">
        <v>5184.1995850000003</v>
      </c>
      <c r="F237">
        <v>7.1490992230000005E-4</v>
      </c>
      <c r="G237">
        <v>0.17047897100000001</v>
      </c>
      <c r="H237">
        <v>0.41935372920000002</v>
      </c>
      <c r="I237" t="s">
        <v>131</v>
      </c>
      <c r="J237" t="s">
        <v>128</v>
      </c>
    </row>
    <row r="238" spans="1:10">
      <c r="A238" s="14">
        <v>40131</v>
      </c>
      <c r="B238">
        <v>16</v>
      </c>
      <c r="C238" t="s">
        <v>82</v>
      </c>
      <c r="D238">
        <v>214.91399999999999</v>
      </c>
      <c r="E238">
        <v>36772.292130000002</v>
      </c>
      <c r="F238">
        <v>3.0173340819999998E-2</v>
      </c>
      <c r="G238">
        <v>0.4974819445</v>
      </c>
      <c r="H238">
        <v>6.0652132510000003</v>
      </c>
      <c r="I238" t="s">
        <v>131</v>
      </c>
      <c r="J238" t="s">
        <v>128</v>
      </c>
    </row>
    <row r="239" spans="1:10">
      <c r="A239" s="14">
        <v>40131</v>
      </c>
      <c r="B239">
        <v>16</v>
      </c>
      <c r="C239" t="s">
        <v>81</v>
      </c>
      <c r="D239">
        <v>213.61699999999999</v>
      </c>
      <c r="E239">
        <v>79568.204119999995</v>
      </c>
      <c r="F239">
        <v>1.6991116399999999E-2</v>
      </c>
      <c r="G239">
        <v>0.28427683679999999</v>
      </c>
      <c r="H239">
        <v>5.9769612570000001</v>
      </c>
      <c r="I239" t="s">
        <v>131</v>
      </c>
      <c r="J239" t="s">
        <v>128</v>
      </c>
    </row>
    <row r="240" spans="1:10">
      <c r="A240" s="14">
        <v>40131</v>
      </c>
      <c r="B240">
        <v>16</v>
      </c>
      <c r="C240" t="s">
        <v>80</v>
      </c>
      <c r="D240">
        <v>407.77100000000002</v>
      </c>
      <c r="E240">
        <v>88909.562269999995</v>
      </c>
      <c r="F240">
        <v>9.1376829600000003E-4</v>
      </c>
      <c r="G240">
        <v>1.6475916159999999</v>
      </c>
      <c r="H240">
        <v>5.5460848879999997E-2</v>
      </c>
      <c r="I240" t="s">
        <v>131</v>
      </c>
      <c r="J240" t="s">
        <v>128</v>
      </c>
    </row>
    <row r="241" spans="1:10">
      <c r="A241" s="14">
        <v>40131</v>
      </c>
      <c r="B241">
        <v>16</v>
      </c>
      <c r="C241" t="s">
        <v>79</v>
      </c>
      <c r="D241">
        <v>421.55200000000002</v>
      </c>
      <c r="E241">
        <v>32506.493149999998</v>
      </c>
      <c r="F241">
        <v>4.2043163669999999E-4</v>
      </c>
      <c r="G241">
        <v>0.76615866160000001</v>
      </c>
      <c r="H241">
        <v>5.4875270330000003E-2</v>
      </c>
      <c r="I241" t="s">
        <v>131</v>
      </c>
      <c r="J241" t="s">
        <v>128</v>
      </c>
    </row>
    <row r="242" spans="1:10">
      <c r="A242" s="14">
        <v>40131</v>
      </c>
      <c r="B242">
        <v>17</v>
      </c>
      <c r="C242" t="s">
        <v>126</v>
      </c>
      <c r="D242">
        <v>396.15300000000002</v>
      </c>
      <c r="E242">
        <v>8307.3622030000006</v>
      </c>
      <c r="F242">
        <v>4.1413719819999999</v>
      </c>
      <c r="G242">
        <v>3.5500410800000002</v>
      </c>
      <c r="H242">
        <f t="shared" ref="H242:H244" si="16">J242/1000</f>
        <v>0.11665701570000001</v>
      </c>
      <c r="I242" t="s">
        <v>127</v>
      </c>
      <c r="J242">
        <v>116.6570157</v>
      </c>
    </row>
    <row r="243" spans="1:10">
      <c r="A243" s="14">
        <v>40131</v>
      </c>
      <c r="B243" s="21">
        <v>17</v>
      </c>
      <c r="C243" s="21" t="s">
        <v>129</v>
      </c>
      <c r="D243" s="21">
        <v>308.21499999999997</v>
      </c>
      <c r="E243" s="21">
        <v>8046.6781270000001</v>
      </c>
      <c r="F243" s="21">
        <v>4.2103303429999999</v>
      </c>
      <c r="G243" s="21">
        <v>3.1428438920000001</v>
      </c>
      <c r="H243">
        <f t="shared" si="16"/>
        <v>0.1339656212</v>
      </c>
      <c r="I243" s="21" t="s">
        <v>127</v>
      </c>
      <c r="J243" s="21">
        <v>133.96562119999999</v>
      </c>
    </row>
    <row r="244" spans="1:10">
      <c r="A244" s="14">
        <v>40131</v>
      </c>
      <c r="B244">
        <v>17</v>
      </c>
      <c r="C244" t="s">
        <v>130</v>
      </c>
      <c r="D244">
        <v>394.40100000000001</v>
      </c>
      <c r="E244">
        <v>7493.7229440000001</v>
      </c>
      <c r="F244">
        <v>3.3948070330000002</v>
      </c>
      <c r="G244">
        <v>2.901050101</v>
      </c>
      <c r="H244">
        <f t="shared" si="16"/>
        <v>0.1170199381</v>
      </c>
      <c r="I244" t="s">
        <v>127</v>
      </c>
      <c r="J244">
        <v>117.0199381</v>
      </c>
    </row>
    <row r="245" spans="1:10">
      <c r="A245" s="14">
        <v>40131</v>
      </c>
      <c r="B245">
        <v>17</v>
      </c>
      <c r="C245" t="s">
        <v>50</v>
      </c>
      <c r="D245">
        <v>317.93299999999999</v>
      </c>
      <c r="E245">
        <v>442727.4497</v>
      </c>
      <c r="F245">
        <v>0.16754303640000001</v>
      </c>
      <c r="G245">
        <v>0.73575203499999997</v>
      </c>
      <c r="H245">
        <v>22.771671489999999</v>
      </c>
      <c r="I245" t="s">
        <v>131</v>
      </c>
      <c r="J245" t="s">
        <v>128</v>
      </c>
    </row>
    <row r="246" spans="1:10">
      <c r="A246" s="14">
        <v>40131</v>
      </c>
      <c r="B246">
        <v>17</v>
      </c>
      <c r="C246" t="s">
        <v>49</v>
      </c>
      <c r="D246">
        <v>315.887</v>
      </c>
      <c r="E246">
        <v>229983.07459999999</v>
      </c>
      <c r="F246">
        <v>0.17081310629999999</v>
      </c>
      <c r="G246">
        <v>0.74509558450000002</v>
      </c>
      <c r="H246">
        <v>22.92499243</v>
      </c>
      <c r="I246" t="s">
        <v>131</v>
      </c>
      <c r="J246" t="s">
        <v>128</v>
      </c>
    </row>
    <row r="247" spans="1:10">
      <c r="A247" s="14">
        <v>40131</v>
      </c>
      <c r="B247">
        <v>17</v>
      </c>
      <c r="C247" t="s">
        <v>48</v>
      </c>
      <c r="D247">
        <v>766.49</v>
      </c>
      <c r="E247">
        <v>205109.7267</v>
      </c>
      <c r="F247">
        <v>0.2355585264</v>
      </c>
      <c r="G247">
        <v>0.69515442279999995</v>
      </c>
      <c r="H247">
        <v>33.885784039999997</v>
      </c>
      <c r="I247" t="s">
        <v>131</v>
      </c>
      <c r="J247" t="s">
        <v>128</v>
      </c>
    </row>
    <row r="248" spans="1:10">
      <c r="A248" s="14">
        <v>40131</v>
      </c>
      <c r="B248">
        <v>17</v>
      </c>
      <c r="C248" t="s">
        <v>47</v>
      </c>
      <c r="D248">
        <v>279.077</v>
      </c>
      <c r="E248">
        <v>9218.3541920000007</v>
      </c>
      <c r="F248">
        <v>2.2971646920000002E-2</v>
      </c>
      <c r="G248">
        <v>0.47698246179999998</v>
      </c>
      <c r="H248">
        <v>4.8160359660000003</v>
      </c>
      <c r="I248" t="s">
        <v>131</v>
      </c>
      <c r="J248" t="s">
        <v>128</v>
      </c>
    </row>
    <row r="249" spans="1:10">
      <c r="A249" s="14">
        <v>40131</v>
      </c>
      <c r="B249">
        <v>17</v>
      </c>
      <c r="C249" t="s">
        <v>46</v>
      </c>
      <c r="D249">
        <v>285.21300000000002</v>
      </c>
      <c r="E249">
        <v>136863.20189999999</v>
      </c>
      <c r="F249">
        <v>3.5300743609999997E-2</v>
      </c>
      <c r="G249">
        <v>0.64738745090000005</v>
      </c>
      <c r="H249">
        <v>5.4528001059999998</v>
      </c>
      <c r="I249" t="s">
        <v>131</v>
      </c>
      <c r="J249" t="s">
        <v>128</v>
      </c>
    </row>
    <row r="250" spans="1:10">
      <c r="A250" s="14">
        <v>40131</v>
      </c>
      <c r="B250">
        <v>17</v>
      </c>
      <c r="C250" t="s">
        <v>45</v>
      </c>
      <c r="D250">
        <v>257.61</v>
      </c>
      <c r="E250">
        <v>230278.4057</v>
      </c>
      <c r="F250">
        <v>1.9555727669999998E-2</v>
      </c>
      <c r="G250">
        <v>0.72666514640000002</v>
      </c>
      <c r="H250">
        <v>2.6911608139999998</v>
      </c>
      <c r="I250" t="s">
        <v>131</v>
      </c>
      <c r="J250" t="s">
        <v>128</v>
      </c>
    </row>
    <row r="251" spans="1:10">
      <c r="A251" s="14">
        <v>40131</v>
      </c>
      <c r="B251">
        <v>17</v>
      </c>
      <c r="C251" t="s">
        <v>84</v>
      </c>
      <c r="D251">
        <v>259.37200000000001</v>
      </c>
      <c r="E251">
        <v>156128.72260000001</v>
      </c>
      <c r="F251">
        <v>7.095705838E-3</v>
      </c>
      <c r="G251">
        <v>0.26346985779999998</v>
      </c>
      <c r="H251">
        <v>2.6931755669999999</v>
      </c>
      <c r="I251" t="s">
        <v>131</v>
      </c>
      <c r="J251" t="s">
        <v>128</v>
      </c>
    </row>
    <row r="252" spans="1:10">
      <c r="A252" s="14">
        <v>40131</v>
      </c>
      <c r="B252">
        <v>17</v>
      </c>
      <c r="C252" t="s">
        <v>83</v>
      </c>
      <c r="D252">
        <v>589.59199999999998</v>
      </c>
      <c r="E252">
        <v>4575.3597069999996</v>
      </c>
      <c r="F252">
        <v>4.9246430200000002E-3</v>
      </c>
      <c r="G252">
        <v>1.3306097910000001</v>
      </c>
      <c r="H252">
        <v>0.37010422230000001</v>
      </c>
      <c r="I252" t="s">
        <v>131</v>
      </c>
      <c r="J252" t="s">
        <v>128</v>
      </c>
    </row>
    <row r="253" spans="1:10">
      <c r="A253" s="14">
        <v>40131</v>
      </c>
      <c r="B253">
        <v>17</v>
      </c>
      <c r="C253" t="s">
        <v>82</v>
      </c>
      <c r="D253">
        <v>214.91399999999999</v>
      </c>
      <c r="E253">
        <v>37355.569799999997</v>
      </c>
      <c r="F253">
        <v>2.076343114E-2</v>
      </c>
      <c r="G253">
        <v>0.33699106270000001</v>
      </c>
      <c r="H253">
        <v>6.1614189320000001</v>
      </c>
      <c r="I253" t="s">
        <v>131</v>
      </c>
      <c r="J253" t="s">
        <v>128</v>
      </c>
    </row>
    <row r="254" spans="1:10">
      <c r="A254" s="14">
        <v>40131</v>
      </c>
      <c r="B254">
        <v>17</v>
      </c>
      <c r="C254" t="s">
        <v>81</v>
      </c>
      <c r="D254">
        <v>213.61699999999999</v>
      </c>
      <c r="E254">
        <v>80574.683180000007</v>
      </c>
      <c r="F254">
        <v>1.3985278570000001E-2</v>
      </c>
      <c r="G254">
        <v>0.23106365039999999</v>
      </c>
      <c r="H254">
        <v>6.0525654060000003</v>
      </c>
      <c r="I254" t="s">
        <v>131</v>
      </c>
      <c r="J254" t="s">
        <v>128</v>
      </c>
    </row>
    <row r="255" spans="1:10">
      <c r="A255" s="14">
        <v>40131</v>
      </c>
      <c r="B255">
        <v>17</v>
      </c>
      <c r="C255" t="s">
        <v>80</v>
      </c>
      <c r="D255">
        <v>407.77100000000002</v>
      </c>
      <c r="E255">
        <v>95966.474799999996</v>
      </c>
      <c r="F255">
        <v>4.1593186179999999E-4</v>
      </c>
      <c r="G255">
        <v>0.69480767600000004</v>
      </c>
      <c r="H255">
        <v>5.9862876619999998E-2</v>
      </c>
      <c r="I255" t="s">
        <v>131</v>
      </c>
      <c r="J255" t="s">
        <v>128</v>
      </c>
    </row>
    <row r="256" spans="1:10">
      <c r="A256" s="14">
        <v>40131</v>
      </c>
      <c r="B256">
        <v>17</v>
      </c>
      <c r="C256" t="s">
        <v>79</v>
      </c>
      <c r="D256">
        <v>421.55200000000002</v>
      </c>
      <c r="E256">
        <v>35255.743739999998</v>
      </c>
      <c r="F256">
        <v>2.9910659740000001E-4</v>
      </c>
      <c r="G256">
        <v>0.50256189740000001</v>
      </c>
      <c r="H256">
        <v>5.9516369819999998E-2</v>
      </c>
      <c r="I256" t="s">
        <v>131</v>
      </c>
      <c r="J256" t="s">
        <v>128</v>
      </c>
    </row>
    <row r="257" spans="1:10">
      <c r="A257" s="14">
        <v>40131</v>
      </c>
      <c r="B257">
        <v>18</v>
      </c>
      <c r="C257" t="s">
        <v>126</v>
      </c>
      <c r="D257">
        <v>396.15300000000002</v>
      </c>
      <c r="E257">
        <v>10987.80464</v>
      </c>
      <c r="F257">
        <v>0.788867663</v>
      </c>
      <c r="G257">
        <v>0.51126434740000004</v>
      </c>
      <c r="H257">
        <f t="shared" ref="H257:H259" si="17">J257/1000</f>
        <v>0.15429741329999999</v>
      </c>
      <c r="I257" t="s">
        <v>127</v>
      </c>
      <c r="J257">
        <v>154.29741329999999</v>
      </c>
    </row>
    <row r="258" spans="1:10">
      <c r="A258" s="14">
        <v>40131</v>
      </c>
      <c r="B258" s="21">
        <v>18</v>
      </c>
      <c r="C258" s="21" t="s">
        <v>129</v>
      </c>
      <c r="D258" s="21">
        <v>308.21499999999997</v>
      </c>
      <c r="E258" s="21">
        <v>10120.43987</v>
      </c>
      <c r="F258" s="21">
        <v>2.5857571080000001</v>
      </c>
      <c r="G258" s="21">
        <v>1.5346579929999999</v>
      </c>
      <c r="H258">
        <f t="shared" si="17"/>
        <v>0.1684907726</v>
      </c>
      <c r="I258" s="21" t="s">
        <v>127</v>
      </c>
      <c r="J258" s="21">
        <v>168.49077260000001</v>
      </c>
    </row>
    <row r="259" spans="1:10">
      <c r="A259" s="14">
        <v>40131</v>
      </c>
      <c r="B259">
        <v>18</v>
      </c>
      <c r="C259" t="s">
        <v>130</v>
      </c>
      <c r="D259">
        <v>394.40100000000001</v>
      </c>
      <c r="E259">
        <v>10053.705540000001</v>
      </c>
      <c r="F259">
        <v>1.241982565</v>
      </c>
      <c r="G259">
        <v>0.79109220719999995</v>
      </c>
      <c r="H259">
        <f t="shared" si="17"/>
        <v>0.1569959296</v>
      </c>
      <c r="I259" t="s">
        <v>127</v>
      </c>
      <c r="J259">
        <v>156.99592960000001</v>
      </c>
    </row>
    <row r="260" spans="1:10">
      <c r="A260" s="14">
        <v>40131</v>
      </c>
      <c r="B260">
        <v>18</v>
      </c>
      <c r="C260" t="s">
        <v>50</v>
      </c>
      <c r="D260">
        <v>317.93299999999999</v>
      </c>
      <c r="E260">
        <v>395572.23540000001</v>
      </c>
      <c r="F260">
        <v>0.25606303029999999</v>
      </c>
      <c r="G260">
        <v>1.258527237</v>
      </c>
      <c r="H260">
        <v>20.346244630000001</v>
      </c>
      <c r="I260" t="s">
        <v>131</v>
      </c>
      <c r="J260" t="s">
        <v>128</v>
      </c>
    </row>
    <row r="261" spans="1:10">
      <c r="A261" s="14">
        <v>40131</v>
      </c>
      <c r="B261">
        <v>18</v>
      </c>
      <c r="C261" t="s">
        <v>49</v>
      </c>
      <c r="D261">
        <v>315.887</v>
      </c>
      <c r="E261">
        <v>205414.24549999999</v>
      </c>
      <c r="F261">
        <v>0.26450836239999997</v>
      </c>
      <c r="G261">
        <v>1.2918007220000001</v>
      </c>
      <c r="H261">
        <v>20.475941679999998</v>
      </c>
      <c r="I261" t="s">
        <v>131</v>
      </c>
      <c r="J261" t="s">
        <v>128</v>
      </c>
    </row>
    <row r="262" spans="1:10">
      <c r="A262" s="14">
        <v>40131</v>
      </c>
      <c r="B262">
        <v>18</v>
      </c>
      <c r="C262" t="s">
        <v>48</v>
      </c>
      <c r="D262">
        <v>766.49</v>
      </c>
      <c r="E262">
        <v>190612.28349999999</v>
      </c>
      <c r="F262">
        <v>0.36344774790000001</v>
      </c>
      <c r="G262">
        <v>1.154143514</v>
      </c>
      <c r="H262">
        <v>31.490689280000002</v>
      </c>
      <c r="I262" t="s">
        <v>131</v>
      </c>
      <c r="J262" t="s">
        <v>128</v>
      </c>
    </row>
    <row r="263" spans="1:10">
      <c r="A263" s="14">
        <v>40131</v>
      </c>
      <c r="B263">
        <v>18</v>
      </c>
      <c r="C263" t="s">
        <v>47</v>
      </c>
      <c r="D263">
        <v>279.077</v>
      </c>
      <c r="E263">
        <v>4292.2353460000004</v>
      </c>
      <c r="F263">
        <v>2.172655578E-2</v>
      </c>
      <c r="G263">
        <v>0.96888231209999998</v>
      </c>
      <c r="H263">
        <v>2.2424349690000001</v>
      </c>
      <c r="I263" t="s">
        <v>131</v>
      </c>
      <c r="J263" t="s">
        <v>128</v>
      </c>
    </row>
    <row r="264" spans="1:10">
      <c r="A264" s="14">
        <v>40131</v>
      </c>
      <c r="B264">
        <v>18</v>
      </c>
      <c r="C264" t="s">
        <v>46</v>
      </c>
      <c r="D264">
        <v>285.21300000000002</v>
      </c>
      <c r="E264">
        <v>63769.765729999999</v>
      </c>
      <c r="F264">
        <v>3.1156250230000002E-2</v>
      </c>
      <c r="G264">
        <v>1.226302124</v>
      </c>
      <c r="H264">
        <v>2.5406667430000001</v>
      </c>
      <c r="I264" t="s">
        <v>131</v>
      </c>
      <c r="J264" t="s">
        <v>128</v>
      </c>
    </row>
    <row r="265" spans="1:10">
      <c r="A265" s="14">
        <v>40131</v>
      </c>
      <c r="B265">
        <v>18</v>
      </c>
      <c r="C265" t="s">
        <v>45</v>
      </c>
      <c r="D265">
        <v>257.61</v>
      </c>
      <c r="E265">
        <v>174714.89730000001</v>
      </c>
      <c r="F265">
        <v>2.6784951219999999E-2</v>
      </c>
      <c r="G265">
        <v>1.311820719</v>
      </c>
      <c r="H265">
        <v>2.041814923</v>
      </c>
      <c r="I265" t="s">
        <v>131</v>
      </c>
      <c r="J265" t="s">
        <v>128</v>
      </c>
    </row>
    <row r="266" spans="1:10">
      <c r="A266" s="14">
        <v>40131</v>
      </c>
      <c r="B266">
        <v>18</v>
      </c>
      <c r="C266" t="s">
        <v>84</v>
      </c>
      <c r="D266">
        <v>259.37200000000001</v>
      </c>
      <c r="E266">
        <v>119338.7423</v>
      </c>
      <c r="F266">
        <v>2.713758698E-2</v>
      </c>
      <c r="G266">
        <v>1.3182807560000001</v>
      </c>
      <c r="H266">
        <v>2.0585589870000001</v>
      </c>
      <c r="I266" t="s">
        <v>131</v>
      </c>
      <c r="J266" t="s">
        <v>128</v>
      </c>
    </row>
    <row r="267" spans="1:10">
      <c r="A267" s="14">
        <v>40131</v>
      </c>
      <c r="B267">
        <v>18</v>
      </c>
      <c r="C267" t="s">
        <v>83</v>
      </c>
      <c r="D267">
        <v>589.59199999999998</v>
      </c>
      <c r="E267">
        <v>7518.9644589999998</v>
      </c>
      <c r="F267">
        <v>1.6905150389999998E-2</v>
      </c>
      <c r="G267">
        <v>2.7794714030000001</v>
      </c>
      <c r="H267">
        <v>0.60821458240000004</v>
      </c>
      <c r="I267" t="s">
        <v>131</v>
      </c>
      <c r="J267" t="s">
        <v>128</v>
      </c>
    </row>
    <row r="268" spans="1:10">
      <c r="A268" s="14">
        <v>40131</v>
      </c>
      <c r="B268">
        <v>18</v>
      </c>
      <c r="C268" t="s">
        <v>82</v>
      </c>
      <c r="D268">
        <v>214.91399999999999</v>
      </c>
      <c r="E268">
        <v>29237.574949999998</v>
      </c>
      <c r="F268">
        <v>1.5174861019999999E-2</v>
      </c>
      <c r="G268">
        <v>0.31467192760000001</v>
      </c>
      <c r="H268">
        <v>4.8224387640000002</v>
      </c>
      <c r="I268" t="s">
        <v>131</v>
      </c>
      <c r="J268" t="s">
        <v>128</v>
      </c>
    </row>
    <row r="269" spans="1:10">
      <c r="A269" s="14">
        <v>40131</v>
      </c>
      <c r="B269">
        <v>18</v>
      </c>
      <c r="C269" t="s">
        <v>81</v>
      </c>
      <c r="D269">
        <v>213.61699999999999</v>
      </c>
      <c r="E269">
        <v>63066.132129999998</v>
      </c>
      <c r="F269">
        <v>1.1894968509999999E-2</v>
      </c>
      <c r="G269">
        <v>0.25108814940000002</v>
      </c>
      <c r="H269">
        <v>4.7373675520000003</v>
      </c>
      <c r="I269" t="s">
        <v>131</v>
      </c>
      <c r="J269" t="s">
        <v>128</v>
      </c>
    </row>
    <row r="270" spans="1:10">
      <c r="A270" s="14">
        <v>40131</v>
      </c>
      <c r="B270">
        <v>18</v>
      </c>
      <c r="C270" t="s">
        <v>80</v>
      </c>
      <c r="D270">
        <v>407.77100000000002</v>
      </c>
      <c r="E270">
        <v>74194.557920000007</v>
      </c>
      <c r="F270">
        <v>5.9124600209999999E-4</v>
      </c>
      <c r="G270">
        <v>1.2774918120000001</v>
      </c>
      <c r="H270">
        <v>4.628178409E-2</v>
      </c>
      <c r="I270" t="s">
        <v>131</v>
      </c>
      <c r="J270" t="s">
        <v>128</v>
      </c>
    </row>
    <row r="271" spans="1:10">
      <c r="A271" s="14">
        <v>40131</v>
      </c>
      <c r="B271">
        <v>18</v>
      </c>
      <c r="C271" t="s">
        <v>79</v>
      </c>
      <c r="D271">
        <v>421.55200000000002</v>
      </c>
      <c r="E271">
        <v>27478.611519999999</v>
      </c>
      <c r="F271">
        <v>5.1633240430000004E-4</v>
      </c>
      <c r="G271">
        <v>1.1130842670000001</v>
      </c>
      <c r="H271">
        <v>4.6387539509999999E-2</v>
      </c>
      <c r="I271" t="s">
        <v>131</v>
      </c>
      <c r="J271" t="s">
        <v>128</v>
      </c>
    </row>
    <row r="272" spans="1:10">
      <c r="A272" s="14">
        <v>40131</v>
      </c>
      <c r="B272">
        <v>19</v>
      </c>
      <c r="C272" t="s">
        <v>126</v>
      </c>
      <c r="D272">
        <v>396.15300000000002</v>
      </c>
      <c r="E272">
        <v>9007.7974140000006</v>
      </c>
      <c r="F272">
        <v>1.1882764990000001</v>
      </c>
      <c r="G272">
        <v>0.93940135319999996</v>
      </c>
      <c r="H272">
        <f t="shared" ref="H272:H274" si="18">J272/1000</f>
        <v>0.12649295159999999</v>
      </c>
      <c r="I272" t="s">
        <v>127</v>
      </c>
      <c r="J272">
        <v>126.4929516</v>
      </c>
    </row>
    <row r="273" spans="1:10">
      <c r="A273" s="14">
        <v>40131</v>
      </c>
      <c r="B273" s="21">
        <v>19</v>
      </c>
      <c r="C273" s="21" t="s">
        <v>129</v>
      </c>
      <c r="D273" s="21">
        <v>308.21499999999997</v>
      </c>
      <c r="E273" s="21">
        <v>7982.5702090000004</v>
      </c>
      <c r="F273" s="21">
        <v>1.1348841169999999</v>
      </c>
      <c r="G273" s="21">
        <v>0.85394920439999999</v>
      </c>
      <c r="H273">
        <f t="shared" si="18"/>
        <v>0.13289831659999998</v>
      </c>
      <c r="I273" s="21" t="s">
        <v>127</v>
      </c>
      <c r="J273" s="21">
        <v>132.89831659999999</v>
      </c>
    </row>
    <row r="274" spans="1:10">
      <c r="A274" s="14">
        <v>40131</v>
      </c>
      <c r="B274">
        <v>19</v>
      </c>
      <c r="C274" t="s">
        <v>130</v>
      </c>
      <c r="D274">
        <v>394.40100000000001</v>
      </c>
      <c r="E274">
        <v>7908.2386919999999</v>
      </c>
      <c r="F274">
        <v>0.57097426699999998</v>
      </c>
      <c r="G274">
        <v>0.46235391040000001</v>
      </c>
      <c r="H274">
        <f t="shared" si="18"/>
        <v>0.1234929032</v>
      </c>
      <c r="I274" t="s">
        <v>127</v>
      </c>
      <c r="J274">
        <v>123.4929032</v>
      </c>
    </row>
    <row r="275" spans="1:10">
      <c r="A275" s="14">
        <v>40131</v>
      </c>
      <c r="B275">
        <v>19</v>
      </c>
      <c r="C275" t="s">
        <v>50</v>
      </c>
      <c r="D275">
        <v>317.93299999999999</v>
      </c>
      <c r="E275">
        <v>617822.47349999996</v>
      </c>
      <c r="F275">
        <v>0.1568112555</v>
      </c>
      <c r="G275">
        <v>0.49346353980000002</v>
      </c>
      <c r="H275">
        <v>31.77767815</v>
      </c>
      <c r="I275" t="s">
        <v>131</v>
      </c>
      <c r="J275" t="s">
        <v>128</v>
      </c>
    </row>
    <row r="276" spans="1:10">
      <c r="A276" s="14">
        <v>40131</v>
      </c>
      <c r="B276">
        <v>19</v>
      </c>
      <c r="C276" t="s">
        <v>49</v>
      </c>
      <c r="D276">
        <v>315.887</v>
      </c>
      <c r="E276">
        <v>321197.01569999999</v>
      </c>
      <c r="F276">
        <v>0.13538660899999999</v>
      </c>
      <c r="G276">
        <v>0.42285442899999998</v>
      </c>
      <c r="H276">
        <v>32.017308960000001</v>
      </c>
      <c r="I276" t="s">
        <v>131</v>
      </c>
      <c r="J276" t="s">
        <v>128</v>
      </c>
    </row>
    <row r="277" spans="1:10">
      <c r="A277" s="14">
        <v>40131</v>
      </c>
      <c r="B277">
        <v>19</v>
      </c>
      <c r="C277" t="s">
        <v>48</v>
      </c>
      <c r="D277">
        <v>766.49</v>
      </c>
      <c r="E277">
        <v>191060.24230000001</v>
      </c>
      <c r="F277">
        <v>7.9457846839999999E-2</v>
      </c>
      <c r="G277">
        <v>0.25173012150000001</v>
      </c>
      <c r="H277">
        <v>31.564695700000001</v>
      </c>
      <c r="I277" t="s">
        <v>131</v>
      </c>
      <c r="J277" t="s">
        <v>128</v>
      </c>
    </row>
    <row r="278" spans="1:10">
      <c r="A278" s="14">
        <v>40131</v>
      </c>
      <c r="B278">
        <v>19</v>
      </c>
      <c r="C278" t="s">
        <v>47</v>
      </c>
      <c r="D278">
        <v>279.077</v>
      </c>
      <c r="E278">
        <v>7460.256026</v>
      </c>
      <c r="F278">
        <v>1.3657141459999999E-2</v>
      </c>
      <c r="G278">
        <v>0.35040455640000001</v>
      </c>
      <c r="H278">
        <v>3.8975353510000001</v>
      </c>
      <c r="I278" t="s">
        <v>131</v>
      </c>
      <c r="J278" t="s">
        <v>128</v>
      </c>
    </row>
    <row r="279" spans="1:10">
      <c r="A279" s="14">
        <v>40131</v>
      </c>
      <c r="B279">
        <v>19</v>
      </c>
      <c r="C279" t="s">
        <v>46</v>
      </c>
      <c r="D279">
        <v>285.21300000000002</v>
      </c>
      <c r="E279">
        <v>110665.6591</v>
      </c>
      <c r="F279">
        <v>2.7619602300000001E-2</v>
      </c>
      <c r="G279">
        <v>0.62642872559999996</v>
      </c>
      <c r="H279">
        <v>4.4090574350000002</v>
      </c>
      <c r="I279" t="s">
        <v>131</v>
      </c>
      <c r="J279" t="s">
        <v>128</v>
      </c>
    </row>
    <row r="280" spans="1:10">
      <c r="A280" s="14">
        <v>40131</v>
      </c>
      <c r="B280">
        <v>19</v>
      </c>
      <c r="C280" t="s">
        <v>45</v>
      </c>
      <c r="D280">
        <v>257.61</v>
      </c>
      <c r="E280">
        <v>37931.685469999997</v>
      </c>
      <c r="F280">
        <v>3.1379929490000001E-3</v>
      </c>
      <c r="G280">
        <v>0.70788610259999996</v>
      </c>
      <c r="H280">
        <v>0.44329065610000001</v>
      </c>
      <c r="I280" t="s">
        <v>131</v>
      </c>
      <c r="J280" t="s">
        <v>128</v>
      </c>
    </row>
    <row r="281" spans="1:10">
      <c r="A281" s="14">
        <v>40131</v>
      </c>
      <c r="B281">
        <v>19</v>
      </c>
      <c r="C281" t="s">
        <v>84</v>
      </c>
      <c r="D281">
        <v>259.37200000000001</v>
      </c>
      <c r="E281">
        <v>25702.181550000001</v>
      </c>
      <c r="F281">
        <v>2.9215713060000001E-3</v>
      </c>
      <c r="G281">
        <v>0.65896848370000005</v>
      </c>
      <c r="H281">
        <v>0.44335524059999998</v>
      </c>
      <c r="I281" t="s">
        <v>131</v>
      </c>
      <c r="J281" t="s">
        <v>128</v>
      </c>
    </row>
    <row r="282" spans="1:10">
      <c r="A282" s="14">
        <v>40131</v>
      </c>
      <c r="B282">
        <v>19</v>
      </c>
      <c r="C282" t="s">
        <v>83</v>
      </c>
      <c r="D282">
        <v>589.59199999999998</v>
      </c>
      <c r="E282">
        <v>15087.75692</v>
      </c>
      <c r="F282">
        <v>1.3656048130000001E-2</v>
      </c>
      <c r="G282">
        <v>1.118926511</v>
      </c>
      <c r="H282">
        <v>1.2204597880000001</v>
      </c>
      <c r="I282" t="s">
        <v>131</v>
      </c>
      <c r="J282" t="s">
        <v>128</v>
      </c>
    </row>
    <row r="283" spans="1:10">
      <c r="A283" s="14">
        <v>40131</v>
      </c>
      <c r="B283">
        <v>19</v>
      </c>
      <c r="C283" t="s">
        <v>82</v>
      </c>
      <c r="D283">
        <v>214.91399999999999</v>
      </c>
      <c r="E283">
        <v>25343.818009999999</v>
      </c>
      <c r="F283">
        <v>1.7498384959999998E-2</v>
      </c>
      <c r="G283">
        <v>0.41860128000000002</v>
      </c>
      <c r="H283">
        <v>4.1802034060000004</v>
      </c>
      <c r="I283" t="s">
        <v>131</v>
      </c>
      <c r="J283" t="s">
        <v>128</v>
      </c>
    </row>
    <row r="284" spans="1:10">
      <c r="A284" s="14">
        <v>40131</v>
      </c>
      <c r="B284">
        <v>19</v>
      </c>
      <c r="C284" t="s">
        <v>81</v>
      </c>
      <c r="D284">
        <v>213.61699999999999</v>
      </c>
      <c r="E284">
        <v>54056.545330000001</v>
      </c>
      <c r="F284">
        <v>1.9766862310000001E-2</v>
      </c>
      <c r="G284">
        <v>0.48679775320000002</v>
      </c>
      <c r="H284">
        <v>4.0605902909999996</v>
      </c>
      <c r="I284" t="s">
        <v>131</v>
      </c>
      <c r="J284" t="s">
        <v>128</v>
      </c>
    </row>
    <row r="285" spans="1:10">
      <c r="A285" s="14">
        <v>40131</v>
      </c>
      <c r="B285">
        <v>19</v>
      </c>
      <c r="C285" t="s">
        <v>80</v>
      </c>
      <c r="D285">
        <v>407.77100000000002</v>
      </c>
      <c r="E285">
        <v>98957.357069999998</v>
      </c>
      <c r="F285">
        <v>2.045533675E-4</v>
      </c>
      <c r="G285">
        <v>0.33137558340000001</v>
      </c>
      <c r="H285">
        <v>6.1728557490000002E-2</v>
      </c>
      <c r="I285" t="s">
        <v>131</v>
      </c>
      <c r="J285" t="s">
        <v>128</v>
      </c>
    </row>
    <row r="286" spans="1:10">
      <c r="A286" s="14">
        <v>40131</v>
      </c>
      <c r="B286">
        <v>19</v>
      </c>
      <c r="C286" t="s">
        <v>79</v>
      </c>
      <c r="D286">
        <v>421.55200000000002</v>
      </c>
      <c r="E286">
        <v>35918.513529999997</v>
      </c>
      <c r="F286">
        <v>4.0155964329999998E-4</v>
      </c>
      <c r="G286">
        <v>0.66225485620000002</v>
      </c>
      <c r="H286">
        <v>6.0635213100000002E-2</v>
      </c>
      <c r="I286" t="s">
        <v>131</v>
      </c>
      <c r="J286" t="s">
        <v>128</v>
      </c>
    </row>
    <row r="287" spans="1:10">
      <c r="A287" s="14">
        <v>40131</v>
      </c>
      <c r="B287">
        <v>20</v>
      </c>
      <c r="C287" t="s">
        <v>126</v>
      </c>
      <c r="D287">
        <v>396.15300000000002</v>
      </c>
      <c r="E287">
        <v>21359.7588</v>
      </c>
      <c r="F287">
        <v>2.7980747639999999</v>
      </c>
      <c r="G287">
        <v>0.93285738569999999</v>
      </c>
      <c r="H287">
        <f t="shared" ref="H287:H289" si="19">J287/1000</f>
        <v>0.29994668070000002</v>
      </c>
      <c r="I287" t="s">
        <v>127</v>
      </c>
      <c r="J287">
        <v>299.9466807</v>
      </c>
    </row>
    <row r="288" spans="1:10">
      <c r="A288" s="14">
        <v>40131</v>
      </c>
      <c r="B288" s="21">
        <v>20</v>
      </c>
      <c r="C288" s="21" t="s">
        <v>129</v>
      </c>
      <c r="D288" s="21">
        <v>308.21499999999997</v>
      </c>
      <c r="E288" s="21">
        <v>18172.073690000001</v>
      </c>
      <c r="F288" s="21">
        <v>6.1709014990000002</v>
      </c>
      <c r="G288" s="21">
        <v>2.039705149</v>
      </c>
      <c r="H288">
        <f t="shared" si="19"/>
        <v>0.30253889890000002</v>
      </c>
      <c r="I288" s="21" t="s">
        <v>127</v>
      </c>
      <c r="J288" s="21">
        <v>302.53889889999999</v>
      </c>
    </row>
    <row r="289" spans="1:10">
      <c r="A289" s="14">
        <v>40131</v>
      </c>
      <c r="B289">
        <v>20</v>
      </c>
      <c r="C289" t="s">
        <v>130</v>
      </c>
      <c r="D289">
        <v>394.40100000000001</v>
      </c>
      <c r="E289">
        <v>19337.684369999999</v>
      </c>
      <c r="F289">
        <v>3.7808902600000001</v>
      </c>
      <c r="G289">
        <v>1.2520664349999999</v>
      </c>
      <c r="H289">
        <f t="shared" si="19"/>
        <v>0.30197201630000003</v>
      </c>
      <c r="I289" t="s">
        <v>127</v>
      </c>
      <c r="J289">
        <v>301.97201630000001</v>
      </c>
    </row>
    <row r="290" spans="1:10">
      <c r="A290" s="14">
        <v>40131</v>
      </c>
      <c r="B290">
        <v>20</v>
      </c>
      <c r="C290" t="s">
        <v>50</v>
      </c>
      <c r="D290">
        <v>317.93299999999999</v>
      </c>
      <c r="E290">
        <v>718838.03229999996</v>
      </c>
      <c r="F290">
        <v>0.41524162999999997</v>
      </c>
      <c r="G290">
        <v>1.123081776</v>
      </c>
      <c r="H290">
        <v>36.973410020000003</v>
      </c>
      <c r="I290" t="s">
        <v>131</v>
      </c>
      <c r="J290" t="s">
        <v>128</v>
      </c>
    </row>
    <row r="291" spans="1:10">
      <c r="A291" s="14">
        <v>40131</v>
      </c>
      <c r="B291">
        <v>20</v>
      </c>
      <c r="C291" t="s">
        <v>49</v>
      </c>
      <c r="D291">
        <v>315.887</v>
      </c>
      <c r="E291">
        <v>373640.95799999998</v>
      </c>
      <c r="F291">
        <v>0.3879646873</v>
      </c>
      <c r="G291">
        <v>1.0416561820000001</v>
      </c>
      <c r="H291">
        <v>37.244984870000003</v>
      </c>
      <c r="I291" t="s">
        <v>131</v>
      </c>
      <c r="J291" t="s">
        <v>128</v>
      </c>
    </row>
    <row r="292" spans="1:10">
      <c r="A292" s="14">
        <v>40131</v>
      </c>
      <c r="B292">
        <v>20</v>
      </c>
      <c r="C292" t="s">
        <v>48</v>
      </c>
      <c r="D292">
        <v>766.49</v>
      </c>
      <c r="E292">
        <v>237095.0361</v>
      </c>
      <c r="F292">
        <v>0.44766269990000002</v>
      </c>
      <c r="G292">
        <v>1.1428708750000001</v>
      </c>
      <c r="H292">
        <v>39.170015569999997</v>
      </c>
      <c r="I292" t="s">
        <v>131</v>
      </c>
      <c r="J292" t="s">
        <v>128</v>
      </c>
    </row>
    <row r="293" spans="1:10">
      <c r="A293" s="14">
        <v>40131</v>
      </c>
      <c r="B293">
        <v>20</v>
      </c>
      <c r="C293" t="s">
        <v>47</v>
      </c>
      <c r="D293">
        <v>279.077</v>
      </c>
      <c r="E293">
        <v>11505.93614</v>
      </c>
      <c r="F293">
        <v>1.650986711E-2</v>
      </c>
      <c r="G293">
        <v>0.27465359480000001</v>
      </c>
      <c r="H293">
        <v>6.0111600310000002</v>
      </c>
      <c r="I293" t="s">
        <v>131</v>
      </c>
      <c r="J293" t="s">
        <v>128</v>
      </c>
    </row>
    <row r="294" spans="1:10">
      <c r="A294" s="14">
        <v>40131</v>
      </c>
      <c r="B294">
        <v>20</v>
      </c>
      <c r="C294" t="s">
        <v>46</v>
      </c>
      <c r="D294">
        <v>285.21300000000002</v>
      </c>
      <c r="E294">
        <v>168673.75510000001</v>
      </c>
      <c r="F294">
        <v>6.8960768919999998E-2</v>
      </c>
      <c r="G294">
        <v>1.0261756390000001</v>
      </c>
      <c r="H294">
        <v>6.7201720920000003</v>
      </c>
      <c r="I294" t="s">
        <v>131</v>
      </c>
      <c r="J294" t="s">
        <v>128</v>
      </c>
    </row>
    <row r="295" spans="1:10">
      <c r="A295" s="14">
        <v>40131</v>
      </c>
      <c r="B295">
        <v>20</v>
      </c>
      <c r="C295" t="s">
        <v>45</v>
      </c>
      <c r="D295">
        <v>257.61</v>
      </c>
      <c r="E295">
        <v>187073.60219999999</v>
      </c>
      <c r="F295">
        <v>2.332404951E-2</v>
      </c>
      <c r="G295">
        <v>1.0668540479999999</v>
      </c>
      <c r="H295">
        <v>2.186245585</v>
      </c>
      <c r="I295" t="s">
        <v>131</v>
      </c>
      <c r="J295" t="s">
        <v>128</v>
      </c>
    </row>
    <row r="296" spans="1:10">
      <c r="A296" s="14">
        <v>40131</v>
      </c>
      <c r="B296">
        <v>20</v>
      </c>
      <c r="C296" t="s">
        <v>84</v>
      </c>
      <c r="D296">
        <v>259.37200000000001</v>
      </c>
      <c r="E296">
        <v>126942.49559999999</v>
      </c>
      <c r="F296">
        <v>5.118216234E-3</v>
      </c>
      <c r="G296">
        <v>0.23373822329999999</v>
      </c>
      <c r="H296">
        <v>2.1897215449999998</v>
      </c>
      <c r="I296" t="s">
        <v>131</v>
      </c>
      <c r="J296" t="s">
        <v>128</v>
      </c>
    </row>
    <row r="297" spans="1:10">
      <c r="A297" s="14">
        <v>40131</v>
      </c>
      <c r="B297">
        <v>20</v>
      </c>
      <c r="C297" t="s">
        <v>83</v>
      </c>
      <c r="D297">
        <v>589.59199999999998</v>
      </c>
      <c r="E297">
        <v>15321.15</v>
      </c>
      <c r="F297">
        <v>7.4710542800000002E-3</v>
      </c>
      <c r="G297">
        <v>0.60282566039999996</v>
      </c>
      <c r="H297">
        <v>1.239339127</v>
      </c>
      <c r="I297" t="s">
        <v>131</v>
      </c>
      <c r="J297" t="s">
        <v>128</v>
      </c>
    </row>
    <row r="298" spans="1:10">
      <c r="A298" s="14">
        <v>40131</v>
      </c>
      <c r="B298">
        <v>20</v>
      </c>
      <c r="C298" t="s">
        <v>82</v>
      </c>
      <c r="D298">
        <v>214.91399999999999</v>
      </c>
      <c r="E298">
        <v>27899.412540000001</v>
      </c>
      <c r="F298">
        <v>2.94089079E-2</v>
      </c>
      <c r="G298">
        <v>0.63908476550000004</v>
      </c>
      <c r="H298">
        <v>4.6017225699999997</v>
      </c>
      <c r="I298" t="s">
        <v>131</v>
      </c>
      <c r="J298" t="s">
        <v>128</v>
      </c>
    </row>
    <row r="299" spans="1:10">
      <c r="A299" s="14">
        <v>40131</v>
      </c>
      <c r="B299">
        <v>20</v>
      </c>
      <c r="C299" t="s">
        <v>81</v>
      </c>
      <c r="D299">
        <v>213.61699999999999</v>
      </c>
      <c r="E299">
        <v>58818.960610000002</v>
      </c>
      <c r="F299">
        <v>3.9777238460000003E-2</v>
      </c>
      <c r="G299">
        <v>0.90027750439999998</v>
      </c>
      <c r="H299">
        <v>4.4183308219999997</v>
      </c>
      <c r="I299" t="s">
        <v>131</v>
      </c>
      <c r="J299" t="s">
        <v>128</v>
      </c>
    </row>
    <row r="300" spans="1:10">
      <c r="A300" s="14">
        <v>40131</v>
      </c>
      <c r="B300">
        <v>20</v>
      </c>
      <c r="C300" t="s">
        <v>80</v>
      </c>
      <c r="D300">
        <v>407.77100000000002</v>
      </c>
      <c r="E300">
        <v>220024.2242</v>
      </c>
      <c r="F300">
        <v>1.4762271680000001E-3</v>
      </c>
      <c r="G300">
        <v>1.0755847970000001</v>
      </c>
      <c r="H300">
        <v>0.13724879449999999</v>
      </c>
      <c r="I300" t="s">
        <v>131</v>
      </c>
      <c r="J300" t="s">
        <v>128</v>
      </c>
    </row>
    <row r="301" spans="1:10">
      <c r="A301" s="14">
        <v>40131</v>
      </c>
      <c r="B301">
        <v>20</v>
      </c>
      <c r="C301" t="s">
        <v>79</v>
      </c>
      <c r="D301">
        <v>421.55200000000002</v>
      </c>
      <c r="E301">
        <v>81067.362550000005</v>
      </c>
      <c r="F301">
        <v>1.3902553490000001E-3</v>
      </c>
      <c r="G301">
        <v>1.0158789880000001</v>
      </c>
      <c r="H301">
        <v>0.13685245630000001</v>
      </c>
      <c r="I301" t="s">
        <v>131</v>
      </c>
      <c r="J301" t="s">
        <v>128</v>
      </c>
    </row>
    <row r="302" spans="1:10">
      <c r="A302" s="25">
        <v>40137</v>
      </c>
      <c r="B302" s="21">
        <v>21</v>
      </c>
      <c r="C302" s="21" t="s">
        <v>126</v>
      </c>
      <c r="D302" s="21">
        <v>396.15300000000002</v>
      </c>
      <c r="E302" s="21">
        <v>11361.8979</v>
      </c>
      <c r="F302" s="21">
        <v>1.538336025</v>
      </c>
      <c r="G302" s="21">
        <v>1.4724376159999999</v>
      </c>
      <c r="H302">
        <f t="shared" ref="H302:H304" si="20">J302/1000</f>
        <v>0.1044754636</v>
      </c>
      <c r="I302" s="21" t="s">
        <v>127</v>
      </c>
      <c r="J302" s="21">
        <v>104.4754636</v>
      </c>
    </row>
    <row r="303" spans="1:10">
      <c r="A303" s="25">
        <v>40137</v>
      </c>
      <c r="B303">
        <v>21</v>
      </c>
      <c r="C303" t="s">
        <v>129</v>
      </c>
      <c r="D303">
        <v>308.21499999999997</v>
      </c>
      <c r="E303">
        <v>7595.2371370000001</v>
      </c>
      <c r="F303">
        <v>1.2267456320000001</v>
      </c>
      <c r="G303">
        <v>1.1499233950000001</v>
      </c>
      <c r="H303">
        <f t="shared" si="20"/>
        <v>0.1066806396</v>
      </c>
      <c r="I303" t="s">
        <v>127</v>
      </c>
      <c r="J303">
        <v>106.68063960000001</v>
      </c>
    </row>
    <row r="304" spans="1:10">
      <c r="A304" s="25">
        <v>40137</v>
      </c>
      <c r="B304" s="21">
        <v>21</v>
      </c>
      <c r="C304" s="21" t="s">
        <v>130</v>
      </c>
      <c r="D304" s="21">
        <v>394.40100000000001</v>
      </c>
      <c r="E304" s="21">
        <v>8486.6909560000004</v>
      </c>
      <c r="F304" s="21">
        <v>0.91694396820000001</v>
      </c>
      <c r="G304" s="21">
        <v>0.88700499779999997</v>
      </c>
      <c r="H304">
        <f t="shared" si="20"/>
        <v>0.1033752877</v>
      </c>
      <c r="I304" s="21" t="s">
        <v>127</v>
      </c>
      <c r="J304" s="21">
        <v>103.3752877</v>
      </c>
    </row>
    <row r="305" spans="1:10">
      <c r="A305" s="25">
        <v>40137</v>
      </c>
      <c r="B305">
        <v>21</v>
      </c>
      <c r="C305" t="s">
        <v>50</v>
      </c>
      <c r="D305">
        <v>317.93299999999999</v>
      </c>
      <c r="E305">
        <v>466828.0906</v>
      </c>
      <c r="F305">
        <v>0.3685835905</v>
      </c>
      <c r="G305">
        <v>1.4822965269999999</v>
      </c>
      <c r="H305">
        <v>24.865712340000002</v>
      </c>
      <c r="I305" t="s">
        <v>131</v>
      </c>
      <c r="J305" t="s">
        <v>128</v>
      </c>
    </row>
    <row r="306" spans="1:10">
      <c r="A306" s="25">
        <v>40137</v>
      </c>
      <c r="B306">
        <v>21</v>
      </c>
      <c r="C306" t="s">
        <v>49</v>
      </c>
      <c r="D306">
        <v>315.887</v>
      </c>
      <c r="E306">
        <v>246183.08439999999</v>
      </c>
      <c r="F306">
        <v>0.35202781570000002</v>
      </c>
      <c r="G306">
        <v>1.4134446869999999</v>
      </c>
      <c r="H306">
        <v>24.90566621</v>
      </c>
      <c r="I306" t="s">
        <v>131</v>
      </c>
      <c r="J306" t="s">
        <v>128</v>
      </c>
    </row>
    <row r="307" spans="1:10">
      <c r="A307" s="25">
        <v>40137</v>
      </c>
      <c r="B307">
        <v>21</v>
      </c>
      <c r="C307" t="s">
        <v>48</v>
      </c>
      <c r="D307">
        <v>766.49</v>
      </c>
      <c r="E307">
        <v>206008.60519999999</v>
      </c>
      <c r="F307">
        <v>0.32721515130000001</v>
      </c>
      <c r="G307">
        <v>0.95843986079999999</v>
      </c>
      <c r="H307">
        <v>34.140394690000001</v>
      </c>
      <c r="I307" t="s">
        <v>131</v>
      </c>
      <c r="J307" t="s">
        <v>128</v>
      </c>
    </row>
    <row r="308" spans="1:10">
      <c r="A308" s="25">
        <v>40137</v>
      </c>
      <c r="B308">
        <v>21</v>
      </c>
      <c r="C308" t="s">
        <v>47</v>
      </c>
      <c r="D308">
        <v>279.077</v>
      </c>
      <c r="E308">
        <v>7553.6480279999996</v>
      </c>
      <c r="F308">
        <v>0.1097365137</v>
      </c>
      <c r="G308">
        <v>2.6125825599999999</v>
      </c>
      <c r="H308">
        <v>4.2003079799999998</v>
      </c>
      <c r="I308" t="s">
        <v>131</v>
      </c>
      <c r="J308" t="s">
        <v>128</v>
      </c>
    </row>
    <row r="309" spans="1:10">
      <c r="A309" s="25">
        <v>40137</v>
      </c>
      <c r="B309" s="21">
        <v>21</v>
      </c>
      <c r="C309" s="21" t="s">
        <v>46</v>
      </c>
      <c r="D309" s="21">
        <v>285.21300000000002</v>
      </c>
      <c r="E309" s="21">
        <v>109165.9415</v>
      </c>
      <c r="F309" s="21">
        <v>0.1555098177</v>
      </c>
      <c r="G309" s="21">
        <v>3.2066388639999999</v>
      </c>
      <c r="H309" s="21">
        <v>4.8496205630000002</v>
      </c>
      <c r="I309" s="21" t="s">
        <v>131</v>
      </c>
      <c r="J309" t="s">
        <v>128</v>
      </c>
    </row>
    <row r="310" spans="1:10">
      <c r="A310" s="25">
        <v>40137</v>
      </c>
      <c r="B310">
        <v>21</v>
      </c>
      <c r="C310" t="s">
        <v>45</v>
      </c>
      <c r="D310">
        <v>257.61</v>
      </c>
      <c r="E310">
        <v>209126.80790000001</v>
      </c>
      <c r="F310">
        <v>3.6707535620000002E-2</v>
      </c>
      <c r="G310">
        <v>1.421292126</v>
      </c>
      <c r="H310">
        <v>2.5826876090000002</v>
      </c>
      <c r="I310" t="s">
        <v>131</v>
      </c>
      <c r="J310" t="s">
        <v>128</v>
      </c>
    </row>
    <row r="311" spans="1:10">
      <c r="A311" s="25">
        <v>40137</v>
      </c>
      <c r="B311">
        <v>21</v>
      </c>
      <c r="C311" t="s">
        <v>84</v>
      </c>
      <c r="D311">
        <v>259.37200000000001</v>
      </c>
      <c r="E311">
        <v>140612.7936</v>
      </c>
      <c r="F311">
        <v>7.3435506659999997E-2</v>
      </c>
      <c r="G311">
        <v>2.8533121490000002</v>
      </c>
      <c r="H311">
        <v>2.5736934069999999</v>
      </c>
      <c r="I311" t="s">
        <v>131</v>
      </c>
      <c r="J311" t="s">
        <v>128</v>
      </c>
    </row>
    <row r="312" spans="1:10">
      <c r="A312" s="25">
        <v>40137</v>
      </c>
      <c r="B312">
        <v>21</v>
      </c>
      <c r="C312" t="s">
        <v>83</v>
      </c>
      <c r="D312">
        <v>589.59199999999998</v>
      </c>
      <c r="E312">
        <v>9212.1252430000004</v>
      </c>
      <c r="F312">
        <v>1.9835344219999999E-2</v>
      </c>
      <c r="G312">
        <v>2.4013937649999999</v>
      </c>
      <c r="H312">
        <v>0.82599299250000002</v>
      </c>
      <c r="I312" t="s">
        <v>131</v>
      </c>
      <c r="J312" t="s">
        <v>128</v>
      </c>
    </row>
    <row r="313" spans="1:10">
      <c r="A313" s="25">
        <v>40137</v>
      </c>
      <c r="B313">
        <v>21</v>
      </c>
      <c r="C313" t="s">
        <v>82</v>
      </c>
      <c r="D313">
        <v>214.91399999999999</v>
      </c>
      <c r="E313">
        <v>26085.175019999999</v>
      </c>
      <c r="F313">
        <v>1.4849033310000001E-2</v>
      </c>
      <c r="G313">
        <v>0.32474310420000002</v>
      </c>
      <c r="H313">
        <v>4.5725476890000003</v>
      </c>
      <c r="I313" t="s">
        <v>131</v>
      </c>
      <c r="J313" t="s">
        <v>128</v>
      </c>
    </row>
    <row r="314" spans="1:10">
      <c r="A314" s="25">
        <v>40137</v>
      </c>
      <c r="B314">
        <v>21</v>
      </c>
      <c r="C314" t="s">
        <v>81</v>
      </c>
      <c r="D314">
        <v>213.61699999999999</v>
      </c>
      <c r="E314">
        <v>63465.086510000001</v>
      </c>
      <c r="F314">
        <v>2.1727495610000001E-2</v>
      </c>
      <c r="G314">
        <v>0.48462782440000002</v>
      </c>
      <c r="H314">
        <v>4.4833363909999999</v>
      </c>
      <c r="I314" t="s">
        <v>131</v>
      </c>
      <c r="J314" t="s">
        <v>128</v>
      </c>
    </row>
    <row r="315" spans="1:10">
      <c r="A315" s="25">
        <v>40137</v>
      </c>
      <c r="B315">
        <v>21</v>
      </c>
      <c r="C315" t="s">
        <v>80</v>
      </c>
      <c r="D315">
        <v>407.77100000000002</v>
      </c>
      <c r="E315">
        <v>74035.392139999996</v>
      </c>
      <c r="F315">
        <v>9.5942407299999999E-4</v>
      </c>
      <c r="G315">
        <v>1.948364558</v>
      </c>
      <c r="H315">
        <v>4.9242533640000002E-2</v>
      </c>
      <c r="I315" t="s">
        <v>131</v>
      </c>
      <c r="J315" t="s">
        <v>128</v>
      </c>
    </row>
    <row r="316" spans="1:10">
      <c r="A316" s="25">
        <v>40137</v>
      </c>
      <c r="B316">
        <v>21</v>
      </c>
      <c r="C316" t="s">
        <v>79</v>
      </c>
      <c r="D316">
        <v>421.55200000000002</v>
      </c>
      <c r="E316">
        <v>26910.38841</v>
      </c>
      <c r="F316">
        <v>1.511421711E-3</v>
      </c>
      <c r="G316">
        <v>3.0371005659999999</v>
      </c>
      <c r="H316">
        <v>4.9765283639999998E-2</v>
      </c>
      <c r="I316" t="s">
        <v>131</v>
      </c>
      <c r="J316" t="s">
        <v>128</v>
      </c>
    </row>
    <row r="317" spans="1:10">
      <c r="A317" s="25">
        <v>40137</v>
      </c>
      <c r="B317" s="21">
        <v>22</v>
      </c>
      <c r="C317" s="21" t="s">
        <v>126</v>
      </c>
      <c r="D317" s="21">
        <v>396.15300000000002</v>
      </c>
      <c r="E317" s="21">
        <v>13851.520189999999</v>
      </c>
      <c r="F317" s="21">
        <v>0.32987161329999998</v>
      </c>
      <c r="G317" s="21">
        <v>0.25899064710000003</v>
      </c>
      <c r="H317">
        <f t="shared" ref="H317:H319" si="21">J317/1000</f>
        <v>0.12736815670000001</v>
      </c>
      <c r="I317" s="21" t="s">
        <v>127</v>
      </c>
      <c r="J317" s="21">
        <v>127.3681567</v>
      </c>
    </row>
    <row r="318" spans="1:10">
      <c r="A318" s="25">
        <v>40137</v>
      </c>
      <c r="B318">
        <v>22</v>
      </c>
      <c r="C318" t="s">
        <v>129</v>
      </c>
      <c r="D318">
        <v>308.21499999999997</v>
      </c>
      <c r="E318">
        <v>9334.4859109999998</v>
      </c>
      <c r="F318">
        <v>1.8973487490000001</v>
      </c>
      <c r="G318">
        <v>1.447146464</v>
      </c>
      <c r="H318">
        <f t="shared" si="21"/>
        <v>0.1311096558</v>
      </c>
      <c r="I318" t="s">
        <v>127</v>
      </c>
      <c r="J318">
        <v>131.10965580000001</v>
      </c>
    </row>
    <row r="319" spans="1:10">
      <c r="A319" s="25">
        <v>40137</v>
      </c>
      <c r="B319" s="21">
        <v>22</v>
      </c>
      <c r="C319" s="21" t="s">
        <v>130</v>
      </c>
      <c r="D319" s="21">
        <v>394.40100000000001</v>
      </c>
      <c r="E319" s="21">
        <v>10388.42302</v>
      </c>
      <c r="F319" s="21">
        <v>1.2044229989999999</v>
      </c>
      <c r="G319" s="21">
        <v>0.95181176909999998</v>
      </c>
      <c r="H319">
        <f t="shared" si="21"/>
        <v>0.12654004059999999</v>
      </c>
      <c r="I319" s="21" t="s">
        <v>127</v>
      </c>
      <c r="J319" s="21">
        <v>126.5400406</v>
      </c>
    </row>
    <row r="320" spans="1:10">
      <c r="A320" s="25">
        <v>40137</v>
      </c>
      <c r="B320">
        <v>22</v>
      </c>
      <c r="C320" t="s">
        <v>50</v>
      </c>
      <c r="D320">
        <v>317.93299999999999</v>
      </c>
      <c r="E320">
        <v>744534.91540000006</v>
      </c>
      <c r="F320">
        <v>0.70386243150000005</v>
      </c>
      <c r="G320">
        <v>1.774838302</v>
      </c>
      <c r="H320">
        <v>39.657834229999999</v>
      </c>
      <c r="I320" t="s">
        <v>131</v>
      </c>
      <c r="J320" t="s">
        <v>128</v>
      </c>
    </row>
    <row r="321" spans="1:10">
      <c r="A321" s="25">
        <v>40137</v>
      </c>
      <c r="B321">
        <v>22</v>
      </c>
      <c r="C321" t="s">
        <v>49</v>
      </c>
      <c r="D321">
        <v>315.887</v>
      </c>
      <c r="E321">
        <v>394116.67229999998</v>
      </c>
      <c r="F321">
        <v>0.99179040350000003</v>
      </c>
      <c r="G321">
        <v>2.4874544680000001</v>
      </c>
      <c r="H321">
        <v>39.871700820000001</v>
      </c>
      <c r="I321" t="s">
        <v>131</v>
      </c>
      <c r="J321" t="s">
        <v>128</v>
      </c>
    </row>
    <row r="322" spans="1:10">
      <c r="A322" s="25">
        <v>40137</v>
      </c>
      <c r="B322">
        <v>22</v>
      </c>
      <c r="C322" t="s">
        <v>48</v>
      </c>
      <c r="D322">
        <v>766.49</v>
      </c>
      <c r="E322">
        <v>232284.27170000001</v>
      </c>
      <c r="F322">
        <v>0.73112442109999998</v>
      </c>
      <c r="G322">
        <v>1.8992770059999999</v>
      </c>
      <c r="H322">
        <v>38.494880879999997</v>
      </c>
      <c r="I322" t="s">
        <v>131</v>
      </c>
      <c r="J322" t="s">
        <v>128</v>
      </c>
    </row>
    <row r="323" spans="1:10">
      <c r="A323" s="25">
        <v>40137</v>
      </c>
      <c r="B323">
        <v>22</v>
      </c>
      <c r="C323" t="s">
        <v>47</v>
      </c>
      <c r="D323">
        <v>279.077</v>
      </c>
      <c r="E323">
        <v>11079.063039999999</v>
      </c>
      <c r="F323">
        <v>0.17883568010000001</v>
      </c>
      <c r="G323">
        <v>2.9028643789999999</v>
      </c>
      <c r="H323">
        <v>6.1606626000000002</v>
      </c>
      <c r="I323" t="s">
        <v>131</v>
      </c>
      <c r="J323" t="s">
        <v>128</v>
      </c>
    </row>
    <row r="324" spans="1:10">
      <c r="A324" s="25">
        <v>40137</v>
      </c>
      <c r="B324" s="21">
        <v>22</v>
      </c>
      <c r="C324" s="21" t="s">
        <v>46</v>
      </c>
      <c r="D324" s="21">
        <v>285.21300000000002</v>
      </c>
      <c r="E324" s="21">
        <v>160709.4345</v>
      </c>
      <c r="F324" s="21">
        <v>0.2133504138</v>
      </c>
      <c r="G324" s="21">
        <v>2.9883504080000001</v>
      </c>
      <c r="H324" s="21">
        <v>7.139404174</v>
      </c>
      <c r="I324" s="21" t="s">
        <v>131</v>
      </c>
      <c r="J324" t="s">
        <v>128</v>
      </c>
    </row>
    <row r="325" spans="1:10">
      <c r="A325" s="25">
        <v>40137</v>
      </c>
      <c r="B325">
        <v>22</v>
      </c>
      <c r="C325" t="s">
        <v>45</v>
      </c>
      <c r="D325">
        <v>257.61</v>
      </c>
      <c r="E325">
        <v>136543.3334</v>
      </c>
      <c r="F325">
        <v>5.3741865239999999E-2</v>
      </c>
      <c r="G325">
        <v>3.186985328</v>
      </c>
      <c r="H325">
        <v>1.68629158</v>
      </c>
      <c r="I325" t="s">
        <v>131</v>
      </c>
      <c r="J325" t="s">
        <v>128</v>
      </c>
    </row>
    <row r="326" spans="1:10">
      <c r="A326" s="25">
        <v>40137</v>
      </c>
      <c r="B326">
        <v>22</v>
      </c>
      <c r="C326" t="s">
        <v>84</v>
      </c>
      <c r="D326">
        <v>259.37200000000001</v>
      </c>
      <c r="E326">
        <v>92202.659360000005</v>
      </c>
      <c r="F326">
        <v>5.3264980670000003E-2</v>
      </c>
      <c r="G326">
        <v>3.1562133540000001</v>
      </c>
      <c r="H326">
        <v>1.687622942</v>
      </c>
      <c r="I326" t="s">
        <v>131</v>
      </c>
      <c r="J326" t="s">
        <v>128</v>
      </c>
    </row>
    <row r="327" spans="1:10">
      <c r="A327" s="25">
        <v>40137</v>
      </c>
      <c r="B327">
        <v>22</v>
      </c>
      <c r="C327" t="s">
        <v>83</v>
      </c>
      <c r="D327">
        <v>589.59199999999998</v>
      </c>
      <c r="E327">
        <v>7371.2504499999995</v>
      </c>
      <c r="F327">
        <v>1.935745262E-2</v>
      </c>
      <c r="G327">
        <v>2.9288053459999999</v>
      </c>
      <c r="H327">
        <v>0.66093339559999997</v>
      </c>
      <c r="I327" t="s">
        <v>131</v>
      </c>
      <c r="J327" t="s">
        <v>128</v>
      </c>
    </row>
    <row r="328" spans="1:10">
      <c r="A328" s="25">
        <v>40137</v>
      </c>
      <c r="B328">
        <v>22</v>
      </c>
      <c r="C328" t="s">
        <v>82</v>
      </c>
      <c r="D328">
        <v>214.91399999999999</v>
      </c>
      <c r="E328">
        <v>38729.484880000004</v>
      </c>
      <c r="F328">
        <v>3.06190309E-2</v>
      </c>
      <c r="G328">
        <v>0.45100902430000001</v>
      </c>
      <c r="H328">
        <v>6.789006262</v>
      </c>
      <c r="I328" t="s">
        <v>131</v>
      </c>
      <c r="J328" t="s">
        <v>128</v>
      </c>
    </row>
    <row r="329" spans="1:10">
      <c r="A329" s="25">
        <v>40137</v>
      </c>
      <c r="B329">
        <v>22</v>
      </c>
      <c r="C329" t="s">
        <v>81</v>
      </c>
      <c r="D329">
        <v>213.61699999999999</v>
      </c>
      <c r="E329">
        <v>92679.904580000002</v>
      </c>
      <c r="F329">
        <v>4.2346871250000001E-2</v>
      </c>
      <c r="G329">
        <v>0.64679894250000003</v>
      </c>
      <c r="H329">
        <v>6.5471460260000001</v>
      </c>
      <c r="I329" t="s">
        <v>131</v>
      </c>
      <c r="J329" t="s">
        <v>128</v>
      </c>
    </row>
    <row r="330" spans="1:10">
      <c r="A330" s="25">
        <v>40137</v>
      </c>
      <c r="B330">
        <v>22</v>
      </c>
      <c r="C330" t="s">
        <v>80</v>
      </c>
      <c r="D330">
        <v>407.77100000000002</v>
      </c>
      <c r="E330">
        <v>135458.04259999999</v>
      </c>
      <c r="F330">
        <v>2.7133887449999998E-3</v>
      </c>
      <c r="G330">
        <v>3.0116618970000002</v>
      </c>
      <c r="H330">
        <v>9.0096061160000004E-2</v>
      </c>
      <c r="I330" t="s">
        <v>131</v>
      </c>
      <c r="J330" t="s">
        <v>128</v>
      </c>
    </row>
    <row r="331" spans="1:10">
      <c r="A331" s="25">
        <v>40137</v>
      </c>
      <c r="B331">
        <v>22</v>
      </c>
      <c r="C331" t="s">
        <v>79</v>
      </c>
      <c r="D331">
        <v>421.55200000000002</v>
      </c>
      <c r="E331">
        <v>49636.461009999999</v>
      </c>
      <c r="F331">
        <v>2.471812411E-3</v>
      </c>
      <c r="G331">
        <v>2.692825316</v>
      </c>
      <c r="H331">
        <v>9.1792527220000003E-2</v>
      </c>
      <c r="I331" t="s">
        <v>131</v>
      </c>
      <c r="J331" t="s">
        <v>128</v>
      </c>
    </row>
    <row r="332" spans="1:10">
      <c r="A332" s="25">
        <v>40137</v>
      </c>
      <c r="B332" s="21">
        <v>23</v>
      </c>
      <c r="C332" s="21" t="s">
        <v>126</v>
      </c>
      <c r="D332" s="21">
        <v>396.15300000000002</v>
      </c>
      <c r="E332" s="21">
        <v>16662.50519</v>
      </c>
      <c r="F332" s="21">
        <v>3.8829915349999999</v>
      </c>
      <c r="G332" s="21">
        <v>2.534327416</v>
      </c>
      <c r="H332">
        <f t="shared" ref="H332:H334" si="22">J332/1000</f>
        <v>0.15321585959999998</v>
      </c>
      <c r="I332" s="21" t="s">
        <v>127</v>
      </c>
      <c r="J332" s="21">
        <v>153.21585959999999</v>
      </c>
    </row>
    <row r="333" spans="1:10">
      <c r="A333" s="25">
        <v>40137</v>
      </c>
      <c r="B333">
        <v>23</v>
      </c>
      <c r="C333" t="s">
        <v>129</v>
      </c>
      <c r="D333">
        <v>308.21499999999997</v>
      </c>
      <c r="E333">
        <v>11308.64501</v>
      </c>
      <c r="F333">
        <v>3.9376086319999999</v>
      </c>
      <c r="G333">
        <v>2.4790067210000002</v>
      </c>
      <c r="H333">
        <f t="shared" si="22"/>
        <v>0.15883815879999999</v>
      </c>
      <c r="I333" t="s">
        <v>127</v>
      </c>
      <c r="J333">
        <v>158.8381588</v>
      </c>
    </row>
    <row r="334" spans="1:10">
      <c r="A334" s="25">
        <v>40137</v>
      </c>
      <c r="B334" s="21">
        <v>23</v>
      </c>
      <c r="C334" s="21" t="s">
        <v>130</v>
      </c>
      <c r="D334" s="21">
        <v>394.40100000000001</v>
      </c>
      <c r="E334" s="21">
        <v>12569.820110000001</v>
      </c>
      <c r="F334" s="21">
        <v>3.5522921649999999</v>
      </c>
      <c r="G334" s="21">
        <v>2.3200709810000002</v>
      </c>
      <c r="H334">
        <f t="shared" si="22"/>
        <v>0.15311135709999998</v>
      </c>
      <c r="I334" s="21" t="s">
        <v>127</v>
      </c>
      <c r="J334" s="21">
        <v>153.11135709999999</v>
      </c>
    </row>
    <row r="335" spans="1:10">
      <c r="A335" s="25">
        <v>40137</v>
      </c>
      <c r="B335">
        <v>23</v>
      </c>
      <c r="C335" t="s">
        <v>50</v>
      </c>
      <c r="D335">
        <v>317.93299999999999</v>
      </c>
      <c r="E335">
        <v>1066841.9820000001</v>
      </c>
      <c r="F335">
        <v>0.71067296099999999</v>
      </c>
      <c r="G335">
        <v>1.2506211540000001</v>
      </c>
      <c r="H335">
        <v>56.825598900000003</v>
      </c>
      <c r="I335" t="s">
        <v>131</v>
      </c>
      <c r="J335" t="s">
        <v>128</v>
      </c>
    </row>
    <row r="336" spans="1:10">
      <c r="A336" s="25">
        <v>40137</v>
      </c>
      <c r="B336">
        <v>23</v>
      </c>
      <c r="C336" t="s">
        <v>49</v>
      </c>
      <c r="D336">
        <v>315.887</v>
      </c>
      <c r="E336">
        <v>562225.10430000001</v>
      </c>
      <c r="F336">
        <v>0.63072875009999996</v>
      </c>
      <c r="G336">
        <v>1.108900142</v>
      </c>
      <c r="H336">
        <v>56.878768970000003</v>
      </c>
      <c r="I336" t="s">
        <v>131</v>
      </c>
      <c r="J336" t="s">
        <v>128</v>
      </c>
    </row>
    <row r="337" spans="1:10">
      <c r="A337" s="25">
        <v>40137</v>
      </c>
      <c r="B337">
        <v>23</v>
      </c>
      <c r="C337" t="s">
        <v>48</v>
      </c>
      <c r="D337">
        <v>766.49</v>
      </c>
      <c r="E337">
        <v>289996.89990000002</v>
      </c>
      <c r="F337">
        <v>0.41406523270000001</v>
      </c>
      <c r="G337">
        <v>0.86157330649999997</v>
      </c>
      <c r="H337">
        <v>48.059199329999998</v>
      </c>
      <c r="I337" t="s">
        <v>131</v>
      </c>
      <c r="J337" t="s">
        <v>128</v>
      </c>
    </row>
    <row r="338" spans="1:10">
      <c r="A338" s="25">
        <v>40137</v>
      </c>
      <c r="B338">
        <v>23</v>
      </c>
      <c r="C338" t="s">
        <v>47</v>
      </c>
      <c r="D338">
        <v>279.077</v>
      </c>
      <c r="E338">
        <v>14859.053809999999</v>
      </c>
      <c r="F338">
        <v>2.1700306020000001E-2</v>
      </c>
      <c r="G338">
        <v>0.2626336152</v>
      </c>
      <c r="H338">
        <v>8.2625775099999998</v>
      </c>
      <c r="I338" t="s">
        <v>131</v>
      </c>
      <c r="J338" t="s">
        <v>128</v>
      </c>
    </row>
    <row r="339" spans="1:10">
      <c r="A339" s="25">
        <v>40137</v>
      </c>
      <c r="B339" s="21">
        <v>23</v>
      </c>
      <c r="C339" s="21" t="s">
        <v>46</v>
      </c>
      <c r="D339" s="21">
        <v>285.21300000000002</v>
      </c>
      <c r="E339" s="21">
        <v>214038.7775</v>
      </c>
      <c r="F339" s="21">
        <v>2.2433598440000001E-2</v>
      </c>
      <c r="G339" s="21">
        <v>0.2359314757</v>
      </c>
      <c r="H339" s="21">
        <v>9.5085229190000007</v>
      </c>
      <c r="I339" s="21" t="s">
        <v>131</v>
      </c>
      <c r="J339" t="s">
        <v>128</v>
      </c>
    </row>
    <row r="340" spans="1:10">
      <c r="A340" s="25">
        <v>40137</v>
      </c>
      <c r="B340">
        <v>23</v>
      </c>
      <c r="C340" t="s">
        <v>45</v>
      </c>
      <c r="D340">
        <v>257.61</v>
      </c>
      <c r="E340">
        <v>164010.06030000001</v>
      </c>
      <c r="F340">
        <v>3.3897099959999998E-3</v>
      </c>
      <c r="G340">
        <v>0.16735160639999999</v>
      </c>
      <c r="H340">
        <v>2.0255019179999998</v>
      </c>
      <c r="I340" t="s">
        <v>131</v>
      </c>
      <c r="J340" t="s">
        <v>128</v>
      </c>
    </row>
    <row r="341" spans="1:10">
      <c r="A341" s="25">
        <v>40137</v>
      </c>
      <c r="B341">
        <v>23</v>
      </c>
      <c r="C341" t="s">
        <v>84</v>
      </c>
      <c r="D341">
        <v>259.37200000000001</v>
      </c>
      <c r="E341">
        <v>110742.477</v>
      </c>
      <c r="F341">
        <v>3.2961437189999998E-3</v>
      </c>
      <c r="G341">
        <v>0.162614749</v>
      </c>
      <c r="H341">
        <v>2.0269647979999998</v>
      </c>
      <c r="I341" t="s">
        <v>131</v>
      </c>
      <c r="J341" t="s">
        <v>128</v>
      </c>
    </row>
    <row r="342" spans="1:10">
      <c r="A342" s="25">
        <v>40137</v>
      </c>
      <c r="B342">
        <v>23</v>
      </c>
      <c r="C342" t="s">
        <v>83</v>
      </c>
      <c r="D342">
        <v>589.59199999999998</v>
      </c>
      <c r="E342">
        <v>5789.1110790000002</v>
      </c>
      <c r="F342">
        <v>3.5333253539999998E-3</v>
      </c>
      <c r="G342">
        <v>0.68069916509999995</v>
      </c>
      <c r="H342">
        <v>0.51907296719999996</v>
      </c>
      <c r="I342" t="s">
        <v>131</v>
      </c>
      <c r="J342" t="s">
        <v>128</v>
      </c>
    </row>
    <row r="343" spans="1:10">
      <c r="A343" s="25">
        <v>40137</v>
      </c>
      <c r="B343">
        <v>23</v>
      </c>
      <c r="C343" t="s">
        <v>82</v>
      </c>
      <c r="D343">
        <v>214.91399999999999</v>
      </c>
      <c r="E343">
        <v>44091.542679999999</v>
      </c>
      <c r="F343">
        <v>0.1207144404</v>
      </c>
      <c r="G343">
        <v>1.5618504339999999</v>
      </c>
      <c r="H343">
        <v>7.7289372759999999</v>
      </c>
      <c r="I343" t="s">
        <v>131</v>
      </c>
      <c r="J343" t="s">
        <v>128</v>
      </c>
    </row>
    <row r="344" spans="1:10">
      <c r="A344" s="25">
        <v>40137</v>
      </c>
      <c r="B344">
        <v>23</v>
      </c>
      <c r="C344" t="s">
        <v>81</v>
      </c>
      <c r="D344">
        <v>213.61699999999999</v>
      </c>
      <c r="E344">
        <v>106595.1542</v>
      </c>
      <c r="F344">
        <v>0.13218982530000001</v>
      </c>
      <c r="G344">
        <v>1.755472849</v>
      </c>
      <c r="H344">
        <v>7.530154928</v>
      </c>
      <c r="I344" t="s">
        <v>131</v>
      </c>
      <c r="J344" t="s">
        <v>128</v>
      </c>
    </row>
    <row r="345" spans="1:10">
      <c r="A345" s="25">
        <v>40137</v>
      </c>
      <c r="B345">
        <v>23</v>
      </c>
      <c r="C345" t="s">
        <v>80</v>
      </c>
      <c r="D345">
        <v>407.77100000000002</v>
      </c>
      <c r="E345">
        <v>239420.17139999999</v>
      </c>
      <c r="F345">
        <v>2.3164215659999998E-3</v>
      </c>
      <c r="G345">
        <v>1.454641096</v>
      </c>
      <c r="H345">
        <v>0.1592435119</v>
      </c>
      <c r="I345" t="s">
        <v>131</v>
      </c>
      <c r="J345" t="s">
        <v>128</v>
      </c>
    </row>
    <row r="346" spans="1:10">
      <c r="A346" s="25">
        <v>40137</v>
      </c>
      <c r="B346">
        <v>23</v>
      </c>
      <c r="C346" t="s">
        <v>79</v>
      </c>
      <c r="D346">
        <v>421.55200000000002</v>
      </c>
      <c r="E346">
        <v>86754.388089999993</v>
      </c>
      <c r="F346">
        <v>1.1014538100000001E-4</v>
      </c>
      <c r="G346">
        <v>6.8654391339999996E-2</v>
      </c>
      <c r="H346">
        <v>0.1604345751</v>
      </c>
      <c r="I346" t="s">
        <v>131</v>
      </c>
      <c r="J346" t="s">
        <v>128</v>
      </c>
    </row>
    <row r="347" spans="1:10">
      <c r="A347" s="25">
        <v>40137</v>
      </c>
      <c r="B347" s="21">
        <v>24</v>
      </c>
      <c r="C347" s="21" t="s">
        <v>126</v>
      </c>
      <c r="D347" s="21">
        <v>396.15300000000002</v>
      </c>
      <c r="E347" s="21">
        <v>16947.575819999998</v>
      </c>
      <c r="F347" s="21">
        <v>0.20335095559999999</v>
      </c>
      <c r="G347" s="21">
        <v>0.13048939200000001</v>
      </c>
      <c r="H347">
        <f t="shared" ref="H347:H349" si="23">J347/1000</f>
        <v>0.1558371546</v>
      </c>
      <c r="I347" s="21" t="s">
        <v>127</v>
      </c>
      <c r="J347" s="21">
        <v>155.83715459999999</v>
      </c>
    </row>
    <row r="348" spans="1:10">
      <c r="A348" s="25">
        <v>40137</v>
      </c>
      <c r="B348">
        <v>24</v>
      </c>
      <c r="C348" t="s">
        <v>129</v>
      </c>
      <c r="D348">
        <v>308.21499999999997</v>
      </c>
      <c r="E348">
        <v>11992.01807</v>
      </c>
      <c r="F348">
        <v>1.0373168479999999</v>
      </c>
      <c r="G348">
        <v>0.61584991349999996</v>
      </c>
      <c r="H348">
        <f t="shared" si="23"/>
        <v>0.16843663119999999</v>
      </c>
      <c r="I348" t="s">
        <v>127</v>
      </c>
      <c r="J348">
        <v>168.43663119999999</v>
      </c>
    </row>
    <row r="349" spans="1:10">
      <c r="A349" s="25">
        <v>40137</v>
      </c>
      <c r="B349" s="21">
        <v>24</v>
      </c>
      <c r="C349" s="21" t="s">
        <v>130</v>
      </c>
      <c r="D349" s="21">
        <v>394.40100000000001</v>
      </c>
      <c r="E349" s="21">
        <v>12941.18974</v>
      </c>
      <c r="F349" s="21">
        <v>0.90186102560000003</v>
      </c>
      <c r="G349" s="21">
        <v>0.57211992199999995</v>
      </c>
      <c r="H349">
        <f t="shared" si="23"/>
        <v>0.15763496269999999</v>
      </c>
      <c r="I349" s="21" t="s">
        <v>127</v>
      </c>
      <c r="J349" s="21">
        <v>157.63496269999999</v>
      </c>
    </row>
    <row r="350" spans="1:10">
      <c r="A350" s="25">
        <v>40137</v>
      </c>
      <c r="B350">
        <v>24</v>
      </c>
      <c r="C350" t="s">
        <v>50</v>
      </c>
      <c r="D350">
        <v>317.93299999999999</v>
      </c>
      <c r="E350">
        <v>450818.46220000001</v>
      </c>
      <c r="F350">
        <v>0.206817152</v>
      </c>
      <c r="G350">
        <v>0.86127320470000002</v>
      </c>
      <c r="H350">
        <v>24.012955569999999</v>
      </c>
      <c r="I350" t="s">
        <v>131</v>
      </c>
      <c r="J350" t="s">
        <v>128</v>
      </c>
    </row>
    <row r="351" spans="1:10">
      <c r="A351" s="25">
        <v>40137</v>
      </c>
      <c r="B351">
        <v>24</v>
      </c>
      <c r="C351" t="s">
        <v>49</v>
      </c>
      <c r="D351">
        <v>315.887</v>
      </c>
      <c r="E351">
        <v>237858.13879999999</v>
      </c>
      <c r="F351">
        <v>0.2230043806</v>
      </c>
      <c r="G351">
        <v>0.92673469659999996</v>
      </c>
      <c r="H351">
        <v>24.06345434</v>
      </c>
      <c r="I351" t="s">
        <v>131</v>
      </c>
      <c r="J351" t="s">
        <v>128</v>
      </c>
    </row>
    <row r="352" spans="1:10">
      <c r="A352" s="25">
        <v>40137</v>
      </c>
      <c r="B352">
        <v>24</v>
      </c>
      <c r="C352" t="s">
        <v>48</v>
      </c>
      <c r="D352">
        <v>766.49</v>
      </c>
      <c r="E352">
        <v>185695.20740000001</v>
      </c>
      <c r="F352">
        <v>0.58206702740000005</v>
      </c>
      <c r="G352">
        <v>1.891425009</v>
      </c>
      <c r="H352">
        <v>30.77399445</v>
      </c>
      <c r="I352" t="s">
        <v>131</v>
      </c>
      <c r="J352" t="s">
        <v>128</v>
      </c>
    </row>
    <row r="353" spans="1:10">
      <c r="A353" s="25">
        <v>40137</v>
      </c>
      <c r="B353">
        <v>24</v>
      </c>
      <c r="C353" t="s">
        <v>47</v>
      </c>
      <c r="D353">
        <v>279.077</v>
      </c>
      <c r="E353">
        <v>4971.5075020000004</v>
      </c>
      <c r="F353">
        <v>6.4138001030000003E-2</v>
      </c>
      <c r="G353">
        <v>2.3200798389999999</v>
      </c>
      <c r="H353">
        <v>2.7644738750000002</v>
      </c>
      <c r="I353" t="s">
        <v>131</v>
      </c>
      <c r="J353" t="s">
        <v>128</v>
      </c>
    </row>
    <row r="354" spans="1:10">
      <c r="A354" s="25">
        <v>40137</v>
      </c>
      <c r="B354" s="21">
        <v>24</v>
      </c>
      <c r="C354" s="21" t="s">
        <v>46</v>
      </c>
      <c r="D354" s="21">
        <v>285.21300000000002</v>
      </c>
      <c r="E354" s="21">
        <v>72337.632459999993</v>
      </c>
      <c r="F354" s="21">
        <v>8.8022299639999996E-2</v>
      </c>
      <c r="G354" s="21">
        <v>2.7390995980000001</v>
      </c>
      <c r="H354" s="21">
        <v>3.2135487039999999</v>
      </c>
      <c r="I354" s="21" t="s">
        <v>131</v>
      </c>
      <c r="J354" t="s">
        <v>128</v>
      </c>
    </row>
    <row r="355" spans="1:10">
      <c r="A355" s="25">
        <v>40137</v>
      </c>
      <c r="B355">
        <v>24</v>
      </c>
      <c r="C355" t="s">
        <v>45</v>
      </c>
      <c r="D355">
        <v>257.61</v>
      </c>
      <c r="E355">
        <v>140182.0704</v>
      </c>
      <c r="F355">
        <v>2.51266536E-2</v>
      </c>
      <c r="G355">
        <v>1.45137625</v>
      </c>
      <c r="H355">
        <v>1.731229487</v>
      </c>
      <c r="I355" t="s">
        <v>131</v>
      </c>
      <c r="J355" t="s">
        <v>128</v>
      </c>
    </row>
    <row r="356" spans="1:10">
      <c r="A356" s="25">
        <v>40137</v>
      </c>
      <c r="B356">
        <v>24</v>
      </c>
      <c r="C356" t="s">
        <v>84</v>
      </c>
      <c r="D356">
        <v>259.37200000000001</v>
      </c>
      <c r="E356">
        <v>94250.821849999993</v>
      </c>
      <c r="F356">
        <v>2.5420587170000002E-2</v>
      </c>
      <c r="G356">
        <v>1.473562153</v>
      </c>
      <c r="H356">
        <v>1.725111297</v>
      </c>
      <c r="I356" t="s">
        <v>131</v>
      </c>
      <c r="J356" t="s">
        <v>128</v>
      </c>
    </row>
    <row r="357" spans="1:10">
      <c r="A357" s="25">
        <v>40137</v>
      </c>
      <c r="B357">
        <v>24</v>
      </c>
      <c r="C357" t="s">
        <v>83</v>
      </c>
      <c r="D357">
        <v>589.59199999999998</v>
      </c>
      <c r="E357">
        <v>13478.586719999999</v>
      </c>
      <c r="F357">
        <v>1.2042303900000001E-2</v>
      </c>
      <c r="G357">
        <v>0.99643436429999999</v>
      </c>
      <c r="H357">
        <v>1.2085396020000001</v>
      </c>
      <c r="I357" t="s">
        <v>131</v>
      </c>
      <c r="J357" t="s">
        <v>128</v>
      </c>
    </row>
    <row r="358" spans="1:10">
      <c r="A358" s="25">
        <v>40137</v>
      </c>
      <c r="B358">
        <v>24</v>
      </c>
      <c r="C358" t="s">
        <v>82</v>
      </c>
      <c r="D358">
        <v>214.91399999999999</v>
      </c>
      <c r="E358">
        <v>23215.710019999999</v>
      </c>
      <c r="F358">
        <v>1.224617517E-2</v>
      </c>
      <c r="G358">
        <v>0.30092204760000002</v>
      </c>
      <c r="H358">
        <v>4.06955066</v>
      </c>
      <c r="I358" t="s">
        <v>131</v>
      </c>
      <c r="J358" t="s">
        <v>128</v>
      </c>
    </row>
    <row r="359" spans="1:10">
      <c r="A359" s="25">
        <v>40137</v>
      </c>
      <c r="B359">
        <v>24</v>
      </c>
      <c r="C359" t="s">
        <v>81</v>
      </c>
      <c r="D359">
        <v>213.61699999999999</v>
      </c>
      <c r="E359">
        <v>56031.554429999997</v>
      </c>
      <c r="F359">
        <v>1.2421203420000001E-2</v>
      </c>
      <c r="G359">
        <v>0.31380839220000001</v>
      </c>
      <c r="H359">
        <v>3.9582126299999998</v>
      </c>
      <c r="I359" t="s">
        <v>131</v>
      </c>
      <c r="J359" t="s">
        <v>128</v>
      </c>
    </row>
    <row r="360" spans="1:10">
      <c r="A360" s="25">
        <v>40137</v>
      </c>
      <c r="B360">
        <v>24</v>
      </c>
      <c r="C360" t="s">
        <v>80</v>
      </c>
      <c r="D360">
        <v>407.77100000000002</v>
      </c>
      <c r="E360">
        <v>89615.103589999999</v>
      </c>
      <c r="F360">
        <v>4.5385091669999998E-4</v>
      </c>
      <c r="G360">
        <v>0.76143177569999998</v>
      </c>
      <c r="H360">
        <v>5.9604935230000003E-2</v>
      </c>
      <c r="I360" t="s">
        <v>131</v>
      </c>
      <c r="J360" t="s">
        <v>128</v>
      </c>
    </row>
    <row r="361" spans="1:10">
      <c r="A361" s="25">
        <v>40137</v>
      </c>
      <c r="B361">
        <v>24</v>
      </c>
      <c r="C361" t="s">
        <v>79</v>
      </c>
      <c r="D361">
        <v>421.55200000000002</v>
      </c>
      <c r="E361">
        <v>32042.80646</v>
      </c>
      <c r="F361">
        <v>8.943631984E-4</v>
      </c>
      <c r="G361">
        <v>1.5093044630000001</v>
      </c>
      <c r="H361">
        <v>5.925664571E-2</v>
      </c>
      <c r="I361" t="s">
        <v>131</v>
      </c>
      <c r="J361" t="s">
        <v>128</v>
      </c>
    </row>
    <row r="362" spans="1:10">
      <c r="A362" s="25">
        <v>40137</v>
      </c>
      <c r="B362" s="21">
        <v>25</v>
      </c>
      <c r="C362" s="21" t="s">
        <v>126</v>
      </c>
      <c r="D362" s="21">
        <v>396.15300000000002</v>
      </c>
      <c r="E362" s="21">
        <v>15101.74072</v>
      </c>
      <c r="F362" s="21">
        <v>1.3015402659999999</v>
      </c>
      <c r="G362" s="21">
        <v>0.93727530469999998</v>
      </c>
      <c r="H362">
        <f t="shared" ref="H362:H364" si="24">J362/1000</f>
        <v>0.13886424400000003</v>
      </c>
      <c r="I362" s="21" t="s">
        <v>127</v>
      </c>
      <c r="J362" s="21">
        <v>138.86424400000001</v>
      </c>
    </row>
    <row r="363" spans="1:10">
      <c r="A363" s="25">
        <v>40137</v>
      </c>
      <c r="B363">
        <v>25</v>
      </c>
      <c r="C363" t="s">
        <v>129</v>
      </c>
      <c r="D363">
        <v>308.21499999999997</v>
      </c>
      <c r="E363">
        <v>9909.9241419999998</v>
      </c>
      <c r="F363">
        <v>2.1721968509999998</v>
      </c>
      <c r="G363">
        <v>1.5605747539999999</v>
      </c>
      <c r="H363">
        <f t="shared" si="24"/>
        <v>0.13919210500000001</v>
      </c>
      <c r="I363" t="s">
        <v>127</v>
      </c>
      <c r="J363">
        <v>139.192105</v>
      </c>
    </row>
    <row r="364" spans="1:10">
      <c r="A364" s="25">
        <v>40137</v>
      </c>
      <c r="B364" s="21">
        <v>25</v>
      </c>
      <c r="C364" s="21" t="s">
        <v>130</v>
      </c>
      <c r="D364" s="21">
        <v>394.40100000000001</v>
      </c>
      <c r="E364" s="21">
        <v>11008.810939999999</v>
      </c>
      <c r="F364" s="21">
        <v>0.7107889517</v>
      </c>
      <c r="G364" s="21">
        <v>0.53005619120000003</v>
      </c>
      <c r="H364">
        <f t="shared" si="24"/>
        <v>0.1340969058</v>
      </c>
      <c r="I364" s="21" t="s">
        <v>127</v>
      </c>
      <c r="J364" s="21">
        <v>134.0969058</v>
      </c>
    </row>
    <row r="365" spans="1:10">
      <c r="A365" s="25">
        <v>40137</v>
      </c>
      <c r="B365">
        <v>25</v>
      </c>
      <c r="C365" t="s">
        <v>50</v>
      </c>
      <c r="D365">
        <v>317.93299999999999</v>
      </c>
      <c r="E365">
        <v>1057733.628</v>
      </c>
      <c r="F365">
        <v>0.41178184159999998</v>
      </c>
      <c r="G365">
        <v>0.73088147699999995</v>
      </c>
      <c r="H365">
        <v>56.340440209999997</v>
      </c>
      <c r="I365" t="s">
        <v>131</v>
      </c>
      <c r="J365" t="s">
        <v>128</v>
      </c>
    </row>
    <row r="366" spans="1:10">
      <c r="A366" s="25">
        <v>40137</v>
      </c>
      <c r="B366">
        <v>25</v>
      </c>
      <c r="C366" t="s">
        <v>49</v>
      </c>
      <c r="D366">
        <v>315.887</v>
      </c>
      <c r="E366">
        <v>558760.83680000005</v>
      </c>
      <c r="F366">
        <v>0.40994631310000001</v>
      </c>
      <c r="G366">
        <v>0.72520546990000001</v>
      </c>
      <c r="H366">
        <v>56.528298550000002</v>
      </c>
      <c r="I366" t="s">
        <v>131</v>
      </c>
      <c r="J366" t="s">
        <v>128</v>
      </c>
    </row>
    <row r="367" spans="1:10">
      <c r="A367" s="25">
        <v>40137</v>
      </c>
      <c r="B367">
        <v>25</v>
      </c>
      <c r="C367" t="s">
        <v>48</v>
      </c>
      <c r="D367">
        <v>766.49</v>
      </c>
      <c r="E367">
        <v>213884.82670000001</v>
      </c>
      <c r="F367">
        <v>0.42928900079999999</v>
      </c>
      <c r="G367">
        <v>1.2111184189999999</v>
      </c>
      <c r="H367">
        <v>35.445666920000001</v>
      </c>
      <c r="I367" t="s">
        <v>131</v>
      </c>
      <c r="J367" t="s">
        <v>128</v>
      </c>
    </row>
    <row r="368" spans="1:10">
      <c r="A368" s="25">
        <v>40137</v>
      </c>
      <c r="B368">
        <v>25</v>
      </c>
      <c r="C368" t="s">
        <v>47</v>
      </c>
      <c r="D368">
        <v>279.077</v>
      </c>
      <c r="E368">
        <v>16911.133040000001</v>
      </c>
      <c r="F368">
        <v>0.11485859130000001</v>
      </c>
      <c r="G368">
        <v>1.221423828</v>
      </c>
      <c r="H368">
        <v>9.4036638709999991</v>
      </c>
      <c r="I368" t="s">
        <v>131</v>
      </c>
      <c r="J368" t="s">
        <v>128</v>
      </c>
    </row>
    <row r="369" spans="1:10">
      <c r="A369" s="25">
        <v>40137</v>
      </c>
      <c r="B369" s="21">
        <v>25</v>
      </c>
      <c r="C369" s="21" t="s">
        <v>46</v>
      </c>
      <c r="D369" s="21">
        <v>285.21300000000002</v>
      </c>
      <c r="E369" s="21">
        <v>244524.03479999999</v>
      </c>
      <c r="F369" s="21">
        <v>0.14493381420000001</v>
      </c>
      <c r="G369" s="21">
        <v>1.334220387</v>
      </c>
      <c r="H369" s="21">
        <v>10.86280914</v>
      </c>
      <c r="I369" s="21" t="s">
        <v>131</v>
      </c>
      <c r="J369" t="s">
        <v>128</v>
      </c>
    </row>
    <row r="370" spans="1:10">
      <c r="A370" s="25">
        <v>40137</v>
      </c>
      <c r="B370">
        <v>25</v>
      </c>
      <c r="C370" t="s">
        <v>45</v>
      </c>
      <c r="D370">
        <v>257.61</v>
      </c>
      <c r="E370">
        <v>185296.6293</v>
      </c>
      <c r="F370">
        <v>3.1030696350000001E-2</v>
      </c>
      <c r="G370">
        <v>1.356006689</v>
      </c>
      <c r="H370">
        <v>2.2883881480000001</v>
      </c>
      <c r="I370" t="s">
        <v>131</v>
      </c>
      <c r="J370" t="s">
        <v>128</v>
      </c>
    </row>
    <row r="371" spans="1:10">
      <c r="A371" s="25">
        <v>40137</v>
      </c>
      <c r="B371">
        <v>25</v>
      </c>
      <c r="C371" t="s">
        <v>84</v>
      </c>
      <c r="D371">
        <v>259.37200000000001</v>
      </c>
      <c r="E371">
        <v>125251.8645</v>
      </c>
      <c r="F371">
        <v>3.3069364349999998E-2</v>
      </c>
      <c r="G371">
        <v>1.442479581</v>
      </c>
      <c r="H371">
        <v>2.2925360449999999</v>
      </c>
      <c r="I371" t="s">
        <v>131</v>
      </c>
      <c r="J371" t="s">
        <v>128</v>
      </c>
    </row>
    <row r="372" spans="1:10">
      <c r="A372" s="25">
        <v>40137</v>
      </c>
      <c r="B372">
        <v>25</v>
      </c>
      <c r="C372" t="s">
        <v>83</v>
      </c>
      <c r="D372">
        <v>589.59199999999998</v>
      </c>
      <c r="E372">
        <v>5729.1545370000003</v>
      </c>
      <c r="F372">
        <v>1.2447258250000001E-2</v>
      </c>
      <c r="G372">
        <v>2.4230737580000001</v>
      </c>
      <c r="H372">
        <v>0.51369704329999999</v>
      </c>
      <c r="I372" t="s">
        <v>131</v>
      </c>
      <c r="J372" t="s">
        <v>128</v>
      </c>
    </row>
    <row r="373" spans="1:10">
      <c r="A373" s="25">
        <v>40137</v>
      </c>
      <c r="B373">
        <v>25</v>
      </c>
      <c r="C373" t="s">
        <v>82</v>
      </c>
      <c r="D373">
        <v>214.91399999999999</v>
      </c>
      <c r="E373">
        <v>62403.371500000001</v>
      </c>
      <c r="F373">
        <v>0.15530345719999999</v>
      </c>
      <c r="G373">
        <v>1.4197392230000001</v>
      </c>
      <c r="H373">
        <v>10.93887206</v>
      </c>
      <c r="I373" t="s">
        <v>131</v>
      </c>
      <c r="J373" t="s">
        <v>128</v>
      </c>
    </row>
    <row r="374" spans="1:10">
      <c r="A374" s="25">
        <v>40137</v>
      </c>
      <c r="B374">
        <v>25</v>
      </c>
      <c r="C374" t="s">
        <v>81</v>
      </c>
      <c r="D374">
        <v>213.61699999999999</v>
      </c>
      <c r="E374">
        <v>152122.51379999999</v>
      </c>
      <c r="F374">
        <v>0.14890678660000001</v>
      </c>
      <c r="G374">
        <v>1.3856531990000001</v>
      </c>
      <c r="H374">
        <v>10.74632431</v>
      </c>
      <c r="I374" t="s">
        <v>131</v>
      </c>
      <c r="J374" t="s">
        <v>128</v>
      </c>
    </row>
    <row r="375" spans="1:10">
      <c r="A375" s="25">
        <v>40137</v>
      </c>
      <c r="B375">
        <v>25</v>
      </c>
      <c r="C375" t="s">
        <v>80</v>
      </c>
      <c r="D375">
        <v>407.77100000000002</v>
      </c>
      <c r="E375">
        <v>179452.3155</v>
      </c>
      <c r="F375">
        <v>9.9799741279999995E-4</v>
      </c>
      <c r="G375">
        <v>0.83614065410000005</v>
      </c>
      <c r="H375">
        <v>0.11935759949999999</v>
      </c>
      <c r="I375" t="s">
        <v>131</v>
      </c>
      <c r="J375" t="s">
        <v>128</v>
      </c>
    </row>
    <row r="376" spans="1:10">
      <c r="A376" s="25">
        <v>40137</v>
      </c>
      <c r="B376">
        <v>25</v>
      </c>
      <c r="C376" t="s">
        <v>79</v>
      </c>
      <c r="D376">
        <v>421.55200000000002</v>
      </c>
      <c r="E376">
        <v>65482.648330000004</v>
      </c>
      <c r="F376">
        <v>1.740480756E-3</v>
      </c>
      <c r="G376">
        <v>1.4372637530000001</v>
      </c>
      <c r="H376">
        <v>0.1210968239</v>
      </c>
      <c r="I376" t="s">
        <v>131</v>
      </c>
      <c r="J376" t="s">
        <v>128</v>
      </c>
    </row>
    <row r="377" spans="1:10">
      <c r="A377" s="25">
        <v>40137</v>
      </c>
      <c r="B377" s="21">
        <v>26</v>
      </c>
      <c r="C377" s="21" t="s">
        <v>126</v>
      </c>
      <c r="D377" s="21">
        <v>396.15300000000002</v>
      </c>
      <c r="E377" s="21">
        <v>15107.0124</v>
      </c>
      <c r="F377" s="21">
        <v>0.14690582320000001</v>
      </c>
      <c r="G377" s="21">
        <v>0.10575404820000001</v>
      </c>
      <c r="H377">
        <f t="shared" ref="H377:H379" si="25">J377/1000</f>
        <v>0.1389127184</v>
      </c>
      <c r="I377" s="21" t="s">
        <v>127</v>
      </c>
      <c r="J377" s="21">
        <v>138.91271839999999</v>
      </c>
    </row>
    <row r="378" spans="1:10">
      <c r="A378" s="25">
        <v>40137</v>
      </c>
      <c r="B378">
        <v>26</v>
      </c>
      <c r="C378" t="s">
        <v>129</v>
      </c>
      <c r="D378">
        <v>308.21499999999997</v>
      </c>
      <c r="E378">
        <v>10387.415080000001</v>
      </c>
      <c r="F378">
        <v>0.56133594919999996</v>
      </c>
      <c r="G378">
        <v>0.38474332789999999</v>
      </c>
      <c r="H378">
        <f t="shared" si="25"/>
        <v>0.1458988132</v>
      </c>
      <c r="I378" t="s">
        <v>127</v>
      </c>
      <c r="J378">
        <v>145.89881320000001</v>
      </c>
    </row>
    <row r="379" spans="1:10">
      <c r="A379" s="25">
        <v>40137</v>
      </c>
      <c r="B379" s="21">
        <v>26</v>
      </c>
      <c r="C379" s="21" t="s">
        <v>130</v>
      </c>
      <c r="D379" s="21">
        <v>394.40100000000001</v>
      </c>
      <c r="E379" s="21">
        <v>11448.79646</v>
      </c>
      <c r="F379" s="21">
        <v>0.99552983880000001</v>
      </c>
      <c r="G379" s="21">
        <v>0.71386502330000001</v>
      </c>
      <c r="H379">
        <f t="shared" si="25"/>
        <v>0.1394563127</v>
      </c>
      <c r="I379" s="21" t="s">
        <v>127</v>
      </c>
      <c r="J379" s="21">
        <v>139.45631270000001</v>
      </c>
    </row>
    <row r="380" spans="1:10">
      <c r="A380" s="25">
        <v>40137</v>
      </c>
      <c r="B380">
        <v>26</v>
      </c>
      <c r="C380" t="s">
        <v>50</v>
      </c>
      <c r="D380">
        <v>317.93299999999999</v>
      </c>
      <c r="E380">
        <v>475858.14980000001</v>
      </c>
      <c r="F380">
        <v>0.71993977379999996</v>
      </c>
      <c r="G380">
        <v>2.8403687870000001</v>
      </c>
      <c r="H380">
        <v>25.346700649999999</v>
      </c>
      <c r="I380" t="s">
        <v>131</v>
      </c>
      <c r="J380" t="s">
        <v>128</v>
      </c>
    </row>
    <row r="381" spans="1:10">
      <c r="A381" s="25">
        <v>40137</v>
      </c>
      <c r="B381">
        <v>26</v>
      </c>
      <c r="C381" t="s">
        <v>49</v>
      </c>
      <c r="D381">
        <v>315.887</v>
      </c>
      <c r="E381">
        <v>251145.42</v>
      </c>
      <c r="F381">
        <v>0.71724236360000004</v>
      </c>
      <c r="G381">
        <v>2.8229339439999999</v>
      </c>
      <c r="H381">
        <v>25.40769207</v>
      </c>
      <c r="I381" t="s">
        <v>131</v>
      </c>
      <c r="J381" t="s">
        <v>128</v>
      </c>
    </row>
    <row r="382" spans="1:10">
      <c r="A382" s="25">
        <v>40137</v>
      </c>
      <c r="B382">
        <v>26</v>
      </c>
      <c r="C382" t="s">
        <v>48</v>
      </c>
      <c r="D382">
        <v>766.49</v>
      </c>
      <c r="E382">
        <v>234739.7199</v>
      </c>
      <c r="F382">
        <v>0.84042200160000002</v>
      </c>
      <c r="G382">
        <v>2.1603676009999999</v>
      </c>
      <c r="H382">
        <v>38.90180548</v>
      </c>
      <c r="I382" t="s">
        <v>131</v>
      </c>
      <c r="J382" t="s">
        <v>128</v>
      </c>
    </row>
    <row r="383" spans="1:10">
      <c r="A383" s="25">
        <v>40137</v>
      </c>
      <c r="B383">
        <v>26</v>
      </c>
      <c r="C383" t="s">
        <v>47</v>
      </c>
      <c r="D383">
        <v>279.077</v>
      </c>
      <c r="E383">
        <v>6255.4613049999998</v>
      </c>
      <c r="F383">
        <v>6.9734025860000007E-2</v>
      </c>
      <c r="G383">
        <v>2.0047536159999999</v>
      </c>
      <c r="H383">
        <v>3.4784337239999998</v>
      </c>
      <c r="I383" t="s">
        <v>131</v>
      </c>
      <c r="J383" t="s">
        <v>128</v>
      </c>
    </row>
    <row r="384" spans="1:10">
      <c r="A384" s="25">
        <v>40137</v>
      </c>
      <c r="B384" s="21">
        <v>26</v>
      </c>
      <c r="C384" s="21" t="s">
        <v>46</v>
      </c>
      <c r="D384" s="21">
        <v>285.21300000000002</v>
      </c>
      <c r="E384" s="21">
        <v>90763.764120000007</v>
      </c>
      <c r="F384" s="21">
        <v>7.5142113339999997E-2</v>
      </c>
      <c r="G384" s="21">
        <v>1.863589741</v>
      </c>
      <c r="H384" s="21">
        <v>4.0321167100000004</v>
      </c>
      <c r="I384" s="21" t="s">
        <v>131</v>
      </c>
      <c r="J384" t="s">
        <v>128</v>
      </c>
    </row>
    <row r="385" spans="1:10">
      <c r="A385" s="25">
        <v>40137</v>
      </c>
      <c r="B385">
        <v>26</v>
      </c>
      <c r="C385" t="s">
        <v>45</v>
      </c>
      <c r="D385">
        <v>257.61</v>
      </c>
      <c r="E385">
        <v>175234.86259999999</v>
      </c>
      <c r="F385">
        <v>2.464871377E-2</v>
      </c>
      <c r="G385">
        <v>1.138968148</v>
      </c>
      <c r="H385">
        <v>2.164126698</v>
      </c>
      <c r="I385" t="s">
        <v>131</v>
      </c>
      <c r="J385" t="s">
        <v>128</v>
      </c>
    </row>
    <row r="386" spans="1:10">
      <c r="A386" s="25">
        <v>40137</v>
      </c>
      <c r="B386">
        <v>26</v>
      </c>
      <c r="C386" t="s">
        <v>84</v>
      </c>
      <c r="D386">
        <v>259.37200000000001</v>
      </c>
      <c r="E386">
        <v>117378.2127</v>
      </c>
      <c r="F386">
        <v>2.5537551790000002E-2</v>
      </c>
      <c r="G386">
        <v>1.188665874</v>
      </c>
      <c r="H386">
        <v>2.1484213809999999</v>
      </c>
      <c r="I386" t="s">
        <v>131</v>
      </c>
      <c r="J386" t="s">
        <v>128</v>
      </c>
    </row>
    <row r="387" spans="1:10">
      <c r="A387" s="25">
        <v>40137</v>
      </c>
      <c r="B387">
        <v>26</v>
      </c>
      <c r="C387" t="s">
        <v>83</v>
      </c>
      <c r="D387">
        <v>589.59199999999998</v>
      </c>
      <c r="E387">
        <v>5588.0752990000001</v>
      </c>
      <c r="F387">
        <v>1.580688492E-2</v>
      </c>
      <c r="G387">
        <v>3.1547686229999998</v>
      </c>
      <c r="H387">
        <v>0.50104736059999999</v>
      </c>
      <c r="I387" t="s">
        <v>131</v>
      </c>
      <c r="J387" t="s">
        <v>128</v>
      </c>
    </row>
    <row r="388" spans="1:10">
      <c r="A388" s="25">
        <v>40137</v>
      </c>
      <c r="B388">
        <v>26</v>
      </c>
      <c r="C388" t="s">
        <v>82</v>
      </c>
      <c r="D388">
        <v>214.91399999999999</v>
      </c>
      <c r="E388">
        <v>30143.259320000001</v>
      </c>
      <c r="F388">
        <v>5.8841303579999999E-3</v>
      </c>
      <c r="G388">
        <v>0.1113595808</v>
      </c>
      <c r="H388">
        <v>5.2839013210000001</v>
      </c>
      <c r="I388" t="s">
        <v>131</v>
      </c>
      <c r="J388" t="s">
        <v>128</v>
      </c>
    </row>
    <row r="389" spans="1:10">
      <c r="A389" s="25">
        <v>40137</v>
      </c>
      <c r="B389">
        <v>26</v>
      </c>
      <c r="C389" t="s">
        <v>81</v>
      </c>
      <c r="D389">
        <v>213.61699999999999</v>
      </c>
      <c r="E389">
        <v>72914.685570000001</v>
      </c>
      <c r="F389">
        <v>1.911758035E-2</v>
      </c>
      <c r="G389">
        <v>0.37115171149999998</v>
      </c>
      <c r="H389">
        <v>5.1508802899999999</v>
      </c>
      <c r="I389" t="s">
        <v>131</v>
      </c>
      <c r="J389" t="s">
        <v>128</v>
      </c>
    </row>
    <row r="390" spans="1:10">
      <c r="A390" s="25">
        <v>40137</v>
      </c>
      <c r="B390">
        <v>26</v>
      </c>
      <c r="C390" t="s">
        <v>80</v>
      </c>
      <c r="D390">
        <v>407.77100000000002</v>
      </c>
      <c r="E390">
        <v>74822.049039999998</v>
      </c>
      <c r="F390">
        <v>1.674673055E-3</v>
      </c>
      <c r="G390">
        <v>3.365111245</v>
      </c>
      <c r="H390">
        <v>4.9765756090000002E-2</v>
      </c>
      <c r="I390" t="s">
        <v>131</v>
      </c>
      <c r="J390" t="s">
        <v>128</v>
      </c>
    </row>
    <row r="391" spans="1:10">
      <c r="A391" s="25">
        <v>40137</v>
      </c>
      <c r="B391">
        <v>26</v>
      </c>
      <c r="C391" t="s">
        <v>79</v>
      </c>
      <c r="D391">
        <v>421.55200000000002</v>
      </c>
      <c r="E391">
        <v>26677.346669999999</v>
      </c>
      <c r="F391">
        <v>6.1833053240000001E-4</v>
      </c>
      <c r="G391">
        <v>1.2533476240000001</v>
      </c>
      <c r="H391">
        <v>4.9334320389999999E-2</v>
      </c>
      <c r="I391" t="s">
        <v>131</v>
      </c>
      <c r="J391" t="s">
        <v>128</v>
      </c>
    </row>
    <row r="392" spans="1:10">
      <c r="A392" s="25">
        <v>40137</v>
      </c>
      <c r="B392" s="21">
        <v>27</v>
      </c>
      <c r="C392" s="21" t="s">
        <v>126</v>
      </c>
      <c r="D392" s="21">
        <v>396.15300000000002</v>
      </c>
      <c r="E392" s="21">
        <v>16240.669250000001</v>
      </c>
      <c r="F392" s="21">
        <v>0.53766586439999997</v>
      </c>
      <c r="G392" s="21">
        <v>0.36003532890000001</v>
      </c>
      <c r="H392">
        <f t="shared" ref="H392:H394" si="26">J392/1000</f>
        <v>0.14933697369999999</v>
      </c>
      <c r="I392" s="21" t="s">
        <v>127</v>
      </c>
      <c r="J392" s="21">
        <v>149.33697369999999</v>
      </c>
    </row>
    <row r="393" spans="1:10">
      <c r="A393" s="25">
        <v>40137</v>
      </c>
      <c r="B393">
        <v>27</v>
      </c>
      <c r="C393" t="s">
        <v>129</v>
      </c>
      <c r="D393">
        <v>308.21499999999997</v>
      </c>
      <c r="E393">
        <v>11389.397559999999</v>
      </c>
      <c r="F393">
        <v>0.45718184080000002</v>
      </c>
      <c r="G393">
        <v>0.28578797179999998</v>
      </c>
      <c r="H393">
        <f t="shared" si="26"/>
        <v>0.15997238719999998</v>
      </c>
      <c r="I393" t="s">
        <v>127</v>
      </c>
      <c r="J393">
        <v>159.97238719999999</v>
      </c>
    </row>
    <row r="394" spans="1:10">
      <c r="A394" s="25">
        <v>40137</v>
      </c>
      <c r="B394" s="21">
        <v>27</v>
      </c>
      <c r="C394" s="21" t="s">
        <v>130</v>
      </c>
      <c r="D394" s="21">
        <v>394.40100000000001</v>
      </c>
      <c r="E394" s="21">
        <v>12099.04772</v>
      </c>
      <c r="F394" s="21">
        <v>0.81001534990000001</v>
      </c>
      <c r="G394" s="21">
        <v>0.54962150330000004</v>
      </c>
      <c r="H394">
        <f t="shared" si="26"/>
        <v>0.14737693939999999</v>
      </c>
      <c r="I394" s="21" t="s">
        <v>127</v>
      </c>
      <c r="J394" s="21">
        <v>147.3769394</v>
      </c>
    </row>
    <row r="395" spans="1:10">
      <c r="A395" s="25">
        <v>40137</v>
      </c>
      <c r="B395">
        <v>27</v>
      </c>
      <c r="C395" t="s">
        <v>50</v>
      </c>
      <c r="D395">
        <v>317.93299999999999</v>
      </c>
      <c r="E395">
        <v>342384.74449999997</v>
      </c>
      <c r="F395">
        <v>0.1855789514</v>
      </c>
      <c r="G395">
        <v>1.0175842740000001</v>
      </c>
      <c r="H395">
        <v>18.237207089999998</v>
      </c>
      <c r="I395" t="s">
        <v>131</v>
      </c>
      <c r="J395" t="s">
        <v>128</v>
      </c>
    </row>
    <row r="396" spans="1:10">
      <c r="A396" s="25">
        <v>40137</v>
      </c>
      <c r="B396">
        <v>27</v>
      </c>
      <c r="C396" t="s">
        <v>49</v>
      </c>
      <c r="D396">
        <v>315.887</v>
      </c>
      <c r="E396">
        <v>181281.82810000001</v>
      </c>
      <c r="F396">
        <v>0.1571157708</v>
      </c>
      <c r="G396">
        <v>0.856693661</v>
      </c>
      <c r="H396">
        <v>18.339784439999999</v>
      </c>
      <c r="I396" t="s">
        <v>131</v>
      </c>
      <c r="J396" t="s">
        <v>128</v>
      </c>
    </row>
    <row r="397" spans="1:10">
      <c r="A397" s="25">
        <v>40137</v>
      </c>
      <c r="B397">
        <v>27</v>
      </c>
      <c r="C397" t="s">
        <v>48</v>
      </c>
      <c r="D397">
        <v>766.49</v>
      </c>
      <c r="E397">
        <v>192965.96220000001</v>
      </c>
      <c r="F397">
        <v>0.2082003915</v>
      </c>
      <c r="G397">
        <v>0.65105496679999997</v>
      </c>
      <c r="H397">
        <v>31.97892684</v>
      </c>
      <c r="I397" t="s">
        <v>131</v>
      </c>
      <c r="J397" t="s">
        <v>128</v>
      </c>
    </row>
    <row r="398" spans="1:10">
      <c r="A398" s="25">
        <v>40137</v>
      </c>
      <c r="B398">
        <v>27</v>
      </c>
      <c r="C398" t="s">
        <v>47</v>
      </c>
      <c r="D398">
        <v>279.077</v>
      </c>
      <c r="E398">
        <v>4993.8244269999996</v>
      </c>
      <c r="F398">
        <v>4.0019193010000002E-2</v>
      </c>
      <c r="G398">
        <v>1.4411549130000001</v>
      </c>
      <c r="H398">
        <v>2.776883502</v>
      </c>
      <c r="I398" t="s">
        <v>131</v>
      </c>
      <c r="J398" t="s">
        <v>128</v>
      </c>
    </row>
    <row r="399" spans="1:10">
      <c r="A399" s="25">
        <v>40137</v>
      </c>
      <c r="B399" s="21">
        <v>27</v>
      </c>
      <c r="C399" s="21" t="s">
        <v>46</v>
      </c>
      <c r="D399" s="21">
        <v>285.21300000000002</v>
      </c>
      <c r="E399" s="21">
        <v>72417.49583</v>
      </c>
      <c r="F399" s="21">
        <v>5.464309749E-2</v>
      </c>
      <c r="G399" s="21">
        <v>1.6985221349999999</v>
      </c>
      <c r="H399" s="21">
        <v>3.217096578</v>
      </c>
      <c r="I399" s="21" t="s">
        <v>131</v>
      </c>
      <c r="J399" t="s">
        <v>128</v>
      </c>
    </row>
    <row r="400" spans="1:10">
      <c r="A400" s="25">
        <v>40137</v>
      </c>
      <c r="B400">
        <v>27</v>
      </c>
      <c r="C400" t="s">
        <v>45</v>
      </c>
      <c r="D400">
        <v>257.61</v>
      </c>
      <c r="E400">
        <v>160857.4161</v>
      </c>
      <c r="F400">
        <v>3.1285697680000002E-2</v>
      </c>
      <c r="G400">
        <v>1.5748622969999999</v>
      </c>
      <c r="H400">
        <v>1.986567191</v>
      </c>
      <c r="I400" t="s">
        <v>131</v>
      </c>
      <c r="J400" t="s">
        <v>128</v>
      </c>
    </row>
    <row r="401" spans="1:10">
      <c r="A401" s="25">
        <v>40137</v>
      </c>
      <c r="B401">
        <v>27</v>
      </c>
      <c r="C401" t="s">
        <v>84</v>
      </c>
      <c r="D401">
        <v>259.37200000000001</v>
      </c>
      <c r="E401">
        <v>107940.93670000001</v>
      </c>
      <c r="F401">
        <v>2.7827819350000001E-2</v>
      </c>
      <c r="G401">
        <v>1.408513519</v>
      </c>
      <c r="H401">
        <v>1.9756870609999999</v>
      </c>
      <c r="I401" t="s">
        <v>131</v>
      </c>
      <c r="J401" t="s">
        <v>128</v>
      </c>
    </row>
    <row r="402" spans="1:10">
      <c r="A402" s="25">
        <v>40137</v>
      </c>
      <c r="B402">
        <v>27</v>
      </c>
      <c r="C402" t="s">
        <v>83</v>
      </c>
      <c r="D402">
        <v>589.59199999999998</v>
      </c>
      <c r="E402">
        <v>4412.2648040000004</v>
      </c>
      <c r="F402">
        <v>1.303871798E-2</v>
      </c>
      <c r="G402">
        <v>3.2957692239999998</v>
      </c>
      <c r="H402">
        <v>0.39561987199999998</v>
      </c>
      <c r="I402" t="s">
        <v>131</v>
      </c>
      <c r="J402" t="s">
        <v>128</v>
      </c>
    </row>
    <row r="403" spans="1:10">
      <c r="A403" s="25">
        <v>40137</v>
      </c>
      <c r="B403">
        <v>27</v>
      </c>
      <c r="C403" t="s">
        <v>82</v>
      </c>
      <c r="D403">
        <v>214.91399999999999</v>
      </c>
      <c r="E403">
        <v>35777.165269999998</v>
      </c>
      <c r="F403">
        <v>3.3381390310000002E-2</v>
      </c>
      <c r="G403">
        <v>0.53227247079999995</v>
      </c>
      <c r="H403">
        <v>6.2714854029999998</v>
      </c>
      <c r="I403" t="s">
        <v>131</v>
      </c>
      <c r="J403" t="s">
        <v>128</v>
      </c>
    </row>
    <row r="404" spans="1:10">
      <c r="A404" s="25">
        <v>40137</v>
      </c>
      <c r="B404">
        <v>27</v>
      </c>
      <c r="C404" t="s">
        <v>81</v>
      </c>
      <c r="D404">
        <v>213.61699999999999</v>
      </c>
      <c r="E404">
        <v>87202.168619999997</v>
      </c>
      <c r="F404">
        <v>1.631437191E-2</v>
      </c>
      <c r="G404">
        <v>0.2648357583</v>
      </c>
      <c r="H404">
        <v>6.1601847159999998</v>
      </c>
      <c r="I404" t="s">
        <v>131</v>
      </c>
      <c r="J404" t="s">
        <v>128</v>
      </c>
    </row>
    <row r="405" spans="1:10">
      <c r="A405" s="25">
        <v>40137</v>
      </c>
      <c r="B405">
        <v>27</v>
      </c>
      <c r="C405" t="s">
        <v>80</v>
      </c>
      <c r="D405">
        <v>407.77100000000002</v>
      </c>
      <c r="E405">
        <v>50029.795259999999</v>
      </c>
      <c r="F405">
        <v>4.4519357060000001E-4</v>
      </c>
      <c r="G405">
        <v>1.337886122</v>
      </c>
      <c r="H405">
        <v>3.3275894200000003E-2</v>
      </c>
      <c r="I405" t="s">
        <v>131</v>
      </c>
      <c r="J405" t="s">
        <v>128</v>
      </c>
    </row>
    <row r="406" spans="1:10">
      <c r="A406" s="25">
        <v>40137</v>
      </c>
      <c r="B406">
        <v>27</v>
      </c>
      <c r="C406" t="s">
        <v>79</v>
      </c>
      <c r="D406">
        <v>421.55200000000002</v>
      </c>
      <c r="E406">
        <v>18534.809130000001</v>
      </c>
      <c r="F406">
        <v>5.1908153270000001E-4</v>
      </c>
      <c r="G406">
        <v>1.514401192</v>
      </c>
      <c r="H406">
        <v>3.4276355260000002E-2</v>
      </c>
      <c r="I406" t="s">
        <v>131</v>
      </c>
      <c r="J406" t="s">
        <v>128</v>
      </c>
    </row>
    <row r="407" spans="1:10">
      <c r="A407" s="25">
        <v>40137</v>
      </c>
      <c r="B407" s="21">
        <v>28</v>
      </c>
      <c r="C407" s="21" t="s">
        <v>126</v>
      </c>
      <c r="D407" s="21">
        <v>396.15300000000002</v>
      </c>
      <c r="E407" s="21">
        <v>15462.105519999999</v>
      </c>
      <c r="F407" s="21">
        <v>1.311703222</v>
      </c>
      <c r="G407" s="21">
        <v>0.92257892259999996</v>
      </c>
      <c r="H407">
        <f t="shared" ref="H407:H409" si="27">J407/1000</f>
        <v>0.14217788749999999</v>
      </c>
      <c r="I407" s="21" t="s">
        <v>127</v>
      </c>
      <c r="J407" s="21">
        <v>142.1778875</v>
      </c>
    </row>
    <row r="408" spans="1:10">
      <c r="A408" s="25">
        <v>40137</v>
      </c>
      <c r="B408">
        <v>28</v>
      </c>
      <c r="C408" t="s">
        <v>129</v>
      </c>
      <c r="D408">
        <v>308.21499999999997</v>
      </c>
      <c r="E408">
        <v>11024.29254</v>
      </c>
      <c r="F408">
        <v>1.563429916</v>
      </c>
      <c r="G408">
        <v>1.009679215</v>
      </c>
      <c r="H408">
        <f t="shared" si="27"/>
        <v>0.15484422119999999</v>
      </c>
      <c r="I408" t="s">
        <v>127</v>
      </c>
      <c r="J408">
        <v>154.84422119999999</v>
      </c>
    </row>
    <row r="409" spans="1:10">
      <c r="A409" s="25">
        <v>40137</v>
      </c>
      <c r="B409" s="21">
        <v>28</v>
      </c>
      <c r="C409" s="21" t="s">
        <v>130</v>
      </c>
      <c r="D409" s="21">
        <v>394.40100000000001</v>
      </c>
      <c r="E409" s="21">
        <v>11677.749669999999</v>
      </c>
      <c r="F409" s="21">
        <v>0.67515122250000004</v>
      </c>
      <c r="G409" s="21">
        <v>0.47463914550000003</v>
      </c>
      <c r="H409">
        <f t="shared" si="27"/>
        <v>0.1422451622</v>
      </c>
      <c r="I409" s="21" t="s">
        <v>127</v>
      </c>
      <c r="J409" s="21">
        <v>142.24516220000001</v>
      </c>
    </row>
    <row r="410" spans="1:10">
      <c r="A410" s="25">
        <v>40137</v>
      </c>
      <c r="B410">
        <v>28</v>
      </c>
      <c r="C410" t="s">
        <v>50</v>
      </c>
      <c r="D410">
        <v>317.93299999999999</v>
      </c>
      <c r="E410">
        <v>218520.80129999999</v>
      </c>
      <c r="F410">
        <v>0.14667162449999999</v>
      </c>
      <c r="G410">
        <v>1.260112715</v>
      </c>
      <c r="H410">
        <v>11.63956389</v>
      </c>
      <c r="I410" t="s">
        <v>131</v>
      </c>
      <c r="J410" t="s">
        <v>128</v>
      </c>
    </row>
    <row r="411" spans="1:10">
      <c r="A411" s="25">
        <v>40137</v>
      </c>
      <c r="B411">
        <v>28</v>
      </c>
      <c r="C411" t="s">
        <v>49</v>
      </c>
      <c r="D411">
        <v>315.887</v>
      </c>
      <c r="E411">
        <v>114871.4059</v>
      </c>
      <c r="F411">
        <v>6.9699062630000003E-2</v>
      </c>
      <c r="G411">
        <v>0.59975661440000005</v>
      </c>
      <c r="H411">
        <v>11.6212245</v>
      </c>
      <c r="I411" t="s">
        <v>131</v>
      </c>
      <c r="J411" t="s">
        <v>128</v>
      </c>
    </row>
    <row r="412" spans="1:10">
      <c r="A412" s="25">
        <v>40137</v>
      </c>
      <c r="B412">
        <v>28</v>
      </c>
      <c r="C412" t="s">
        <v>48</v>
      </c>
      <c r="D412">
        <v>766.49</v>
      </c>
      <c r="E412">
        <v>174159.02</v>
      </c>
      <c r="F412">
        <v>0.195952085</v>
      </c>
      <c r="G412">
        <v>0.67892334239999996</v>
      </c>
      <c r="H412">
        <v>28.862181150000001</v>
      </c>
      <c r="I412" t="s">
        <v>131</v>
      </c>
      <c r="J412" t="s">
        <v>128</v>
      </c>
    </row>
    <row r="413" spans="1:10">
      <c r="A413" s="25">
        <v>40137</v>
      </c>
      <c r="B413">
        <v>28</v>
      </c>
      <c r="C413" t="s">
        <v>47</v>
      </c>
      <c r="D413">
        <v>279.077</v>
      </c>
      <c r="E413">
        <v>2960.994878</v>
      </c>
      <c r="F413">
        <v>1.187235125E-2</v>
      </c>
      <c r="G413">
        <v>0.72106545489999996</v>
      </c>
      <c r="H413">
        <v>1.646501183</v>
      </c>
      <c r="I413" t="s">
        <v>131</v>
      </c>
      <c r="J413" t="s">
        <v>128</v>
      </c>
    </row>
    <row r="414" spans="1:10">
      <c r="A414" s="25">
        <v>40137</v>
      </c>
      <c r="B414" s="21">
        <v>28</v>
      </c>
      <c r="C414" s="21" t="s">
        <v>46</v>
      </c>
      <c r="D414" s="21">
        <v>285.21300000000002</v>
      </c>
      <c r="E414" s="21">
        <v>43620.45145</v>
      </c>
      <c r="F414" s="21">
        <v>1.449142969E-2</v>
      </c>
      <c r="G414" s="21">
        <v>0.74782586549999996</v>
      </c>
      <c r="H414" s="21">
        <v>1.937808032</v>
      </c>
      <c r="I414" s="21" t="s">
        <v>131</v>
      </c>
      <c r="J414" t="s">
        <v>128</v>
      </c>
    </row>
    <row r="415" spans="1:10">
      <c r="A415" s="25">
        <v>40137</v>
      </c>
      <c r="B415">
        <v>28</v>
      </c>
      <c r="C415" t="s">
        <v>45</v>
      </c>
      <c r="D415">
        <v>257.61</v>
      </c>
      <c r="E415">
        <v>127564.6381</v>
      </c>
      <c r="F415">
        <v>9.5764470490000003E-3</v>
      </c>
      <c r="G415">
        <v>0.60787172109999998</v>
      </c>
      <c r="H415">
        <v>1.5754059149999999</v>
      </c>
      <c r="I415" t="s">
        <v>131</v>
      </c>
      <c r="J415" t="s">
        <v>128</v>
      </c>
    </row>
    <row r="416" spans="1:10">
      <c r="A416" s="25">
        <v>40137</v>
      </c>
      <c r="B416">
        <v>28</v>
      </c>
      <c r="C416" t="s">
        <v>84</v>
      </c>
      <c r="D416">
        <v>259.37200000000001</v>
      </c>
      <c r="E416">
        <v>85890.927160000007</v>
      </c>
      <c r="F416">
        <v>6.7631348239999998E-3</v>
      </c>
      <c r="G416">
        <v>0.43019839040000002</v>
      </c>
      <c r="H416">
        <v>1.5720967290000001</v>
      </c>
      <c r="I416" t="s">
        <v>131</v>
      </c>
      <c r="J416" t="s">
        <v>128</v>
      </c>
    </row>
    <row r="417" spans="1:10">
      <c r="A417" s="25">
        <v>40137</v>
      </c>
      <c r="B417">
        <v>28</v>
      </c>
      <c r="C417" t="s">
        <v>83</v>
      </c>
      <c r="D417">
        <v>589.59199999999998</v>
      </c>
      <c r="E417">
        <v>7134.237701</v>
      </c>
      <c r="F417">
        <v>2.3968405429999999E-3</v>
      </c>
      <c r="G417">
        <v>0.37469253260000002</v>
      </c>
      <c r="H417">
        <v>0.63968196180000003</v>
      </c>
      <c r="I417" t="s">
        <v>131</v>
      </c>
      <c r="J417" t="s">
        <v>128</v>
      </c>
    </row>
    <row r="418" spans="1:10">
      <c r="A418" s="25">
        <v>40137</v>
      </c>
      <c r="B418">
        <v>28</v>
      </c>
      <c r="C418" t="s">
        <v>82</v>
      </c>
      <c r="D418">
        <v>214.91399999999999</v>
      </c>
      <c r="E418">
        <v>23165.183570000001</v>
      </c>
      <c r="F418">
        <v>4.014977753E-2</v>
      </c>
      <c r="G418">
        <v>0.98874183140000005</v>
      </c>
      <c r="H418">
        <v>4.0606937280000004</v>
      </c>
      <c r="I418" t="s">
        <v>131</v>
      </c>
      <c r="J418" t="s">
        <v>128</v>
      </c>
    </row>
    <row r="419" spans="1:10">
      <c r="A419" s="25">
        <v>40137</v>
      </c>
      <c r="B419">
        <v>28</v>
      </c>
      <c r="C419" t="s">
        <v>81</v>
      </c>
      <c r="D419">
        <v>213.61699999999999</v>
      </c>
      <c r="E419">
        <v>56248.523430000001</v>
      </c>
      <c r="F419">
        <v>2.856670868E-2</v>
      </c>
      <c r="G419">
        <v>0.7189234176</v>
      </c>
      <c r="H419">
        <v>3.9735398759999998</v>
      </c>
      <c r="I419" t="s">
        <v>131</v>
      </c>
      <c r="J419" t="s">
        <v>128</v>
      </c>
    </row>
    <row r="420" spans="1:10">
      <c r="A420" s="25">
        <v>40137</v>
      </c>
      <c r="B420">
        <v>28</v>
      </c>
      <c r="C420" t="s">
        <v>80</v>
      </c>
      <c r="D420">
        <v>407.77100000000002</v>
      </c>
      <c r="E420">
        <v>25738.905920000001</v>
      </c>
      <c r="F420">
        <v>1.6862818419999999E-4</v>
      </c>
      <c r="G420">
        <v>0.98500644420000005</v>
      </c>
      <c r="H420">
        <v>1.7119500610000001E-2</v>
      </c>
      <c r="I420" t="s">
        <v>131</v>
      </c>
      <c r="J420" t="s">
        <v>128</v>
      </c>
    </row>
    <row r="421" spans="1:10">
      <c r="A421" s="25">
        <v>40137</v>
      </c>
      <c r="B421">
        <v>28</v>
      </c>
      <c r="C421" t="s">
        <v>79</v>
      </c>
      <c r="D421">
        <v>421.55200000000002</v>
      </c>
      <c r="E421">
        <v>10225.4838</v>
      </c>
      <c r="F421">
        <v>2.050609852E-4</v>
      </c>
      <c r="G421">
        <v>1.0844078610000001</v>
      </c>
      <c r="H421">
        <v>1.8909950080000001E-2</v>
      </c>
      <c r="I421" t="s">
        <v>131</v>
      </c>
      <c r="J421" t="s">
        <v>128</v>
      </c>
    </row>
    <row r="422" spans="1:10">
      <c r="A422" s="25">
        <v>40137</v>
      </c>
      <c r="B422" s="21">
        <v>29</v>
      </c>
      <c r="C422" s="21" t="s">
        <v>126</v>
      </c>
      <c r="D422" s="21">
        <v>396.15300000000002</v>
      </c>
      <c r="E422" s="21">
        <v>11771.16007</v>
      </c>
      <c r="F422" s="21">
        <v>1.272659333</v>
      </c>
      <c r="G422" s="21">
        <v>1.175789228</v>
      </c>
      <c r="H422">
        <f t="shared" ref="H422:H424" si="28">J422/1000</f>
        <v>0.1082387305</v>
      </c>
      <c r="I422" s="21" t="s">
        <v>127</v>
      </c>
      <c r="J422" s="21">
        <v>108.2387305</v>
      </c>
    </row>
    <row r="423" spans="1:10">
      <c r="A423" s="25">
        <v>40137</v>
      </c>
      <c r="B423">
        <v>29</v>
      </c>
      <c r="C423" t="s">
        <v>129</v>
      </c>
      <c r="D423">
        <v>308.21499999999997</v>
      </c>
      <c r="E423">
        <v>8284.7944160000006</v>
      </c>
      <c r="F423">
        <v>3.1903892969999998</v>
      </c>
      <c r="G423">
        <v>2.741685725</v>
      </c>
      <c r="H423">
        <f t="shared" si="28"/>
        <v>0.116365974</v>
      </c>
      <c r="I423" t="s">
        <v>127</v>
      </c>
      <c r="J423">
        <v>116.36597399999999</v>
      </c>
    </row>
    <row r="424" spans="1:10">
      <c r="A424" s="25">
        <v>40137</v>
      </c>
      <c r="B424" s="21">
        <v>29</v>
      </c>
      <c r="C424" s="21" t="s">
        <v>130</v>
      </c>
      <c r="D424" s="21">
        <v>394.40100000000001</v>
      </c>
      <c r="E424" s="21">
        <v>8778.4754479999992</v>
      </c>
      <c r="F424" s="21">
        <v>0.46165254059999999</v>
      </c>
      <c r="G424" s="21">
        <v>0.4317355269</v>
      </c>
      <c r="H424">
        <f t="shared" si="28"/>
        <v>0.1069294769</v>
      </c>
      <c r="I424" s="21" t="s">
        <v>127</v>
      </c>
      <c r="J424" s="21">
        <v>106.9294769</v>
      </c>
    </row>
    <row r="425" spans="1:10">
      <c r="A425" s="25">
        <v>40137</v>
      </c>
      <c r="B425">
        <v>29</v>
      </c>
      <c r="C425" t="s">
        <v>50</v>
      </c>
      <c r="D425">
        <v>317.93299999999999</v>
      </c>
      <c r="E425">
        <v>513214.98200000002</v>
      </c>
      <c r="F425">
        <v>0.79234382550000004</v>
      </c>
      <c r="G425">
        <v>2.8984808000000002</v>
      </c>
      <c r="H425">
        <v>27.336521439999999</v>
      </c>
      <c r="I425" t="s">
        <v>131</v>
      </c>
      <c r="J425" t="s">
        <v>128</v>
      </c>
    </row>
    <row r="426" spans="1:10">
      <c r="A426" s="25">
        <v>40137</v>
      </c>
      <c r="B426">
        <v>29</v>
      </c>
      <c r="C426" t="s">
        <v>49</v>
      </c>
      <c r="D426">
        <v>315.887</v>
      </c>
      <c r="E426">
        <v>270741.61570000002</v>
      </c>
      <c r="F426">
        <v>0.7937386193</v>
      </c>
      <c r="G426">
        <v>2.8978942980000002</v>
      </c>
      <c r="H426">
        <v>27.390185339999999</v>
      </c>
      <c r="I426" t="s">
        <v>131</v>
      </c>
      <c r="J426" t="s">
        <v>128</v>
      </c>
    </row>
    <row r="427" spans="1:10">
      <c r="A427" s="25">
        <v>40137</v>
      </c>
      <c r="B427">
        <v>29</v>
      </c>
      <c r="C427" t="s">
        <v>48</v>
      </c>
      <c r="D427">
        <v>766.49</v>
      </c>
      <c r="E427">
        <v>253156.07550000001</v>
      </c>
      <c r="F427">
        <v>1.052440329</v>
      </c>
      <c r="G427">
        <v>2.5085684239999999</v>
      </c>
      <c r="H427">
        <v>41.953821920000003</v>
      </c>
      <c r="I427" t="s">
        <v>131</v>
      </c>
      <c r="J427" t="s">
        <v>128</v>
      </c>
    </row>
    <row r="428" spans="1:10">
      <c r="A428" s="25">
        <v>40137</v>
      </c>
      <c r="B428">
        <v>29</v>
      </c>
      <c r="C428" t="s">
        <v>47</v>
      </c>
      <c r="D428">
        <v>279.077</v>
      </c>
      <c r="E428">
        <v>7027.1927299999998</v>
      </c>
      <c r="F428">
        <v>8.3776702829999994E-2</v>
      </c>
      <c r="G428">
        <v>2.143961628</v>
      </c>
      <c r="H428">
        <v>3.907565403</v>
      </c>
      <c r="I428" t="s">
        <v>131</v>
      </c>
      <c r="J428" t="s">
        <v>128</v>
      </c>
    </row>
    <row r="429" spans="1:10">
      <c r="A429" s="25">
        <v>40137</v>
      </c>
      <c r="B429" s="21">
        <v>29</v>
      </c>
      <c r="C429" s="21" t="s">
        <v>46</v>
      </c>
      <c r="D429" s="21">
        <v>285.21300000000002</v>
      </c>
      <c r="E429" s="21">
        <v>102933.9816</v>
      </c>
      <c r="F429" s="21">
        <v>8.9616846439999995E-2</v>
      </c>
      <c r="G429" s="21">
        <v>1.9597933949999999</v>
      </c>
      <c r="H429" s="21">
        <v>4.5727701029999999</v>
      </c>
      <c r="I429" s="21" t="s">
        <v>131</v>
      </c>
      <c r="J429" t="s">
        <v>128</v>
      </c>
    </row>
    <row r="430" spans="1:10">
      <c r="A430" s="25">
        <v>40137</v>
      </c>
      <c r="B430">
        <v>29</v>
      </c>
      <c r="C430" t="s">
        <v>45</v>
      </c>
      <c r="D430">
        <v>257.61</v>
      </c>
      <c r="E430">
        <v>175855.7985</v>
      </c>
      <c r="F430">
        <v>6.6023956760000002E-2</v>
      </c>
      <c r="G430">
        <v>3.0400637050000001</v>
      </c>
      <c r="H430">
        <v>2.1717951719999999</v>
      </c>
      <c r="I430" t="s">
        <v>131</v>
      </c>
      <c r="J430" t="s">
        <v>128</v>
      </c>
    </row>
    <row r="431" spans="1:10">
      <c r="A431" s="25">
        <v>40137</v>
      </c>
      <c r="B431">
        <v>29</v>
      </c>
      <c r="C431" t="s">
        <v>84</v>
      </c>
      <c r="D431">
        <v>259.37200000000001</v>
      </c>
      <c r="E431">
        <v>119036.1001</v>
      </c>
      <c r="F431">
        <v>4.5178583520000003E-2</v>
      </c>
      <c r="G431">
        <v>2.073585499</v>
      </c>
      <c r="H431">
        <v>2.178766371</v>
      </c>
      <c r="I431" t="s">
        <v>131</v>
      </c>
      <c r="J431" t="s">
        <v>128</v>
      </c>
    </row>
    <row r="432" spans="1:10">
      <c r="A432" s="25">
        <v>40137</v>
      </c>
      <c r="B432">
        <v>29</v>
      </c>
      <c r="C432" t="s">
        <v>83</v>
      </c>
      <c r="D432">
        <v>589.59199999999998</v>
      </c>
      <c r="E432">
        <v>13099.31748</v>
      </c>
      <c r="F432">
        <v>1.6127119419999999E-2</v>
      </c>
      <c r="G432">
        <v>1.3730666060000001</v>
      </c>
      <c r="H432">
        <v>1.1745329289999999</v>
      </c>
      <c r="I432" t="s">
        <v>131</v>
      </c>
      <c r="J432" t="s">
        <v>128</v>
      </c>
    </row>
    <row r="433" spans="1:10">
      <c r="A433" s="25">
        <v>40137</v>
      </c>
      <c r="B433">
        <v>29</v>
      </c>
      <c r="C433" t="s">
        <v>82</v>
      </c>
      <c r="D433">
        <v>214.91399999999999</v>
      </c>
      <c r="E433">
        <v>27642.007799999999</v>
      </c>
      <c r="F433">
        <v>3.8200736790000002E-2</v>
      </c>
      <c r="G433">
        <v>0.78838375299999996</v>
      </c>
      <c r="H433">
        <v>4.8454495230000001</v>
      </c>
      <c r="I433" t="s">
        <v>131</v>
      </c>
      <c r="J433" t="s">
        <v>128</v>
      </c>
    </row>
    <row r="434" spans="1:10">
      <c r="A434" s="25">
        <v>40137</v>
      </c>
      <c r="B434">
        <v>29</v>
      </c>
      <c r="C434" t="s">
        <v>81</v>
      </c>
      <c r="D434">
        <v>213.61699999999999</v>
      </c>
      <c r="E434">
        <v>66713.883170000001</v>
      </c>
      <c r="F434">
        <v>4.005811737E-2</v>
      </c>
      <c r="G434">
        <v>0.8499783528</v>
      </c>
      <c r="H434">
        <v>4.7128397140000002</v>
      </c>
      <c r="I434" t="s">
        <v>131</v>
      </c>
      <c r="J434" t="s">
        <v>128</v>
      </c>
    </row>
    <row r="435" spans="1:10">
      <c r="A435" s="25">
        <v>40137</v>
      </c>
      <c r="B435">
        <v>29</v>
      </c>
      <c r="C435" t="s">
        <v>80</v>
      </c>
      <c r="D435">
        <v>407.77100000000002</v>
      </c>
      <c r="E435">
        <v>96712.949299999993</v>
      </c>
      <c r="F435">
        <v>2.2391252119999998E-3</v>
      </c>
      <c r="G435">
        <v>3.4809095889999999</v>
      </c>
      <c r="H435">
        <v>6.4325865270000004E-2</v>
      </c>
      <c r="I435" t="s">
        <v>131</v>
      </c>
      <c r="J435" t="s">
        <v>128</v>
      </c>
    </row>
    <row r="436" spans="1:10">
      <c r="A436" s="25">
        <v>40137</v>
      </c>
      <c r="B436">
        <v>29</v>
      </c>
      <c r="C436" t="s">
        <v>79</v>
      </c>
      <c r="D436">
        <v>421.55200000000002</v>
      </c>
      <c r="E436">
        <v>35562.654390000003</v>
      </c>
      <c r="F436">
        <v>1.455441452E-3</v>
      </c>
      <c r="G436">
        <v>2.2130644049999999</v>
      </c>
      <c r="H436">
        <v>6.5765887709999998E-2</v>
      </c>
      <c r="I436" t="s">
        <v>131</v>
      </c>
      <c r="J436" t="s">
        <v>128</v>
      </c>
    </row>
    <row r="437" spans="1:10">
      <c r="A437" s="25">
        <v>40137</v>
      </c>
      <c r="B437" s="21">
        <v>30</v>
      </c>
      <c r="C437" s="21" t="s">
        <v>126</v>
      </c>
      <c r="D437" s="21">
        <v>396.15300000000002</v>
      </c>
      <c r="E437" s="21">
        <v>20907.482840000001</v>
      </c>
      <c r="F437" s="21">
        <v>0.66582538270000002</v>
      </c>
      <c r="G437" s="21">
        <v>0.34633403600000001</v>
      </c>
      <c r="H437">
        <f t="shared" ref="H437:H439" si="29">J437/1000</f>
        <v>0.19224947990000002</v>
      </c>
      <c r="I437" s="21" t="s">
        <v>127</v>
      </c>
      <c r="J437" s="21">
        <v>192.24947990000001</v>
      </c>
    </row>
    <row r="438" spans="1:10">
      <c r="A438" s="25">
        <v>40137</v>
      </c>
      <c r="B438">
        <v>30</v>
      </c>
      <c r="C438" t="s">
        <v>129</v>
      </c>
      <c r="D438">
        <v>308.21499999999997</v>
      </c>
      <c r="E438">
        <v>14554.043470000001</v>
      </c>
      <c r="F438">
        <v>1.0976121759999999</v>
      </c>
      <c r="G438">
        <v>0.536934087</v>
      </c>
      <c r="H438">
        <f t="shared" si="29"/>
        <v>0.2044221447</v>
      </c>
      <c r="I438" t="s">
        <v>127</v>
      </c>
      <c r="J438">
        <v>204.42214469999999</v>
      </c>
    </row>
    <row r="439" spans="1:10">
      <c r="A439" s="25">
        <v>40137</v>
      </c>
      <c r="B439" s="21">
        <v>30</v>
      </c>
      <c r="C439" s="21" t="s">
        <v>130</v>
      </c>
      <c r="D439" s="21">
        <v>394.40100000000001</v>
      </c>
      <c r="E439" s="21">
        <v>15642.272499999999</v>
      </c>
      <c r="F439" s="21">
        <v>0.4558197423</v>
      </c>
      <c r="G439" s="21">
        <v>0.23922961449999999</v>
      </c>
      <c r="H439">
        <f t="shared" si="29"/>
        <v>0.19053650329999999</v>
      </c>
      <c r="I439" s="21" t="s">
        <v>127</v>
      </c>
      <c r="J439" s="21">
        <v>190.53650329999999</v>
      </c>
    </row>
    <row r="440" spans="1:10">
      <c r="A440" s="25">
        <v>40137</v>
      </c>
      <c r="B440">
        <v>30</v>
      </c>
      <c r="C440" t="s">
        <v>50</v>
      </c>
      <c r="D440">
        <v>317.93299999999999</v>
      </c>
      <c r="E440">
        <v>712707.77029999997</v>
      </c>
      <c r="F440">
        <v>0.5421966131</v>
      </c>
      <c r="G440">
        <v>1.4282406270000001</v>
      </c>
      <c r="H440">
        <v>37.962553569999997</v>
      </c>
      <c r="I440" t="s">
        <v>131</v>
      </c>
      <c r="J440" t="s">
        <v>128</v>
      </c>
    </row>
    <row r="441" spans="1:10">
      <c r="A441" s="25">
        <v>40137</v>
      </c>
      <c r="B441">
        <v>30</v>
      </c>
      <c r="C441" t="s">
        <v>49</v>
      </c>
      <c r="D441">
        <v>315.887</v>
      </c>
      <c r="E441">
        <v>377735.10930000001</v>
      </c>
      <c r="F441">
        <v>0.50753779529999998</v>
      </c>
      <c r="G441">
        <v>1.3281315119999999</v>
      </c>
      <c r="H441">
        <v>38.214423099999998</v>
      </c>
      <c r="I441" t="s">
        <v>131</v>
      </c>
      <c r="J441" t="s">
        <v>128</v>
      </c>
    </row>
    <row r="442" spans="1:10">
      <c r="A442" s="25">
        <v>40137</v>
      </c>
      <c r="B442">
        <v>30</v>
      </c>
      <c r="C442" t="s">
        <v>48</v>
      </c>
      <c r="D442">
        <v>766.49</v>
      </c>
      <c r="E442">
        <v>230808.4564</v>
      </c>
      <c r="F442">
        <v>0.40453942199999998</v>
      </c>
      <c r="G442">
        <v>1.0576109950000001</v>
      </c>
      <c r="H442">
        <v>38.250304130000004</v>
      </c>
      <c r="I442" t="s">
        <v>131</v>
      </c>
      <c r="J442" t="s">
        <v>128</v>
      </c>
    </row>
    <row r="443" spans="1:10">
      <c r="A443" s="25">
        <v>40137</v>
      </c>
      <c r="B443">
        <v>30</v>
      </c>
      <c r="C443" t="s">
        <v>47</v>
      </c>
      <c r="D443">
        <v>279.077</v>
      </c>
      <c r="E443">
        <v>10305.68972</v>
      </c>
      <c r="F443">
        <v>0.1109856115</v>
      </c>
      <c r="G443">
        <v>1.936712813</v>
      </c>
      <c r="H443">
        <v>5.7306179220000004</v>
      </c>
      <c r="I443" t="s">
        <v>131</v>
      </c>
      <c r="J443" t="s">
        <v>128</v>
      </c>
    </row>
    <row r="444" spans="1:10">
      <c r="A444" s="25">
        <v>40137</v>
      </c>
      <c r="B444" s="21">
        <v>30</v>
      </c>
      <c r="C444" s="21" t="s">
        <v>46</v>
      </c>
      <c r="D444" s="21">
        <v>285.21300000000002</v>
      </c>
      <c r="E444" s="21">
        <v>151089.7977</v>
      </c>
      <c r="F444" s="21">
        <v>8.7803838509999996E-2</v>
      </c>
      <c r="G444" s="21">
        <v>1.308150667</v>
      </c>
      <c r="H444" s="21">
        <v>6.712058539</v>
      </c>
      <c r="I444" s="21" t="s">
        <v>131</v>
      </c>
      <c r="J444" t="s">
        <v>128</v>
      </c>
    </row>
    <row r="445" spans="1:10">
      <c r="A445" s="25">
        <v>40137</v>
      </c>
      <c r="B445">
        <v>30</v>
      </c>
      <c r="C445" t="s">
        <v>45</v>
      </c>
      <c r="D445">
        <v>257.61</v>
      </c>
      <c r="E445">
        <v>317541.97149999999</v>
      </c>
      <c r="F445">
        <v>4.875762015E-2</v>
      </c>
      <c r="G445">
        <v>1.2433093289999999</v>
      </c>
      <c r="H445">
        <v>3.921600121</v>
      </c>
      <c r="I445" t="s">
        <v>131</v>
      </c>
      <c r="J445" t="s">
        <v>128</v>
      </c>
    </row>
    <row r="446" spans="1:10">
      <c r="A446" s="25">
        <v>40137</v>
      </c>
      <c r="B446">
        <v>30</v>
      </c>
      <c r="C446" t="s">
        <v>84</v>
      </c>
      <c r="D446">
        <v>259.37200000000001</v>
      </c>
      <c r="E446">
        <v>214272.2316</v>
      </c>
      <c r="F446">
        <v>4.5331841429999999E-2</v>
      </c>
      <c r="G446">
        <v>1.1558606929999999</v>
      </c>
      <c r="H446">
        <v>3.9219121920000002</v>
      </c>
      <c r="I446" t="s">
        <v>131</v>
      </c>
      <c r="J446" t="s">
        <v>128</v>
      </c>
    </row>
    <row r="447" spans="1:10">
      <c r="A447" s="25">
        <v>40137</v>
      </c>
      <c r="B447">
        <v>30</v>
      </c>
      <c r="C447" t="s">
        <v>83</v>
      </c>
      <c r="D447">
        <v>589.59199999999998</v>
      </c>
      <c r="E447">
        <v>3222.8200860000002</v>
      </c>
      <c r="F447">
        <v>1.268822298E-2</v>
      </c>
      <c r="G447">
        <v>4.3908460619999996</v>
      </c>
      <c r="H447">
        <v>0.28896988880000002</v>
      </c>
      <c r="I447" t="s">
        <v>131</v>
      </c>
      <c r="J447" t="s">
        <v>128</v>
      </c>
    </row>
    <row r="448" spans="1:10">
      <c r="A448" s="25">
        <v>40137</v>
      </c>
      <c r="B448">
        <v>30</v>
      </c>
      <c r="C448" t="s">
        <v>82</v>
      </c>
      <c r="D448">
        <v>214.91399999999999</v>
      </c>
      <c r="E448">
        <v>51267.733079999998</v>
      </c>
      <c r="F448">
        <v>3.1557828099999997E-2</v>
      </c>
      <c r="G448">
        <v>0.35115471409999999</v>
      </c>
      <c r="H448">
        <v>8.9868729740000006</v>
      </c>
      <c r="I448" t="s">
        <v>131</v>
      </c>
      <c r="J448" t="s">
        <v>128</v>
      </c>
    </row>
    <row r="449" spans="1:10">
      <c r="A449" s="25">
        <v>40137</v>
      </c>
      <c r="B449">
        <v>30</v>
      </c>
      <c r="C449" t="s">
        <v>81</v>
      </c>
      <c r="D449">
        <v>213.61699999999999</v>
      </c>
      <c r="E449">
        <v>124831.6183</v>
      </c>
      <c r="F449">
        <v>1.273118095E-2</v>
      </c>
      <c r="G449">
        <v>0.1443702275</v>
      </c>
      <c r="H449">
        <v>8.8184254929999994</v>
      </c>
      <c r="I449" t="s">
        <v>131</v>
      </c>
      <c r="J449" t="s">
        <v>128</v>
      </c>
    </row>
    <row r="450" spans="1:10">
      <c r="A450" s="25">
        <v>40137</v>
      </c>
      <c r="B450">
        <v>30</v>
      </c>
      <c r="C450" t="s">
        <v>80</v>
      </c>
      <c r="D450">
        <v>407.77100000000002</v>
      </c>
      <c r="E450">
        <v>168417.73740000001</v>
      </c>
      <c r="F450">
        <v>1.8043636709999999E-3</v>
      </c>
      <c r="G450">
        <v>1.6107763209999999</v>
      </c>
      <c r="H450">
        <v>0.11201826400000001</v>
      </c>
      <c r="I450" t="s">
        <v>131</v>
      </c>
      <c r="J450" t="s">
        <v>128</v>
      </c>
    </row>
    <row r="451" spans="1:10">
      <c r="A451" s="25">
        <v>40137</v>
      </c>
      <c r="B451">
        <v>30</v>
      </c>
      <c r="C451" t="s">
        <v>79</v>
      </c>
      <c r="D451">
        <v>421.55200000000002</v>
      </c>
      <c r="E451">
        <v>61540.719640000003</v>
      </c>
      <c r="F451">
        <v>1.429560995E-3</v>
      </c>
      <c r="G451">
        <v>1.2561271490000001</v>
      </c>
      <c r="H451">
        <v>0.1138070295</v>
      </c>
      <c r="I451" t="s">
        <v>131</v>
      </c>
      <c r="J451" t="s">
        <v>128</v>
      </c>
    </row>
    <row r="452" spans="1:10">
      <c r="A452" s="25">
        <v>40137</v>
      </c>
      <c r="B452" s="21">
        <v>31</v>
      </c>
      <c r="C452" s="21" t="s">
        <v>126</v>
      </c>
      <c r="D452" s="21">
        <v>396.15300000000002</v>
      </c>
      <c r="E452" s="21">
        <v>37524.217349999999</v>
      </c>
      <c r="F452" s="21">
        <v>3.8157144039999999</v>
      </c>
      <c r="G452" s="21">
        <v>1.105861641</v>
      </c>
      <c r="H452">
        <f t="shared" ref="H452:H454" si="30">J452/1000</f>
        <v>0.3450444668</v>
      </c>
      <c r="I452" s="21" t="s">
        <v>127</v>
      </c>
      <c r="J452" s="21">
        <v>345.04446680000001</v>
      </c>
    </row>
    <row r="453" spans="1:10">
      <c r="A453" s="25">
        <v>40137</v>
      </c>
      <c r="B453">
        <v>31</v>
      </c>
      <c r="C453" t="s">
        <v>129</v>
      </c>
      <c r="D453">
        <v>308.21499999999997</v>
      </c>
      <c r="E453">
        <v>26766.559499999999</v>
      </c>
      <c r="F453">
        <v>4.0514542469999997</v>
      </c>
      <c r="G453">
        <v>1.0776410199999999</v>
      </c>
      <c r="H453">
        <f t="shared" si="30"/>
        <v>0.37595583060000004</v>
      </c>
      <c r="I453" t="s">
        <v>127</v>
      </c>
      <c r="J453">
        <v>375.95583060000001</v>
      </c>
    </row>
    <row r="454" spans="1:10">
      <c r="A454" s="25">
        <v>40137</v>
      </c>
      <c r="B454">
        <v>31</v>
      </c>
      <c r="C454" t="s">
        <v>130</v>
      </c>
      <c r="D454">
        <v>394.40100000000001</v>
      </c>
      <c r="E454">
        <v>28983.504580000001</v>
      </c>
      <c r="F454">
        <v>1.9826425759999999</v>
      </c>
      <c r="G454">
        <v>0.56158459630000002</v>
      </c>
      <c r="H454">
        <f t="shared" si="30"/>
        <v>0.35304433019999998</v>
      </c>
      <c r="I454" t="s">
        <v>127</v>
      </c>
      <c r="J454">
        <v>353.04433019999999</v>
      </c>
    </row>
    <row r="455" spans="1:10">
      <c r="A455" s="25">
        <v>40137</v>
      </c>
      <c r="B455">
        <v>31</v>
      </c>
      <c r="C455" t="s">
        <v>50</v>
      </c>
      <c r="D455">
        <v>317.93299999999999</v>
      </c>
      <c r="E455">
        <v>854638.07209999999</v>
      </c>
      <c r="F455">
        <v>1.036922216</v>
      </c>
      <c r="G455">
        <v>2.2778232389999999</v>
      </c>
      <c r="H455">
        <v>45.522505780000003</v>
      </c>
      <c r="I455" t="s">
        <v>131</v>
      </c>
      <c r="J455" t="s">
        <v>128</v>
      </c>
    </row>
    <row r="456" spans="1:10">
      <c r="A456" s="25">
        <v>40137</v>
      </c>
      <c r="B456">
        <v>31</v>
      </c>
      <c r="C456" t="s">
        <v>49</v>
      </c>
      <c r="D456">
        <v>315.887</v>
      </c>
      <c r="E456">
        <v>452691.54249999998</v>
      </c>
      <c r="F456">
        <v>1.039704688</v>
      </c>
      <c r="G456">
        <v>2.2702185429999999</v>
      </c>
      <c r="H456">
        <v>45.797559479999997</v>
      </c>
      <c r="I456" t="s">
        <v>131</v>
      </c>
      <c r="J456" t="s">
        <v>128</v>
      </c>
    </row>
    <row r="457" spans="1:10">
      <c r="A457" s="25">
        <v>40137</v>
      </c>
      <c r="B457">
        <v>31</v>
      </c>
      <c r="C457" t="s">
        <v>48</v>
      </c>
      <c r="D457">
        <v>766.49</v>
      </c>
      <c r="E457">
        <v>154921.77489999999</v>
      </c>
      <c r="F457">
        <v>7.1989281710000005E-2</v>
      </c>
      <c r="G457">
        <v>0.28039624959999998</v>
      </c>
      <c r="H457">
        <v>25.674124320000001</v>
      </c>
      <c r="I457" t="s">
        <v>131</v>
      </c>
      <c r="J457" t="s">
        <v>128</v>
      </c>
    </row>
    <row r="458" spans="1:10">
      <c r="A458" s="25">
        <v>40137</v>
      </c>
      <c r="B458">
        <v>31</v>
      </c>
      <c r="C458" t="s">
        <v>47</v>
      </c>
      <c r="D458">
        <v>279.077</v>
      </c>
      <c r="E458">
        <v>15578.27794</v>
      </c>
      <c r="F458">
        <v>2.9170894490000002E-2</v>
      </c>
      <c r="G458">
        <v>0.33674868419999998</v>
      </c>
      <c r="H458">
        <v>8.6625117940000003</v>
      </c>
      <c r="I458" t="s">
        <v>131</v>
      </c>
      <c r="J458" t="s">
        <v>128</v>
      </c>
    </row>
    <row r="459" spans="1:10">
      <c r="A459" s="25">
        <v>40137</v>
      </c>
      <c r="B459" s="21">
        <v>31</v>
      </c>
      <c r="C459" s="21" t="s">
        <v>46</v>
      </c>
      <c r="D459" s="21">
        <v>285.21300000000002</v>
      </c>
      <c r="E459" s="21">
        <v>227239.1347</v>
      </c>
      <c r="F459" s="21">
        <v>5.7462667469999999E-2</v>
      </c>
      <c r="G459" s="21">
        <v>0.56922250190000001</v>
      </c>
      <c r="H459" s="21">
        <v>10.094939549999999</v>
      </c>
      <c r="I459" s="21" t="s">
        <v>131</v>
      </c>
      <c r="J459" t="s">
        <v>128</v>
      </c>
    </row>
    <row r="460" spans="1:10">
      <c r="A460" s="25">
        <v>40137</v>
      </c>
      <c r="B460">
        <v>31</v>
      </c>
      <c r="C460" t="s">
        <v>45</v>
      </c>
      <c r="D460">
        <v>257.61</v>
      </c>
      <c r="E460">
        <v>199959.98190000001</v>
      </c>
      <c r="F460">
        <v>1.3235988089999999E-2</v>
      </c>
      <c r="G460">
        <v>0.53598311480000005</v>
      </c>
      <c r="H460">
        <v>2.4694785559999999</v>
      </c>
      <c r="I460" t="s">
        <v>131</v>
      </c>
      <c r="J460" t="s">
        <v>128</v>
      </c>
    </row>
    <row r="461" spans="1:10">
      <c r="A461" s="25">
        <v>40137</v>
      </c>
      <c r="B461">
        <v>31</v>
      </c>
      <c r="C461" t="s">
        <v>84</v>
      </c>
      <c r="D461">
        <v>259.37200000000001</v>
      </c>
      <c r="E461">
        <v>134747.01879999999</v>
      </c>
      <c r="F461">
        <v>1.360031389E-2</v>
      </c>
      <c r="G461">
        <v>0.55143940049999995</v>
      </c>
      <c r="H461">
        <v>2.4663297329999998</v>
      </c>
      <c r="I461" t="s">
        <v>131</v>
      </c>
      <c r="J461" t="s">
        <v>128</v>
      </c>
    </row>
    <row r="462" spans="1:10">
      <c r="A462" s="25">
        <v>40137</v>
      </c>
      <c r="B462">
        <v>31</v>
      </c>
      <c r="C462" t="s">
        <v>83</v>
      </c>
      <c r="D462">
        <v>589.59199999999998</v>
      </c>
      <c r="E462">
        <v>11084.07957</v>
      </c>
      <c r="F462">
        <v>3.2277396619999998E-3</v>
      </c>
      <c r="G462">
        <v>0.32477480819999999</v>
      </c>
      <c r="H462">
        <v>0.99383929429999995</v>
      </c>
      <c r="I462" t="s">
        <v>131</v>
      </c>
      <c r="J462" t="s">
        <v>128</v>
      </c>
    </row>
    <row r="463" spans="1:10">
      <c r="A463" s="25">
        <v>40137</v>
      </c>
      <c r="B463">
        <v>31</v>
      </c>
      <c r="C463" t="s">
        <v>82</v>
      </c>
      <c r="D463">
        <v>214.91399999999999</v>
      </c>
      <c r="E463">
        <v>39567.88652</v>
      </c>
      <c r="F463">
        <v>5.0807462919999997E-2</v>
      </c>
      <c r="G463">
        <v>0.73252114719999994</v>
      </c>
      <c r="H463">
        <v>6.9359721719999996</v>
      </c>
      <c r="I463" t="s">
        <v>131</v>
      </c>
      <c r="J463" t="s">
        <v>128</v>
      </c>
    </row>
    <row r="464" spans="1:10">
      <c r="A464" s="25">
        <v>40137</v>
      </c>
      <c r="B464">
        <v>31</v>
      </c>
      <c r="C464" t="s">
        <v>81</v>
      </c>
      <c r="D464">
        <v>213.61699999999999</v>
      </c>
      <c r="E464">
        <v>95698.878939999995</v>
      </c>
      <c r="F464">
        <v>4.8480526849999997E-2</v>
      </c>
      <c r="G464">
        <v>0.71712362640000005</v>
      </c>
      <c r="H464">
        <v>6.7604141130000004</v>
      </c>
      <c r="I464" t="s">
        <v>131</v>
      </c>
      <c r="J464" t="s">
        <v>128</v>
      </c>
    </row>
    <row r="465" spans="1:10">
      <c r="A465" s="25">
        <v>40137</v>
      </c>
      <c r="B465">
        <v>31</v>
      </c>
      <c r="C465" t="s">
        <v>80</v>
      </c>
      <c r="D465">
        <v>407.77100000000002</v>
      </c>
      <c r="E465">
        <v>175910.5209</v>
      </c>
      <c r="F465">
        <v>3.054973509E-3</v>
      </c>
      <c r="G465">
        <v>2.611046612</v>
      </c>
      <c r="H465">
        <v>0.1170018756</v>
      </c>
      <c r="I465" t="s">
        <v>131</v>
      </c>
      <c r="J465" t="s">
        <v>128</v>
      </c>
    </row>
    <row r="466" spans="1:10">
      <c r="A466" s="25">
        <v>40137</v>
      </c>
      <c r="B466">
        <v>31</v>
      </c>
      <c r="C466" t="s">
        <v>79</v>
      </c>
      <c r="D466">
        <v>421.55200000000002</v>
      </c>
      <c r="E466">
        <v>65805.478650000005</v>
      </c>
      <c r="F466">
        <v>7.256235008E-4</v>
      </c>
      <c r="G466">
        <v>0.59626973989999998</v>
      </c>
      <c r="H466">
        <v>0.12169383290000001</v>
      </c>
      <c r="I466" t="s">
        <v>131</v>
      </c>
      <c r="J466" t="s">
        <v>128</v>
      </c>
    </row>
    <row r="467" spans="1:10">
      <c r="A467" s="25">
        <v>40137</v>
      </c>
      <c r="B467" s="21">
        <v>32</v>
      </c>
      <c r="C467" s="21" t="s">
        <v>126</v>
      </c>
      <c r="D467" s="21">
        <v>396.15300000000002</v>
      </c>
      <c r="E467" s="21">
        <v>17504.98173</v>
      </c>
      <c r="F467" s="21">
        <v>2.5571062630000001</v>
      </c>
      <c r="G467" s="21">
        <v>1.5886334019999999</v>
      </c>
      <c r="H467">
        <f t="shared" ref="H467:H469" si="31">J467/1000</f>
        <v>0.16096263999999999</v>
      </c>
      <c r="I467" s="21" t="s">
        <v>127</v>
      </c>
      <c r="J467" s="21">
        <v>160.96263999999999</v>
      </c>
    </row>
    <row r="468" spans="1:10">
      <c r="A468" s="25">
        <v>40137</v>
      </c>
      <c r="B468">
        <v>32</v>
      </c>
      <c r="C468" t="s">
        <v>129</v>
      </c>
      <c r="D468">
        <v>308.21499999999997</v>
      </c>
      <c r="E468">
        <v>12587.615309999999</v>
      </c>
      <c r="F468">
        <v>3.3167239479999999</v>
      </c>
      <c r="G468">
        <v>1.875951438</v>
      </c>
      <c r="H468">
        <f t="shared" si="31"/>
        <v>0.17680222850000002</v>
      </c>
      <c r="I468" t="s">
        <v>127</v>
      </c>
      <c r="J468">
        <v>176.80222850000001</v>
      </c>
    </row>
    <row r="469" spans="1:10">
      <c r="A469" s="25">
        <v>40137</v>
      </c>
      <c r="B469">
        <v>32</v>
      </c>
      <c r="C469" t="s">
        <v>130</v>
      </c>
      <c r="D469">
        <v>394.40100000000001</v>
      </c>
      <c r="E469">
        <v>13088.660959999999</v>
      </c>
      <c r="F469">
        <v>2.2153989699999999</v>
      </c>
      <c r="G469">
        <v>1.3895634670000001</v>
      </c>
      <c r="H469">
        <f t="shared" si="31"/>
        <v>0.1594312906</v>
      </c>
      <c r="I469" t="s">
        <v>127</v>
      </c>
      <c r="J469">
        <v>159.43129060000001</v>
      </c>
    </row>
    <row r="470" spans="1:10">
      <c r="A470" s="25">
        <v>40137</v>
      </c>
      <c r="B470">
        <v>32</v>
      </c>
      <c r="C470" t="s">
        <v>50</v>
      </c>
      <c r="D470">
        <v>317.93299999999999</v>
      </c>
      <c r="E470">
        <v>355983.92109999998</v>
      </c>
      <c r="F470">
        <v>4.629585797E-2</v>
      </c>
      <c r="G470">
        <v>0.24415624129999999</v>
      </c>
      <c r="H470">
        <v>18.961570559999998</v>
      </c>
      <c r="I470" t="s">
        <v>131</v>
      </c>
      <c r="J470" t="s">
        <v>128</v>
      </c>
    </row>
    <row r="471" spans="1:10">
      <c r="A471" s="25">
        <v>40137</v>
      </c>
      <c r="B471">
        <v>32</v>
      </c>
      <c r="C471" t="s">
        <v>49</v>
      </c>
      <c r="D471">
        <v>315.887</v>
      </c>
      <c r="E471">
        <v>188934.54250000001</v>
      </c>
      <c r="F471">
        <v>4.3379984179999997E-2</v>
      </c>
      <c r="G471">
        <v>0.2269541186</v>
      </c>
      <c r="H471">
        <v>19.11398853</v>
      </c>
      <c r="I471" t="s">
        <v>131</v>
      </c>
      <c r="J471" t="s">
        <v>128</v>
      </c>
    </row>
    <row r="472" spans="1:10">
      <c r="A472" s="25">
        <v>40137</v>
      </c>
      <c r="B472">
        <v>32</v>
      </c>
      <c r="C472" t="s">
        <v>48</v>
      </c>
      <c r="D472">
        <v>766.49</v>
      </c>
      <c r="E472">
        <v>193732.9001</v>
      </c>
      <c r="F472">
        <v>0.26319450690000001</v>
      </c>
      <c r="G472">
        <v>0.81976668580000001</v>
      </c>
      <c r="H472">
        <v>32.106026200000002</v>
      </c>
      <c r="I472" t="s">
        <v>131</v>
      </c>
      <c r="J472" t="s">
        <v>128</v>
      </c>
    </row>
    <row r="473" spans="1:10">
      <c r="A473" s="25">
        <v>40137</v>
      </c>
      <c r="B473">
        <v>32</v>
      </c>
      <c r="C473" t="s">
        <v>47</v>
      </c>
      <c r="D473">
        <v>279.077</v>
      </c>
      <c r="E473">
        <v>5272.051606</v>
      </c>
      <c r="F473">
        <v>2.911184206E-2</v>
      </c>
      <c r="G473">
        <v>0.99303748540000003</v>
      </c>
      <c r="H473">
        <v>2.9315954820000001</v>
      </c>
      <c r="I473" t="s">
        <v>131</v>
      </c>
      <c r="J473" t="s">
        <v>128</v>
      </c>
    </row>
    <row r="474" spans="1:10">
      <c r="A474" s="25">
        <v>40137</v>
      </c>
      <c r="B474" s="21">
        <v>32</v>
      </c>
      <c r="C474" s="21" t="s">
        <v>46</v>
      </c>
      <c r="D474" s="21">
        <v>285.21300000000002</v>
      </c>
      <c r="E474" s="21">
        <v>77294.018989999997</v>
      </c>
      <c r="F474" s="21">
        <v>4.1241244330000003E-2</v>
      </c>
      <c r="G474" s="21">
        <v>1.201061581</v>
      </c>
      <c r="H474" s="21">
        <v>3.433732708</v>
      </c>
      <c r="I474" s="21" t="s">
        <v>131</v>
      </c>
      <c r="J474" t="s">
        <v>128</v>
      </c>
    </row>
    <row r="475" spans="1:10">
      <c r="A475" s="25">
        <v>40137</v>
      </c>
      <c r="B475">
        <v>32</v>
      </c>
      <c r="C475" t="s">
        <v>45</v>
      </c>
      <c r="D475">
        <v>257.61</v>
      </c>
      <c r="E475">
        <v>299950.95030000003</v>
      </c>
      <c r="F475">
        <v>2.0786425720000001E-2</v>
      </c>
      <c r="G475">
        <v>0.56113506079999997</v>
      </c>
      <c r="H475">
        <v>3.7043534039999999</v>
      </c>
      <c r="I475" t="s">
        <v>131</v>
      </c>
      <c r="J475" t="s">
        <v>128</v>
      </c>
    </row>
    <row r="476" spans="1:10">
      <c r="A476" s="25">
        <v>40137</v>
      </c>
      <c r="B476">
        <v>32</v>
      </c>
      <c r="C476" t="s">
        <v>84</v>
      </c>
      <c r="D476">
        <v>259.37200000000001</v>
      </c>
      <c r="E476">
        <v>202589.04519999999</v>
      </c>
      <c r="F476">
        <v>2.192483999E-2</v>
      </c>
      <c r="G476">
        <v>0.59127361759999997</v>
      </c>
      <c r="H476">
        <v>3.7080700599999998</v>
      </c>
      <c r="I476" t="s">
        <v>131</v>
      </c>
      <c r="J476" t="s">
        <v>128</v>
      </c>
    </row>
    <row r="477" spans="1:10">
      <c r="A477" s="25">
        <v>40137</v>
      </c>
      <c r="B477">
        <v>32</v>
      </c>
      <c r="C477" t="s">
        <v>83</v>
      </c>
      <c r="D477">
        <v>589.59199999999998</v>
      </c>
      <c r="E477">
        <v>6279.9932710000003</v>
      </c>
      <c r="F477">
        <v>1.467337795E-2</v>
      </c>
      <c r="G477">
        <v>2.6058799029999999</v>
      </c>
      <c r="H477">
        <v>0.56308726789999997</v>
      </c>
      <c r="I477" t="s">
        <v>131</v>
      </c>
      <c r="J477" t="s">
        <v>128</v>
      </c>
    </row>
    <row r="478" spans="1:10">
      <c r="A478" s="25">
        <v>40137</v>
      </c>
      <c r="B478">
        <v>32</v>
      </c>
      <c r="C478" t="s">
        <v>82</v>
      </c>
      <c r="D478">
        <v>214.91399999999999</v>
      </c>
      <c r="E478">
        <v>36580.14718</v>
      </c>
      <c r="F478">
        <v>8.5452410559999997E-2</v>
      </c>
      <c r="G478">
        <v>1.332644715</v>
      </c>
      <c r="H478">
        <v>6.4122424840000001</v>
      </c>
      <c r="I478" t="s">
        <v>131</v>
      </c>
      <c r="J478" t="s">
        <v>128</v>
      </c>
    </row>
    <row r="479" spans="1:10">
      <c r="A479" s="25">
        <v>40137</v>
      </c>
      <c r="B479">
        <v>32</v>
      </c>
      <c r="C479" t="s">
        <v>81</v>
      </c>
      <c r="D479">
        <v>213.61699999999999</v>
      </c>
      <c r="E479">
        <v>88388.651190000004</v>
      </c>
      <c r="F479">
        <v>8.5733787500000005E-2</v>
      </c>
      <c r="G479">
        <v>1.373058541</v>
      </c>
      <c r="H479">
        <v>6.2440008860000002</v>
      </c>
      <c r="I479" t="s">
        <v>131</v>
      </c>
      <c r="J479" t="s">
        <v>128</v>
      </c>
    </row>
    <row r="480" spans="1:10">
      <c r="A480" s="25">
        <v>40137</v>
      </c>
      <c r="B480">
        <v>32</v>
      </c>
      <c r="C480" t="s">
        <v>80</v>
      </c>
      <c r="D480">
        <v>407.77100000000002</v>
      </c>
      <c r="E480">
        <v>46256.547290000002</v>
      </c>
      <c r="F480">
        <v>1.0940520309999999E-4</v>
      </c>
      <c r="G480">
        <v>0.35560163960000002</v>
      </c>
      <c r="H480">
        <v>3.0766225729999999E-2</v>
      </c>
      <c r="I480" t="s">
        <v>131</v>
      </c>
      <c r="J480" t="s">
        <v>128</v>
      </c>
    </row>
    <row r="481" spans="1:10">
      <c r="A481" s="25">
        <v>40137</v>
      </c>
      <c r="B481">
        <v>32</v>
      </c>
      <c r="C481" t="s">
        <v>79</v>
      </c>
      <c r="D481">
        <v>421.55200000000002</v>
      </c>
      <c r="E481">
        <v>17271.731629999998</v>
      </c>
      <c r="F481">
        <v>3.5857039039999998E-4</v>
      </c>
      <c r="G481">
        <v>1.1226180610000001</v>
      </c>
      <c r="H481">
        <v>3.1940550640000002E-2</v>
      </c>
      <c r="I481" t="s">
        <v>131</v>
      </c>
      <c r="J481" t="s">
        <v>128</v>
      </c>
    </row>
    <row r="482" spans="1:10">
      <c r="A482" s="25">
        <v>40137</v>
      </c>
      <c r="B482" s="21">
        <v>33</v>
      </c>
      <c r="C482" s="21" t="s">
        <v>126</v>
      </c>
      <c r="D482" s="21">
        <v>396.15300000000002</v>
      </c>
      <c r="E482" s="21">
        <v>15430.17121</v>
      </c>
      <c r="F482" s="21">
        <v>1.360121965</v>
      </c>
      <c r="G482" s="21">
        <v>0.95861381779999999</v>
      </c>
      <c r="H482">
        <f t="shared" ref="H482:H484" si="32">J482/1000</f>
        <v>0.14188424359999999</v>
      </c>
      <c r="I482" s="21" t="s">
        <v>127</v>
      </c>
      <c r="J482" s="21">
        <v>141.88424359999999</v>
      </c>
    </row>
    <row r="483" spans="1:10">
      <c r="A483" s="25">
        <v>40137</v>
      </c>
      <c r="B483">
        <v>33</v>
      </c>
      <c r="C483" t="s">
        <v>129</v>
      </c>
      <c r="D483">
        <v>308.21499999999997</v>
      </c>
      <c r="E483">
        <v>10899.66907</v>
      </c>
      <c r="F483">
        <v>4.0961518139999997</v>
      </c>
      <c r="G483">
        <v>2.675583193</v>
      </c>
      <c r="H483">
        <f t="shared" si="32"/>
        <v>0.15309379369999998</v>
      </c>
      <c r="I483" t="s">
        <v>127</v>
      </c>
      <c r="J483">
        <v>153.09379369999999</v>
      </c>
    </row>
    <row r="484" spans="1:10">
      <c r="A484" s="25">
        <v>40137</v>
      </c>
      <c r="B484">
        <v>33</v>
      </c>
      <c r="C484" t="s">
        <v>130</v>
      </c>
      <c r="D484">
        <v>394.40100000000001</v>
      </c>
      <c r="E484">
        <v>11611.017470000001</v>
      </c>
      <c r="F484">
        <v>1.6120283390000001</v>
      </c>
      <c r="G484">
        <v>1.139787922</v>
      </c>
      <c r="H484">
        <f t="shared" si="32"/>
        <v>0.1414323059</v>
      </c>
      <c r="I484" t="s">
        <v>127</v>
      </c>
      <c r="J484">
        <v>141.43230589999999</v>
      </c>
    </row>
    <row r="485" spans="1:10">
      <c r="A485" s="25">
        <v>40137</v>
      </c>
      <c r="B485">
        <v>33</v>
      </c>
      <c r="C485" t="s">
        <v>50</v>
      </c>
      <c r="D485">
        <v>317.93299999999999</v>
      </c>
      <c r="E485">
        <v>358650.98849999998</v>
      </c>
      <c r="F485">
        <v>0.45767317480000003</v>
      </c>
      <c r="G485">
        <v>2.395738996</v>
      </c>
      <c r="H485">
        <v>19.10363255</v>
      </c>
      <c r="I485" t="s">
        <v>131</v>
      </c>
      <c r="J485" t="s">
        <v>128</v>
      </c>
    </row>
    <row r="486" spans="1:10">
      <c r="A486" s="25">
        <v>40137</v>
      </c>
      <c r="B486">
        <v>33</v>
      </c>
      <c r="C486" t="s">
        <v>49</v>
      </c>
      <c r="D486">
        <v>315.887</v>
      </c>
      <c r="E486">
        <v>190240.329</v>
      </c>
      <c r="F486">
        <v>0.44654215050000001</v>
      </c>
      <c r="G486">
        <v>2.3201705850000001</v>
      </c>
      <c r="H486">
        <v>19.246091360000001</v>
      </c>
      <c r="I486" t="s">
        <v>131</v>
      </c>
      <c r="J486" t="s">
        <v>128</v>
      </c>
    </row>
    <row r="487" spans="1:10">
      <c r="A487" s="25">
        <v>40137</v>
      </c>
      <c r="B487">
        <v>33</v>
      </c>
      <c r="C487" t="s">
        <v>48</v>
      </c>
      <c r="D487">
        <v>766.49</v>
      </c>
      <c r="E487">
        <v>214857.30189999999</v>
      </c>
      <c r="F487">
        <v>0.73771254649999995</v>
      </c>
      <c r="G487">
        <v>2.0718288490000001</v>
      </c>
      <c r="H487">
        <v>35.606828569999998</v>
      </c>
      <c r="I487" t="s">
        <v>131</v>
      </c>
      <c r="J487" t="s">
        <v>128</v>
      </c>
    </row>
    <row r="488" spans="1:10">
      <c r="A488" s="25">
        <v>40137</v>
      </c>
      <c r="B488">
        <v>33</v>
      </c>
      <c r="C488" t="s">
        <v>47</v>
      </c>
      <c r="D488">
        <v>279.077</v>
      </c>
      <c r="E488">
        <v>4016.5404509999998</v>
      </c>
      <c r="F488">
        <v>2.1877568230000002E-2</v>
      </c>
      <c r="G488">
        <v>0.97954075640000005</v>
      </c>
      <c r="H488">
        <v>2.233451552</v>
      </c>
      <c r="I488" t="s">
        <v>131</v>
      </c>
      <c r="J488" t="s">
        <v>128</v>
      </c>
    </row>
    <row r="489" spans="1:10">
      <c r="A489" s="25">
        <v>40137</v>
      </c>
      <c r="B489" s="21">
        <v>33</v>
      </c>
      <c r="C489" s="21" t="s">
        <v>46</v>
      </c>
      <c r="D489" s="21">
        <v>285.21300000000002</v>
      </c>
      <c r="E489" s="21">
        <v>58847.058499999999</v>
      </c>
      <c r="F489" s="21">
        <v>4.244282982E-2</v>
      </c>
      <c r="G489" s="21">
        <v>1.6235249869999999</v>
      </c>
      <c r="H489" s="21">
        <v>2.6142393959999999</v>
      </c>
      <c r="I489" s="21" t="s">
        <v>131</v>
      </c>
      <c r="J489" t="s">
        <v>128</v>
      </c>
    </row>
    <row r="490" spans="1:10">
      <c r="A490" s="25">
        <v>40137</v>
      </c>
      <c r="B490">
        <v>33</v>
      </c>
      <c r="C490" t="s">
        <v>45</v>
      </c>
      <c r="D490">
        <v>257.61</v>
      </c>
      <c r="E490">
        <v>160192.0153</v>
      </c>
      <c r="F490">
        <v>3.036708129E-2</v>
      </c>
      <c r="G490">
        <v>1.534970441</v>
      </c>
      <c r="H490">
        <v>1.978349581</v>
      </c>
      <c r="I490" t="s">
        <v>131</v>
      </c>
      <c r="J490" t="s">
        <v>128</v>
      </c>
    </row>
    <row r="491" spans="1:10">
      <c r="A491" s="25">
        <v>40137</v>
      </c>
      <c r="B491">
        <v>33</v>
      </c>
      <c r="C491" t="s">
        <v>84</v>
      </c>
      <c r="D491">
        <v>259.37200000000001</v>
      </c>
      <c r="E491">
        <v>107407.0279</v>
      </c>
      <c r="F491">
        <v>3.1311418129999997E-2</v>
      </c>
      <c r="G491">
        <v>1.5927149819999999</v>
      </c>
      <c r="H491">
        <v>1.9659147109999999</v>
      </c>
      <c r="I491" t="s">
        <v>131</v>
      </c>
      <c r="J491" t="s">
        <v>128</v>
      </c>
    </row>
    <row r="492" spans="1:10">
      <c r="A492" s="25">
        <v>40137</v>
      </c>
      <c r="B492">
        <v>33</v>
      </c>
      <c r="C492" t="s">
        <v>83</v>
      </c>
      <c r="D492">
        <v>589.59199999999998</v>
      </c>
      <c r="E492">
        <v>4912.183438</v>
      </c>
      <c r="F492">
        <v>4.7117758050000003E-3</v>
      </c>
      <c r="G492">
        <v>1.0697776299999999</v>
      </c>
      <c r="H492">
        <v>0.4404444133</v>
      </c>
      <c r="I492" t="s">
        <v>131</v>
      </c>
      <c r="J492" t="s">
        <v>128</v>
      </c>
    </row>
    <row r="493" spans="1:10">
      <c r="A493" s="25">
        <v>40137</v>
      </c>
      <c r="B493">
        <v>33</v>
      </c>
      <c r="C493" t="s">
        <v>82</v>
      </c>
      <c r="D493">
        <v>214.91399999999999</v>
      </c>
      <c r="E493">
        <v>30020.116129999999</v>
      </c>
      <c r="F493">
        <v>7.4556301300000002E-2</v>
      </c>
      <c r="G493">
        <v>1.416796575</v>
      </c>
      <c r="H493">
        <v>5.2623151850000003</v>
      </c>
      <c r="I493" t="s">
        <v>131</v>
      </c>
      <c r="J493" t="s">
        <v>128</v>
      </c>
    </row>
    <row r="494" spans="1:10">
      <c r="A494" s="25">
        <v>40137</v>
      </c>
      <c r="B494">
        <v>33</v>
      </c>
      <c r="C494" t="s">
        <v>81</v>
      </c>
      <c r="D494">
        <v>213.61699999999999</v>
      </c>
      <c r="E494">
        <v>72094.535730000003</v>
      </c>
      <c r="F494">
        <v>7.7872115049999996E-2</v>
      </c>
      <c r="G494">
        <v>1.5290200199999999</v>
      </c>
      <c r="H494">
        <v>5.0929428029999997</v>
      </c>
      <c r="I494" t="s">
        <v>131</v>
      </c>
      <c r="J494" t="s">
        <v>128</v>
      </c>
    </row>
    <row r="495" spans="1:10">
      <c r="A495" s="25">
        <v>40137</v>
      </c>
      <c r="B495">
        <v>33</v>
      </c>
      <c r="C495" t="s">
        <v>80</v>
      </c>
      <c r="D495">
        <v>407.77100000000002</v>
      </c>
      <c r="E495">
        <v>65673.897670000006</v>
      </c>
      <c r="F495">
        <v>1.266157086E-3</v>
      </c>
      <c r="G495">
        <v>2.8986367139999998</v>
      </c>
      <c r="H495">
        <v>4.3681123609999997E-2</v>
      </c>
      <c r="I495" t="s">
        <v>131</v>
      </c>
      <c r="J495" t="s">
        <v>128</v>
      </c>
    </row>
    <row r="496" spans="1:10">
      <c r="A496" s="25">
        <v>40137</v>
      </c>
      <c r="B496">
        <v>33</v>
      </c>
      <c r="C496" t="s">
        <v>79</v>
      </c>
      <c r="D496">
        <v>421.55200000000002</v>
      </c>
      <c r="E496">
        <v>24492.483820000001</v>
      </c>
      <c r="F496">
        <v>7.4069977109999998E-4</v>
      </c>
      <c r="G496">
        <v>1.635320433</v>
      </c>
      <c r="H496">
        <v>4.5293861439999999E-2</v>
      </c>
      <c r="I496" t="s">
        <v>131</v>
      </c>
      <c r="J496" t="s">
        <v>128</v>
      </c>
    </row>
    <row r="497" spans="1:10">
      <c r="A497" s="25">
        <v>40137</v>
      </c>
      <c r="B497" s="21">
        <v>34</v>
      </c>
      <c r="C497" s="21" t="s">
        <v>126</v>
      </c>
      <c r="D497" s="21">
        <v>396.15300000000002</v>
      </c>
      <c r="E497" s="21">
        <v>15887.89451</v>
      </c>
      <c r="F497" s="21">
        <v>1.0688625</v>
      </c>
      <c r="G497" s="21">
        <v>0.73163094900000003</v>
      </c>
      <c r="H497">
        <f t="shared" ref="H497:H499" si="33">J497/1000</f>
        <v>0.14609312270000002</v>
      </c>
      <c r="I497" s="21" t="s">
        <v>127</v>
      </c>
      <c r="J497" s="21">
        <v>146.09312270000001</v>
      </c>
    </row>
    <row r="498" spans="1:10">
      <c r="A498" s="25">
        <v>40137</v>
      </c>
      <c r="B498">
        <v>34</v>
      </c>
      <c r="C498" t="s">
        <v>129</v>
      </c>
      <c r="D498">
        <v>308.21499999999997</v>
      </c>
      <c r="E498">
        <v>11003.302750000001</v>
      </c>
      <c r="F498">
        <v>0.59361283490000005</v>
      </c>
      <c r="G498">
        <v>0.38409260649999999</v>
      </c>
      <c r="H498">
        <f t="shared" si="33"/>
        <v>0.15454940419999999</v>
      </c>
      <c r="I498" t="s">
        <v>127</v>
      </c>
      <c r="J498">
        <v>154.5494042</v>
      </c>
    </row>
    <row r="499" spans="1:10">
      <c r="A499" s="25">
        <v>40137</v>
      </c>
      <c r="B499">
        <v>34</v>
      </c>
      <c r="C499" t="s">
        <v>130</v>
      </c>
      <c r="D499">
        <v>394.40100000000001</v>
      </c>
      <c r="E499">
        <v>11836.377</v>
      </c>
      <c r="F499">
        <v>1.6490372600000001</v>
      </c>
      <c r="G499">
        <v>1.1437558699999999</v>
      </c>
      <c r="H499">
        <f t="shared" si="33"/>
        <v>0.14417738120000001</v>
      </c>
      <c r="I499" t="s">
        <v>127</v>
      </c>
      <c r="J499">
        <v>144.17738120000001</v>
      </c>
    </row>
    <row r="500" spans="1:10">
      <c r="A500" s="25">
        <v>40137</v>
      </c>
      <c r="B500">
        <v>34</v>
      </c>
      <c r="C500" t="s">
        <v>50</v>
      </c>
      <c r="D500">
        <v>317.93299999999999</v>
      </c>
      <c r="E500">
        <v>977254.071</v>
      </c>
      <c r="F500">
        <v>0.81888738989999998</v>
      </c>
      <c r="G500">
        <v>1.57315955</v>
      </c>
      <c r="H500">
        <v>52.053676930000002</v>
      </c>
      <c r="I500" t="s">
        <v>131</v>
      </c>
      <c r="J500" t="s">
        <v>128</v>
      </c>
    </row>
    <row r="501" spans="1:10">
      <c r="A501" s="25">
        <v>40137</v>
      </c>
      <c r="B501">
        <v>34</v>
      </c>
      <c r="C501" t="s">
        <v>49</v>
      </c>
      <c r="D501">
        <v>315.887</v>
      </c>
      <c r="E501">
        <v>517441.32130000001</v>
      </c>
      <c r="F501">
        <v>0.78533178999999997</v>
      </c>
      <c r="G501">
        <v>1.5002102070000001</v>
      </c>
      <c r="H501">
        <v>52.348116689999998</v>
      </c>
      <c r="I501" t="s">
        <v>131</v>
      </c>
      <c r="J501" t="s">
        <v>128</v>
      </c>
    </row>
    <row r="502" spans="1:10">
      <c r="A502" s="25">
        <v>40137</v>
      </c>
      <c r="B502">
        <v>34</v>
      </c>
      <c r="C502" t="s">
        <v>48</v>
      </c>
      <c r="D502">
        <v>766.49</v>
      </c>
      <c r="E502">
        <v>225897.45050000001</v>
      </c>
      <c r="F502">
        <v>0.59299547659999996</v>
      </c>
      <c r="G502">
        <v>1.584006193</v>
      </c>
      <c r="H502">
        <v>37.436436749999999</v>
      </c>
      <c r="I502" t="s">
        <v>131</v>
      </c>
      <c r="J502" t="s">
        <v>128</v>
      </c>
    </row>
    <row r="503" spans="1:10">
      <c r="A503" s="25">
        <v>40137</v>
      </c>
      <c r="B503">
        <v>34</v>
      </c>
      <c r="C503" t="s">
        <v>47</v>
      </c>
      <c r="D503">
        <v>279.077</v>
      </c>
      <c r="E503">
        <v>9534.7282059999998</v>
      </c>
      <c r="F503">
        <v>1.6624112359999998E-2</v>
      </c>
      <c r="G503">
        <v>0.31354924319999999</v>
      </c>
      <c r="H503">
        <v>5.3019143629999999</v>
      </c>
      <c r="I503" t="s">
        <v>131</v>
      </c>
      <c r="J503" t="s">
        <v>128</v>
      </c>
    </row>
    <row r="504" spans="1:10">
      <c r="A504" s="25">
        <v>40137</v>
      </c>
      <c r="B504" s="21">
        <v>34</v>
      </c>
      <c r="C504" s="21" t="s">
        <v>46</v>
      </c>
      <c r="D504" s="21">
        <v>285.21300000000002</v>
      </c>
      <c r="E504" s="21">
        <v>139680.00099999999</v>
      </c>
      <c r="F504" s="21">
        <v>0.1058473767</v>
      </c>
      <c r="G504" s="21">
        <v>1.70578886</v>
      </c>
      <c r="H504" s="21">
        <v>6.2051863049999998</v>
      </c>
      <c r="I504" s="21" t="s">
        <v>131</v>
      </c>
      <c r="J504" t="s">
        <v>128</v>
      </c>
    </row>
    <row r="505" spans="1:10">
      <c r="A505" s="25">
        <v>40137</v>
      </c>
      <c r="B505">
        <v>34</v>
      </c>
      <c r="C505" t="s">
        <v>45</v>
      </c>
      <c r="D505">
        <v>257.61</v>
      </c>
      <c r="E505">
        <v>105907.193</v>
      </c>
      <c r="F505">
        <v>8.4675944900000008E-3</v>
      </c>
      <c r="G505">
        <v>0.64739959520000001</v>
      </c>
      <c r="H505">
        <v>1.307939417</v>
      </c>
      <c r="I505" t="s">
        <v>131</v>
      </c>
      <c r="J505" t="s">
        <v>128</v>
      </c>
    </row>
    <row r="506" spans="1:10">
      <c r="A506" s="25">
        <v>40137</v>
      </c>
      <c r="B506">
        <v>34</v>
      </c>
      <c r="C506" t="s">
        <v>84</v>
      </c>
      <c r="D506">
        <v>259.37200000000001</v>
      </c>
      <c r="E506">
        <v>71433.524850000002</v>
      </c>
      <c r="F506">
        <v>8.1064426780000001E-3</v>
      </c>
      <c r="G506">
        <v>0.62000652779999998</v>
      </c>
      <c r="H506">
        <v>1.3074769879999999</v>
      </c>
      <c r="I506" t="s">
        <v>131</v>
      </c>
      <c r="J506" t="s">
        <v>128</v>
      </c>
    </row>
    <row r="507" spans="1:10">
      <c r="A507" s="25">
        <v>40137</v>
      </c>
      <c r="B507">
        <v>34</v>
      </c>
      <c r="C507" t="s">
        <v>83</v>
      </c>
      <c r="D507">
        <v>589.59199999999998</v>
      </c>
      <c r="E507">
        <v>12425.15466</v>
      </c>
      <c r="F507">
        <v>2.9337788740000001E-3</v>
      </c>
      <c r="G507">
        <v>0.26333527839999998</v>
      </c>
      <c r="H507">
        <v>1.114085014</v>
      </c>
      <c r="I507" t="s">
        <v>131</v>
      </c>
      <c r="J507" t="s">
        <v>128</v>
      </c>
    </row>
    <row r="508" spans="1:10">
      <c r="A508" s="25">
        <v>40137</v>
      </c>
      <c r="B508">
        <v>34</v>
      </c>
      <c r="C508" t="s">
        <v>82</v>
      </c>
      <c r="D508">
        <v>214.91399999999999</v>
      </c>
      <c r="E508">
        <v>31378.11479</v>
      </c>
      <c r="F508">
        <v>2.0929080020000001E-2</v>
      </c>
      <c r="G508">
        <v>0.38050362850000002</v>
      </c>
      <c r="H508">
        <v>5.5003627970000002</v>
      </c>
      <c r="I508" t="s">
        <v>131</v>
      </c>
      <c r="J508" t="s">
        <v>128</v>
      </c>
    </row>
    <row r="509" spans="1:10">
      <c r="A509" s="25">
        <v>40137</v>
      </c>
      <c r="B509">
        <v>34</v>
      </c>
      <c r="C509" t="s">
        <v>81</v>
      </c>
      <c r="D509">
        <v>213.61699999999999</v>
      </c>
      <c r="E509">
        <v>75666.900699999998</v>
      </c>
      <c r="F509">
        <v>1.2363446659999999E-2</v>
      </c>
      <c r="G509">
        <v>0.2312954898</v>
      </c>
      <c r="H509">
        <v>5.345303822</v>
      </c>
      <c r="I509" t="s">
        <v>131</v>
      </c>
      <c r="J509" t="s">
        <v>128</v>
      </c>
    </row>
    <row r="510" spans="1:10">
      <c r="A510" s="25">
        <v>40137</v>
      </c>
      <c r="B510">
        <v>34</v>
      </c>
      <c r="C510" t="s">
        <v>80</v>
      </c>
      <c r="D510">
        <v>407.77100000000002</v>
      </c>
      <c r="E510">
        <v>138795.12539999999</v>
      </c>
      <c r="F510">
        <v>1.665351819E-3</v>
      </c>
      <c r="G510">
        <v>1.8039760730000001</v>
      </c>
      <c r="H510">
        <v>9.2315626799999995E-2</v>
      </c>
      <c r="I510" t="s">
        <v>131</v>
      </c>
      <c r="J510" t="s">
        <v>128</v>
      </c>
    </row>
    <row r="511" spans="1:10">
      <c r="A511" s="25">
        <v>40137</v>
      </c>
      <c r="B511">
        <v>34</v>
      </c>
      <c r="C511" t="s">
        <v>79</v>
      </c>
      <c r="D511">
        <v>421.55200000000002</v>
      </c>
      <c r="E511">
        <v>50620.394679999998</v>
      </c>
      <c r="F511">
        <v>1.6326791189999999E-3</v>
      </c>
      <c r="G511">
        <v>1.744089606</v>
      </c>
      <c r="H511">
        <v>9.3612112189999999E-2</v>
      </c>
      <c r="I511" t="s">
        <v>131</v>
      </c>
      <c r="J511" t="s">
        <v>128</v>
      </c>
    </row>
    <row r="512" spans="1:10">
      <c r="A512" s="25">
        <v>40137</v>
      </c>
      <c r="B512" s="21">
        <v>35</v>
      </c>
      <c r="C512" s="21" t="s">
        <v>126</v>
      </c>
      <c r="D512" s="21">
        <v>396.15300000000002</v>
      </c>
      <c r="E512" s="21">
        <v>15526.413259999999</v>
      </c>
      <c r="F512" s="21">
        <v>2.0706126710000001</v>
      </c>
      <c r="G512" s="21">
        <v>1.4503215549999999</v>
      </c>
      <c r="H512">
        <f t="shared" ref="H512:H514" si="34">J512/1000</f>
        <v>0.14276921310000001</v>
      </c>
      <c r="I512" s="21" t="s">
        <v>127</v>
      </c>
      <c r="J512" s="21">
        <v>142.7692131</v>
      </c>
    </row>
    <row r="513" spans="1:10">
      <c r="A513" s="25">
        <v>40137</v>
      </c>
      <c r="B513">
        <v>35</v>
      </c>
      <c r="C513" t="s">
        <v>129</v>
      </c>
      <c r="D513">
        <v>308.21499999999997</v>
      </c>
      <c r="E513">
        <v>10848.72272</v>
      </c>
      <c r="F513">
        <v>2.7032819149999998</v>
      </c>
      <c r="G513">
        <v>1.774060626</v>
      </c>
      <c r="H513">
        <f t="shared" si="34"/>
        <v>0.15237821509999999</v>
      </c>
      <c r="I513" t="s">
        <v>127</v>
      </c>
      <c r="J513">
        <v>152.37821510000001</v>
      </c>
    </row>
    <row r="514" spans="1:10">
      <c r="A514" s="25">
        <v>40137</v>
      </c>
      <c r="B514">
        <v>35</v>
      </c>
      <c r="C514" t="s">
        <v>130</v>
      </c>
      <c r="D514">
        <v>394.40100000000001</v>
      </c>
      <c r="E514">
        <v>11062.90288</v>
      </c>
      <c r="F514">
        <v>1.8460646060000001</v>
      </c>
      <c r="G514">
        <v>1.369933394</v>
      </c>
      <c r="H514">
        <f t="shared" si="34"/>
        <v>0.1347557928</v>
      </c>
      <c r="I514" t="s">
        <v>127</v>
      </c>
      <c r="J514">
        <v>134.75579279999999</v>
      </c>
    </row>
    <row r="515" spans="1:10">
      <c r="A515" s="25">
        <v>40137</v>
      </c>
      <c r="B515">
        <v>35</v>
      </c>
      <c r="C515" t="s">
        <v>50</v>
      </c>
      <c r="D515">
        <v>317.93299999999999</v>
      </c>
      <c r="E515">
        <v>946762.96629999997</v>
      </c>
      <c r="F515">
        <v>0.69267758950000002</v>
      </c>
      <c r="G515">
        <v>1.373554674</v>
      </c>
      <c r="H515">
        <v>50.429560780000003</v>
      </c>
      <c r="I515" t="s">
        <v>131</v>
      </c>
      <c r="J515" t="s">
        <v>128</v>
      </c>
    </row>
    <row r="516" spans="1:10">
      <c r="A516" s="25">
        <v>40137</v>
      </c>
      <c r="B516">
        <v>35</v>
      </c>
      <c r="C516" t="s">
        <v>49</v>
      </c>
      <c r="D516">
        <v>315.887</v>
      </c>
      <c r="E516">
        <v>501898.16739999998</v>
      </c>
      <c r="F516">
        <v>0.61199204949999997</v>
      </c>
      <c r="G516">
        <v>1.2052862870000001</v>
      </c>
      <c r="H516">
        <v>50.775658530000001</v>
      </c>
      <c r="I516" t="s">
        <v>131</v>
      </c>
      <c r="J516" t="s">
        <v>128</v>
      </c>
    </row>
    <row r="517" spans="1:10">
      <c r="A517" s="25">
        <v>40137</v>
      </c>
      <c r="B517">
        <v>35</v>
      </c>
      <c r="C517" t="s">
        <v>48</v>
      </c>
      <c r="D517">
        <v>766.49</v>
      </c>
      <c r="E517">
        <v>248401.7874</v>
      </c>
      <c r="F517">
        <v>0.4353367413</v>
      </c>
      <c r="G517">
        <v>1.0575171750000001</v>
      </c>
      <c r="H517">
        <v>41.165926319999997</v>
      </c>
      <c r="I517" t="s">
        <v>131</v>
      </c>
      <c r="J517" t="s">
        <v>128</v>
      </c>
    </row>
    <row r="518" spans="1:10">
      <c r="A518" s="25">
        <v>40137</v>
      </c>
      <c r="B518">
        <v>35</v>
      </c>
      <c r="C518" t="s">
        <v>47</v>
      </c>
      <c r="D518">
        <v>279.077</v>
      </c>
      <c r="E518">
        <v>16466.012559999999</v>
      </c>
      <c r="F518">
        <v>7.0135388780000002E-2</v>
      </c>
      <c r="G518">
        <v>0.76599224970000002</v>
      </c>
      <c r="H518">
        <v>9.1561486179999996</v>
      </c>
      <c r="I518" t="s">
        <v>131</v>
      </c>
      <c r="J518" t="s">
        <v>128</v>
      </c>
    </row>
    <row r="519" spans="1:10">
      <c r="A519" s="25">
        <v>40137</v>
      </c>
      <c r="B519" s="21">
        <v>35</v>
      </c>
      <c r="C519" s="21" t="s">
        <v>46</v>
      </c>
      <c r="D519" s="21">
        <v>285.21300000000002</v>
      </c>
      <c r="E519" s="21">
        <v>239182.95170000001</v>
      </c>
      <c r="F519" s="21">
        <v>0.1336805083</v>
      </c>
      <c r="G519" s="21">
        <v>1.2581061090000001</v>
      </c>
      <c r="H519" s="21">
        <v>10.625535259999999</v>
      </c>
      <c r="I519" s="21" t="s">
        <v>131</v>
      </c>
      <c r="J519" t="s">
        <v>128</v>
      </c>
    </row>
    <row r="520" spans="1:10">
      <c r="A520" s="25">
        <v>40137</v>
      </c>
      <c r="B520">
        <v>35</v>
      </c>
      <c r="C520" t="s">
        <v>45</v>
      </c>
      <c r="D520">
        <v>257.61</v>
      </c>
      <c r="E520">
        <v>173115.22270000001</v>
      </c>
      <c r="F520">
        <v>2.579486688E-2</v>
      </c>
      <c r="G520">
        <v>1.2065237129999999</v>
      </c>
      <c r="H520">
        <v>2.1379494339999998</v>
      </c>
      <c r="I520" t="s">
        <v>131</v>
      </c>
      <c r="J520" t="s">
        <v>128</v>
      </c>
    </row>
    <row r="521" spans="1:10">
      <c r="A521" s="25">
        <v>40137</v>
      </c>
      <c r="B521">
        <v>35</v>
      </c>
      <c r="C521" t="s">
        <v>84</v>
      </c>
      <c r="D521">
        <v>259.37200000000001</v>
      </c>
      <c r="E521">
        <v>116840.5678</v>
      </c>
      <c r="F521">
        <v>2.663061031E-2</v>
      </c>
      <c r="G521">
        <v>1.245246952</v>
      </c>
      <c r="H521">
        <v>2.1385806459999999</v>
      </c>
      <c r="I521" t="s">
        <v>131</v>
      </c>
      <c r="J521" t="s">
        <v>128</v>
      </c>
    </row>
    <row r="522" spans="1:10">
      <c r="A522" s="25">
        <v>40137</v>
      </c>
      <c r="B522">
        <v>35</v>
      </c>
      <c r="C522" t="s">
        <v>83</v>
      </c>
      <c r="D522">
        <v>589.59199999999998</v>
      </c>
      <c r="E522">
        <v>9203.4413879999993</v>
      </c>
      <c r="F522">
        <v>7.383538274E-3</v>
      </c>
      <c r="G522">
        <v>0.89474184859999994</v>
      </c>
      <c r="H522">
        <v>0.82521436609999999</v>
      </c>
      <c r="I522" t="s">
        <v>131</v>
      </c>
      <c r="J522" t="s">
        <v>128</v>
      </c>
    </row>
    <row r="523" spans="1:10">
      <c r="A523" s="25">
        <v>40137</v>
      </c>
      <c r="B523">
        <v>35</v>
      </c>
      <c r="C523" t="s">
        <v>82</v>
      </c>
      <c r="D523">
        <v>214.91399999999999</v>
      </c>
      <c r="E523">
        <v>55124.907809999997</v>
      </c>
      <c r="F523">
        <v>8.9945862700000004E-2</v>
      </c>
      <c r="G523">
        <v>0.93082668859999995</v>
      </c>
      <c r="H523">
        <v>9.6630085710000007</v>
      </c>
      <c r="I523" t="s">
        <v>131</v>
      </c>
      <c r="J523" t="s">
        <v>128</v>
      </c>
    </row>
    <row r="524" spans="1:10">
      <c r="A524" s="25">
        <v>40137</v>
      </c>
      <c r="B524">
        <v>35</v>
      </c>
      <c r="C524" t="s">
        <v>81</v>
      </c>
      <c r="D524">
        <v>213.61699999999999</v>
      </c>
      <c r="E524">
        <v>132981.31159999999</v>
      </c>
      <c r="F524">
        <v>9.0222095150000001E-2</v>
      </c>
      <c r="G524">
        <v>0.96040817150000002</v>
      </c>
      <c r="H524">
        <v>9.3941407229999996</v>
      </c>
      <c r="I524" t="s">
        <v>131</v>
      </c>
      <c r="J524" t="s">
        <v>128</v>
      </c>
    </row>
    <row r="525" spans="1:10">
      <c r="A525" s="25">
        <v>40137</v>
      </c>
      <c r="B525">
        <v>35</v>
      </c>
      <c r="C525" t="s">
        <v>80</v>
      </c>
      <c r="D525">
        <v>407.77100000000002</v>
      </c>
      <c r="E525">
        <v>167849.0704</v>
      </c>
      <c r="F525">
        <v>1.737538671E-3</v>
      </c>
      <c r="G525">
        <v>1.5563760149999999</v>
      </c>
      <c r="H525">
        <v>0.1116400313</v>
      </c>
      <c r="I525" t="s">
        <v>131</v>
      </c>
      <c r="J525" t="s">
        <v>128</v>
      </c>
    </row>
    <row r="526" spans="1:10">
      <c r="A526" s="25">
        <v>40137</v>
      </c>
      <c r="B526">
        <v>35</v>
      </c>
      <c r="C526" t="s">
        <v>79</v>
      </c>
      <c r="D526">
        <v>421.55200000000002</v>
      </c>
      <c r="E526">
        <v>61027.670440000002</v>
      </c>
      <c r="F526">
        <v>1.3746921630000001E-3</v>
      </c>
      <c r="G526">
        <v>1.2180697190000001</v>
      </c>
      <c r="H526">
        <v>0.11285824949999999</v>
      </c>
      <c r="I526" t="s">
        <v>131</v>
      </c>
      <c r="J526" t="s">
        <v>128</v>
      </c>
    </row>
    <row r="527" spans="1:10">
      <c r="A527" s="25">
        <v>40137</v>
      </c>
      <c r="B527" s="21">
        <v>36</v>
      </c>
      <c r="C527" s="21" t="s">
        <v>126</v>
      </c>
      <c r="D527" s="21">
        <v>396.15300000000002</v>
      </c>
      <c r="E527" s="21">
        <v>13411.06618</v>
      </c>
      <c r="F527" s="21">
        <v>1.8867693139999999</v>
      </c>
      <c r="G527" s="21">
        <v>1.5300022660000001</v>
      </c>
      <c r="H527">
        <f t="shared" ref="H527:H529" si="35">J527/1000</f>
        <v>0.1233180732</v>
      </c>
      <c r="I527" s="21" t="s">
        <v>127</v>
      </c>
      <c r="J527" s="21">
        <v>123.3180732</v>
      </c>
    </row>
    <row r="528" spans="1:10">
      <c r="A528" s="25">
        <v>40137</v>
      </c>
      <c r="B528" s="21">
        <v>36</v>
      </c>
      <c r="C528" s="21" t="s">
        <v>129</v>
      </c>
      <c r="D528" s="21">
        <v>308.21499999999997</v>
      </c>
      <c r="E528" s="21">
        <v>9314.0206969999999</v>
      </c>
      <c r="F528" s="21">
        <v>1.3168804810000001</v>
      </c>
      <c r="G528" s="21">
        <v>1.0066184570000001</v>
      </c>
      <c r="H528">
        <f t="shared" si="35"/>
        <v>0.130822207</v>
      </c>
      <c r="I528" s="21" t="s">
        <v>127</v>
      </c>
      <c r="J528" s="21">
        <v>130.82220699999999</v>
      </c>
    </row>
    <row r="529" spans="1:10">
      <c r="A529" s="25">
        <v>40137</v>
      </c>
      <c r="B529">
        <v>36</v>
      </c>
      <c r="C529" t="s">
        <v>130</v>
      </c>
      <c r="D529">
        <v>394.40100000000001</v>
      </c>
      <c r="E529">
        <v>9851.8191490000008</v>
      </c>
      <c r="F529">
        <v>1.740415263</v>
      </c>
      <c r="G529">
        <v>1.4503008749999999</v>
      </c>
      <c r="H529">
        <f t="shared" si="35"/>
        <v>0.12000373810000001</v>
      </c>
      <c r="I529" t="s">
        <v>127</v>
      </c>
      <c r="J529">
        <v>120.00373810000001</v>
      </c>
    </row>
    <row r="530" spans="1:10">
      <c r="A530" s="25">
        <v>40137</v>
      </c>
      <c r="B530">
        <v>36</v>
      </c>
      <c r="C530" t="s">
        <v>50</v>
      </c>
      <c r="D530">
        <v>317.93299999999999</v>
      </c>
      <c r="E530">
        <v>781922.26249999995</v>
      </c>
      <c r="F530">
        <v>0.23682240600000001</v>
      </c>
      <c r="G530">
        <v>0.56861103889999998</v>
      </c>
      <c r="H530">
        <v>41.649280410000003</v>
      </c>
      <c r="I530" t="s">
        <v>131</v>
      </c>
      <c r="J530" t="s">
        <v>128</v>
      </c>
    </row>
    <row r="531" spans="1:10">
      <c r="A531" s="25">
        <v>40137</v>
      </c>
      <c r="B531">
        <v>36</v>
      </c>
      <c r="C531" t="s">
        <v>49</v>
      </c>
      <c r="D531">
        <v>315.887</v>
      </c>
      <c r="E531">
        <v>415806.88020000001</v>
      </c>
      <c r="F531">
        <v>0.26381157560000001</v>
      </c>
      <c r="G531">
        <v>0.62713670789999998</v>
      </c>
      <c r="H531">
        <v>42.066039549999999</v>
      </c>
      <c r="I531" t="s">
        <v>131</v>
      </c>
      <c r="J531" t="s">
        <v>128</v>
      </c>
    </row>
    <row r="532" spans="1:10">
      <c r="A532" s="25">
        <v>40137</v>
      </c>
      <c r="B532">
        <v>36</v>
      </c>
      <c r="C532" t="s">
        <v>48</v>
      </c>
      <c r="D532">
        <v>766.49</v>
      </c>
      <c r="E532">
        <v>222510.9044</v>
      </c>
      <c r="F532">
        <v>0.72241158569999997</v>
      </c>
      <c r="G532">
        <v>1.959071233</v>
      </c>
      <c r="H532">
        <v>36.875207670000002</v>
      </c>
      <c r="I532" t="s">
        <v>131</v>
      </c>
      <c r="J532" t="s">
        <v>128</v>
      </c>
    </row>
    <row r="533" spans="1:10">
      <c r="A533" s="25">
        <v>40137</v>
      </c>
      <c r="B533">
        <v>36</v>
      </c>
      <c r="C533" t="s">
        <v>47</v>
      </c>
      <c r="D533">
        <v>279.077</v>
      </c>
      <c r="E533">
        <v>12177.55315</v>
      </c>
      <c r="F533">
        <v>0.23411503140000001</v>
      </c>
      <c r="G533">
        <v>3.4573621550000002</v>
      </c>
      <c r="H533">
        <v>6.7714928590000003</v>
      </c>
      <c r="I533" t="s">
        <v>131</v>
      </c>
      <c r="J533" t="s">
        <v>128</v>
      </c>
    </row>
    <row r="534" spans="1:10">
      <c r="A534" s="25">
        <v>40137</v>
      </c>
      <c r="B534" s="21">
        <v>36</v>
      </c>
      <c r="C534" s="21" t="s">
        <v>46</v>
      </c>
      <c r="D534" s="21">
        <v>285.21300000000002</v>
      </c>
      <c r="E534" s="21">
        <v>177601.2046</v>
      </c>
      <c r="F534" s="21">
        <v>0.28400152750000002</v>
      </c>
      <c r="G534" s="21">
        <v>3.5995994179999999</v>
      </c>
      <c r="H534" s="21">
        <v>7.889809241</v>
      </c>
      <c r="I534" s="21" t="s">
        <v>131</v>
      </c>
      <c r="J534" t="s">
        <v>128</v>
      </c>
    </row>
    <row r="535" spans="1:10">
      <c r="A535" s="25">
        <v>40137</v>
      </c>
      <c r="B535">
        <v>36</v>
      </c>
      <c r="C535" t="s">
        <v>45</v>
      </c>
      <c r="D535">
        <v>257.61</v>
      </c>
      <c r="E535">
        <v>198663.55100000001</v>
      </c>
      <c r="F535">
        <v>7.6520449010000005E-2</v>
      </c>
      <c r="G535">
        <v>3.1188690819999998</v>
      </c>
      <c r="H535">
        <v>2.4534678109999999</v>
      </c>
      <c r="I535" t="s">
        <v>131</v>
      </c>
      <c r="J535" t="s">
        <v>128</v>
      </c>
    </row>
    <row r="536" spans="1:10">
      <c r="A536" s="25">
        <v>40137</v>
      </c>
      <c r="B536">
        <v>36</v>
      </c>
      <c r="C536" t="s">
        <v>84</v>
      </c>
      <c r="D536">
        <v>259.37200000000001</v>
      </c>
      <c r="E536">
        <v>134320.19070000001</v>
      </c>
      <c r="F536">
        <v>7.8436012040000003E-2</v>
      </c>
      <c r="G536">
        <v>3.1903786580000002</v>
      </c>
      <c r="H536">
        <v>2.4585173249999999</v>
      </c>
      <c r="I536" t="s">
        <v>131</v>
      </c>
      <c r="J536" t="s">
        <v>128</v>
      </c>
    </row>
    <row r="537" spans="1:10">
      <c r="A537" s="25">
        <v>40137</v>
      </c>
      <c r="B537">
        <v>36</v>
      </c>
      <c r="C537" t="s">
        <v>83</v>
      </c>
      <c r="D537">
        <v>589.59199999999998</v>
      </c>
      <c r="E537">
        <v>10839.08836</v>
      </c>
      <c r="F537">
        <v>5.0682371220000001E-2</v>
      </c>
      <c r="G537">
        <v>5.2149198700000001</v>
      </c>
      <c r="H537">
        <v>0.97187248299999995</v>
      </c>
      <c r="I537" t="s">
        <v>131</v>
      </c>
      <c r="J537" t="s">
        <v>128</v>
      </c>
    </row>
    <row r="538" spans="1:10">
      <c r="A538" s="25">
        <v>40137</v>
      </c>
      <c r="B538">
        <v>36</v>
      </c>
      <c r="C538" t="s">
        <v>82</v>
      </c>
      <c r="D538">
        <v>214.91399999999999</v>
      </c>
      <c r="E538">
        <v>38808.99985</v>
      </c>
      <c r="F538">
        <v>7.2009275580000004E-2</v>
      </c>
      <c r="G538">
        <v>1.0585015609999999</v>
      </c>
      <c r="H538">
        <v>6.8029446770000002</v>
      </c>
      <c r="I538" t="s">
        <v>131</v>
      </c>
      <c r="J538" t="s">
        <v>128</v>
      </c>
    </row>
    <row r="539" spans="1:10">
      <c r="A539" s="25">
        <v>40137</v>
      </c>
      <c r="B539">
        <v>36</v>
      </c>
      <c r="C539" t="s">
        <v>81</v>
      </c>
      <c r="D539">
        <v>213.61699999999999</v>
      </c>
      <c r="E539">
        <v>93427.200039999996</v>
      </c>
      <c r="F539">
        <v>7.5952558710000007E-2</v>
      </c>
      <c r="G539">
        <v>1.1508073480000001</v>
      </c>
      <c r="H539">
        <v>6.5999368919999997</v>
      </c>
      <c r="I539" t="s">
        <v>131</v>
      </c>
      <c r="J539" t="s">
        <v>128</v>
      </c>
    </row>
    <row r="540" spans="1:10">
      <c r="A540" s="25">
        <v>40137</v>
      </c>
      <c r="B540">
        <v>36</v>
      </c>
      <c r="C540" t="s">
        <v>80</v>
      </c>
      <c r="D540">
        <v>407.77100000000002</v>
      </c>
      <c r="E540">
        <v>216847.58900000001</v>
      </c>
      <c r="F540">
        <v>1.551874379E-3</v>
      </c>
      <c r="G540">
        <v>1.075971966</v>
      </c>
      <c r="H540">
        <v>0.14423000120000001</v>
      </c>
      <c r="I540" t="s">
        <v>131</v>
      </c>
      <c r="J540" t="s">
        <v>128</v>
      </c>
    </row>
    <row r="541" spans="1:10">
      <c r="A541" s="25">
        <v>40137</v>
      </c>
      <c r="B541">
        <v>36</v>
      </c>
      <c r="C541" t="s">
        <v>79</v>
      </c>
      <c r="D541">
        <v>421.55200000000002</v>
      </c>
      <c r="E541">
        <v>78411.185370000007</v>
      </c>
      <c r="F541">
        <v>3.9600514450000004E-3</v>
      </c>
      <c r="G541">
        <v>2.7309659869999998</v>
      </c>
      <c r="H541">
        <v>0.14500552059999999</v>
      </c>
      <c r="I541" t="s">
        <v>131</v>
      </c>
      <c r="J541" t="s">
        <v>128</v>
      </c>
    </row>
    <row r="542" spans="1:10">
      <c r="A542" s="25">
        <v>40137</v>
      </c>
      <c r="B542" s="21">
        <v>37</v>
      </c>
      <c r="C542" s="21" t="s">
        <v>126</v>
      </c>
      <c r="D542" s="21">
        <v>396.15300000000002</v>
      </c>
      <c r="E542" s="21">
        <v>11260.32546</v>
      </c>
      <c r="F542" s="21">
        <v>0.57941207009999995</v>
      </c>
      <c r="G542" s="21">
        <v>0.55959415609999996</v>
      </c>
      <c r="H542">
        <f t="shared" ref="H542:H544" si="36">J542/1000</f>
        <v>0.1035414798</v>
      </c>
      <c r="I542" s="21" t="s">
        <v>127</v>
      </c>
      <c r="J542" s="21">
        <v>103.5414798</v>
      </c>
    </row>
    <row r="543" spans="1:10">
      <c r="A543" s="25">
        <v>40137</v>
      </c>
      <c r="B543" s="21">
        <v>37</v>
      </c>
      <c r="C543" s="21" t="s">
        <v>129</v>
      </c>
      <c r="D543" s="21">
        <v>308.21499999999997</v>
      </c>
      <c r="E543" s="21">
        <v>7794.2831999999999</v>
      </c>
      <c r="F543" s="21">
        <v>0.50862623200000001</v>
      </c>
      <c r="G543" s="21">
        <v>0.46459903190000001</v>
      </c>
      <c r="H543">
        <f t="shared" si="36"/>
        <v>0.10947638650000001</v>
      </c>
      <c r="I543" s="21" t="s">
        <v>127</v>
      </c>
      <c r="J543" s="21">
        <v>109.4763865</v>
      </c>
    </row>
    <row r="544" spans="1:10">
      <c r="A544" s="25">
        <v>40137</v>
      </c>
      <c r="B544">
        <v>37</v>
      </c>
      <c r="C544" t="s">
        <v>130</v>
      </c>
      <c r="D544">
        <v>394.40100000000001</v>
      </c>
      <c r="E544">
        <v>8124.4226989999997</v>
      </c>
      <c r="F544">
        <v>1.6619224269999999</v>
      </c>
      <c r="G544">
        <v>1.679344878</v>
      </c>
      <c r="H544">
        <f t="shared" si="36"/>
        <v>9.8962544769999994E-2</v>
      </c>
      <c r="I544" t="s">
        <v>127</v>
      </c>
      <c r="J544">
        <v>98.962544769999994</v>
      </c>
    </row>
    <row r="545" spans="1:10">
      <c r="A545" s="25">
        <v>40137</v>
      </c>
      <c r="B545">
        <v>37</v>
      </c>
      <c r="C545" t="s">
        <v>50</v>
      </c>
      <c r="D545">
        <v>317.93299999999999</v>
      </c>
      <c r="E545">
        <v>622204.99670000002</v>
      </c>
      <c r="F545">
        <v>0.43318284950000002</v>
      </c>
      <c r="G545">
        <v>1.3070549170000001</v>
      </c>
      <c r="H545">
        <v>33.14190121</v>
      </c>
      <c r="I545" t="s">
        <v>131</v>
      </c>
      <c r="J545" t="s">
        <v>128</v>
      </c>
    </row>
    <row r="546" spans="1:10">
      <c r="A546" s="25">
        <v>40137</v>
      </c>
      <c r="B546">
        <v>37</v>
      </c>
      <c r="C546" t="s">
        <v>49</v>
      </c>
      <c r="D546">
        <v>315.887</v>
      </c>
      <c r="E546">
        <v>327717.72970000003</v>
      </c>
      <c r="F546">
        <v>0.39289442790000001</v>
      </c>
      <c r="G546">
        <v>1.1850480969999999</v>
      </c>
      <c r="H546">
        <v>33.15430224</v>
      </c>
      <c r="I546" t="s">
        <v>131</v>
      </c>
      <c r="J546" t="s">
        <v>128</v>
      </c>
    </row>
    <row r="547" spans="1:10">
      <c r="A547" s="25">
        <v>40137</v>
      </c>
      <c r="B547">
        <v>37</v>
      </c>
      <c r="C547" t="s">
        <v>48</v>
      </c>
      <c r="D547">
        <v>766.49</v>
      </c>
      <c r="E547">
        <v>216396.4852</v>
      </c>
      <c r="F547">
        <v>0.345376144</v>
      </c>
      <c r="G547">
        <v>0.96307244700000005</v>
      </c>
      <c r="H547">
        <v>35.861906869999999</v>
      </c>
      <c r="I547" t="s">
        <v>131</v>
      </c>
      <c r="J547" t="s">
        <v>128</v>
      </c>
    </row>
    <row r="548" spans="1:10">
      <c r="A548" s="25">
        <v>40137</v>
      </c>
      <c r="B548">
        <v>37</v>
      </c>
      <c r="C548" t="s">
        <v>47</v>
      </c>
      <c r="D548">
        <v>279.077</v>
      </c>
      <c r="E548">
        <v>7655.7596469999999</v>
      </c>
      <c r="F548">
        <v>8.0841364329999998E-2</v>
      </c>
      <c r="G548">
        <v>1.898982459</v>
      </c>
      <c r="H548">
        <v>4.2570885250000003</v>
      </c>
      <c r="I548" t="s">
        <v>131</v>
      </c>
      <c r="J548" t="s">
        <v>128</v>
      </c>
    </row>
    <row r="549" spans="1:10">
      <c r="A549" s="25">
        <v>40137</v>
      </c>
      <c r="B549" s="21">
        <v>37</v>
      </c>
      <c r="C549" s="21" t="s">
        <v>46</v>
      </c>
      <c r="D549" s="21">
        <v>285.21300000000002</v>
      </c>
      <c r="E549" s="21">
        <v>112810.819</v>
      </c>
      <c r="F549" s="21">
        <v>0.10297471399999999</v>
      </c>
      <c r="G549" s="21">
        <v>2.0547512179999998</v>
      </c>
      <c r="H549" s="21">
        <v>5.0115416960000001</v>
      </c>
      <c r="I549" s="21" t="s">
        <v>131</v>
      </c>
      <c r="J549" t="s">
        <v>128</v>
      </c>
    </row>
    <row r="550" spans="1:10">
      <c r="A550" s="25">
        <v>40137</v>
      </c>
      <c r="B550">
        <v>37</v>
      </c>
      <c r="C550" t="s">
        <v>45</v>
      </c>
      <c r="D550">
        <v>257.61</v>
      </c>
      <c r="E550">
        <v>157737.52770000001</v>
      </c>
      <c r="F550">
        <v>3.5635450239999998E-2</v>
      </c>
      <c r="G550">
        <v>1.829300487</v>
      </c>
      <c r="H550">
        <v>1.948036995</v>
      </c>
      <c r="I550" t="s">
        <v>131</v>
      </c>
      <c r="J550" t="s">
        <v>128</v>
      </c>
    </row>
    <row r="551" spans="1:10">
      <c r="A551" s="25">
        <v>40137</v>
      </c>
      <c r="B551">
        <v>37</v>
      </c>
      <c r="C551" t="s">
        <v>84</v>
      </c>
      <c r="D551">
        <v>259.37200000000001</v>
      </c>
      <c r="E551">
        <v>105887.57610000001</v>
      </c>
      <c r="F551">
        <v>3.669115454E-2</v>
      </c>
      <c r="G551">
        <v>1.8931472620000001</v>
      </c>
      <c r="H551">
        <v>1.9381035639999999</v>
      </c>
      <c r="I551" t="s">
        <v>131</v>
      </c>
      <c r="J551" t="s">
        <v>128</v>
      </c>
    </row>
    <row r="552" spans="1:10">
      <c r="A552" s="25">
        <v>40137</v>
      </c>
      <c r="B552">
        <v>37</v>
      </c>
      <c r="C552" t="s">
        <v>83</v>
      </c>
      <c r="D552">
        <v>589.59199999999998</v>
      </c>
      <c r="E552">
        <v>6148.9845329999998</v>
      </c>
      <c r="F552">
        <v>8.4887685229999999E-3</v>
      </c>
      <c r="G552">
        <v>1.5396597670000001</v>
      </c>
      <c r="H552">
        <v>0.55134054320000003</v>
      </c>
      <c r="I552" t="s">
        <v>131</v>
      </c>
      <c r="J552" t="s">
        <v>128</v>
      </c>
    </row>
    <row r="553" spans="1:10">
      <c r="A553" s="25">
        <v>40137</v>
      </c>
      <c r="B553">
        <v>37</v>
      </c>
      <c r="C553" t="s">
        <v>82</v>
      </c>
      <c r="D553">
        <v>214.91399999999999</v>
      </c>
      <c r="E553">
        <v>35146.877639999999</v>
      </c>
      <c r="F553">
        <v>3.8295475689999997E-2</v>
      </c>
      <c r="G553">
        <v>0.62157885270000002</v>
      </c>
      <c r="H553">
        <v>6.1610004140000001</v>
      </c>
      <c r="I553" t="s">
        <v>131</v>
      </c>
      <c r="J553" t="s">
        <v>128</v>
      </c>
    </row>
    <row r="554" spans="1:10">
      <c r="A554" s="25">
        <v>40137</v>
      </c>
      <c r="B554">
        <v>37</v>
      </c>
      <c r="C554" t="s">
        <v>81</v>
      </c>
      <c r="D554">
        <v>213.61699999999999</v>
      </c>
      <c r="E554">
        <v>84413.036989999993</v>
      </c>
      <c r="F554">
        <v>2.624948773E-2</v>
      </c>
      <c r="G554">
        <v>0.44019474879999998</v>
      </c>
      <c r="H554">
        <v>5.963153309</v>
      </c>
      <c r="I554" t="s">
        <v>131</v>
      </c>
      <c r="J554" t="s">
        <v>128</v>
      </c>
    </row>
    <row r="555" spans="1:10">
      <c r="A555" s="25">
        <v>40137</v>
      </c>
      <c r="B555">
        <v>37</v>
      </c>
      <c r="C555" t="s">
        <v>80</v>
      </c>
      <c r="D555">
        <v>407.77100000000002</v>
      </c>
      <c r="E555">
        <v>156436.87049999999</v>
      </c>
      <c r="F555">
        <v>1.6911902319999999E-3</v>
      </c>
      <c r="G555">
        <v>1.625370349</v>
      </c>
      <c r="H555">
        <v>0.10404953140000001</v>
      </c>
      <c r="I555" t="s">
        <v>131</v>
      </c>
      <c r="J555" t="s">
        <v>128</v>
      </c>
    </row>
    <row r="556" spans="1:10">
      <c r="A556" s="25">
        <v>40137</v>
      </c>
      <c r="B556">
        <v>37</v>
      </c>
      <c r="C556" t="s">
        <v>79</v>
      </c>
      <c r="D556">
        <v>421.55200000000002</v>
      </c>
      <c r="E556">
        <v>56914.169560000002</v>
      </c>
      <c r="F556">
        <v>1.0030754140000001E-3</v>
      </c>
      <c r="G556">
        <v>0.95303020380000003</v>
      </c>
      <c r="H556">
        <v>0.1052511672</v>
      </c>
      <c r="I556" t="s">
        <v>131</v>
      </c>
      <c r="J556" t="s">
        <v>128</v>
      </c>
    </row>
    <row r="557" spans="1:10">
      <c r="A557" s="25">
        <v>40137</v>
      </c>
      <c r="B557" s="21">
        <v>38</v>
      </c>
      <c r="C557" s="21" t="s">
        <v>126</v>
      </c>
      <c r="D557" s="21">
        <v>396.15300000000002</v>
      </c>
      <c r="E557" s="21">
        <v>64783.58829</v>
      </c>
      <c r="F557" s="21">
        <v>10.315838879999999</v>
      </c>
      <c r="G557" s="21">
        <v>1.731713834</v>
      </c>
      <c r="H557">
        <f t="shared" ref="H557:H559" si="37">J557/1000</f>
        <v>0.59570113000000002</v>
      </c>
      <c r="I557" s="21" t="s">
        <v>127</v>
      </c>
      <c r="J557" s="21">
        <v>595.70113000000003</v>
      </c>
    </row>
    <row r="558" spans="1:10">
      <c r="A558" s="25">
        <v>40137</v>
      </c>
      <c r="B558" s="21">
        <v>38</v>
      </c>
      <c r="C558" s="21" t="s">
        <v>129</v>
      </c>
      <c r="D558" s="21">
        <v>308.21499999999997</v>
      </c>
      <c r="E558" s="21">
        <v>47198.502890000003</v>
      </c>
      <c r="F558" s="21">
        <v>14.360105450000001</v>
      </c>
      <c r="G558" s="21">
        <v>2.166133071</v>
      </c>
      <c r="H558">
        <f t="shared" si="37"/>
        <v>0.6629373624999999</v>
      </c>
      <c r="I558" s="21" t="s">
        <v>127</v>
      </c>
      <c r="J558" s="21">
        <v>662.93736249999995</v>
      </c>
    </row>
    <row r="559" spans="1:10">
      <c r="A559" s="25">
        <v>40137</v>
      </c>
      <c r="B559">
        <v>38</v>
      </c>
      <c r="C559" t="s">
        <v>130</v>
      </c>
      <c r="D559">
        <v>394.40100000000001</v>
      </c>
      <c r="E559">
        <v>51279.133329999997</v>
      </c>
      <c r="F559">
        <v>10.18534814</v>
      </c>
      <c r="G559">
        <v>1.6306353680000001</v>
      </c>
      <c r="H559">
        <f t="shared" si="37"/>
        <v>0.62462450759999999</v>
      </c>
      <c r="I559" t="s">
        <v>127</v>
      </c>
      <c r="J559">
        <v>624.62450760000002</v>
      </c>
    </row>
    <row r="560" spans="1:10">
      <c r="A560" s="25">
        <v>40137</v>
      </c>
      <c r="B560">
        <v>38</v>
      </c>
      <c r="C560" t="s">
        <v>50</v>
      </c>
      <c r="D560">
        <v>317.93299999999999</v>
      </c>
      <c r="E560">
        <v>315970.07199999999</v>
      </c>
      <c r="F560">
        <v>0.23561319059999999</v>
      </c>
      <c r="G560">
        <v>1.3999409819999999</v>
      </c>
      <c r="H560">
        <v>16.830223109999999</v>
      </c>
      <c r="I560" t="s">
        <v>131</v>
      </c>
      <c r="J560" t="s">
        <v>128</v>
      </c>
    </row>
    <row r="561" spans="1:10">
      <c r="A561" s="25">
        <v>40137</v>
      </c>
      <c r="B561">
        <v>38</v>
      </c>
      <c r="C561" t="s">
        <v>49</v>
      </c>
      <c r="D561">
        <v>315.887</v>
      </c>
      <c r="E561">
        <v>167713.21369999999</v>
      </c>
      <c r="F561">
        <v>0.2084525297</v>
      </c>
      <c r="G561">
        <v>1.2285700799999999</v>
      </c>
      <c r="H561">
        <v>16.967085000000001</v>
      </c>
      <c r="I561" t="s">
        <v>131</v>
      </c>
      <c r="J561" t="s">
        <v>128</v>
      </c>
    </row>
    <row r="562" spans="1:10">
      <c r="A562" s="25">
        <v>40137</v>
      </c>
      <c r="B562">
        <v>38</v>
      </c>
      <c r="C562" t="s">
        <v>48</v>
      </c>
      <c r="D562">
        <v>766.49</v>
      </c>
      <c r="E562">
        <v>210279.7966</v>
      </c>
      <c r="F562">
        <v>0.3113611577</v>
      </c>
      <c r="G562">
        <v>0.89347768270000005</v>
      </c>
      <c r="H562">
        <v>34.848229979999999</v>
      </c>
      <c r="I562" t="s">
        <v>131</v>
      </c>
      <c r="J562" t="s">
        <v>128</v>
      </c>
    </row>
    <row r="563" spans="1:10">
      <c r="A563" s="25">
        <v>40137</v>
      </c>
      <c r="B563">
        <v>38</v>
      </c>
      <c r="C563" t="s">
        <v>47</v>
      </c>
      <c r="D563">
        <v>279.077</v>
      </c>
      <c r="E563">
        <v>6816.5821089999999</v>
      </c>
      <c r="F563">
        <v>1.039239273E-2</v>
      </c>
      <c r="G563">
        <v>0.27417287689999997</v>
      </c>
      <c r="H563">
        <v>3.790452524</v>
      </c>
      <c r="I563" t="s">
        <v>131</v>
      </c>
      <c r="J563" t="s">
        <v>128</v>
      </c>
    </row>
    <row r="564" spans="1:10">
      <c r="A564" s="25">
        <v>40137</v>
      </c>
      <c r="B564" s="21">
        <v>38</v>
      </c>
      <c r="C564" s="21" t="s">
        <v>46</v>
      </c>
      <c r="D564" s="21">
        <v>285.21300000000002</v>
      </c>
      <c r="E564" s="21">
        <v>100329.4587</v>
      </c>
      <c r="F564" s="21">
        <v>2.3419625060000001E-2</v>
      </c>
      <c r="G564" s="21">
        <v>0.525449367</v>
      </c>
      <c r="H564" s="21">
        <v>4.4570659959999999</v>
      </c>
      <c r="I564" s="21" t="s">
        <v>131</v>
      </c>
      <c r="J564" t="s">
        <v>128</v>
      </c>
    </row>
    <row r="565" spans="1:10">
      <c r="A565" s="25">
        <v>40137</v>
      </c>
      <c r="B565">
        <v>38</v>
      </c>
      <c r="C565" t="s">
        <v>45</v>
      </c>
      <c r="D565">
        <v>257.61</v>
      </c>
      <c r="E565">
        <v>224888.4431</v>
      </c>
      <c r="F565">
        <v>3.1922689230000002E-2</v>
      </c>
      <c r="G565">
        <v>1.149397271</v>
      </c>
      <c r="H565">
        <v>2.7773416580000001</v>
      </c>
      <c r="I565" t="s">
        <v>131</v>
      </c>
      <c r="J565" t="s">
        <v>128</v>
      </c>
    </row>
    <row r="566" spans="1:10">
      <c r="A566" s="25">
        <v>40137</v>
      </c>
      <c r="B566">
        <v>38</v>
      </c>
      <c r="C566" t="s">
        <v>84</v>
      </c>
      <c r="D566">
        <v>259.37200000000001</v>
      </c>
      <c r="E566">
        <v>153454.745</v>
      </c>
      <c r="F566">
        <v>1.9867784860000001E-2</v>
      </c>
      <c r="G566">
        <v>0.70735455309999995</v>
      </c>
      <c r="H566">
        <v>2.8087448899999998</v>
      </c>
      <c r="I566" t="s">
        <v>131</v>
      </c>
      <c r="J566" t="s">
        <v>128</v>
      </c>
    </row>
    <row r="567" spans="1:10">
      <c r="A567" s="25">
        <v>40137</v>
      </c>
      <c r="B567">
        <v>38</v>
      </c>
      <c r="C567" t="s">
        <v>83</v>
      </c>
      <c r="D567">
        <v>589.59199999999998</v>
      </c>
      <c r="E567">
        <v>5372.3170700000001</v>
      </c>
      <c r="F567">
        <v>8.1036737359999993E-3</v>
      </c>
      <c r="G567">
        <v>1.682301305</v>
      </c>
      <c r="H567">
        <v>0.48170168520000001</v>
      </c>
      <c r="I567" t="s">
        <v>131</v>
      </c>
      <c r="J567" t="s">
        <v>128</v>
      </c>
    </row>
    <row r="568" spans="1:10">
      <c r="A568" s="25">
        <v>40137</v>
      </c>
      <c r="B568">
        <v>38</v>
      </c>
      <c r="C568" t="s">
        <v>82</v>
      </c>
      <c r="D568">
        <v>214.91399999999999</v>
      </c>
      <c r="E568">
        <v>36619.977420000003</v>
      </c>
      <c r="F568">
        <v>9.6658750510000002E-2</v>
      </c>
      <c r="G568">
        <v>1.505769916</v>
      </c>
      <c r="H568">
        <v>6.4192244430000001</v>
      </c>
      <c r="I568" t="s">
        <v>131</v>
      </c>
      <c r="J568" t="s">
        <v>128</v>
      </c>
    </row>
    <row r="569" spans="1:10">
      <c r="A569" s="25">
        <v>40137</v>
      </c>
      <c r="B569">
        <v>38</v>
      </c>
      <c r="C569" t="s">
        <v>81</v>
      </c>
      <c r="D569">
        <v>213.61699999999999</v>
      </c>
      <c r="E569">
        <v>87672.359930000006</v>
      </c>
      <c r="F569">
        <v>0.1107023789</v>
      </c>
      <c r="G569">
        <v>1.7874249149999999</v>
      </c>
      <c r="H569">
        <v>6.1934002359999996</v>
      </c>
      <c r="I569" t="s">
        <v>131</v>
      </c>
      <c r="J569" t="s">
        <v>128</v>
      </c>
    </row>
    <row r="570" spans="1:10">
      <c r="A570" s="25">
        <v>40137</v>
      </c>
      <c r="B570">
        <v>38</v>
      </c>
      <c r="C570" t="s">
        <v>80</v>
      </c>
      <c r="D570">
        <v>407.77100000000002</v>
      </c>
      <c r="E570">
        <v>46648.392440000003</v>
      </c>
      <c r="F570">
        <v>5.8445625889999998E-4</v>
      </c>
      <c r="G570">
        <v>1.8837112110000001</v>
      </c>
      <c r="H570">
        <v>3.1026850370000001E-2</v>
      </c>
      <c r="I570" t="s">
        <v>131</v>
      </c>
      <c r="J570" t="s">
        <v>128</v>
      </c>
    </row>
    <row r="571" spans="1:10">
      <c r="A571" s="25">
        <v>40137</v>
      </c>
      <c r="B571">
        <v>38</v>
      </c>
      <c r="C571" t="s">
        <v>79</v>
      </c>
      <c r="D571">
        <v>421.55200000000002</v>
      </c>
      <c r="E571">
        <v>17678.501179999999</v>
      </c>
      <c r="F571">
        <v>4.1036595920000002E-4</v>
      </c>
      <c r="G571">
        <v>1.255218607</v>
      </c>
      <c r="H571">
        <v>3.2692788090000001E-2</v>
      </c>
      <c r="I571" t="s">
        <v>131</v>
      </c>
      <c r="J571" t="s">
        <v>128</v>
      </c>
    </row>
    <row r="572" spans="1:10">
      <c r="A572" s="25">
        <v>40137</v>
      </c>
      <c r="B572" s="21">
        <v>39</v>
      </c>
      <c r="C572" s="21" t="s">
        <v>126</v>
      </c>
      <c r="D572" s="21">
        <v>396.15300000000002</v>
      </c>
      <c r="E572" s="21">
        <v>24915.969509999999</v>
      </c>
      <c r="F572" s="21">
        <v>1.2654403949999999</v>
      </c>
      <c r="G572" s="21">
        <v>0.55233234730000003</v>
      </c>
      <c r="H572">
        <f t="shared" ref="H572:H574" si="38">J572/1000</f>
        <v>0.22910850700000002</v>
      </c>
      <c r="I572" s="21" t="s">
        <v>127</v>
      </c>
      <c r="J572" s="21">
        <v>229.108507</v>
      </c>
    </row>
    <row r="573" spans="1:10">
      <c r="A573" s="25">
        <v>40137</v>
      </c>
      <c r="B573" s="21">
        <v>39</v>
      </c>
      <c r="C573" s="21" t="s">
        <v>129</v>
      </c>
      <c r="D573" s="21">
        <v>308.21499999999997</v>
      </c>
      <c r="E573" s="21">
        <v>17893.316459999998</v>
      </c>
      <c r="F573" s="21">
        <v>5.3195321099999999</v>
      </c>
      <c r="G573" s="21">
        <v>2.1165976959999999</v>
      </c>
      <c r="H573">
        <f t="shared" si="38"/>
        <v>0.25132466689999999</v>
      </c>
      <c r="I573" s="21" t="s">
        <v>127</v>
      </c>
      <c r="J573" s="21">
        <v>251.32466690000001</v>
      </c>
    </row>
    <row r="574" spans="1:10">
      <c r="A574" s="25">
        <v>40137</v>
      </c>
      <c r="B574">
        <v>39</v>
      </c>
      <c r="C574" t="s">
        <v>130</v>
      </c>
      <c r="D574">
        <v>394.40100000000001</v>
      </c>
      <c r="E574">
        <v>19050.715339999999</v>
      </c>
      <c r="F574">
        <v>1.1104286050000001</v>
      </c>
      <c r="G574">
        <v>0.47852100889999999</v>
      </c>
      <c r="H574">
        <f t="shared" si="38"/>
        <v>0.2320543058</v>
      </c>
      <c r="I574" t="s">
        <v>127</v>
      </c>
      <c r="J574">
        <v>232.05430580000001</v>
      </c>
    </row>
    <row r="575" spans="1:10">
      <c r="A575" s="25">
        <v>40137</v>
      </c>
      <c r="B575">
        <v>39</v>
      </c>
      <c r="C575" t="s">
        <v>50</v>
      </c>
      <c r="D575">
        <v>317.93299999999999</v>
      </c>
      <c r="E575">
        <v>592921.22660000005</v>
      </c>
      <c r="F575">
        <v>0.70690723160000002</v>
      </c>
      <c r="G575">
        <v>2.2383165300000001</v>
      </c>
      <c r="H575">
        <v>31.582094040000001</v>
      </c>
      <c r="I575" t="s">
        <v>131</v>
      </c>
      <c r="J575" t="s">
        <v>128</v>
      </c>
    </row>
    <row r="576" spans="1:10">
      <c r="A576" s="25">
        <v>40137</v>
      </c>
      <c r="B576">
        <v>39</v>
      </c>
      <c r="C576" t="s">
        <v>49</v>
      </c>
      <c r="D576">
        <v>315.887</v>
      </c>
      <c r="E576">
        <v>314888.46950000001</v>
      </c>
      <c r="F576">
        <v>0.69283346459999995</v>
      </c>
      <c r="G576">
        <v>2.1748641960000001</v>
      </c>
      <c r="H576">
        <v>31.85640124</v>
      </c>
      <c r="I576" t="s">
        <v>131</v>
      </c>
      <c r="J576" t="s">
        <v>128</v>
      </c>
    </row>
    <row r="577" spans="1:10">
      <c r="A577" s="25">
        <v>40137</v>
      </c>
      <c r="B577">
        <v>39</v>
      </c>
      <c r="C577" t="s">
        <v>48</v>
      </c>
      <c r="D577">
        <v>766.49</v>
      </c>
      <c r="E577">
        <v>205685.95980000001</v>
      </c>
      <c r="F577">
        <v>0.64487058740000003</v>
      </c>
      <c r="G577">
        <v>1.89184149</v>
      </c>
      <c r="H577">
        <v>34.086924879999998</v>
      </c>
      <c r="I577" t="s">
        <v>131</v>
      </c>
      <c r="J577" t="s">
        <v>128</v>
      </c>
    </row>
    <row r="578" spans="1:10">
      <c r="A578" s="25">
        <v>40137</v>
      </c>
      <c r="B578">
        <v>39</v>
      </c>
      <c r="C578" t="s">
        <v>47</v>
      </c>
      <c r="D578">
        <v>279.077</v>
      </c>
      <c r="E578">
        <v>7315.7704549999999</v>
      </c>
      <c r="F578">
        <v>4.2046201980000003E-2</v>
      </c>
      <c r="G578">
        <v>1.0335757489999999</v>
      </c>
      <c r="H578">
        <v>4.0680329430000004</v>
      </c>
      <c r="I578" t="s">
        <v>131</v>
      </c>
      <c r="J578" t="s">
        <v>128</v>
      </c>
    </row>
    <row r="579" spans="1:10">
      <c r="A579" s="25">
        <v>40137</v>
      </c>
      <c r="B579" s="21">
        <v>39</v>
      </c>
      <c r="C579" s="21" t="s">
        <v>46</v>
      </c>
      <c r="D579" s="21">
        <v>285.21300000000002</v>
      </c>
      <c r="E579" s="21">
        <v>107775.2332</v>
      </c>
      <c r="F579" s="21">
        <v>6.914534051E-2</v>
      </c>
      <c r="G579" s="21">
        <v>1.444186738</v>
      </c>
      <c r="H579" s="21">
        <v>4.7878393209999999</v>
      </c>
      <c r="I579" s="21" t="s">
        <v>131</v>
      </c>
      <c r="J579" t="s">
        <v>128</v>
      </c>
    </row>
    <row r="580" spans="1:10">
      <c r="A580" s="25">
        <v>40137</v>
      </c>
      <c r="B580">
        <v>39</v>
      </c>
      <c r="C580" t="s">
        <v>45</v>
      </c>
      <c r="D580">
        <v>257.61</v>
      </c>
      <c r="E580">
        <v>169571.04</v>
      </c>
      <c r="F580">
        <v>2.863952094E-2</v>
      </c>
      <c r="G580">
        <v>1.3675773360000001</v>
      </c>
      <c r="H580">
        <v>2.0941792609999998</v>
      </c>
      <c r="I580" t="s">
        <v>131</v>
      </c>
      <c r="J580" t="s">
        <v>128</v>
      </c>
    </row>
    <row r="581" spans="1:10">
      <c r="A581" s="25">
        <v>40137</v>
      </c>
      <c r="B581">
        <v>39</v>
      </c>
      <c r="C581" t="s">
        <v>84</v>
      </c>
      <c r="D581">
        <v>259.37200000000001</v>
      </c>
      <c r="E581">
        <v>113912.05469999999</v>
      </c>
      <c r="F581">
        <v>2.8419078949999999E-2</v>
      </c>
      <c r="G581">
        <v>1.363039181</v>
      </c>
      <c r="H581">
        <v>2.0849788739999999</v>
      </c>
      <c r="I581" t="s">
        <v>131</v>
      </c>
      <c r="J581" t="s">
        <v>128</v>
      </c>
    </row>
    <row r="582" spans="1:10">
      <c r="A582" s="25">
        <v>40137</v>
      </c>
      <c r="B582">
        <v>39</v>
      </c>
      <c r="C582" t="s">
        <v>83</v>
      </c>
      <c r="D582">
        <v>589.59199999999998</v>
      </c>
      <c r="E582">
        <v>5788.2268029999996</v>
      </c>
      <c r="F582">
        <v>1.1232034550000001E-2</v>
      </c>
      <c r="G582">
        <v>2.164194862</v>
      </c>
      <c r="H582">
        <v>0.5189936798</v>
      </c>
      <c r="I582" t="s">
        <v>131</v>
      </c>
      <c r="J582" t="s">
        <v>128</v>
      </c>
    </row>
    <row r="583" spans="1:10">
      <c r="A583" s="25">
        <v>40137</v>
      </c>
      <c r="B583">
        <v>39</v>
      </c>
      <c r="C583" t="s">
        <v>82</v>
      </c>
      <c r="D583">
        <v>214.91399999999999</v>
      </c>
      <c r="E583">
        <v>29517.115249999999</v>
      </c>
      <c r="F583">
        <v>4.1881459920000003E-2</v>
      </c>
      <c r="G583">
        <v>0.80943767119999999</v>
      </c>
      <c r="H583">
        <v>5.174142668</v>
      </c>
      <c r="I583" t="s">
        <v>131</v>
      </c>
      <c r="J583" t="s">
        <v>128</v>
      </c>
    </row>
    <row r="584" spans="1:10">
      <c r="A584" s="25">
        <v>40137</v>
      </c>
      <c r="B584">
        <v>39</v>
      </c>
      <c r="C584" t="s">
        <v>81</v>
      </c>
      <c r="D584">
        <v>213.61699999999999</v>
      </c>
      <c r="E584">
        <v>70592.616080000007</v>
      </c>
      <c r="F584">
        <v>5.6123662759999998E-2</v>
      </c>
      <c r="G584">
        <v>1.1254346449999999</v>
      </c>
      <c r="H584">
        <v>4.98684335</v>
      </c>
      <c r="I584" t="s">
        <v>131</v>
      </c>
      <c r="J584" t="s">
        <v>128</v>
      </c>
    </row>
    <row r="585" spans="1:10">
      <c r="A585" s="25">
        <v>40137</v>
      </c>
      <c r="B585">
        <v>39</v>
      </c>
      <c r="C585" t="s">
        <v>80</v>
      </c>
      <c r="D585">
        <v>407.77100000000002</v>
      </c>
      <c r="E585">
        <v>135328.3285</v>
      </c>
      <c r="F585">
        <v>2.2129744900000001E-3</v>
      </c>
      <c r="G585">
        <v>2.458593225</v>
      </c>
      <c r="H585">
        <v>9.000978557E-2</v>
      </c>
      <c r="I585" t="s">
        <v>131</v>
      </c>
      <c r="J585" t="s">
        <v>128</v>
      </c>
    </row>
    <row r="586" spans="1:10">
      <c r="A586" s="25">
        <v>40137</v>
      </c>
      <c r="B586">
        <v>39</v>
      </c>
      <c r="C586" t="s">
        <v>79</v>
      </c>
      <c r="D586">
        <v>421.55200000000002</v>
      </c>
      <c r="E586">
        <v>49549.821329999999</v>
      </c>
      <c r="F586">
        <v>1.2252213860000001E-3</v>
      </c>
      <c r="G586">
        <v>1.337106372</v>
      </c>
      <c r="H586">
        <v>9.1632304789999994E-2</v>
      </c>
      <c r="I586" t="s">
        <v>131</v>
      </c>
      <c r="J586" t="s">
        <v>128</v>
      </c>
    </row>
    <row r="587" spans="1:10">
      <c r="A587" s="25">
        <v>40137</v>
      </c>
      <c r="B587" s="21">
        <v>40</v>
      </c>
      <c r="C587" s="21" t="s">
        <v>126</v>
      </c>
      <c r="D587" s="21">
        <v>396.15300000000002</v>
      </c>
      <c r="E587" s="21">
        <v>8144.9338010000001</v>
      </c>
      <c r="F587" s="21">
        <v>0.78057709409999998</v>
      </c>
      <c r="G587" s="21">
        <v>1.0422329990000001</v>
      </c>
      <c r="H587">
        <f t="shared" ref="H587:H589" si="39">J587/1000</f>
        <v>7.4894682380000008E-2</v>
      </c>
      <c r="I587" s="21" t="s">
        <v>127</v>
      </c>
      <c r="J587" s="21">
        <v>74.894682380000006</v>
      </c>
    </row>
    <row r="588" spans="1:10">
      <c r="A588" s="25">
        <v>40137</v>
      </c>
      <c r="B588" s="21">
        <v>40</v>
      </c>
      <c r="C588" s="21" t="s">
        <v>129</v>
      </c>
      <c r="D588" s="21">
        <v>308.21499999999997</v>
      </c>
      <c r="E588" s="21">
        <v>5711.623904</v>
      </c>
      <c r="F588" s="21">
        <v>3.409798651</v>
      </c>
      <c r="G588" s="21">
        <v>4.2503516179999998</v>
      </c>
      <c r="H588">
        <f t="shared" si="39"/>
        <v>8.0223919269999999E-2</v>
      </c>
      <c r="I588" s="21" t="s">
        <v>127</v>
      </c>
      <c r="J588" s="21">
        <v>80.223919269999996</v>
      </c>
    </row>
    <row r="589" spans="1:10">
      <c r="A589" s="25">
        <v>40137</v>
      </c>
      <c r="B589">
        <v>40</v>
      </c>
      <c r="C589" t="s">
        <v>130</v>
      </c>
      <c r="D589">
        <v>394.40100000000001</v>
      </c>
      <c r="E589">
        <v>5646.0545819999998</v>
      </c>
      <c r="F589">
        <v>2.6776213389999999</v>
      </c>
      <c r="G589">
        <v>3.8933705949999999</v>
      </c>
      <c r="H589">
        <f t="shared" si="39"/>
        <v>6.8773862480000003E-2</v>
      </c>
      <c r="I589" t="s">
        <v>127</v>
      </c>
      <c r="J589">
        <v>68.773862480000005</v>
      </c>
    </row>
    <row r="590" spans="1:10">
      <c r="A590" s="25">
        <v>40137</v>
      </c>
      <c r="B590">
        <v>40</v>
      </c>
      <c r="C590" t="s">
        <v>50</v>
      </c>
      <c r="D590">
        <v>317.93299999999999</v>
      </c>
      <c r="E590">
        <v>883904.40399999998</v>
      </c>
      <c r="F590">
        <v>0.45644371210000001</v>
      </c>
      <c r="G590">
        <v>0.96947810850000005</v>
      </c>
      <c r="H590">
        <v>47.081384110000002</v>
      </c>
      <c r="I590" t="s">
        <v>131</v>
      </c>
      <c r="J590" t="s">
        <v>128</v>
      </c>
    </row>
    <row r="591" spans="1:10">
      <c r="A591" s="25">
        <v>40137</v>
      </c>
      <c r="B591">
        <v>40</v>
      </c>
      <c r="C591" t="s">
        <v>49</v>
      </c>
      <c r="D591">
        <v>315.887</v>
      </c>
      <c r="E591">
        <v>468601.30729999999</v>
      </c>
      <c r="F591">
        <v>0.42268548249999999</v>
      </c>
      <c r="G591">
        <v>0.89160784550000005</v>
      </c>
      <c r="H591">
        <v>47.407106679999998</v>
      </c>
      <c r="I591" t="s">
        <v>131</v>
      </c>
      <c r="J591" t="s">
        <v>128</v>
      </c>
    </row>
    <row r="592" spans="1:10">
      <c r="A592" s="25">
        <v>40137</v>
      </c>
      <c r="B592">
        <v>40</v>
      </c>
      <c r="C592" t="s">
        <v>48</v>
      </c>
      <c r="D592">
        <v>766.49</v>
      </c>
      <c r="E592">
        <v>196512.0073</v>
      </c>
      <c r="F592">
        <v>0.39937197120000001</v>
      </c>
      <c r="G592">
        <v>1.226324244</v>
      </c>
      <c r="H592">
        <v>32.566588580000001</v>
      </c>
      <c r="I592" t="s">
        <v>131</v>
      </c>
      <c r="J592" t="s">
        <v>128</v>
      </c>
    </row>
    <row r="593" spans="1:10">
      <c r="A593" s="25">
        <v>40137</v>
      </c>
      <c r="B593">
        <v>40</v>
      </c>
      <c r="C593" t="s">
        <v>47</v>
      </c>
      <c r="D593">
        <v>279.077</v>
      </c>
      <c r="E593">
        <v>12106.370269999999</v>
      </c>
      <c r="F593">
        <v>0.1091953359</v>
      </c>
      <c r="G593">
        <v>1.6220556319999999</v>
      </c>
      <c r="H593">
        <v>6.7319106550000001</v>
      </c>
      <c r="I593" t="s">
        <v>131</v>
      </c>
      <c r="J593" t="s">
        <v>128</v>
      </c>
    </row>
    <row r="594" spans="1:10">
      <c r="A594" s="25">
        <v>40137</v>
      </c>
      <c r="B594" s="21">
        <v>40</v>
      </c>
      <c r="C594" s="21" t="s">
        <v>46</v>
      </c>
      <c r="D594" s="21">
        <v>285.21300000000002</v>
      </c>
      <c r="E594" s="21">
        <v>176794.1446</v>
      </c>
      <c r="F594" s="21">
        <v>0.1227405936</v>
      </c>
      <c r="G594" s="21">
        <v>1.5627868439999999</v>
      </c>
      <c r="H594" s="21">
        <v>7.8539561620000002</v>
      </c>
      <c r="I594" s="21" t="s">
        <v>131</v>
      </c>
      <c r="J594" t="s">
        <v>128</v>
      </c>
    </row>
    <row r="595" spans="1:10">
      <c r="A595" s="25">
        <v>40137</v>
      </c>
      <c r="B595">
        <v>40</v>
      </c>
      <c r="C595" t="s">
        <v>45</v>
      </c>
      <c r="D595">
        <v>257.61</v>
      </c>
      <c r="E595">
        <v>156149.50870000001</v>
      </c>
      <c r="F595">
        <v>3.1818991630000001E-2</v>
      </c>
      <c r="G595">
        <v>1.649998767</v>
      </c>
      <c r="H595">
        <v>1.928425176</v>
      </c>
      <c r="I595" t="s">
        <v>131</v>
      </c>
      <c r="J595" t="s">
        <v>128</v>
      </c>
    </row>
    <row r="596" spans="1:10">
      <c r="A596" s="25">
        <v>40137</v>
      </c>
      <c r="B596">
        <v>40</v>
      </c>
      <c r="C596" t="s">
        <v>84</v>
      </c>
      <c r="D596">
        <v>259.37200000000001</v>
      </c>
      <c r="E596">
        <v>105373.97070000001</v>
      </c>
      <c r="F596">
        <v>2.998521732E-2</v>
      </c>
      <c r="G596">
        <v>1.5546831160000001</v>
      </c>
      <c r="H596">
        <v>1.9287028349999999</v>
      </c>
      <c r="I596" t="s">
        <v>131</v>
      </c>
      <c r="J596" t="s">
        <v>128</v>
      </c>
    </row>
    <row r="597" spans="1:10">
      <c r="A597" s="25">
        <v>40137</v>
      </c>
      <c r="B597">
        <v>40</v>
      </c>
      <c r="C597" t="s">
        <v>83</v>
      </c>
      <c r="D597">
        <v>589.59199999999998</v>
      </c>
      <c r="E597">
        <v>5330.0256149999996</v>
      </c>
      <c r="F597">
        <v>4.2272393249999998E-3</v>
      </c>
      <c r="G597">
        <v>0.88452683009999999</v>
      </c>
      <c r="H597">
        <v>0.4779096779</v>
      </c>
      <c r="I597" t="s">
        <v>131</v>
      </c>
      <c r="J597" t="s">
        <v>128</v>
      </c>
    </row>
    <row r="598" spans="1:10">
      <c r="A598" s="25">
        <v>40137</v>
      </c>
      <c r="B598">
        <v>40</v>
      </c>
      <c r="C598" t="s">
        <v>82</v>
      </c>
      <c r="D598">
        <v>214.91399999999999</v>
      </c>
      <c r="E598">
        <v>31295.79594</v>
      </c>
      <c r="F598">
        <v>4.6680912499999998E-2</v>
      </c>
      <c r="G598">
        <v>0.85092022639999998</v>
      </c>
      <c r="H598">
        <v>5.4859328820000002</v>
      </c>
      <c r="I598" t="s">
        <v>131</v>
      </c>
      <c r="J598" t="s">
        <v>128</v>
      </c>
    </row>
    <row r="599" spans="1:10">
      <c r="A599" s="25">
        <v>40137</v>
      </c>
      <c r="B599">
        <v>40</v>
      </c>
      <c r="C599" t="s">
        <v>81</v>
      </c>
      <c r="D599">
        <v>213.61699999999999</v>
      </c>
      <c r="E599">
        <v>74779.615489999996</v>
      </c>
      <c r="F599">
        <v>3.8372661410000002E-2</v>
      </c>
      <c r="G599">
        <v>0.72639399370000002</v>
      </c>
      <c r="H599">
        <v>5.2826237200000001</v>
      </c>
      <c r="I599" t="s">
        <v>131</v>
      </c>
      <c r="J599" t="s">
        <v>128</v>
      </c>
    </row>
    <row r="600" spans="1:10">
      <c r="A600" s="25">
        <v>40137</v>
      </c>
      <c r="B600">
        <v>40</v>
      </c>
      <c r="C600" t="s">
        <v>80</v>
      </c>
      <c r="D600">
        <v>407.77100000000002</v>
      </c>
      <c r="E600">
        <v>131681.0889</v>
      </c>
      <c r="F600">
        <v>1.460831563E-3</v>
      </c>
      <c r="G600">
        <v>1.667921955</v>
      </c>
      <c r="H600">
        <v>8.758392793E-2</v>
      </c>
      <c r="I600" t="s">
        <v>131</v>
      </c>
      <c r="J600" t="s">
        <v>128</v>
      </c>
    </row>
    <row r="601" spans="1:10">
      <c r="A601" s="25">
        <v>40137</v>
      </c>
      <c r="B601">
        <v>40</v>
      </c>
      <c r="C601" t="s">
        <v>79</v>
      </c>
      <c r="D601">
        <v>421.55200000000002</v>
      </c>
      <c r="E601">
        <v>48177.821389999997</v>
      </c>
      <c r="F601">
        <v>1.1606429289999999E-3</v>
      </c>
      <c r="G601">
        <v>1.3027016259999999</v>
      </c>
      <c r="H601">
        <v>8.9095070260000006E-2</v>
      </c>
      <c r="I601" t="s">
        <v>131</v>
      </c>
      <c r="J601" t="s">
        <v>128</v>
      </c>
    </row>
    <row r="602" spans="1:10">
      <c r="A602" s="25">
        <v>40137</v>
      </c>
      <c r="B602" s="21">
        <v>41</v>
      </c>
      <c r="C602" s="21" t="s">
        <v>126</v>
      </c>
      <c r="D602" s="21">
        <v>396.15300000000002</v>
      </c>
      <c r="E602" s="21">
        <v>55660.980170000003</v>
      </c>
      <c r="F602" s="21">
        <v>4.3149177119999997</v>
      </c>
      <c r="G602" s="21">
        <v>0.84305953300000003</v>
      </c>
      <c r="H602">
        <f t="shared" ref="H602:H604" si="40">J602/1000</f>
        <v>0.51181649009999997</v>
      </c>
      <c r="I602" s="21" t="s">
        <v>127</v>
      </c>
      <c r="J602" s="21">
        <v>511.81649010000001</v>
      </c>
    </row>
    <row r="603" spans="1:10">
      <c r="A603" s="25">
        <v>40137</v>
      </c>
      <c r="B603">
        <v>41</v>
      </c>
      <c r="C603" t="s">
        <v>129</v>
      </c>
      <c r="D603">
        <v>308.21499999999997</v>
      </c>
      <c r="E603">
        <v>41578.879509999999</v>
      </c>
      <c r="F603">
        <v>6.1535251420000003</v>
      </c>
      <c r="G603">
        <v>1.0536756039999999</v>
      </c>
      <c r="H603">
        <f t="shared" si="40"/>
        <v>0.5840056575</v>
      </c>
      <c r="I603" t="s">
        <v>127</v>
      </c>
      <c r="J603">
        <v>584.00565749999998</v>
      </c>
    </row>
    <row r="604" spans="1:10">
      <c r="A604" s="25">
        <v>40137</v>
      </c>
      <c r="B604" s="21">
        <v>41</v>
      </c>
      <c r="C604" s="21" t="s">
        <v>130</v>
      </c>
      <c r="D604" s="21">
        <v>394.40100000000001</v>
      </c>
      <c r="E604" s="21">
        <v>43998.033450000003</v>
      </c>
      <c r="F604" s="21">
        <v>4.6713066550000004</v>
      </c>
      <c r="G604" s="21">
        <v>0.87161916139999995</v>
      </c>
      <c r="H604">
        <f t="shared" si="40"/>
        <v>0.53593436929999994</v>
      </c>
      <c r="I604" s="21" t="s">
        <v>127</v>
      </c>
      <c r="J604" s="21">
        <v>535.93436929999996</v>
      </c>
    </row>
    <row r="605" spans="1:10">
      <c r="A605" s="25">
        <v>40137</v>
      </c>
      <c r="B605">
        <v>41</v>
      </c>
      <c r="C605" t="s">
        <v>50</v>
      </c>
      <c r="D605">
        <v>317.93299999999999</v>
      </c>
      <c r="E605">
        <v>5652.5401959999999</v>
      </c>
      <c r="F605">
        <v>2.4531255620000001E-2</v>
      </c>
      <c r="G605">
        <v>8.1476468099999995</v>
      </c>
      <c r="H605">
        <v>0.30108393500000002</v>
      </c>
      <c r="I605" t="s">
        <v>131</v>
      </c>
      <c r="J605" t="s">
        <v>128</v>
      </c>
    </row>
    <row r="606" spans="1:10">
      <c r="A606" s="25">
        <v>40137</v>
      </c>
      <c r="B606">
        <v>41</v>
      </c>
      <c r="C606" t="s">
        <v>49</v>
      </c>
      <c r="D606">
        <v>315.887</v>
      </c>
      <c r="E606">
        <v>3076.2045910000002</v>
      </c>
      <c r="F606">
        <v>2.1312044539999998E-2</v>
      </c>
      <c r="G606">
        <v>6.8480976489999996</v>
      </c>
      <c r="H606">
        <v>0.31121116589999998</v>
      </c>
      <c r="I606" t="s">
        <v>131</v>
      </c>
      <c r="J606" t="s">
        <v>128</v>
      </c>
    </row>
    <row r="607" spans="1:10">
      <c r="A607" s="25">
        <v>40137</v>
      </c>
      <c r="B607">
        <v>41</v>
      </c>
      <c r="C607" t="s">
        <v>48</v>
      </c>
      <c r="D607">
        <v>766.49</v>
      </c>
      <c r="E607">
        <v>4979.7293220000001</v>
      </c>
      <c r="F607">
        <v>6.2118380690000002E-2</v>
      </c>
      <c r="G607">
        <v>7.5271611350000001</v>
      </c>
      <c r="H607">
        <v>0.82525642239999997</v>
      </c>
      <c r="I607" t="s">
        <v>131</v>
      </c>
      <c r="J607" t="s">
        <v>128</v>
      </c>
    </row>
    <row r="608" spans="1:10">
      <c r="A608" s="25">
        <v>40137</v>
      </c>
      <c r="B608">
        <v>41</v>
      </c>
      <c r="C608" t="s">
        <v>47</v>
      </c>
      <c r="D608">
        <v>279.077</v>
      </c>
      <c r="E608">
        <v>24.15753879</v>
      </c>
      <c r="F608">
        <v>5.729031947E-3</v>
      </c>
      <c r="G608">
        <v>42.648539900000003</v>
      </c>
      <c r="H608">
        <v>1.3433125630000001E-2</v>
      </c>
      <c r="I608" t="s">
        <v>131</v>
      </c>
      <c r="J608" t="s">
        <v>128</v>
      </c>
    </row>
    <row r="609" spans="1:10">
      <c r="A609" s="25">
        <v>40137</v>
      </c>
      <c r="B609" s="21">
        <v>41</v>
      </c>
      <c r="C609" s="21" t="s">
        <v>46</v>
      </c>
      <c r="D609" s="21">
        <v>285.21300000000002</v>
      </c>
      <c r="E609" s="21">
        <v>138.55241480000001</v>
      </c>
      <c r="F609" s="21">
        <v>6.2920052719999996E-3</v>
      </c>
      <c r="G609" s="21">
        <v>102.2243558</v>
      </c>
      <c r="H609" s="21">
        <v>6.1550940780000004E-3</v>
      </c>
      <c r="I609" s="21" t="s">
        <v>131</v>
      </c>
      <c r="J609" t="s">
        <v>128</v>
      </c>
    </row>
    <row r="610" spans="1:10">
      <c r="A610" s="25">
        <v>40137</v>
      </c>
      <c r="B610">
        <v>41</v>
      </c>
      <c r="C610" t="s">
        <v>45</v>
      </c>
      <c r="D610">
        <v>257.61</v>
      </c>
      <c r="E610">
        <v>-3929.5430930000002</v>
      </c>
      <c r="F610">
        <v>5.1736071730000002E-4</v>
      </c>
      <c r="G610">
        <v>1.0660785960000001</v>
      </c>
      <c r="H610">
        <v>-4.8529322270000001E-2</v>
      </c>
      <c r="I610" t="s">
        <v>131</v>
      </c>
      <c r="J610" t="s">
        <v>128</v>
      </c>
    </row>
    <row r="611" spans="1:10">
      <c r="A611" s="25">
        <v>40137</v>
      </c>
      <c r="B611">
        <v>41</v>
      </c>
      <c r="C611" t="s">
        <v>84</v>
      </c>
      <c r="D611">
        <v>259.37200000000001</v>
      </c>
      <c r="E611">
        <v>-2621.9863380000002</v>
      </c>
      <c r="F611">
        <v>9.7110218970000001E-4</v>
      </c>
      <c r="G611">
        <v>2.0234968640000002</v>
      </c>
      <c r="H611">
        <v>-4.7991287119999997E-2</v>
      </c>
      <c r="I611" t="s">
        <v>131</v>
      </c>
      <c r="J611" t="s">
        <v>128</v>
      </c>
    </row>
    <row r="612" spans="1:10">
      <c r="A612" s="25">
        <v>40137</v>
      </c>
      <c r="B612">
        <v>41</v>
      </c>
      <c r="C612" t="s">
        <v>83</v>
      </c>
      <c r="D612">
        <v>589.59199999999998</v>
      </c>
      <c r="E612">
        <v>3768.2223909999998</v>
      </c>
      <c r="F612">
        <v>6.181186963E-3</v>
      </c>
      <c r="G612">
        <v>1.829442757</v>
      </c>
      <c r="H612">
        <v>0.33787266319999998</v>
      </c>
      <c r="I612" t="s">
        <v>131</v>
      </c>
      <c r="J612" t="s">
        <v>128</v>
      </c>
    </row>
    <row r="613" spans="1:10">
      <c r="A613" s="25">
        <v>40137</v>
      </c>
      <c r="B613">
        <v>41</v>
      </c>
      <c r="C613" t="s">
        <v>82</v>
      </c>
      <c r="D613">
        <v>214.91399999999999</v>
      </c>
      <c r="E613">
        <v>23.6507997</v>
      </c>
      <c r="F613">
        <v>7.2496666580000001E-3</v>
      </c>
      <c r="G613">
        <v>174.86694360000001</v>
      </c>
      <c r="H613">
        <v>4.1458188200000001E-3</v>
      </c>
      <c r="I613" t="s">
        <v>131</v>
      </c>
      <c r="J613" t="s">
        <v>128</v>
      </c>
    </row>
    <row r="614" spans="1:10">
      <c r="A614" s="25">
        <v>40137</v>
      </c>
      <c r="B614">
        <v>41</v>
      </c>
      <c r="C614" t="s">
        <v>81</v>
      </c>
      <c r="D614">
        <v>213.61699999999999</v>
      </c>
      <c r="E614">
        <v>-67.355035479999998</v>
      </c>
      <c r="F614">
        <v>2.2399906800000002E-3</v>
      </c>
      <c r="G614">
        <v>47.077098990000003</v>
      </c>
      <c r="H614">
        <v>-4.7581323569999999E-3</v>
      </c>
      <c r="I614" t="s">
        <v>131</v>
      </c>
      <c r="J614" t="s">
        <v>128</v>
      </c>
    </row>
    <row r="615" spans="1:10">
      <c r="A615" s="25">
        <v>40137</v>
      </c>
      <c r="B615">
        <v>41</v>
      </c>
      <c r="C615" t="s">
        <v>80</v>
      </c>
      <c r="D615">
        <v>407.77100000000002</v>
      </c>
      <c r="E615">
        <v>-293.67979000000003</v>
      </c>
      <c r="F615" s="22">
        <v>3.568790622E-5</v>
      </c>
      <c r="G615">
        <v>18.270313470000001</v>
      </c>
      <c r="H615">
        <v>-1.953327526E-4</v>
      </c>
      <c r="I615" t="s">
        <v>131</v>
      </c>
      <c r="J615" t="s">
        <v>128</v>
      </c>
    </row>
    <row r="616" spans="1:10">
      <c r="A616" s="25">
        <v>40137</v>
      </c>
      <c r="B616">
        <v>41</v>
      </c>
      <c r="C616" t="s">
        <v>79</v>
      </c>
      <c r="D616">
        <v>421.55200000000002</v>
      </c>
      <c r="E616">
        <v>618.20143929999995</v>
      </c>
      <c r="F616" s="22">
        <v>6.5756771080000006E-5</v>
      </c>
      <c r="G616">
        <v>5.7518022999999996</v>
      </c>
      <c r="H616">
        <v>1.143237678E-3</v>
      </c>
      <c r="I616" t="s">
        <v>131</v>
      </c>
      <c r="J616" t="s">
        <v>128</v>
      </c>
    </row>
    <row r="617" spans="1:10">
      <c r="A617" s="25">
        <v>40137</v>
      </c>
      <c r="B617" s="21">
        <v>42</v>
      </c>
      <c r="C617" s="21" t="s">
        <v>126</v>
      </c>
      <c r="D617" s="21">
        <v>396.15300000000002</v>
      </c>
      <c r="E617" s="21">
        <v>22614.997510000001</v>
      </c>
      <c r="F617" s="21">
        <v>0.22297674179999999</v>
      </c>
      <c r="G617" s="21">
        <v>0.1072258744</v>
      </c>
      <c r="H617">
        <f t="shared" ref="H617:H619" si="41">J617/1000</f>
        <v>0.2079504999</v>
      </c>
      <c r="I617" s="21" t="s">
        <v>127</v>
      </c>
      <c r="J617" s="21">
        <v>207.95049990000001</v>
      </c>
    </row>
    <row r="618" spans="1:10">
      <c r="A618" s="25">
        <v>40137</v>
      </c>
      <c r="B618">
        <v>42</v>
      </c>
      <c r="C618" t="s">
        <v>129</v>
      </c>
      <c r="D618">
        <v>308.21499999999997</v>
      </c>
      <c r="E618">
        <v>15993.085370000001</v>
      </c>
      <c r="F618">
        <v>5.4204862609999998</v>
      </c>
      <c r="G618">
        <v>2.4130244360000002</v>
      </c>
      <c r="H618">
        <f t="shared" si="41"/>
        <v>0.22463453670000003</v>
      </c>
      <c r="I618" t="s">
        <v>127</v>
      </c>
      <c r="J618">
        <v>224.63453670000001</v>
      </c>
    </row>
    <row r="619" spans="1:10">
      <c r="A619" s="25">
        <v>40137</v>
      </c>
      <c r="B619" s="21">
        <v>42</v>
      </c>
      <c r="C619" s="21" t="s">
        <v>130</v>
      </c>
      <c r="D619" s="21">
        <v>394.40100000000001</v>
      </c>
      <c r="E619" s="21">
        <v>17267.088459999999</v>
      </c>
      <c r="F619" s="21">
        <v>2.1078799969999999</v>
      </c>
      <c r="G619" s="21">
        <v>1.0021862159999999</v>
      </c>
      <c r="H619">
        <f t="shared" si="41"/>
        <v>0.2103281769</v>
      </c>
      <c r="I619" s="21" t="s">
        <v>127</v>
      </c>
      <c r="J619" s="21">
        <v>210.32817689999999</v>
      </c>
    </row>
    <row r="620" spans="1:10">
      <c r="A620" s="25">
        <v>40137</v>
      </c>
      <c r="B620">
        <v>42</v>
      </c>
      <c r="C620" t="s">
        <v>50</v>
      </c>
      <c r="D620">
        <v>317.93299999999999</v>
      </c>
      <c r="E620">
        <v>415126.94760000001</v>
      </c>
      <c r="F620">
        <v>0.52857229510000003</v>
      </c>
      <c r="G620">
        <v>2.3904493480000002</v>
      </c>
      <c r="H620">
        <v>22.11183832</v>
      </c>
      <c r="I620" t="s">
        <v>131</v>
      </c>
      <c r="J620" t="s">
        <v>128</v>
      </c>
    </row>
    <row r="621" spans="1:10">
      <c r="A621" s="25">
        <v>40137</v>
      </c>
      <c r="B621">
        <v>42</v>
      </c>
      <c r="C621" t="s">
        <v>49</v>
      </c>
      <c r="D621">
        <v>315.887</v>
      </c>
      <c r="E621">
        <v>220185.83040000001</v>
      </c>
      <c r="F621">
        <v>0.5116097382</v>
      </c>
      <c r="G621">
        <v>2.2967275530000002</v>
      </c>
      <c r="H621">
        <v>22.275595450000001</v>
      </c>
      <c r="I621" t="s">
        <v>131</v>
      </c>
      <c r="J621" t="s">
        <v>128</v>
      </c>
    </row>
    <row r="622" spans="1:10">
      <c r="A622" s="25">
        <v>40137</v>
      </c>
      <c r="B622">
        <v>42</v>
      </c>
      <c r="C622" t="s">
        <v>48</v>
      </c>
      <c r="D622">
        <v>766.49</v>
      </c>
      <c r="E622">
        <v>179905.1588</v>
      </c>
      <c r="F622">
        <v>0.65012965040000004</v>
      </c>
      <c r="G622">
        <v>2.180585803</v>
      </c>
      <c r="H622">
        <v>29.814449369999998</v>
      </c>
      <c r="I622" t="s">
        <v>131</v>
      </c>
      <c r="J622" t="s">
        <v>128</v>
      </c>
    </row>
    <row r="623" spans="1:10">
      <c r="A623" s="25">
        <v>40137</v>
      </c>
      <c r="B623">
        <v>42</v>
      </c>
      <c r="C623" t="s">
        <v>47</v>
      </c>
      <c r="D623">
        <v>279.077</v>
      </c>
      <c r="E623">
        <v>6641.9112139999997</v>
      </c>
      <c r="F623">
        <v>6.3306445609999998E-2</v>
      </c>
      <c r="G623">
        <v>1.7140775770000001</v>
      </c>
      <c r="H623">
        <v>3.6933244140000001</v>
      </c>
      <c r="I623" t="s">
        <v>131</v>
      </c>
      <c r="J623" t="s">
        <v>128</v>
      </c>
    </row>
    <row r="624" spans="1:10">
      <c r="A624" s="25">
        <v>40137</v>
      </c>
      <c r="B624" s="21">
        <v>42</v>
      </c>
      <c r="C624" s="21" t="s">
        <v>46</v>
      </c>
      <c r="D624" s="21">
        <v>285.21300000000002</v>
      </c>
      <c r="E624" s="21">
        <v>97120.818140000003</v>
      </c>
      <c r="F624" s="21">
        <v>5.1717255349999998E-2</v>
      </c>
      <c r="G624" s="21">
        <v>1.198678017</v>
      </c>
      <c r="H624" s="21">
        <v>4.3145243860000004</v>
      </c>
      <c r="I624" s="21" t="s">
        <v>131</v>
      </c>
      <c r="J624" t="s">
        <v>128</v>
      </c>
    </row>
    <row r="625" spans="1:10">
      <c r="A625" s="25">
        <v>40137</v>
      </c>
      <c r="B625">
        <v>42</v>
      </c>
      <c r="C625" t="s">
        <v>45</v>
      </c>
      <c r="D625">
        <v>257.61</v>
      </c>
      <c r="E625">
        <v>197100.14980000001</v>
      </c>
      <c r="F625">
        <v>5.6166353760000003E-2</v>
      </c>
      <c r="G625">
        <v>2.30742241</v>
      </c>
      <c r="H625">
        <v>2.4341600190000001</v>
      </c>
      <c r="I625" t="s">
        <v>131</v>
      </c>
      <c r="J625" t="s">
        <v>128</v>
      </c>
    </row>
    <row r="626" spans="1:10">
      <c r="A626" s="25">
        <v>40137</v>
      </c>
      <c r="B626">
        <v>42</v>
      </c>
      <c r="C626" t="s">
        <v>84</v>
      </c>
      <c r="D626">
        <v>259.37200000000001</v>
      </c>
      <c r="E626">
        <v>130450.23759999999</v>
      </c>
      <c r="F626">
        <v>2.8273170409999999E-2</v>
      </c>
      <c r="G626">
        <v>1.184125307</v>
      </c>
      <c r="H626">
        <v>2.3876839919999999</v>
      </c>
      <c r="I626" t="s">
        <v>131</v>
      </c>
      <c r="J626" t="s">
        <v>128</v>
      </c>
    </row>
    <row r="627" spans="1:10">
      <c r="A627" s="25">
        <v>40137</v>
      </c>
      <c r="B627">
        <v>42</v>
      </c>
      <c r="C627" t="s">
        <v>83</v>
      </c>
      <c r="D627">
        <v>589.59199999999998</v>
      </c>
      <c r="E627">
        <v>5051.1227330000002</v>
      </c>
      <c r="F627">
        <v>8.9266154899999995E-3</v>
      </c>
      <c r="G627">
        <v>1.970980728</v>
      </c>
      <c r="H627">
        <v>0.45290222089999999</v>
      </c>
      <c r="I627" t="s">
        <v>131</v>
      </c>
      <c r="J627" t="s">
        <v>128</v>
      </c>
    </row>
    <row r="628" spans="1:10">
      <c r="A628" s="25">
        <v>40137</v>
      </c>
      <c r="B628">
        <v>42</v>
      </c>
      <c r="C628" t="s">
        <v>82</v>
      </c>
      <c r="D628">
        <v>214.91399999999999</v>
      </c>
      <c r="E628">
        <v>29980.435979999998</v>
      </c>
      <c r="F628">
        <v>2.4464239660000001E-2</v>
      </c>
      <c r="G628">
        <v>0.46551029469999999</v>
      </c>
      <c r="H628">
        <v>5.2553595340000001</v>
      </c>
      <c r="I628" t="s">
        <v>131</v>
      </c>
      <c r="J628" t="s">
        <v>128</v>
      </c>
    </row>
    <row r="629" spans="1:10">
      <c r="A629" s="25">
        <v>40137</v>
      </c>
      <c r="B629">
        <v>42</v>
      </c>
      <c r="C629" t="s">
        <v>81</v>
      </c>
      <c r="D629">
        <v>213.61699999999999</v>
      </c>
      <c r="E629">
        <v>72142.617310000001</v>
      </c>
      <c r="F629">
        <v>9.5133854430000005E-3</v>
      </c>
      <c r="G629">
        <v>0.18667095489999999</v>
      </c>
      <c r="H629">
        <v>5.0963394099999997</v>
      </c>
      <c r="I629" t="s">
        <v>131</v>
      </c>
      <c r="J629" t="s">
        <v>128</v>
      </c>
    </row>
    <row r="630" spans="1:10">
      <c r="A630" s="25">
        <v>40137</v>
      </c>
      <c r="B630">
        <v>42</v>
      </c>
      <c r="C630" t="s">
        <v>80</v>
      </c>
      <c r="D630">
        <v>407.77100000000002</v>
      </c>
      <c r="E630">
        <v>73579.707280000002</v>
      </c>
      <c r="F630">
        <v>1.405196655E-3</v>
      </c>
      <c r="G630">
        <v>2.871296504</v>
      </c>
      <c r="H630">
        <v>4.8939447830000003E-2</v>
      </c>
      <c r="I630" t="s">
        <v>131</v>
      </c>
      <c r="J630" t="s">
        <v>128</v>
      </c>
    </row>
    <row r="631" spans="1:10">
      <c r="A631" s="25">
        <v>40137</v>
      </c>
      <c r="B631">
        <v>42</v>
      </c>
      <c r="C631" t="s">
        <v>79</v>
      </c>
      <c r="D631">
        <v>421.55200000000002</v>
      </c>
      <c r="E631">
        <v>26641.286410000001</v>
      </c>
      <c r="F631">
        <v>7.7477257889999995E-4</v>
      </c>
      <c r="G631">
        <v>1.5725792199999999</v>
      </c>
      <c r="H631">
        <v>4.9267634290000001E-2</v>
      </c>
      <c r="I631" t="s">
        <v>131</v>
      </c>
      <c r="J631" t="s">
        <v>128</v>
      </c>
    </row>
    <row r="632" spans="1:10">
      <c r="A632" s="25">
        <v>40137</v>
      </c>
      <c r="B632" s="21">
        <v>43</v>
      </c>
      <c r="C632" s="21" t="s">
        <v>126</v>
      </c>
      <c r="D632" s="21">
        <v>396.15300000000002</v>
      </c>
      <c r="E632" s="21">
        <v>119891.0021</v>
      </c>
      <c r="F632" s="21">
        <v>4.5917002729999998</v>
      </c>
      <c r="G632" s="21">
        <v>0.41650816229999998</v>
      </c>
      <c r="H632">
        <f t="shared" ref="H632:H634" si="42">J632/1000</f>
        <v>1.10242744</v>
      </c>
      <c r="I632" s="21" t="s">
        <v>127</v>
      </c>
      <c r="J632" s="21">
        <v>1102.4274399999999</v>
      </c>
    </row>
    <row r="633" spans="1:10">
      <c r="A633" s="25">
        <v>40137</v>
      </c>
      <c r="B633">
        <v>43</v>
      </c>
      <c r="C633" t="s">
        <v>129</v>
      </c>
      <c r="D633">
        <v>308.21499999999997</v>
      </c>
      <c r="E633">
        <v>83829.528090000007</v>
      </c>
      <c r="F633">
        <v>10.96945721</v>
      </c>
      <c r="G633">
        <v>0.9316308137</v>
      </c>
      <c r="H633">
        <f t="shared" si="42"/>
        <v>1.1774468010000001</v>
      </c>
      <c r="I633" t="s">
        <v>127</v>
      </c>
      <c r="J633">
        <v>1177.4468010000001</v>
      </c>
    </row>
    <row r="634" spans="1:10">
      <c r="A634" s="25">
        <v>40137</v>
      </c>
      <c r="B634" s="21">
        <v>43</v>
      </c>
      <c r="C634" s="21" t="s">
        <v>130</v>
      </c>
      <c r="D634" s="21">
        <v>394.40100000000001</v>
      </c>
      <c r="E634" s="21">
        <v>94416.043170000004</v>
      </c>
      <c r="F634" s="21">
        <v>13.027324370000001</v>
      </c>
      <c r="G634" s="21">
        <v>1.1327422190000001</v>
      </c>
      <c r="H634">
        <f t="shared" si="42"/>
        <v>1.150069641</v>
      </c>
      <c r="I634" s="21" t="s">
        <v>127</v>
      </c>
      <c r="J634" s="21">
        <v>1150.069641</v>
      </c>
    </row>
    <row r="635" spans="1:10">
      <c r="A635" s="25">
        <v>40137</v>
      </c>
      <c r="B635">
        <v>43</v>
      </c>
      <c r="C635" t="s">
        <v>50</v>
      </c>
      <c r="D635">
        <v>317.93299999999999</v>
      </c>
      <c r="E635">
        <v>1223055.1000000001</v>
      </c>
      <c r="F635">
        <v>0.70625437010000003</v>
      </c>
      <c r="G635">
        <v>1.0841046350000001</v>
      </c>
      <c r="H635">
        <v>65.146328789999998</v>
      </c>
      <c r="I635" t="s">
        <v>131</v>
      </c>
      <c r="J635" t="s">
        <v>128</v>
      </c>
    </row>
    <row r="636" spans="1:10">
      <c r="A636" s="25">
        <v>40137</v>
      </c>
      <c r="B636">
        <v>43</v>
      </c>
      <c r="C636" t="s">
        <v>49</v>
      </c>
      <c r="D636">
        <v>315.887</v>
      </c>
      <c r="E636">
        <v>645090.35389999999</v>
      </c>
      <c r="F636">
        <v>0.64749106950000002</v>
      </c>
      <c r="G636">
        <v>0.99214073300000005</v>
      </c>
      <c r="H636">
        <v>65.262018580000003</v>
      </c>
      <c r="I636" t="s">
        <v>131</v>
      </c>
      <c r="J636" t="s">
        <v>128</v>
      </c>
    </row>
    <row r="637" spans="1:10">
      <c r="A637" s="25">
        <v>40137</v>
      </c>
      <c r="B637">
        <v>43</v>
      </c>
      <c r="C637" t="s">
        <v>48</v>
      </c>
      <c r="D637">
        <v>766.49</v>
      </c>
      <c r="E637">
        <v>357663.75750000001</v>
      </c>
      <c r="F637">
        <v>0.53013968919999999</v>
      </c>
      <c r="G637">
        <v>0.89440086060000001</v>
      </c>
      <c r="H637">
        <v>59.273164029999997</v>
      </c>
      <c r="I637" t="s">
        <v>131</v>
      </c>
      <c r="J637" t="s">
        <v>128</v>
      </c>
    </row>
    <row r="638" spans="1:10">
      <c r="A638" s="25">
        <v>40137</v>
      </c>
      <c r="B638">
        <v>43</v>
      </c>
      <c r="C638" t="s">
        <v>47</v>
      </c>
      <c r="D638">
        <v>279.077</v>
      </c>
      <c r="E638">
        <v>19798.14255</v>
      </c>
      <c r="F638">
        <v>6.084606343E-2</v>
      </c>
      <c r="G638">
        <v>0.5526925976</v>
      </c>
      <c r="H638">
        <v>11.00902449</v>
      </c>
      <c r="I638" t="s">
        <v>131</v>
      </c>
      <c r="J638" t="s">
        <v>128</v>
      </c>
    </row>
    <row r="639" spans="1:10">
      <c r="A639" s="25">
        <v>40137</v>
      </c>
      <c r="B639" s="21">
        <v>43</v>
      </c>
      <c r="C639" s="21" t="s">
        <v>46</v>
      </c>
      <c r="D639" s="21">
        <v>285.21300000000002</v>
      </c>
      <c r="E639" s="21">
        <v>286453.67930000002</v>
      </c>
      <c r="F639" s="21">
        <v>5.6090694849999997E-2</v>
      </c>
      <c r="G639" s="21">
        <v>0.4407738484</v>
      </c>
      <c r="H639" s="21">
        <v>12.725504259999999</v>
      </c>
      <c r="I639" s="21" t="s">
        <v>131</v>
      </c>
      <c r="J639" t="s">
        <v>128</v>
      </c>
    </row>
    <row r="640" spans="1:10">
      <c r="A640" s="25">
        <v>40137</v>
      </c>
      <c r="B640">
        <v>43</v>
      </c>
      <c r="C640" t="s">
        <v>45</v>
      </c>
      <c r="D640">
        <v>257.61</v>
      </c>
      <c r="E640">
        <v>21544.112000000001</v>
      </c>
      <c r="F640">
        <v>4.6938547059999997E-3</v>
      </c>
      <c r="G640">
        <v>1.7641636679999999</v>
      </c>
      <c r="H640">
        <v>0.2660668504</v>
      </c>
      <c r="I640" t="s">
        <v>131</v>
      </c>
      <c r="J640" t="s">
        <v>128</v>
      </c>
    </row>
    <row r="641" spans="1:10">
      <c r="A641" s="25">
        <v>40137</v>
      </c>
      <c r="B641">
        <v>43</v>
      </c>
      <c r="C641" t="s">
        <v>84</v>
      </c>
      <c r="D641">
        <v>259.37200000000001</v>
      </c>
      <c r="E641">
        <v>14543.249320000001</v>
      </c>
      <c r="F641">
        <v>3.8772504659999999E-3</v>
      </c>
      <c r="G641">
        <v>1.4565668919999999</v>
      </c>
      <c r="H641">
        <v>0.26619103370000002</v>
      </c>
      <c r="I641" t="s">
        <v>131</v>
      </c>
      <c r="J641" t="s">
        <v>128</v>
      </c>
    </row>
    <row r="642" spans="1:10">
      <c r="A642" s="25">
        <v>40137</v>
      </c>
      <c r="B642">
        <v>43</v>
      </c>
      <c r="C642" t="s">
        <v>83</v>
      </c>
      <c r="D642">
        <v>589.59199999999998</v>
      </c>
      <c r="E642">
        <v>10715.919809999999</v>
      </c>
      <c r="F642">
        <v>5.8395400470000001E-3</v>
      </c>
      <c r="G642">
        <v>0.60776076040000004</v>
      </c>
      <c r="H642">
        <v>0.96082873840000005</v>
      </c>
      <c r="I642" t="s">
        <v>131</v>
      </c>
      <c r="J642" t="s">
        <v>128</v>
      </c>
    </row>
    <row r="643" spans="1:10">
      <c r="A643" s="25">
        <v>40137</v>
      </c>
      <c r="B643">
        <v>43</v>
      </c>
      <c r="C643" t="s">
        <v>82</v>
      </c>
      <c r="D643">
        <v>214.91399999999999</v>
      </c>
      <c r="E643">
        <v>35655.274539999999</v>
      </c>
      <c r="F643">
        <v>7.2372246670000001E-2</v>
      </c>
      <c r="G643">
        <v>1.1579339340000001</v>
      </c>
      <c r="H643">
        <v>6.2501188150000004</v>
      </c>
      <c r="I643" t="s">
        <v>131</v>
      </c>
      <c r="J643" t="s">
        <v>128</v>
      </c>
    </row>
    <row r="644" spans="1:10">
      <c r="A644" s="25">
        <v>40137</v>
      </c>
      <c r="B644">
        <v>43</v>
      </c>
      <c r="C644" t="s">
        <v>81</v>
      </c>
      <c r="D644">
        <v>213.61699999999999</v>
      </c>
      <c r="E644">
        <v>85768.702480000007</v>
      </c>
      <c r="F644">
        <v>6.3333348390000002E-2</v>
      </c>
      <c r="G644">
        <v>1.045290877</v>
      </c>
      <c r="H644">
        <v>6.0589209940000002</v>
      </c>
      <c r="I644" t="s">
        <v>131</v>
      </c>
      <c r="J644" t="s">
        <v>128</v>
      </c>
    </row>
    <row r="645" spans="1:10">
      <c r="A645" s="25">
        <v>40137</v>
      </c>
      <c r="B645">
        <v>43</v>
      </c>
      <c r="C645" t="s">
        <v>80</v>
      </c>
      <c r="D645">
        <v>407.77100000000002</v>
      </c>
      <c r="E645">
        <v>132366.59359999999</v>
      </c>
      <c r="F645">
        <v>3.1637773050000002E-4</v>
      </c>
      <c r="G645">
        <v>0.35935732739999998</v>
      </c>
      <c r="H645">
        <v>8.8039871859999994E-2</v>
      </c>
      <c r="I645" t="s">
        <v>131</v>
      </c>
      <c r="J645" t="s">
        <v>128</v>
      </c>
    </row>
    <row r="646" spans="1:10">
      <c r="A646" s="25">
        <v>40137</v>
      </c>
      <c r="B646">
        <v>43</v>
      </c>
      <c r="C646" t="s">
        <v>79</v>
      </c>
      <c r="D646">
        <v>421.55200000000002</v>
      </c>
      <c r="E646">
        <v>48653.079339999997</v>
      </c>
      <c r="F646">
        <v>4.2667725479999998E-4</v>
      </c>
      <c r="G646">
        <v>0.47422303100000002</v>
      </c>
      <c r="H646">
        <v>8.9973963069999996E-2</v>
      </c>
      <c r="I646" t="s">
        <v>131</v>
      </c>
      <c r="J646" t="s">
        <v>128</v>
      </c>
    </row>
    <row r="647" spans="1:10">
      <c r="A647" s="25">
        <v>40137</v>
      </c>
      <c r="B647" s="21">
        <v>44</v>
      </c>
      <c r="C647" s="21" t="s">
        <v>126</v>
      </c>
      <c r="D647" s="21">
        <v>396.15300000000002</v>
      </c>
      <c r="E647" s="21">
        <v>112262.1431</v>
      </c>
      <c r="F647" s="21">
        <v>3.9657363970000001</v>
      </c>
      <c r="G647" s="21">
        <v>0.38417322199999998</v>
      </c>
      <c r="H647">
        <f t="shared" ref="H647:H649" si="43">J647/1000</f>
        <v>1.0322781940000001</v>
      </c>
      <c r="I647" s="21" t="s">
        <v>127</v>
      </c>
      <c r="J647" s="21">
        <v>1032.278194</v>
      </c>
    </row>
    <row r="648" spans="1:10">
      <c r="A648" s="25">
        <v>40137</v>
      </c>
      <c r="B648">
        <v>44</v>
      </c>
      <c r="C648" t="s">
        <v>129</v>
      </c>
      <c r="D648">
        <v>308.21499999999997</v>
      </c>
      <c r="E648">
        <v>78721.310790000003</v>
      </c>
      <c r="F648">
        <v>7.4373553250000004</v>
      </c>
      <c r="G648">
        <v>0.67263883989999995</v>
      </c>
      <c r="H648">
        <f t="shared" si="43"/>
        <v>1.1056981670000001</v>
      </c>
      <c r="I648" t="s">
        <v>127</v>
      </c>
      <c r="J648">
        <v>1105.698167</v>
      </c>
    </row>
    <row r="649" spans="1:10">
      <c r="A649" s="25">
        <v>40137</v>
      </c>
      <c r="B649" s="21">
        <v>44</v>
      </c>
      <c r="C649" s="21" t="s">
        <v>130</v>
      </c>
      <c r="D649" s="21">
        <v>394.40100000000001</v>
      </c>
      <c r="E649" s="21">
        <v>88773.948999999993</v>
      </c>
      <c r="F649" s="21">
        <v>10.39086249</v>
      </c>
      <c r="G649" s="21">
        <v>0.96092106649999998</v>
      </c>
      <c r="H649">
        <f t="shared" si="43"/>
        <v>1.08134402</v>
      </c>
      <c r="I649" s="21" t="s">
        <v>127</v>
      </c>
      <c r="J649" s="21">
        <v>1081.34402</v>
      </c>
    </row>
    <row r="650" spans="1:10">
      <c r="A650" s="25">
        <v>40137</v>
      </c>
      <c r="B650">
        <v>44</v>
      </c>
      <c r="C650" t="s">
        <v>50</v>
      </c>
      <c r="D650">
        <v>317.93299999999999</v>
      </c>
      <c r="E650">
        <v>1260261.372</v>
      </c>
      <c r="F650">
        <v>1.169187397</v>
      </c>
      <c r="G650">
        <v>1.7417249619999999</v>
      </c>
      <c r="H650">
        <v>67.128130010000007</v>
      </c>
      <c r="I650" t="s">
        <v>131</v>
      </c>
      <c r="J650" t="s">
        <v>128</v>
      </c>
    </row>
    <row r="651" spans="1:10">
      <c r="A651" s="25">
        <v>40137</v>
      </c>
      <c r="B651">
        <v>44</v>
      </c>
      <c r="C651" t="s">
        <v>49</v>
      </c>
      <c r="D651">
        <v>315.887</v>
      </c>
      <c r="E651">
        <v>669245.88619999995</v>
      </c>
      <c r="F651">
        <v>1.1616160360000001</v>
      </c>
      <c r="G651">
        <v>1.715682548</v>
      </c>
      <c r="H651">
        <v>67.705767410000007</v>
      </c>
      <c r="I651" t="s">
        <v>131</v>
      </c>
      <c r="J651" t="s">
        <v>128</v>
      </c>
    </row>
    <row r="652" spans="1:10">
      <c r="A652" s="25">
        <v>40137</v>
      </c>
      <c r="B652">
        <v>44</v>
      </c>
      <c r="C652" t="s">
        <v>48</v>
      </c>
      <c r="D652">
        <v>766.49</v>
      </c>
      <c r="E652">
        <v>369827.5968</v>
      </c>
      <c r="F652">
        <v>0.82901984880000001</v>
      </c>
      <c r="G652">
        <v>1.3526406580000001</v>
      </c>
      <c r="H652">
        <v>61.288993779999998</v>
      </c>
      <c r="I652" t="s">
        <v>131</v>
      </c>
      <c r="J652" t="s">
        <v>128</v>
      </c>
    </row>
    <row r="653" spans="1:10">
      <c r="A653" s="25">
        <v>40137</v>
      </c>
      <c r="B653">
        <v>44</v>
      </c>
      <c r="C653" t="s">
        <v>47</v>
      </c>
      <c r="D653">
        <v>279.077</v>
      </c>
      <c r="E653">
        <v>19903.91461</v>
      </c>
      <c r="F653">
        <v>0.1927613785</v>
      </c>
      <c r="G653">
        <v>1.7416349550000001</v>
      </c>
      <c r="H653">
        <v>11.067840479999999</v>
      </c>
      <c r="I653" t="s">
        <v>131</v>
      </c>
      <c r="J653" t="s">
        <v>128</v>
      </c>
    </row>
    <row r="654" spans="1:10">
      <c r="A654" s="25">
        <v>40137</v>
      </c>
      <c r="B654" s="21">
        <v>44</v>
      </c>
      <c r="C654" s="21" t="s">
        <v>46</v>
      </c>
      <c r="D654" s="21">
        <v>285.21300000000002</v>
      </c>
      <c r="E654" s="21">
        <v>287691.14010000002</v>
      </c>
      <c r="F654" s="21">
        <v>0.30551701409999998</v>
      </c>
      <c r="G654" s="21">
        <v>2.3904976320000002</v>
      </c>
      <c r="H654" s="21">
        <v>12.78047759</v>
      </c>
      <c r="I654" s="21" t="s">
        <v>131</v>
      </c>
      <c r="J654" t="s">
        <v>128</v>
      </c>
    </row>
    <row r="655" spans="1:10">
      <c r="A655" s="25">
        <v>40137</v>
      </c>
      <c r="B655">
        <v>44</v>
      </c>
      <c r="C655" t="s">
        <v>45</v>
      </c>
      <c r="D655">
        <v>257.61</v>
      </c>
      <c r="E655">
        <v>15496.14307</v>
      </c>
      <c r="F655">
        <v>9.0680218659999999E-3</v>
      </c>
      <c r="G655">
        <v>4.7383460050000004</v>
      </c>
      <c r="H655">
        <v>0.19137525750000001</v>
      </c>
      <c r="I655" t="s">
        <v>131</v>
      </c>
      <c r="J655" t="s">
        <v>128</v>
      </c>
    </row>
    <row r="656" spans="1:10">
      <c r="A656" s="25">
        <v>40137</v>
      </c>
      <c r="B656">
        <v>44</v>
      </c>
      <c r="C656" t="s">
        <v>84</v>
      </c>
      <c r="D656">
        <v>259.37200000000001</v>
      </c>
      <c r="E656">
        <v>10506.57451</v>
      </c>
      <c r="F656">
        <v>9.8258710900000004E-3</v>
      </c>
      <c r="G656">
        <v>5.109494593</v>
      </c>
      <c r="H656">
        <v>0.19230612559999999</v>
      </c>
      <c r="I656" t="s">
        <v>131</v>
      </c>
      <c r="J656" t="s">
        <v>128</v>
      </c>
    </row>
    <row r="657" spans="1:10">
      <c r="A657" s="25">
        <v>40137</v>
      </c>
      <c r="B657">
        <v>44</v>
      </c>
      <c r="C657" t="s">
        <v>83</v>
      </c>
      <c r="D657">
        <v>589.59199999999998</v>
      </c>
      <c r="E657">
        <v>10062.170109999999</v>
      </c>
      <c r="F657">
        <v>1.044383248E-2</v>
      </c>
      <c r="G657">
        <v>1.1575818600000001</v>
      </c>
      <c r="H657">
        <v>0.90221113850000001</v>
      </c>
      <c r="I657" t="s">
        <v>131</v>
      </c>
      <c r="J657" t="s">
        <v>128</v>
      </c>
    </row>
    <row r="658" spans="1:10">
      <c r="A658" s="25">
        <v>40137</v>
      </c>
      <c r="B658">
        <v>44</v>
      </c>
      <c r="C658" t="s">
        <v>82</v>
      </c>
      <c r="D658">
        <v>214.91399999999999</v>
      </c>
      <c r="E658">
        <v>36885.41835</v>
      </c>
      <c r="F658">
        <v>4.568945353E-2</v>
      </c>
      <c r="G658">
        <v>0.70663763130000001</v>
      </c>
      <c r="H658">
        <v>6.4657543710000001</v>
      </c>
      <c r="I658" t="s">
        <v>131</v>
      </c>
      <c r="J658" t="s">
        <v>128</v>
      </c>
    </row>
    <row r="659" spans="1:10">
      <c r="A659" s="25">
        <v>40137</v>
      </c>
      <c r="B659">
        <v>44</v>
      </c>
      <c r="C659" t="s">
        <v>81</v>
      </c>
      <c r="D659">
        <v>213.61699999999999</v>
      </c>
      <c r="E659">
        <v>89033.413260000001</v>
      </c>
      <c r="F659">
        <v>3.2337859099999998E-2</v>
      </c>
      <c r="G659">
        <v>0.5141523106</v>
      </c>
      <c r="H659">
        <v>6.2895485310000003</v>
      </c>
      <c r="I659" t="s">
        <v>131</v>
      </c>
      <c r="J659" t="s">
        <v>128</v>
      </c>
    </row>
    <row r="660" spans="1:10">
      <c r="A660" s="25">
        <v>40137</v>
      </c>
      <c r="B660">
        <v>44</v>
      </c>
      <c r="C660" t="s">
        <v>80</v>
      </c>
      <c r="D660">
        <v>407.77100000000002</v>
      </c>
      <c r="E660">
        <v>133984.9675</v>
      </c>
      <c r="F660">
        <v>2.3318414780000001E-3</v>
      </c>
      <c r="G660">
        <v>2.6166277240000002</v>
      </c>
      <c r="H660">
        <v>8.9116287239999994E-2</v>
      </c>
      <c r="I660" t="s">
        <v>131</v>
      </c>
      <c r="J660" t="s">
        <v>128</v>
      </c>
    </row>
    <row r="661" spans="1:10">
      <c r="A661" s="25">
        <v>40137</v>
      </c>
      <c r="B661">
        <v>44</v>
      </c>
      <c r="C661" t="s">
        <v>79</v>
      </c>
      <c r="D661">
        <v>421.55200000000002</v>
      </c>
      <c r="E661">
        <v>49326.51283</v>
      </c>
      <c r="F661">
        <v>2.2865893720000001E-3</v>
      </c>
      <c r="G661">
        <v>2.5066935830000001</v>
      </c>
      <c r="H661">
        <v>9.1219341189999997E-2</v>
      </c>
      <c r="I661" t="s">
        <v>131</v>
      </c>
      <c r="J661" t="s">
        <v>128</v>
      </c>
    </row>
    <row r="662" spans="1:10">
      <c r="A662" s="25">
        <v>40137</v>
      </c>
      <c r="B662" s="21">
        <v>45</v>
      </c>
      <c r="C662" s="21" t="s">
        <v>126</v>
      </c>
      <c r="D662" s="21">
        <v>396.15300000000002</v>
      </c>
      <c r="E662" s="21">
        <v>17133.365860000002</v>
      </c>
      <c r="F662" s="21">
        <v>0.73706580970000002</v>
      </c>
      <c r="G662" s="21">
        <v>0.46784301849999999</v>
      </c>
      <c r="H662">
        <f t="shared" ref="H662:H664" si="44">J662/1000</f>
        <v>0.15754553999999998</v>
      </c>
      <c r="I662" s="21" t="s">
        <v>127</v>
      </c>
      <c r="J662" s="21">
        <v>157.54553999999999</v>
      </c>
    </row>
    <row r="663" spans="1:10">
      <c r="A663" s="25">
        <v>40137</v>
      </c>
      <c r="B663">
        <v>45</v>
      </c>
      <c r="C663" t="s">
        <v>129</v>
      </c>
      <c r="D663">
        <v>308.21499999999997</v>
      </c>
      <c r="E663">
        <v>12219.3627</v>
      </c>
      <c r="F663">
        <v>1.5891260840000001</v>
      </c>
      <c r="G663">
        <v>0.92590307699999996</v>
      </c>
      <c r="H663">
        <f t="shared" si="44"/>
        <v>0.1716298523</v>
      </c>
      <c r="I663" t="s">
        <v>127</v>
      </c>
      <c r="J663">
        <v>171.62985230000001</v>
      </c>
    </row>
    <row r="664" spans="1:10">
      <c r="A664" s="25">
        <v>40137</v>
      </c>
      <c r="B664" s="21">
        <v>45</v>
      </c>
      <c r="C664" s="21" t="s">
        <v>130</v>
      </c>
      <c r="D664" s="21">
        <v>394.40100000000001</v>
      </c>
      <c r="E664" s="21">
        <v>12984.34132</v>
      </c>
      <c r="F664" s="21">
        <v>1.2363492190000001</v>
      </c>
      <c r="G664" s="21">
        <v>0.78170500389999997</v>
      </c>
      <c r="H664">
        <f t="shared" si="44"/>
        <v>0.15816058650000001</v>
      </c>
      <c r="I664" s="21" t="s">
        <v>127</v>
      </c>
      <c r="J664" s="21">
        <v>158.16058649999999</v>
      </c>
    </row>
    <row r="665" spans="1:10">
      <c r="A665" s="25">
        <v>40137</v>
      </c>
      <c r="B665">
        <v>45</v>
      </c>
      <c r="C665" t="s">
        <v>50</v>
      </c>
      <c r="D665">
        <v>317.93299999999999</v>
      </c>
      <c r="E665">
        <v>258334.57329999999</v>
      </c>
      <c r="F665">
        <v>0.2490958338</v>
      </c>
      <c r="G665">
        <v>1.81025605</v>
      </c>
      <c r="H665">
        <v>13.760254189999999</v>
      </c>
      <c r="I665" t="s">
        <v>131</v>
      </c>
      <c r="J665" t="s">
        <v>128</v>
      </c>
    </row>
    <row r="666" spans="1:10">
      <c r="A666" s="25">
        <v>40137</v>
      </c>
      <c r="B666">
        <v>45</v>
      </c>
      <c r="C666" t="s">
        <v>49</v>
      </c>
      <c r="D666">
        <v>315.887</v>
      </c>
      <c r="E666">
        <v>136144.63769999999</v>
      </c>
      <c r="F666">
        <v>0.24213836089999999</v>
      </c>
      <c r="G666">
        <v>1.758017132</v>
      </c>
      <c r="H666">
        <v>13.77337891</v>
      </c>
      <c r="I666" t="s">
        <v>131</v>
      </c>
      <c r="J666" t="s">
        <v>128</v>
      </c>
    </row>
    <row r="667" spans="1:10">
      <c r="A667" s="25">
        <v>40137</v>
      </c>
      <c r="B667">
        <v>45</v>
      </c>
      <c r="C667" t="s">
        <v>48</v>
      </c>
      <c r="D667">
        <v>766.49</v>
      </c>
      <c r="E667">
        <v>259382.36360000001</v>
      </c>
      <c r="F667">
        <v>0.3639764848</v>
      </c>
      <c r="G667">
        <v>0.84673927989999997</v>
      </c>
      <c r="H667">
        <v>42.985661989999997</v>
      </c>
      <c r="I667" t="s">
        <v>131</v>
      </c>
      <c r="J667" t="s">
        <v>128</v>
      </c>
    </row>
    <row r="668" spans="1:10">
      <c r="A668" s="25">
        <v>40137</v>
      </c>
      <c r="B668">
        <v>45</v>
      </c>
      <c r="C668" t="s">
        <v>47</v>
      </c>
      <c r="D668">
        <v>279.077</v>
      </c>
      <c r="E668">
        <v>5624.5027179999997</v>
      </c>
      <c r="F668">
        <v>4.683686577E-2</v>
      </c>
      <c r="G668">
        <v>1.4975430059999999</v>
      </c>
      <c r="H668">
        <v>3.1275806820000001</v>
      </c>
      <c r="I668" t="s">
        <v>131</v>
      </c>
      <c r="J668" t="s">
        <v>128</v>
      </c>
    </row>
    <row r="669" spans="1:10">
      <c r="A669" s="25">
        <v>40137</v>
      </c>
      <c r="B669" s="21">
        <v>45</v>
      </c>
      <c r="C669" s="21" t="s">
        <v>46</v>
      </c>
      <c r="D669" s="21">
        <v>285.21300000000002</v>
      </c>
      <c r="E669" s="21">
        <v>82497.798060000001</v>
      </c>
      <c r="F669" s="21">
        <v>6.2091140289999999E-2</v>
      </c>
      <c r="G669" s="21">
        <v>1.6942078229999999</v>
      </c>
      <c r="H669" s="21">
        <v>3.6649069509999999</v>
      </c>
      <c r="I669" s="21" t="s">
        <v>131</v>
      </c>
      <c r="J669" t="s">
        <v>128</v>
      </c>
    </row>
    <row r="670" spans="1:10">
      <c r="A670" s="25">
        <v>40137</v>
      </c>
      <c r="B670">
        <v>45</v>
      </c>
      <c r="C670" t="s">
        <v>45</v>
      </c>
      <c r="D670">
        <v>257.61</v>
      </c>
      <c r="E670">
        <v>98735.948759999999</v>
      </c>
      <c r="F670">
        <v>1.3946141840000001E-2</v>
      </c>
      <c r="G670">
        <v>1.1437118049999999</v>
      </c>
      <c r="H670">
        <v>1.2193755260000001</v>
      </c>
      <c r="I670" t="s">
        <v>131</v>
      </c>
      <c r="J670" t="s">
        <v>128</v>
      </c>
    </row>
    <row r="671" spans="1:10">
      <c r="A671" s="25">
        <v>40137</v>
      </c>
      <c r="B671">
        <v>45</v>
      </c>
      <c r="C671" t="s">
        <v>84</v>
      </c>
      <c r="D671">
        <v>259.37200000000001</v>
      </c>
      <c r="E671">
        <v>66673.479590000003</v>
      </c>
      <c r="F671">
        <v>1.459154382E-2</v>
      </c>
      <c r="G671">
        <v>1.1956832610000001</v>
      </c>
      <c r="H671">
        <v>1.2203519350000001</v>
      </c>
      <c r="I671" t="s">
        <v>131</v>
      </c>
      <c r="J671" t="s">
        <v>128</v>
      </c>
    </row>
    <row r="672" spans="1:10">
      <c r="A672" s="25">
        <v>40137</v>
      </c>
      <c r="B672">
        <v>45</v>
      </c>
      <c r="C672" t="s">
        <v>83</v>
      </c>
      <c r="D672">
        <v>589.59199999999998</v>
      </c>
      <c r="E672">
        <v>18362.84561</v>
      </c>
      <c r="F672">
        <v>1.64671331E-2</v>
      </c>
      <c r="G672">
        <v>1.0001415819999999</v>
      </c>
      <c r="H672">
        <v>1.6464801979999999</v>
      </c>
      <c r="I672" t="s">
        <v>131</v>
      </c>
      <c r="J672" t="s">
        <v>128</v>
      </c>
    </row>
    <row r="673" spans="1:10">
      <c r="A673" s="25">
        <v>40137</v>
      </c>
      <c r="B673">
        <v>45</v>
      </c>
      <c r="C673" t="s">
        <v>82</v>
      </c>
      <c r="D673">
        <v>214.91399999999999</v>
      </c>
      <c r="E673">
        <v>32753.93333</v>
      </c>
      <c r="F673">
        <v>3.4577720630000003E-2</v>
      </c>
      <c r="G673">
        <v>0.60223835599999997</v>
      </c>
      <c r="H673">
        <v>5.7415341089999998</v>
      </c>
      <c r="I673" t="s">
        <v>131</v>
      </c>
      <c r="J673" t="s">
        <v>128</v>
      </c>
    </row>
    <row r="674" spans="1:10">
      <c r="A674" s="25">
        <v>40137</v>
      </c>
      <c r="B674">
        <v>45</v>
      </c>
      <c r="C674" t="s">
        <v>81</v>
      </c>
      <c r="D674">
        <v>213.61699999999999</v>
      </c>
      <c r="E674">
        <v>76942.184699999998</v>
      </c>
      <c r="F674">
        <v>3.4003434040000002E-2</v>
      </c>
      <c r="G674">
        <v>0.62559290720000005</v>
      </c>
      <c r="H674">
        <v>5.4353931519999996</v>
      </c>
      <c r="I674" t="s">
        <v>131</v>
      </c>
      <c r="J674" t="s">
        <v>128</v>
      </c>
    </row>
    <row r="675" spans="1:10">
      <c r="A675" s="25">
        <v>40137</v>
      </c>
      <c r="B675">
        <v>45</v>
      </c>
      <c r="C675" t="s">
        <v>80</v>
      </c>
      <c r="D675">
        <v>407.77100000000002</v>
      </c>
      <c r="E675">
        <v>52005.664960000002</v>
      </c>
      <c r="F675">
        <v>5.6239270150000001E-4</v>
      </c>
      <c r="G675">
        <v>1.625878218</v>
      </c>
      <c r="H675">
        <v>3.459008769E-2</v>
      </c>
      <c r="I675" t="s">
        <v>131</v>
      </c>
      <c r="J675" t="s">
        <v>128</v>
      </c>
    </row>
    <row r="676" spans="1:10">
      <c r="A676" s="25">
        <v>40137</v>
      </c>
      <c r="B676">
        <v>45</v>
      </c>
      <c r="C676" t="s">
        <v>79</v>
      </c>
      <c r="D676">
        <v>421.55200000000002</v>
      </c>
      <c r="E676">
        <v>19455.19443</v>
      </c>
      <c r="F676">
        <v>6.0861858049999996E-4</v>
      </c>
      <c r="G676">
        <v>1.691621179</v>
      </c>
      <c r="H676">
        <v>3.5978420470000001E-2</v>
      </c>
      <c r="I676" t="s">
        <v>131</v>
      </c>
      <c r="J676" t="s">
        <v>128</v>
      </c>
    </row>
    <row r="677" spans="1:10">
      <c r="A677" s="25">
        <v>40137</v>
      </c>
      <c r="B677" s="21">
        <v>46</v>
      </c>
      <c r="C677" s="21" t="s">
        <v>126</v>
      </c>
      <c r="D677" s="21">
        <v>396.15300000000002</v>
      </c>
      <c r="E677" s="21">
        <v>6783.389005</v>
      </c>
      <c r="F677" s="21">
        <v>1.1771209119999999</v>
      </c>
      <c r="G677" s="21">
        <v>1.887169581</v>
      </c>
      <c r="H677">
        <f t="shared" ref="H677:H679" si="45">J677/1000</f>
        <v>6.2374940960000007E-2</v>
      </c>
      <c r="I677" s="21" t="s">
        <v>127</v>
      </c>
      <c r="J677" s="21">
        <v>62.374940960000004</v>
      </c>
    </row>
    <row r="678" spans="1:10">
      <c r="A678" s="25">
        <v>40137</v>
      </c>
      <c r="B678">
        <v>46</v>
      </c>
      <c r="C678" t="s">
        <v>129</v>
      </c>
      <c r="D678">
        <v>308.21499999999997</v>
      </c>
      <c r="E678">
        <v>4601.6732019999999</v>
      </c>
      <c r="F678">
        <v>2.9853003560000002</v>
      </c>
      <c r="G678">
        <v>4.6187875549999999</v>
      </c>
      <c r="H678">
        <f t="shared" si="45"/>
        <v>6.4633852950000001E-2</v>
      </c>
      <c r="I678" t="s">
        <v>127</v>
      </c>
      <c r="J678">
        <v>64.633852950000005</v>
      </c>
    </row>
    <row r="679" spans="1:10">
      <c r="A679" s="25">
        <v>40137</v>
      </c>
      <c r="B679" s="21">
        <v>46</v>
      </c>
      <c r="C679" s="21" t="s">
        <v>130</v>
      </c>
      <c r="D679" s="21">
        <v>394.40100000000001</v>
      </c>
      <c r="E679" s="21">
        <v>4617.7847540000002</v>
      </c>
      <c r="F679" s="21">
        <v>2.3080721120000001</v>
      </c>
      <c r="G679" s="21">
        <v>4.1033384939999999</v>
      </c>
      <c r="H679">
        <f t="shared" si="45"/>
        <v>5.6248640350000004E-2</v>
      </c>
      <c r="I679" s="21" t="s">
        <v>127</v>
      </c>
      <c r="J679" s="21">
        <v>56.248640350000002</v>
      </c>
    </row>
    <row r="680" spans="1:10">
      <c r="A680" s="25">
        <v>40137</v>
      </c>
      <c r="B680">
        <v>46</v>
      </c>
      <c r="C680" t="s">
        <v>50</v>
      </c>
      <c r="D680">
        <v>317.93299999999999</v>
      </c>
      <c r="E680">
        <v>724633.04630000005</v>
      </c>
      <c r="F680">
        <v>0.37391624420000003</v>
      </c>
      <c r="G680">
        <v>0.96875124359999998</v>
      </c>
      <c r="H680">
        <v>38.597756310000001</v>
      </c>
      <c r="I680" t="s">
        <v>131</v>
      </c>
      <c r="J680" t="s">
        <v>128</v>
      </c>
    </row>
    <row r="681" spans="1:10">
      <c r="A681" s="25">
        <v>40137</v>
      </c>
      <c r="B681">
        <v>46</v>
      </c>
      <c r="C681" t="s">
        <v>49</v>
      </c>
      <c r="D681">
        <v>315.887</v>
      </c>
      <c r="E681">
        <v>385403.92300000001</v>
      </c>
      <c r="F681">
        <v>0.36120937939999997</v>
      </c>
      <c r="G681">
        <v>0.9264093578</v>
      </c>
      <c r="H681">
        <v>38.990255910000002</v>
      </c>
      <c r="I681" t="s">
        <v>131</v>
      </c>
      <c r="J681" t="s">
        <v>128</v>
      </c>
    </row>
    <row r="682" spans="1:10">
      <c r="A682" s="25">
        <v>40137</v>
      </c>
      <c r="B682">
        <v>46</v>
      </c>
      <c r="C682" t="s">
        <v>48</v>
      </c>
      <c r="D682">
        <v>766.49</v>
      </c>
      <c r="E682">
        <v>168491.3511</v>
      </c>
      <c r="F682">
        <v>0.1248385273</v>
      </c>
      <c r="G682">
        <v>0.4470826826</v>
      </c>
      <c r="H682">
        <v>27.922917210000001</v>
      </c>
      <c r="I682" t="s">
        <v>131</v>
      </c>
      <c r="J682" t="s">
        <v>128</v>
      </c>
    </row>
    <row r="683" spans="1:10">
      <c r="A683" s="25">
        <v>40137</v>
      </c>
      <c r="B683">
        <v>46</v>
      </c>
      <c r="C683" t="s">
        <v>47</v>
      </c>
      <c r="D683">
        <v>279.077</v>
      </c>
      <c r="E683">
        <v>10810.50661</v>
      </c>
      <c r="F683">
        <v>0.1246995754</v>
      </c>
      <c r="G683">
        <v>2.074409712</v>
      </c>
      <c r="H683">
        <v>6.0113281709999997</v>
      </c>
      <c r="I683" t="s">
        <v>131</v>
      </c>
      <c r="J683" t="s">
        <v>128</v>
      </c>
    </row>
    <row r="684" spans="1:10">
      <c r="A684" s="25">
        <v>40137</v>
      </c>
      <c r="B684" s="21">
        <v>46</v>
      </c>
      <c r="C684" s="21" t="s">
        <v>46</v>
      </c>
      <c r="D684" s="21">
        <v>285.21300000000002</v>
      </c>
      <c r="E684" s="21">
        <v>159652.95110000001</v>
      </c>
      <c r="F684" s="21">
        <v>6.0424246219999998E-2</v>
      </c>
      <c r="G684" s="21">
        <v>0.85194919120000001</v>
      </c>
      <c r="H684" s="21">
        <v>7.0924706359999998</v>
      </c>
      <c r="I684" s="21" t="s">
        <v>131</v>
      </c>
      <c r="J684" t="s">
        <v>128</v>
      </c>
    </row>
    <row r="685" spans="1:10">
      <c r="A685" s="25">
        <v>40137</v>
      </c>
      <c r="B685">
        <v>46</v>
      </c>
      <c r="C685" t="s">
        <v>45</v>
      </c>
      <c r="D685">
        <v>257.61</v>
      </c>
      <c r="E685">
        <v>99364.828819999995</v>
      </c>
      <c r="F685">
        <v>2.8151071400000002E-2</v>
      </c>
      <c r="G685">
        <v>2.2940351560000001</v>
      </c>
      <c r="H685">
        <v>1.2271421090000001</v>
      </c>
      <c r="I685" t="s">
        <v>131</v>
      </c>
      <c r="J685" t="s">
        <v>128</v>
      </c>
    </row>
    <row r="686" spans="1:10">
      <c r="A686" s="25">
        <v>40137</v>
      </c>
      <c r="B686">
        <v>46</v>
      </c>
      <c r="C686" t="s">
        <v>84</v>
      </c>
      <c r="D686">
        <v>259.37200000000001</v>
      </c>
      <c r="E686">
        <v>66982.555760000003</v>
      </c>
      <c r="F686">
        <v>2.7520519109999999E-2</v>
      </c>
      <c r="G686">
        <v>2.244723917</v>
      </c>
      <c r="H686">
        <v>1.2260090830000001</v>
      </c>
      <c r="I686" t="s">
        <v>131</v>
      </c>
      <c r="J686" t="s">
        <v>128</v>
      </c>
    </row>
    <row r="687" spans="1:10">
      <c r="A687" s="25">
        <v>40137</v>
      </c>
      <c r="B687">
        <v>46</v>
      </c>
      <c r="C687" t="s">
        <v>83</v>
      </c>
      <c r="D687">
        <v>589.59199999999998</v>
      </c>
      <c r="E687">
        <v>5467.8858550000004</v>
      </c>
      <c r="F687">
        <v>1.388022129E-2</v>
      </c>
      <c r="G687">
        <v>2.8311339719999999</v>
      </c>
      <c r="H687">
        <v>0.4902707335</v>
      </c>
      <c r="I687" t="s">
        <v>131</v>
      </c>
      <c r="J687" t="s">
        <v>128</v>
      </c>
    </row>
    <row r="688" spans="1:10">
      <c r="A688" s="25">
        <v>40137</v>
      </c>
      <c r="B688">
        <v>46</v>
      </c>
      <c r="C688" t="s">
        <v>82</v>
      </c>
      <c r="D688">
        <v>214.91399999999999</v>
      </c>
      <c r="E688">
        <v>27110.375970000001</v>
      </c>
      <c r="F688">
        <v>4.8875728510000001E-2</v>
      </c>
      <c r="G688">
        <v>1.0284737580000001</v>
      </c>
      <c r="H688">
        <v>4.7522582030000002</v>
      </c>
      <c r="I688" t="s">
        <v>131</v>
      </c>
      <c r="J688" t="s">
        <v>128</v>
      </c>
    </row>
    <row r="689" spans="1:10">
      <c r="A689" s="25">
        <v>40137</v>
      </c>
      <c r="B689">
        <v>46</v>
      </c>
      <c r="C689" t="s">
        <v>81</v>
      </c>
      <c r="D689">
        <v>213.61699999999999</v>
      </c>
      <c r="E689">
        <v>64965.944490000002</v>
      </c>
      <c r="F689">
        <v>5.4334932660000002E-2</v>
      </c>
      <c r="G689">
        <v>1.1839324579999999</v>
      </c>
      <c r="H689">
        <v>4.5893608449999999</v>
      </c>
      <c r="I689" t="s">
        <v>131</v>
      </c>
      <c r="J689" t="s">
        <v>128</v>
      </c>
    </row>
    <row r="690" spans="1:10">
      <c r="A690" s="25">
        <v>40137</v>
      </c>
      <c r="B690">
        <v>46</v>
      </c>
      <c r="C690" t="s">
        <v>80</v>
      </c>
      <c r="D690">
        <v>407.77100000000002</v>
      </c>
      <c r="E690">
        <v>123693.1366</v>
      </c>
      <c r="F690">
        <v>8.8426040690000002E-4</v>
      </c>
      <c r="G690">
        <v>1.0748146270000001</v>
      </c>
      <c r="H690">
        <v>8.2270968860000002E-2</v>
      </c>
      <c r="I690" t="s">
        <v>131</v>
      </c>
      <c r="J690" t="s">
        <v>128</v>
      </c>
    </row>
    <row r="691" spans="1:10">
      <c r="A691" s="25">
        <v>40137</v>
      </c>
      <c r="B691">
        <v>46</v>
      </c>
      <c r="C691" t="s">
        <v>79</v>
      </c>
      <c r="D691">
        <v>421.55200000000002</v>
      </c>
      <c r="E691">
        <v>44582.621480000002</v>
      </c>
      <c r="F691">
        <v>1.8413999160000001E-3</v>
      </c>
      <c r="G691">
        <v>2.2334487940000001</v>
      </c>
      <c r="H691">
        <v>8.2446480129999999E-2</v>
      </c>
      <c r="I691" t="s">
        <v>131</v>
      </c>
      <c r="J691" t="s">
        <v>128</v>
      </c>
    </row>
    <row r="692" spans="1:10">
      <c r="A692" s="25">
        <v>40137</v>
      </c>
      <c r="B692" s="21">
        <v>47</v>
      </c>
      <c r="C692" s="21" t="s">
        <v>126</v>
      </c>
      <c r="D692" s="21">
        <v>396.15300000000002</v>
      </c>
      <c r="E692" s="21">
        <v>7630.3960649999999</v>
      </c>
      <c r="F692" s="21">
        <v>0.16238977669999999</v>
      </c>
      <c r="G692" s="21">
        <v>0.2314452005</v>
      </c>
      <c r="H692">
        <f t="shared" ref="H692:H694" si="46">J692/1000</f>
        <v>7.016338053E-2</v>
      </c>
      <c r="I692" s="21" t="s">
        <v>127</v>
      </c>
      <c r="J692" s="21">
        <v>70.163380529999998</v>
      </c>
    </row>
    <row r="693" spans="1:10">
      <c r="A693" s="25">
        <v>40137</v>
      </c>
      <c r="B693">
        <v>47</v>
      </c>
      <c r="C693" t="s">
        <v>129</v>
      </c>
      <c r="D693">
        <v>308.21499999999997</v>
      </c>
      <c r="E693">
        <v>5265.2899710000002</v>
      </c>
      <c r="F693">
        <v>1.2763056610000001</v>
      </c>
      <c r="G693">
        <v>1.7257907180000001</v>
      </c>
      <c r="H693">
        <f t="shared" si="46"/>
        <v>7.3954833989999996E-2</v>
      </c>
      <c r="I693" t="s">
        <v>127</v>
      </c>
      <c r="J693">
        <v>73.954833989999997</v>
      </c>
    </row>
    <row r="694" spans="1:10">
      <c r="A694" s="25">
        <v>40137</v>
      </c>
      <c r="B694" s="21">
        <v>47</v>
      </c>
      <c r="C694" s="21" t="s">
        <v>130</v>
      </c>
      <c r="D694" s="21">
        <v>394.40100000000001</v>
      </c>
      <c r="E694" s="21">
        <v>5302.6602979999998</v>
      </c>
      <c r="F694" s="21">
        <v>0.84001892840000003</v>
      </c>
      <c r="G694" s="21">
        <v>1.300519663</v>
      </c>
      <c r="H694">
        <f t="shared" si="46"/>
        <v>6.4591020999999998E-2</v>
      </c>
      <c r="I694" s="21" t="s">
        <v>127</v>
      </c>
      <c r="J694" s="21">
        <v>64.591020999999998</v>
      </c>
    </row>
    <row r="695" spans="1:10">
      <c r="A695" s="25">
        <v>40137</v>
      </c>
      <c r="B695">
        <v>47</v>
      </c>
      <c r="C695" t="s">
        <v>50</v>
      </c>
      <c r="D695">
        <v>317.93299999999999</v>
      </c>
      <c r="E695">
        <v>810708.38359999994</v>
      </c>
      <c r="F695">
        <v>0.56354496850000002</v>
      </c>
      <c r="G695">
        <v>1.305028477</v>
      </c>
      <c r="H695">
        <v>43.182580190000003</v>
      </c>
      <c r="I695" t="s">
        <v>131</v>
      </c>
      <c r="J695" t="s">
        <v>128</v>
      </c>
    </row>
    <row r="696" spans="1:10">
      <c r="A696" s="25">
        <v>40137</v>
      </c>
      <c r="B696">
        <v>47</v>
      </c>
      <c r="C696" t="s">
        <v>49</v>
      </c>
      <c r="D696">
        <v>315.887</v>
      </c>
      <c r="E696">
        <v>430480.15179999999</v>
      </c>
      <c r="F696">
        <v>0.53511941730000001</v>
      </c>
      <c r="G696">
        <v>1.228733286</v>
      </c>
      <c r="H696">
        <v>43.550494120000003</v>
      </c>
      <c r="I696" t="s">
        <v>131</v>
      </c>
      <c r="J696" t="s">
        <v>128</v>
      </c>
    </row>
    <row r="697" spans="1:10">
      <c r="A697" s="25">
        <v>40137</v>
      </c>
      <c r="B697">
        <v>47</v>
      </c>
      <c r="C697" t="s">
        <v>48</v>
      </c>
      <c r="D697">
        <v>766.49</v>
      </c>
      <c r="E697">
        <v>297173.8933</v>
      </c>
      <c r="F697">
        <v>0.57633799549999998</v>
      </c>
      <c r="G697">
        <v>1.1702628589999999</v>
      </c>
      <c r="H697">
        <v>49.248593280000001</v>
      </c>
      <c r="I697" t="s">
        <v>131</v>
      </c>
      <c r="J697" t="s">
        <v>128</v>
      </c>
    </row>
    <row r="698" spans="1:10">
      <c r="A698" s="25">
        <v>40137</v>
      </c>
      <c r="B698">
        <v>47</v>
      </c>
      <c r="C698" t="s">
        <v>47</v>
      </c>
      <c r="D698">
        <v>279.077</v>
      </c>
      <c r="E698">
        <v>11618.42823</v>
      </c>
      <c r="F698">
        <v>5.7811430089999997E-2</v>
      </c>
      <c r="G698">
        <v>0.89483289789999998</v>
      </c>
      <c r="H698">
        <v>6.4605838960000002</v>
      </c>
      <c r="I698" t="s">
        <v>131</v>
      </c>
      <c r="J698" t="s">
        <v>128</v>
      </c>
    </row>
    <row r="699" spans="1:10">
      <c r="A699" s="25">
        <v>40137</v>
      </c>
      <c r="B699" s="21">
        <v>47</v>
      </c>
      <c r="C699" s="21" t="s">
        <v>46</v>
      </c>
      <c r="D699" s="21">
        <v>285.21300000000002</v>
      </c>
      <c r="E699" s="21">
        <v>169069.42730000001</v>
      </c>
      <c r="F699" s="21">
        <v>8.1218447819999998E-2</v>
      </c>
      <c r="G699" s="21">
        <v>1.081356781</v>
      </c>
      <c r="H699" s="21">
        <v>7.5107910039999997</v>
      </c>
      <c r="I699" s="21" t="s">
        <v>131</v>
      </c>
      <c r="J699" t="s">
        <v>128</v>
      </c>
    </row>
    <row r="700" spans="1:10">
      <c r="A700" s="25">
        <v>40137</v>
      </c>
      <c r="B700">
        <v>47</v>
      </c>
      <c r="C700" t="s">
        <v>45</v>
      </c>
      <c r="D700">
        <v>257.61</v>
      </c>
      <c r="E700">
        <v>261528.8849</v>
      </c>
      <c r="F700">
        <v>3.724942732E-2</v>
      </c>
      <c r="G700">
        <v>1.153287985</v>
      </c>
      <c r="H700">
        <v>3.229846126</v>
      </c>
      <c r="I700" t="s">
        <v>131</v>
      </c>
      <c r="J700" t="s">
        <v>128</v>
      </c>
    </row>
    <row r="701" spans="1:10">
      <c r="A701" s="25">
        <v>40137</v>
      </c>
      <c r="B701">
        <v>47</v>
      </c>
      <c r="C701" t="s">
        <v>84</v>
      </c>
      <c r="D701">
        <v>259.37200000000001</v>
      </c>
      <c r="E701">
        <v>176416.03200000001</v>
      </c>
      <c r="F701">
        <v>3.7519933159999998E-2</v>
      </c>
      <c r="G701">
        <v>1.161962288</v>
      </c>
      <c r="H701">
        <v>3.2290147060000001</v>
      </c>
      <c r="I701" t="s">
        <v>131</v>
      </c>
      <c r="J701" t="s">
        <v>128</v>
      </c>
    </row>
    <row r="702" spans="1:10">
      <c r="A702" s="25">
        <v>40137</v>
      </c>
      <c r="B702">
        <v>47</v>
      </c>
      <c r="C702" t="s">
        <v>83</v>
      </c>
      <c r="D702">
        <v>589.59199999999998</v>
      </c>
      <c r="E702">
        <v>3910.7839410000001</v>
      </c>
      <c r="F702">
        <v>1.122425963E-2</v>
      </c>
      <c r="G702">
        <v>3.2009386599999998</v>
      </c>
      <c r="H702">
        <v>0.35065525549999998</v>
      </c>
      <c r="I702" t="s">
        <v>131</v>
      </c>
      <c r="J702" t="s">
        <v>128</v>
      </c>
    </row>
    <row r="703" spans="1:10">
      <c r="A703" s="25">
        <v>40137</v>
      </c>
      <c r="B703">
        <v>47</v>
      </c>
      <c r="C703" t="s">
        <v>82</v>
      </c>
      <c r="D703">
        <v>214.91399999999999</v>
      </c>
      <c r="E703">
        <v>32403.829470000001</v>
      </c>
      <c r="F703">
        <v>2.447101925E-2</v>
      </c>
      <c r="G703">
        <v>0.43081541290000003</v>
      </c>
      <c r="H703">
        <v>5.6801633650000003</v>
      </c>
      <c r="I703" t="s">
        <v>131</v>
      </c>
      <c r="J703" t="s">
        <v>128</v>
      </c>
    </row>
    <row r="704" spans="1:10">
      <c r="A704" s="25">
        <v>40137</v>
      </c>
      <c r="B704">
        <v>47</v>
      </c>
      <c r="C704" t="s">
        <v>81</v>
      </c>
      <c r="D704">
        <v>213.61699999999999</v>
      </c>
      <c r="E704">
        <v>77752.787989999997</v>
      </c>
      <c r="F704">
        <v>2.4731744239999999E-2</v>
      </c>
      <c r="G704">
        <v>0.45026928929999999</v>
      </c>
      <c r="H704">
        <v>5.4926562470000002</v>
      </c>
      <c r="I704" t="s">
        <v>131</v>
      </c>
      <c r="J704" t="s">
        <v>128</v>
      </c>
    </row>
    <row r="705" spans="1:10">
      <c r="A705" s="25">
        <v>40137</v>
      </c>
      <c r="B705">
        <v>47</v>
      </c>
      <c r="C705" t="s">
        <v>80</v>
      </c>
      <c r="D705">
        <v>407.77100000000002</v>
      </c>
      <c r="E705">
        <v>198613.96799999999</v>
      </c>
      <c r="F705">
        <v>1.7552949199999999E-3</v>
      </c>
      <c r="G705">
        <v>1.3287378270000001</v>
      </c>
      <c r="H705">
        <v>0.13210242720000001</v>
      </c>
      <c r="I705" t="s">
        <v>131</v>
      </c>
      <c r="J705" t="s">
        <v>128</v>
      </c>
    </row>
    <row r="706" spans="1:10">
      <c r="A706" s="25">
        <v>40137</v>
      </c>
      <c r="B706">
        <v>47</v>
      </c>
      <c r="C706" t="s">
        <v>79</v>
      </c>
      <c r="D706">
        <v>421.55200000000002</v>
      </c>
      <c r="E706">
        <v>70754.806660000002</v>
      </c>
      <c r="F706">
        <v>1.570225743E-3</v>
      </c>
      <c r="G706">
        <v>1.2000507890000001</v>
      </c>
      <c r="H706">
        <v>0.13084660719999999</v>
      </c>
      <c r="I706" t="s">
        <v>131</v>
      </c>
      <c r="J706" t="s">
        <v>128</v>
      </c>
    </row>
    <row r="707" spans="1:10">
      <c r="A707" s="25">
        <v>40137</v>
      </c>
      <c r="B707" s="21">
        <v>48</v>
      </c>
      <c r="C707" s="21" t="s">
        <v>126</v>
      </c>
      <c r="D707" s="21">
        <v>396.15300000000002</v>
      </c>
      <c r="E707" s="21">
        <v>5097.0051839999996</v>
      </c>
      <c r="F707" s="21">
        <v>0.18598150150000001</v>
      </c>
      <c r="G707" s="21">
        <v>0.39681789579999999</v>
      </c>
      <c r="H707">
        <f t="shared" ref="H707:H709" si="47">J707/1000</f>
        <v>4.6868224300000004E-2</v>
      </c>
      <c r="I707" s="21" t="s">
        <v>127</v>
      </c>
      <c r="J707" s="21">
        <v>46.868224300000001</v>
      </c>
    </row>
    <row r="708" spans="1:10">
      <c r="A708" s="25">
        <v>40137</v>
      </c>
      <c r="B708">
        <v>48</v>
      </c>
      <c r="C708" t="s">
        <v>129</v>
      </c>
      <c r="D708">
        <v>308.21499999999997</v>
      </c>
      <c r="E708">
        <v>3412.4721789999999</v>
      </c>
      <c r="F708">
        <v>1.928868437</v>
      </c>
      <c r="G708">
        <v>4.0242894890000001</v>
      </c>
      <c r="H708">
        <f t="shared" si="47"/>
        <v>4.7930658119999997E-2</v>
      </c>
      <c r="I708" t="s">
        <v>127</v>
      </c>
      <c r="J708">
        <v>47.930658119999997</v>
      </c>
    </row>
    <row r="709" spans="1:10">
      <c r="A709" s="25">
        <v>40137</v>
      </c>
      <c r="B709" s="21">
        <v>48</v>
      </c>
      <c r="C709" s="21" t="s">
        <v>130</v>
      </c>
      <c r="D709" s="21">
        <v>394.40100000000001</v>
      </c>
      <c r="E709" s="21">
        <v>3394.5853400000001</v>
      </c>
      <c r="F709" s="21">
        <v>0.60684302619999997</v>
      </c>
      <c r="G709" s="21">
        <v>1.4676121230000001</v>
      </c>
      <c r="H709">
        <f t="shared" si="47"/>
        <v>4.1349006090000001E-2</v>
      </c>
      <c r="I709" s="21" t="s">
        <v>127</v>
      </c>
      <c r="J709" s="21">
        <v>41.349006090000003</v>
      </c>
    </row>
    <row r="710" spans="1:10">
      <c r="A710" s="25">
        <v>40137</v>
      </c>
      <c r="B710">
        <v>48</v>
      </c>
      <c r="C710" t="s">
        <v>50</v>
      </c>
      <c r="D710">
        <v>317.93299999999999</v>
      </c>
      <c r="E710">
        <v>466277.98959999997</v>
      </c>
      <c r="F710">
        <v>0.61932205979999999</v>
      </c>
      <c r="G710">
        <v>2.4936052879999999</v>
      </c>
      <c r="H710">
        <v>24.83641107</v>
      </c>
      <c r="I710" t="s">
        <v>131</v>
      </c>
      <c r="J710" t="s">
        <v>128</v>
      </c>
    </row>
    <row r="711" spans="1:10">
      <c r="A711" s="25">
        <v>40137</v>
      </c>
      <c r="B711">
        <v>48</v>
      </c>
      <c r="C711" t="s">
        <v>49</v>
      </c>
      <c r="D711">
        <v>315.887</v>
      </c>
      <c r="E711">
        <v>247092.83780000001</v>
      </c>
      <c r="F711">
        <v>0.595200497</v>
      </c>
      <c r="G711">
        <v>2.3810207129999998</v>
      </c>
      <c r="H711">
        <v>24.99770346</v>
      </c>
      <c r="I711" t="s">
        <v>131</v>
      </c>
      <c r="J711" t="s">
        <v>128</v>
      </c>
    </row>
    <row r="712" spans="1:10">
      <c r="A712" s="25">
        <v>40137</v>
      </c>
      <c r="B712">
        <v>48</v>
      </c>
      <c r="C712" t="s">
        <v>48</v>
      </c>
      <c r="D712">
        <v>766.49</v>
      </c>
      <c r="E712">
        <v>234967.20819999999</v>
      </c>
      <c r="F712">
        <v>0.74525524160000001</v>
      </c>
      <c r="G712">
        <v>1.91387957</v>
      </c>
      <c r="H712">
        <v>38.939505560000001</v>
      </c>
      <c r="I712" t="s">
        <v>131</v>
      </c>
      <c r="J712" t="s">
        <v>128</v>
      </c>
    </row>
    <row r="713" spans="1:10">
      <c r="A713" s="25">
        <v>40137</v>
      </c>
      <c r="B713">
        <v>48</v>
      </c>
      <c r="C713" t="s">
        <v>47</v>
      </c>
      <c r="D713">
        <v>279.077</v>
      </c>
      <c r="E713">
        <v>7772.4411659999996</v>
      </c>
      <c r="F713">
        <v>1.5818449209999998E-2</v>
      </c>
      <c r="G713">
        <v>0.36600082989999999</v>
      </c>
      <c r="H713">
        <v>4.3219708590000003</v>
      </c>
      <c r="I713" t="s">
        <v>131</v>
      </c>
      <c r="J713" t="s">
        <v>128</v>
      </c>
    </row>
    <row r="714" spans="1:10">
      <c r="A714" s="25">
        <v>40137</v>
      </c>
      <c r="B714" s="21">
        <v>48</v>
      </c>
      <c r="C714" s="21" t="s">
        <v>46</v>
      </c>
      <c r="D714" s="21">
        <v>285.21300000000002</v>
      </c>
      <c r="E714" s="21">
        <v>113793.8049</v>
      </c>
      <c r="F714" s="21">
        <v>2.9187403300000001E-2</v>
      </c>
      <c r="G714" s="21">
        <v>0.57737269879999997</v>
      </c>
      <c r="H714" s="21">
        <v>5.0552101540000001</v>
      </c>
      <c r="I714" s="21" t="s">
        <v>131</v>
      </c>
      <c r="J714" t="s">
        <v>128</v>
      </c>
    </row>
    <row r="715" spans="1:10">
      <c r="A715" s="25">
        <v>40137</v>
      </c>
      <c r="B715">
        <v>48</v>
      </c>
      <c r="C715" t="s">
        <v>45</v>
      </c>
      <c r="D715">
        <v>257.61</v>
      </c>
      <c r="E715">
        <v>119182.83839999999</v>
      </c>
      <c r="F715">
        <v>8.8613104350000003E-3</v>
      </c>
      <c r="G715">
        <v>0.60203543849999996</v>
      </c>
      <c r="H715">
        <v>1.4718918299999999</v>
      </c>
      <c r="I715" t="s">
        <v>131</v>
      </c>
      <c r="J715" t="s">
        <v>128</v>
      </c>
    </row>
    <row r="716" spans="1:10">
      <c r="A716" s="25">
        <v>40137</v>
      </c>
      <c r="B716">
        <v>48</v>
      </c>
      <c r="C716" t="s">
        <v>84</v>
      </c>
      <c r="D716">
        <v>259.37200000000001</v>
      </c>
      <c r="E716">
        <v>80296.457330000005</v>
      </c>
      <c r="F716">
        <v>5.4201680740000001E-3</v>
      </c>
      <c r="G716">
        <v>0.3687944662</v>
      </c>
      <c r="H716">
        <v>1.469698862</v>
      </c>
      <c r="I716" t="s">
        <v>131</v>
      </c>
      <c r="J716" t="s">
        <v>128</v>
      </c>
    </row>
    <row r="717" spans="1:10">
      <c r="A717" s="25">
        <v>40137</v>
      </c>
      <c r="B717">
        <v>48</v>
      </c>
      <c r="C717" t="s">
        <v>83</v>
      </c>
      <c r="D717">
        <v>589.59199999999998</v>
      </c>
      <c r="E717">
        <v>5974.1018610000001</v>
      </c>
      <c r="F717">
        <v>6.2970816589999999E-3</v>
      </c>
      <c r="G717">
        <v>1.175574543</v>
      </c>
      <c r="H717">
        <v>0.53565992029999998</v>
      </c>
      <c r="I717" t="s">
        <v>131</v>
      </c>
      <c r="J717" t="s">
        <v>128</v>
      </c>
    </row>
    <row r="718" spans="1:10">
      <c r="A718" s="25">
        <v>40137</v>
      </c>
      <c r="B718">
        <v>48</v>
      </c>
      <c r="C718" t="s">
        <v>82</v>
      </c>
      <c r="D718">
        <v>214.91399999999999</v>
      </c>
      <c r="E718">
        <v>30198.627619999999</v>
      </c>
      <c r="F718">
        <v>7.6959940269999999E-2</v>
      </c>
      <c r="G718">
        <v>1.4538279919999999</v>
      </c>
      <c r="H718">
        <v>5.2936069940000001</v>
      </c>
      <c r="I718" t="s">
        <v>131</v>
      </c>
      <c r="J718" t="s">
        <v>128</v>
      </c>
    </row>
    <row r="719" spans="1:10">
      <c r="A719" s="25">
        <v>40137</v>
      </c>
      <c r="B719">
        <v>48</v>
      </c>
      <c r="C719" t="s">
        <v>81</v>
      </c>
      <c r="D719">
        <v>213.61699999999999</v>
      </c>
      <c r="E719">
        <v>72722.380999999994</v>
      </c>
      <c r="F719">
        <v>7.0485018969999993E-2</v>
      </c>
      <c r="G719">
        <v>1.372025812</v>
      </c>
      <c r="H719">
        <v>5.1372954030000004</v>
      </c>
      <c r="I719" t="s">
        <v>131</v>
      </c>
      <c r="J719" t="s">
        <v>128</v>
      </c>
    </row>
    <row r="720" spans="1:10">
      <c r="A720" s="25">
        <v>40137</v>
      </c>
      <c r="B720">
        <v>48</v>
      </c>
      <c r="C720" t="s">
        <v>80</v>
      </c>
      <c r="D720">
        <v>407.77100000000002</v>
      </c>
      <c r="E720">
        <v>125788.0298</v>
      </c>
      <c r="F720">
        <v>2.2815718009999999E-3</v>
      </c>
      <c r="G720">
        <v>2.7270544939999999</v>
      </c>
      <c r="H720">
        <v>8.3664327440000005E-2</v>
      </c>
      <c r="I720" t="s">
        <v>131</v>
      </c>
      <c r="J720" t="s">
        <v>128</v>
      </c>
    </row>
    <row r="721" spans="1:10">
      <c r="A721" s="25">
        <v>40137</v>
      </c>
      <c r="B721">
        <v>48</v>
      </c>
      <c r="C721" t="s">
        <v>79</v>
      </c>
      <c r="D721">
        <v>421.55200000000002</v>
      </c>
      <c r="E721">
        <v>45229.327210000003</v>
      </c>
      <c r="F721">
        <v>1.000021645E-4</v>
      </c>
      <c r="G721">
        <v>0.1195591324</v>
      </c>
      <c r="H721">
        <v>8.3642430690000005E-2</v>
      </c>
      <c r="I721" t="s">
        <v>131</v>
      </c>
      <c r="J721" t="s">
        <v>128</v>
      </c>
    </row>
    <row r="722" spans="1:10">
      <c r="A722" s="25">
        <v>40137</v>
      </c>
      <c r="B722" s="21">
        <v>49</v>
      </c>
      <c r="C722" s="21" t="s">
        <v>126</v>
      </c>
      <c r="D722" s="21">
        <v>396.15300000000002</v>
      </c>
      <c r="E722" s="21">
        <v>11245.58309</v>
      </c>
      <c r="F722" s="21">
        <v>2.850313592</v>
      </c>
      <c r="G722" s="21">
        <v>2.756431729</v>
      </c>
      <c r="H722">
        <f t="shared" ref="H722:H724" si="48">J722/1000</f>
        <v>0.10340592010000001</v>
      </c>
      <c r="I722" s="21" t="s">
        <v>127</v>
      </c>
      <c r="J722" s="21">
        <v>103.4059201</v>
      </c>
    </row>
    <row r="723" spans="1:10">
      <c r="A723" s="25">
        <v>40137</v>
      </c>
      <c r="B723">
        <v>49</v>
      </c>
      <c r="C723" t="s">
        <v>129</v>
      </c>
      <c r="D723">
        <v>308.21499999999997</v>
      </c>
      <c r="E723">
        <v>8089.2184139999999</v>
      </c>
      <c r="F723">
        <v>4.0231138370000004</v>
      </c>
      <c r="G723">
        <v>3.5408822670000002</v>
      </c>
      <c r="H723">
        <f t="shared" si="48"/>
        <v>0.1136189665</v>
      </c>
      <c r="I723" t="s">
        <v>127</v>
      </c>
      <c r="J723">
        <v>113.6189665</v>
      </c>
    </row>
    <row r="724" spans="1:10">
      <c r="A724" s="25">
        <v>40137</v>
      </c>
      <c r="B724" s="21">
        <v>49</v>
      </c>
      <c r="C724" s="21" t="s">
        <v>130</v>
      </c>
      <c r="D724" s="21">
        <v>394.40100000000001</v>
      </c>
      <c r="E724" s="21">
        <v>8273.186334</v>
      </c>
      <c r="F724" s="21">
        <v>2.2660868399999998</v>
      </c>
      <c r="G724" s="21">
        <v>2.2486683090000001</v>
      </c>
      <c r="H724">
        <f t="shared" si="48"/>
        <v>0.1007746154</v>
      </c>
      <c r="I724" s="21" t="s">
        <v>127</v>
      </c>
      <c r="J724" s="21">
        <v>100.7746154</v>
      </c>
    </row>
    <row r="725" spans="1:10">
      <c r="A725" s="25">
        <v>40137</v>
      </c>
      <c r="B725">
        <v>49</v>
      </c>
      <c r="C725" t="s">
        <v>50</v>
      </c>
      <c r="D725">
        <v>317.93299999999999</v>
      </c>
      <c r="E725">
        <v>699091.79350000003</v>
      </c>
      <c r="F725">
        <v>0.1069841525</v>
      </c>
      <c r="G725">
        <v>0.28730376839999999</v>
      </c>
      <c r="H725">
        <v>37.237295240000002</v>
      </c>
      <c r="I725" t="s">
        <v>131</v>
      </c>
      <c r="J725" t="s">
        <v>128</v>
      </c>
    </row>
    <row r="726" spans="1:10">
      <c r="A726" s="25">
        <v>40137</v>
      </c>
      <c r="B726">
        <v>49</v>
      </c>
      <c r="C726" t="s">
        <v>49</v>
      </c>
      <c r="D726">
        <v>315.887</v>
      </c>
      <c r="E726">
        <v>371171.87829999998</v>
      </c>
      <c r="F726">
        <v>0.10205046199999999</v>
      </c>
      <c r="G726">
        <v>0.27176902469999997</v>
      </c>
      <c r="H726">
        <v>37.550439060000002</v>
      </c>
      <c r="I726" t="s">
        <v>131</v>
      </c>
      <c r="J726" t="s">
        <v>128</v>
      </c>
    </row>
    <row r="727" spans="1:10">
      <c r="A727" s="25">
        <v>40137</v>
      </c>
      <c r="B727">
        <v>49</v>
      </c>
      <c r="C727" t="s">
        <v>48</v>
      </c>
      <c r="D727">
        <v>766.49</v>
      </c>
      <c r="E727">
        <v>150365.49830000001</v>
      </c>
      <c r="F727">
        <v>9.4887850839999996E-2</v>
      </c>
      <c r="G727">
        <v>0.38078447770000001</v>
      </c>
      <c r="H727">
        <v>24.919043810000002</v>
      </c>
      <c r="I727" t="s">
        <v>131</v>
      </c>
      <c r="J727" t="s">
        <v>128</v>
      </c>
    </row>
    <row r="728" spans="1:10">
      <c r="A728" s="25">
        <v>40137</v>
      </c>
      <c r="B728">
        <v>49</v>
      </c>
      <c r="C728" t="s">
        <v>47</v>
      </c>
      <c r="D728">
        <v>279.077</v>
      </c>
      <c r="E728">
        <v>9089.7494569999999</v>
      </c>
      <c r="F728">
        <v>1.148183614E-2</v>
      </c>
      <c r="G728">
        <v>0.2271616638</v>
      </c>
      <c r="H728">
        <v>5.0544779210000002</v>
      </c>
      <c r="I728" t="s">
        <v>131</v>
      </c>
      <c r="J728" t="s">
        <v>128</v>
      </c>
    </row>
    <row r="729" spans="1:10">
      <c r="A729" s="25">
        <v>40137</v>
      </c>
      <c r="B729" s="21">
        <v>49</v>
      </c>
      <c r="C729" s="21" t="s">
        <v>46</v>
      </c>
      <c r="D729" s="21">
        <v>285.21300000000002</v>
      </c>
      <c r="E729" s="21">
        <v>134272.95499999999</v>
      </c>
      <c r="F729" s="21">
        <v>1.8671930829999999E-2</v>
      </c>
      <c r="G729" s="21">
        <v>0.3130257662</v>
      </c>
      <c r="H729" s="21">
        <v>5.9649820709999997</v>
      </c>
      <c r="I729" s="21" t="s">
        <v>131</v>
      </c>
      <c r="J729" t="s">
        <v>128</v>
      </c>
    </row>
    <row r="730" spans="1:10">
      <c r="A730" s="25">
        <v>40137</v>
      </c>
      <c r="B730">
        <v>49</v>
      </c>
      <c r="C730" t="s">
        <v>45</v>
      </c>
      <c r="D730">
        <v>257.61</v>
      </c>
      <c r="E730">
        <v>304998.81270000001</v>
      </c>
      <c r="F730">
        <v>1.111047643E-2</v>
      </c>
      <c r="G730">
        <v>0.29496627479999998</v>
      </c>
      <c r="H730">
        <v>3.7666938170000002</v>
      </c>
      <c r="I730" t="s">
        <v>131</v>
      </c>
      <c r="J730" t="s">
        <v>128</v>
      </c>
    </row>
    <row r="731" spans="1:10">
      <c r="A731" s="25">
        <v>40137</v>
      </c>
      <c r="B731">
        <v>49</v>
      </c>
      <c r="C731" t="s">
        <v>84</v>
      </c>
      <c r="D731">
        <v>259.37200000000001</v>
      </c>
      <c r="E731">
        <v>205657.80319999999</v>
      </c>
      <c r="F731">
        <v>1.126207863E-2</v>
      </c>
      <c r="G731">
        <v>0.29918608410000003</v>
      </c>
      <c r="H731">
        <v>3.7642387899999998</v>
      </c>
      <c r="I731" t="s">
        <v>131</v>
      </c>
      <c r="J731" t="s">
        <v>128</v>
      </c>
    </row>
    <row r="732" spans="1:10">
      <c r="A732" s="25">
        <v>40137</v>
      </c>
      <c r="B732">
        <v>49</v>
      </c>
      <c r="C732" t="s">
        <v>83</v>
      </c>
      <c r="D732">
        <v>589.59199999999998</v>
      </c>
      <c r="E732">
        <v>2922.3775099999998</v>
      </c>
      <c r="F732">
        <v>5.0574115950000002E-3</v>
      </c>
      <c r="G732">
        <v>1.9300806370000001</v>
      </c>
      <c r="H732">
        <v>0.26203110369999999</v>
      </c>
      <c r="I732" t="s">
        <v>131</v>
      </c>
      <c r="J732" t="s">
        <v>128</v>
      </c>
    </row>
    <row r="733" spans="1:10">
      <c r="A733" s="25">
        <v>40137</v>
      </c>
      <c r="B733">
        <v>49</v>
      </c>
      <c r="C733" t="s">
        <v>82</v>
      </c>
      <c r="D733">
        <v>214.91399999999999</v>
      </c>
      <c r="E733">
        <v>22361.336609999998</v>
      </c>
      <c r="F733">
        <v>4.9049633629999999E-2</v>
      </c>
      <c r="G733">
        <v>1.2513347930000001</v>
      </c>
      <c r="H733">
        <v>3.9197850089999999</v>
      </c>
      <c r="I733" t="s">
        <v>131</v>
      </c>
      <c r="J733" t="s">
        <v>128</v>
      </c>
    </row>
    <row r="734" spans="1:10">
      <c r="A734" s="25">
        <v>40137</v>
      </c>
      <c r="B734">
        <v>49</v>
      </c>
      <c r="C734" t="s">
        <v>81</v>
      </c>
      <c r="D734">
        <v>213.61699999999999</v>
      </c>
      <c r="E734">
        <v>53437.501490000002</v>
      </c>
      <c r="F734">
        <v>4.4223423249999998E-2</v>
      </c>
      <c r="G734">
        <v>1.171493178</v>
      </c>
      <c r="H734">
        <v>3.774962081</v>
      </c>
      <c r="I734" t="s">
        <v>131</v>
      </c>
      <c r="J734" t="s">
        <v>128</v>
      </c>
    </row>
    <row r="735" spans="1:10">
      <c r="A735" s="25">
        <v>40137</v>
      </c>
      <c r="B735">
        <v>49</v>
      </c>
      <c r="C735" t="s">
        <v>80</v>
      </c>
      <c r="D735">
        <v>407.77100000000002</v>
      </c>
      <c r="E735">
        <v>150487.01509999999</v>
      </c>
      <c r="F735">
        <v>4.5851955929999998E-4</v>
      </c>
      <c r="G735">
        <v>0.45809740240000002</v>
      </c>
      <c r="H735">
        <v>0.10009215439999999</v>
      </c>
      <c r="I735" t="s">
        <v>131</v>
      </c>
      <c r="J735" t="s">
        <v>128</v>
      </c>
    </row>
    <row r="736" spans="1:10">
      <c r="A736" s="25">
        <v>40137</v>
      </c>
      <c r="B736">
        <v>49</v>
      </c>
      <c r="C736" t="s">
        <v>79</v>
      </c>
      <c r="D736">
        <v>421.55200000000002</v>
      </c>
      <c r="E736">
        <v>54423.412349999999</v>
      </c>
      <c r="F736">
        <v>3.3933690120000002E-4</v>
      </c>
      <c r="G736">
        <v>0.3371621414</v>
      </c>
      <c r="H736">
        <v>0.100645019</v>
      </c>
      <c r="I736" t="s">
        <v>131</v>
      </c>
      <c r="J736" t="s">
        <v>128</v>
      </c>
    </row>
    <row r="737" spans="1:10">
      <c r="A737" s="25">
        <v>40137</v>
      </c>
      <c r="B737" s="21">
        <v>50</v>
      </c>
      <c r="C737" s="21" t="s">
        <v>126</v>
      </c>
      <c r="D737" s="21">
        <v>396.15300000000002</v>
      </c>
      <c r="E737" s="21">
        <v>13820.15323</v>
      </c>
      <c r="F737" s="21">
        <v>1.4911520389999999</v>
      </c>
      <c r="G737" s="21">
        <v>1.173398811</v>
      </c>
      <c r="H737">
        <f t="shared" ref="H737:H739" si="49">J737/1000</f>
        <v>0.12707972979999999</v>
      </c>
      <c r="I737" s="21" t="s">
        <v>127</v>
      </c>
      <c r="J737" s="21">
        <v>127.0797298</v>
      </c>
    </row>
    <row r="738" spans="1:10">
      <c r="A738" s="25">
        <v>40137</v>
      </c>
      <c r="B738">
        <v>50</v>
      </c>
      <c r="C738" t="s">
        <v>129</v>
      </c>
      <c r="D738">
        <v>308.21499999999997</v>
      </c>
      <c r="E738">
        <v>9824.3903269999992</v>
      </c>
      <c r="F738">
        <v>3.1877825460000002</v>
      </c>
      <c r="G738">
        <v>2.3101426960000002</v>
      </c>
      <c r="H738">
        <f t="shared" si="49"/>
        <v>0.13799072029999998</v>
      </c>
      <c r="I738" t="s">
        <v>127</v>
      </c>
      <c r="J738">
        <v>137.99072029999999</v>
      </c>
    </row>
    <row r="739" spans="1:10">
      <c r="A739" s="25">
        <v>40137</v>
      </c>
      <c r="B739" s="21">
        <v>50</v>
      </c>
      <c r="C739" s="21" t="s">
        <v>130</v>
      </c>
      <c r="D739" s="21">
        <v>394.40100000000001</v>
      </c>
      <c r="E739" s="21">
        <v>10168.429599999999</v>
      </c>
      <c r="F739" s="21">
        <v>1.4422538469999999</v>
      </c>
      <c r="G739" s="21">
        <v>1.1644195180000001</v>
      </c>
      <c r="H739">
        <f t="shared" si="49"/>
        <v>0.1238603291</v>
      </c>
      <c r="I739" s="21" t="s">
        <v>127</v>
      </c>
      <c r="J739" s="21">
        <v>123.8603291</v>
      </c>
    </row>
    <row r="740" spans="1:10">
      <c r="A740" s="25">
        <v>40137</v>
      </c>
      <c r="B740">
        <v>50</v>
      </c>
      <c r="C740" t="s">
        <v>50</v>
      </c>
      <c r="D740">
        <v>317.93299999999999</v>
      </c>
      <c r="E740">
        <v>759046.37749999994</v>
      </c>
      <c r="F740">
        <v>0.60519410809999996</v>
      </c>
      <c r="G740">
        <v>1.4968643850000001</v>
      </c>
      <c r="H740">
        <v>40.430790799999997</v>
      </c>
      <c r="I740" t="s">
        <v>131</v>
      </c>
      <c r="J740" t="s">
        <v>128</v>
      </c>
    </row>
    <row r="741" spans="1:10">
      <c r="A741" s="25">
        <v>40137</v>
      </c>
      <c r="B741">
        <v>50</v>
      </c>
      <c r="C741" t="s">
        <v>49</v>
      </c>
      <c r="D741">
        <v>315.887</v>
      </c>
      <c r="E741">
        <v>403209.06180000002</v>
      </c>
      <c r="F741">
        <v>0.55307406420000005</v>
      </c>
      <c r="G741">
        <v>1.355854399</v>
      </c>
      <c r="H741">
        <v>40.791552879999998</v>
      </c>
      <c r="I741" t="s">
        <v>131</v>
      </c>
      <c r="J741" t="s">
        <v>128</v>
      </c>
    </row>
    <row r="742" spans="1:10">
      <c r="A742" s="25">
        <v>40137</v>
      </c>
      <c r="B742">
        <v>50</v>
      </c>
      <c r="C742" t="s">
        <v>48</v>
      </c>
      <c r="D742">
        <v>766.49</v>
      </c>
      <c r="E742">
        <v>167391.2868</v>
      </c>
      <c r="F742">
        <v>0.36330746250000001</v>
      </c>
      <c r="G742">
        <v>1.3096591900000001</v>
      </c>
      <c r="H742">
        <v>27.740611090000002</v>
      </c>
      <c r="I742" t="s">
        <v>131</v>
      </c>
      <c r="J742" t="s">
        <v>128</v>
      </c>
    </row>
    <row r="743" spans="1:10">
      <c r="A743" s="25">
        <v>40137</v>
      </c>
      <c r="B743">
        <v>50</v>
      </c>
      <c r="C743" t="s">
        <v>47</v>
      </c>
      <c r="D743">
        <v>279.077</v>
      </c>
      <c r="E743">
        <v>11539.92511</v>
      </c>
      <c r="F743">
        <v>8.7587050939999994E-2</v>
      </c>
      <c r="G743">
        <v>1.364936736</v>
      </c>
      <c r="H743">
        <v>6.4169311760000003</v>
      </c>
      <c r="I743" t="s">
        <v>131</v>
      </c>
      <c r="J743" t="s">
        <v>128</v>
      </c>
    </row>
    <row r="744" spans="1:10">
      <c r="A744" s="25">
        <v>40137</v>
      </c>
      <c r="B744" s="21">
        <v>50</v>
      </c>
      <c r="C744" s="21" t="s">
        <v>46</v>
      </c>
      <c r="D744" s="21">
        <v>285.21300000000002</v>
      </c>
      <c r="E744" s="21">
        <v>168064.80369999999</v>
      </c>
      <c r="F744" s="21">
        <v>0.10291712660000001</v>
      </c>
      <c r="G744" s="21">
        <v>1.3784476720000001</v>
      </c>
      <c r="H744" s="21">
        <v>7.4661613009999996</v>
      </c>
      <c r="I744" s="21" t="s">
        <v>131</v>
      </c>
      <c r="J744" t="s">
        <v>128</v>
      </c>
    </row>
    <row r="745" spans="1:10">
      <c r="A745" s="25">
        <v>40137</v>
      </c>
      <c r="B745">
        <v>50</v>
      </c>
      <c r="C745" t="s">
        <v>45</v>
      </c>
      <c r="D745">
        <v>257.61</v>
      </c>
      <c r="E745">
        <v>142768.38440000001</v>
      </c>
      <c r="F745">
        <v>2.5946453599999999E-2</v>
      </c>
      <c r="G745">
        <v>1.471579709</v>
      </c>
      <c r="H745">
        <v>1.7631701120000001</v>
      </c>
      <c r="I745" t="s">
        <v>131</v>
      </c>
      <c r="J745" t="s">
        <v>128</v>
      </c>
    </row>
    <row r="746" spans="1:10">
      <c r="A746" s="25">
        <v>40137</v>
      </c>
      <c r="B746">
        <v>50</v>
      </c>
      <c r="C746" t="s">
        <v>84</v>
      </c>
      <c r="D746">
        <v>259.37200000000001</v>
      </c>
      <c r="E746">
        <v>96404.710810000004</v>
      </c>
      <c r="F746">
        <v>2.696236602E-2</v>
      </c>
      <c r="G746">
        <v>1.528015538</v>
      </c>
      <c r="H746">
        <v>1.764534807</v>
      </c>
      <c r="I746" t="s">
        <v>131</v>
      </c>
      <c r="J746" t="s">
        <v>128</v>
      </c>
    </row>
    <row r="747" spans="1:10">
      <c r="A747" s="25">
        <v>40137</v>
      </c>
      <c r="B747">
        <v>50</v>
      </c>
      <c r="C747" t="s">
        <v>83</v>
      </c>
      <c r="D747">
        <v>589.59199999999998</v>
      </c>
      <c r="E747">
        <v>6339.8817310000004</v>
      </c>
      <c r="F747">
        <v>6.6367470089999997E-3</v>
      </c>
      <c r="G747">
        <v>1.1675018500000001</v>
      </c>
      <c r="H747">
        <v>0.5684570873</v>
      </c>
      <c r="I747" t="s">
        <v>131</v>
      </c>
      <c r="J747" t="s">
        <v>128</v>
      </c>
    </row>
    <row r="748" spans="1:10">
      <c r="A748" s="25">
        <v>40137</v>
      </c>
      <c r="B748">
        <v>50</v>
      </c>
      <c r="C748" t="s">
        <v>82</v>
      </c>
      <c r="D748">
        <v>214.91399999999999</v>
      </c>
      <c r="E748">
        <v>38348.803699999997</v>
      </c>
      <c r="F748">
        <v>5.9409564179999999E-2</v>
      </c>
      <c r="G748">
        <v>0.8837716323</v>
      </c>
      <c r="H748">
        <v>6.7222755300000001</v>
      </c>
      <c r="I748" t="s">
        <v>131</v>
      </c>
      <c r="J748" t="s">
        <v>128</v>
      </c>
    </row>
    <row r="749" spans="1:10">
      <c r="A749" s="25">
        <v>40137</v>
      </c>
      <c r="B749">
        <v>50</v>
      </c>
      <c r="C749" t="s">
        <v>81</v>
      </c>
      <c r="D749">
        <v>213.61699999999999</v>
      </c>
      <c r="E749">
        <v>92203.273419999998</v>
      </c>
      <c r="F749">
        <v>6.1437484340000001E-2</v>
      </c>
      <c r="G749">
        <v>0.94323658079999995</v>
      </c>
      <c r="H749">
        <v>6.5134755780000004</v>
      </c>
      <c r="I749" t="s">
        <v>131</v>
      </c>
      <c r="J749" t="s">
        <v>128</v>
      </c>
    </row>
    <row r="750" spans="1:10">
      <c r="A750" s="25">
        <v>40137</v>
      </c>
      <c r="B750">
        <v>50</v>
      </c>
      <c r="C750" t="s">
        <v>80</v>
      </c>
      <c r="D750">
        <v>407.77100000000002</v>
      </c>
      <c r="E750">
        <v>165077.4859</v>
      </c>
      <c r="F750">
        <v>1.917426176E-3</v>
      </c>
      <c r="G750">
        <v>1.746344001</v>
      </c>
      <c r="H750">
        <v>0.1097965907</v>
      </c>
      <c r="I750" t="s">
        <v>131</v>
      </c>
      <c r="J750" t="s">
        <v>128</v>
      </c>
    </row>
    <row r="751" spans="1:10">
      <c r="A751" s="25">
        <v>40137</v>
      </c>
      <c r="B751">
        <v>50</v>
      </c>
      <c r="C751" t="s">
        <v>79</v>
      </c>
      <c r="D751">
        <v>421.55200000000002</v>
      </c>
      <c r="E751">
        <v>59319.198340000003</v>
      </c>
      <c r="F751">
        <v>1.4522561620000001E-3</v>
      </c>
      <c r="G751">
        <v>1.3238581009999999</v>
      </c>
      <c r="H751">
        <v>0.1096987782</v>
      </c>
      <c r="I751" t="s">
        <v>131</v>
      </c>
      <c r="J751" t="s">
        <v>128</v>
      </c>
    </row>
    <row r="752" spans="1:10">
      <c r="A752" s="25">
        <v>40137</v>
      </c>
      <c r="B752">
        <v>51</v>
      </c>
      <c r="C752" t="s">
        <v>126</v>
      </c>
      <c r="D752">
        <v>396.15300000000002</v>
      </c>
      <c r="E752">
        <v>8581.1871979999996</v>
      </c>
      <c r="F752">
        <v>0.22176593850000001</v>
      </c>
      <c r="G752">
        <v>0.28105029279999999</v>
      </c>
      <c r="H752">
        <f t="shared" ref="H752:H754" si="50">J752/1000</f>
        <v>7.890614034E-2</v>
      </c>
      <c r="I752" t="s">
        <v>127</v>
      </c>
      <c r="J752">
        <v>78.906140339999993</v>
      </c>
    </row>
    <row r="753" spans="1:10">
      <c r="A753" s="25">
        <v>40137</v>
      </c>
      <c r="B753">
        <v>51</v>
      </c>
      <c r="C753" t="s">
        <v>129</v>
      </c>
      <c r="D753">
        <v>308.21499999999997</v>
      </c>
      <c r="E753">
        <v>5920.3829649999998</v>
      </c>
      <c r="F753">
        <v>2.517289034</v>
      </c>
      <c r="G753">
        <v>3.027185335</v>
      </c>
      <c r="H753">
        <f t="shared" si="50"/>
        <v>8.3156092389999992E-2</v>
      </c>
      <c r="I753" t="s">
        <v>127</v>
      </c>
      <c r="J753">
        <v>83.156092389999998</v>
      </c>
    </row>
    <row r="754" spans="1:10">
      <c r="A754" s="25">
        <v>40137</v>
      </c>
      <c r="B754">
        <v>51</v>
      </c>
      <c r="C754" t="s">
        <v>130</v>
      </c>
      <c r="D754">
        <v>394.40100000000001</v>
      </c>
      <c r="E754">
        <v>6045.210685</v>
      </c>
      <c r="F754">
        <v>1.4307720100000001</v>
      </c>
      <c r="G754">
        <v>1.94303512</v>
      </c>
      <c r="H754">
        <f t="shared" si="50"/>
        <v>7.3635931469999999E-2</v>
      </c>
      <c r="I754" t="s">
        <v>127</v>
      </c>
      <c r="J754">
        <v>73.635931470000003</v>
      </c>
    </row>
    <row r="755" spans="1:10">
      <c r="A755" s="25">
        <v>40137</v>
      </c>
      <c r="B755">
        <v>51</v>
      </c>
      <c r="C755" t="s">
        <v>50</v>
      </c>
      <c r="D755">
        <v>317.93299999999999</v>
      </c>
      <c r="E755">
        <v>907073.70030000003</v>
      </c>
      <c r="F755">
        <v>1.369262564</v>
      </c>
      <c r="G755">
        <v>2.8340025409999998</v>
      </c>
      <c r="H755">
        <v>48.315502330000001</v>
      </c>
      <c r="I755" t="s">
        <v>131</v>
      </c>
      <c r="J755" t="s">
        <v>128</v>
      </c>
    </row>
    <row r="756" spans="1:10">
      <c r="A756" s="25">
        <v>40137</v>
      </c>
      <c r="B756">
        <v>51</v>
      </c>
      <c r="C756" t="s">
        <v>49</v>
      </c>
      <c r="D756">
        <v>315.887</v>
      </c>
      <c r="E756">
        <v>481715.8039</v>
      </c>
      <c r="F756">
        <v>1.3287607930000001</v>
      </c>
      <c r="G756">
        <v>2.726565629</v>
      </c>
      <c r="H756">
        <v>48.733864259999997</v>
      </c>
      <c r="I756" t="s">
        <v>131</v>
      </c>
      <c r="J756" t="s">
        <v>128</v>
      </c>
    </row>
    <row r="757" spans="1:10">
      <c r="A757" s="25">
        <v>40137</v>
      </c>
      <c r="B757">
        <v>51</v>
      </c>
      <c r="C757" t="s">
        <v>48</v>
      </c>
      <c r="D757">
        <v>766.49</v>
      </c>
      <c r="E757">
        <v>198884.64840000001</v>
      </c>
      <c r="F757">
        <v>0.82010263100000003</v>
      </c>
      <c r="G757">
        <v>2.4881913010000001</v>
      </c>
      <c r="H757">
        <v>32.959790140000003</v>
      </c>
      <c r="I757" t="s">
        <v>131</v>
      </c>
      <c r="J757" t="s">
        <v>128</v>
      </c>
    </row>
    <row r="758" spans="1:10">
      <c r="A758" s="25">
        <v>40137</v>
      </c>
      <c r="B758">
        <v>51</v>
      </c>
      <c r="C758" t="s">
        <v>47</v>
      </c>
      <c r="D758">
        <v>279.077</v>
      </c>
      <c r="E758">
        <v>14871.907929999999</v>
      </c>
      <c r="F758">
        <v>0.342356155</v>
      </c>
      <c r="G758">
        <v>4.1398734060000004</v>
      </c>
      <c r="H758">
        <v>8.2697252159999994</v>
      </c>
      <c r="I758" t="s">
        <v>131</v>
      </c>
      <c r="J758" t="s">
        <v>128</v>
      </c>
    </row>
    <row r="759" spans="1:10">
      <c r="A759" s="25">
        <v>40137</v>
      </c>
      <c r="B759" s="21">
        <v>51</v>
      </c>
      <c r="C759" s="21" t="s">
        <v>46</v>
      </c>
      <c r="D759" s="21">
        <v>285.21300000000002</v>
      </c>
      <c r="E759" s="21">
        <v>215687.80170000001</v>
      </c>
      <c r="F759" s="21">
        <v>0.41308833979999998</v>
      </c>
      <c r="G759" s="21">
        <v>4.3111859619999997</v>
      </c>
      <c r="H759" s="21">
        <v>9.5817796640000008</v>
      </c>
      <c r="I759" s="21" t="s">
        <v>131</v>
      </c>
      <c r="J759" t="s">
        <v>128</v>
      </c>
    </row>
    <row r="760" spans="1:10">
      <c r="A760" s="25">
        <v>40137</v>
      </c>
      <c r="B760">
        <v>51</v>
      </c>
      <c r="C760" t="s">
        <v>45</v>
      </c>
      <c r="D760">
        <v>257.61</v>
      </c>
      <c r="E760">
        <v>158346.49460000001</v>
      </c>
      <c r="F760">
        <v>9.1059452380000003E-2</v>
      </c>
      <c r="G760">
        <v>4.6564442770000003</v>
      </c>
      <c r="H760">
        <v>1.955557652</v>
      </c>
      <c r="I760" t="s">
        <v>131</v>
      </c>
      <c r="J760" t="s">
        <v>128</v>
      </c>
    </row>
    <row r="761" spans="1:10">
      <c r="A761" s="25">
        <v>40137</v>
      </c>
      <c r="B761">
        <v>51</v>
      </c>
      <c r="C761" t="s">
        <v>84</v>
      </c>
      <c r="D761">
        <v>259.37200000000001</v>
      </c>
      <c r="E761">
        <v>107023.9035</v>
      </c>
      <c r="F761">
        <v>9.2287480300000002E-2</v>
      </c>
      <c r="G761">
        <v>4.7111835859999998</v>
      </c>
      <c r="H761">
        <v>1.958902229</v>
      </c>
      <c r="I761" t="s">
        <v>131</v>
      </c>
      <c r="J761" t="s">
        <v>128</v>
      </c>
    </row>
    <row r="762" spans="1:10">
      <c r="A762" s="25">
        <v>40137</v>
      </c>
      <c r="B762">
        <v>51</v>
      </c>
      <c r="C762" t="s">
        <v>83</v>
      </c>
      <c r="D762">
        <v>589.59199999999998</v>
      </c>
      <c r="E762">
        <v>7272.1735330000001</v>
      </c>
      <c r="F762">
        <v>1.8977401769999999E-2</v>
      </c>
      <c r="G762">
        <v>2.9104221649999999</v>
      </c>
      <c r="H762">
        <v>0.65204979519999995</v>
      </c>
      <c r="I762" t="s">
        <v>131</v>
      </c>
      <c r="J762" t="s">
        <v>128</v>
      </c>
    </row>
    <row r="763" spans="1:10">
      <c r="A763" s="25">
        <v>40137</v>
      </c>
      <c r="B763">
        <v>51</v>
      </c>
      <c r="C763" t="s">
        <v>82</v>
      </c>
      <c r="D763">
        <v>214.91399999999999</v>
      </c>
      <c r="E763">
        <v>34700.924850000003</v>
      </c>
      <c r="F763">
        <v>4.1063099089999999E-2</v>
      </c>
      <c r="G763">
        <v>0.67506592180000002</v>
      </c>
      <c r="H763">
        <v>6.0828280269999997</v>
      </c>
      <c r="I763" t="s">
        <v>131</v>
      </c>
      <c r="J763" t="s">
        <v>128</v>
      </c>
    </row>
    <row r="764" spans="1:10">
      <c r="A764" s="25">
        <v>40137</v>
      </c>
      <c r="B764">
        <v>51</v>
      </c>
      <c r="C764" t="s">
        <v>81</v>
      </c>
      <c r="D764">
        <v>213.61699999999999</v>
      </c>
      <c r="E764">
        <v>83167.582079999993</v>
      </c>
      <c r="F764">
        <v>3.4026045429999999E-2</v>
      </c>
      <c r="G764">
        <v>0.57914985590000001</v>
      </c>
      <c r="H764">
        <v>5.8751711809999998</v>
      </c>
      <c r="I764" t="s">
        <v>131</v>
      </c>
      <c r="J764" t="s">
        <v>128</v>
      </c>
    </row>
    <row r="765" spans="1:10">
      <c r="A765" s="25">
        <v>40137</v>
      </c>
      <c r="B765">
        <v>51</v>
      </c>
      <c r="C765" t="s">
        <v>80</v>
      </c>
      <c r="D765">
        <v>407.77100000000002</v>
      </c>
      <c r="E765">
        <v>159242.00210000001</v>
      </c>
      <c r="F765">
        <v>3.8803384769999999E-3</v>
      </c>
      <c r="G765">
        <v>3.6636246429999999</v>
      </c>
      <c r="H765">
        <v>0.1059152849</v>
      </c>
      <c r="I765" t="s">
        <v>131</v>
      </c>
      <c r="J765" t="s">
        <v>128</v>
      </c>
    </row>
    <row r="766" spans="1:10">
      <c r="A766" s="25">
        <v>40137</v>
      </c>
      <c r="B766">
        <v>51</v>
      </c>
      <c r="C766" t="s">
        <v>79</v>
      </c>
      <c r="D766">
        <v>421.55200000000002</v>
      </c>
      <c r="E766">
        <v>56866.779150000002</v>
      </c>
      <c r="F766">
        <v>4.3796936780000004E-3</v>
      </c>
      <c r="G766">
        <v>4.1646507560000003</v>
      </c>
      <c r="H766">
        <v>0.1051635283</v>
      </c>
      <c r="I766" t="s">
        <v>131</v>
      </c>
      <c r="J766" t="s">
        <v>128</v>
      </c>
    </row>
    <row r="767" spans="1:10">
      <c r="A767" s="25">
        <v>40137</v>
      </c>
      <c r="B767">
        <v>52</v>
      </c>
      <c r="C767" t="s">
        <v>126</v>
      </c>
      <c r="D767">
        <v>396.15300000000002</v>
      </c>
      <c r="E767">
        <v>7853.0279799999998</v>
      </c>
      <c r="F767">
        <v>1.681220586</v>
      </c>
      <c r="G767">
        <v>2.328220613</v>
      </c>
      <c r="H767">
        <f t="shared" ref="H767:H769" si="51">J767/1000</f>
        <v>7.22105361E-2</v>
      </c>
      <c r="I767" t="s">
        <v>127</v>
      </c>
      <c r="J767">
        <v>72.210536099999999</v>
      </c>
    </row>
    <row r="768" spans="1:10">
      <c r="A768" s="25">
        <v>40137</v>
      </c>
      <c r="B768">
        <v>52</v>
      </c>
      <c r="C768" t="s">
        <v>129</v>
      </c>
      <c r="D768">
        <v>308.21499999999997</v>
      </c>
      <c r="E768">
        <v>5598.6734919999999</v>
      </c>
      <c r="F768">
        <v>1.9381386089999999</v>
      </c>
      <c r="G768">
        <v>2.464650937</v>
      </c>
      <c r="H768">
        <f t="shared" si="51"/>
        <v>7.8637448439999993E-2</v>
      </c>
      <c r="I768" t="s">
        <v>127</v>
      </c>
      <c r="J768">
        <v>78.63744844</v>
      </c>
    </row>
    <row r="769" spans="1:10">
      <c r="A769" s="25">
        <v>40137</v>
      </c>
      <c r="B769">
        <v>52</v>
      </c>
      <c r="C769" t="s">
        <v>130</v>
      </c>
      <c r="D769">
        <v>394.40100000000001</v>
      </c>
      <c r="E769">
        <v>5542.7096840000004</v>
      </c>
      <c r="F769">
        <v>1.9247401150000001</v>
      </c>
      <c r="G769">
        <v>2.850831984</v>
      </c>
      <c r="H769">
        <f t="shared" si="51"/>
        <v>6.7515031599999997E-2</v>
      </c>
      <c r="I769" t="s">
        <v>127</v>
      </c>
      <c r="J769">
        <v>67.5150316</v>
      </c>
    </row>
    <row r="770" spans="1:10">
      <c r="A770" s="25">
        <v>40137</v>
      </c>
      <c r="B770">
        <v>52</v>
      </c>
      <c r="C770" t="s">
        <v>50</v>
      </c>
      <c r="D770">
        <v>317.93299999999999</v>
      </c>
      <c r="E770">
        <v>515786.17440000002</v>
      </c>
      <c r="F770">
        <v>0.85390603040000002</v>
      </c>
      <c r="G770">
        <v>3.1081105670000002</v>
      </c>
      <c r="H770">
        <v>27.47347663</v>
      </c>
      <c r="I770" t="s">
        <v>131</v>
      </c>
      <c r="J770" t="s">
        <v>128</v>
      </c>
    </row>
    <row r="771" spans="1:10">
      <c r="A771" s="25">
        <v>40137</v>
      </c>
      <c r="B771">
        <v>52</v>
      </c>
      <c r="C771" t="s">
        <v>49</v>
      </c>
      <c r="D771">
        <v>315.887</v>
      </c>
      <c r="E771">
        <v>273129.42800000001</v>
      </c>
      <c r="F771">
        <v>0.80821357719999998</v>
      </c>
      <c r="G771">
        <v>2.924944918</v>
      </c>
      <c r="H771">
        <v>27.631753750000001</v>
      </c>
      <c r="I771" t="s">
        <v>131</v>
      </c>
      <c r="J771" t="s">
        <v>128</v>
      </c>
    </row>
    <row r="772" spans="1:10">
      <c r="A772" s="25">
        <v>40137</v>
      </c>
      <c r="B772">
        <v>52</v>
      </c>
      <c r="C772" t="s">
        <v>48</v>
      </c>
      <c r="D772">
        <v>766.49</v>
      </c>
      <c r="E772">
        <v>248514.95139999999</v>
      </c>
      <c r="F772">
        <v>0.94943129699999995</v>
      </c>
      <c r="G772">
        <v>2.3053020970000002</v>
      </c>
      <c r="H772">
        <v>41.184680229999998</v>
      </c>
      <c r="I772" t="s">
        <v>131</v>
      </c>
      <c r="J772" t="s">
        <v>128</v>
      </c>
    </row>
    <row r="773" spans="1:10">
      <c r="A773" s="25">
        <v>40137</v>
      </c>
      <c r="B773">
        <v>52</v>
      </c>
      <c r="C773" t="s">
        <v>47</v>
      </c>
      <c r="D773">
        <v>279.077</v>
      </c>
      <c r="E773">
        <v>6801.6620599999997</v>
      </c>
      <c r="F773">
        <v>7.1455212919999997E-2</v>
      </c>
      <c r="G773">
        <v>1.8892719490000001</v>
      </c>
      <c r="H773">
        <v>3.7821560289999998</v>
      </c>
      <c r="I773" t="s">
        <v>131</v>
      </c>
      <c r="J773" t="s">
        <v>128</v>
      </c>
    </row>
    <row r="774" spans="1:10">
      <c r="A774" s="25">
        <v>40137</v>
      </c>
      <c r="B774" s="21">
        <v>52</v>
      </c>
      <c r="C774" s="21" t="s">
        <v>46</v>
      </c>
      <c r="D774" s="21">
        <v>285.21300000000002</v>
      </c>
      <c r="E774" s="21">
        <v>99031.444090000005</v>
      </c>
      <c r="F774" s="21">
        <v>8.9036071810000006E-2</v>
      </c>
      <c r="G774" s="21">
        <v>2.0238218630000002</v>
      </c>
      <c r="H774" s="21">
        <v>4.3994026069999999</v>
      </c>
      <c r="I774" s="21" t="s">
        <v>131</v>
      </c>
      <c r="J774" t="s">
        <v>128</v>
      </c>
    </row>
    <row r="775" spans="1:10">
      <c r="A775" s="25">
        <v>40137</v>
      </c>
      <c r="B775">
        <v>52</v>
      </c>
      <c r="C775" t="s">
        <v>45</v>
      </c>
      <c r="D775">
        <v>257.61</v>
      </c>
      <c r="E775">
        <v>153723.11129999999</v>
      </c>
      <c r="F775">
        <v>3.6477154439999999E-2</v>
      </c>
      <c r="G775">
        <v>1.9214080929999999</v>
      </c>
      <c r="H775">
        <v>1.8984594990000001</v>
      </c>
      <c r="I775" t="s">
        <v>131</v>
      </c>
      <c r="J775" t="s">
        <v>128</v>
      </c>
    </row>
    <row r="776" spans="1:10">
      <c r="A776" s="25">
        <v>40137</v>
      </c>
      <c r="B776">
        <v>52</v>
      </c>
      <c r="C776" t="s">
        <v>84</v>
      </c>
      <c r="D776">
        <v>259.37200000000001</v>
      </c>
      <c r="E776">
        <v>103204.3352</v>
      </c>
      <c r="F776">
        <v>3.5102457769999998E-2</v>
      </c>
      <c r="G776">
        <v>1.8582648479999999</v>
      </c>
      <c r="H776">
        <v>1.8889911100000001</v>
      </c>
      <c r="I776" t="s">
        <v>131</v>
      </c>
      <c r="J776" t="s">
        <v>128</v>
      </c>
    </row>
    <row r="777" spans="1:10">
      <c r="A777" s="25">
        <v>40137</v>
      </c>
      <c r="B777">
        <v>52</v>
      </c>
      <c r="C777" t="s">
        <v>83</v>
      </c>
      <c r="D777">
        <v>589.59199999999998</v>
      </c>
      <c r="E777">
        <v>4567.9581799999996</v>
      </c>
      <c r="F777">
        <v>1.063484032E-2</v>
      </c>
      <c r="G777">
        <v>2.5965239040000001</v>
      </c>
      <c r="H777">
        <v>0.40957991199999999</v>
      </c>
      <c r="I777" t="s">
        <v>131</v>
      </c>
      <c r="J777" t="s">
        <v>128</v>
      </c>
    </row>
    <row r="778" spans="1:10">
      <c r="A778" s="25">
        <v>40137</v>
      </c>
      <c r="B778">
        <v>52</v>
      </c>
      <c r="C778" t="s">
        <v>82</v>
      </c>
      <c r="D778">
        <v>214.91399999999999</v>
      </c>
      <c r="E778">
        <v>42484.040529999998</v>
      </c>
      <c r="F778">
        <v>1.845847888E-2</v>
      </c>
      <c r="G778">
        <v>0.247859521</v>
      </c>
      <c r="H778">
        <v>7.4471534559999997</v>
      </c>
      <c r="I778" t="s">
        <v>131</v>
      </c>
      <c r="J778" t="s">
        <v>128</v>
      </c>
    </row>
    <row r="779" spans="1:10">
      <c r="A779" s="25">
        <v>40137</v>
      </c>
      <c r="B779">
        <v>52</v>
      </c>
      <c r="C779" t="s">
        <v>81</v>
      </c>
      <c r="D779">
        <v>213.61699999999999</v>
      </c>
      <c r="E779">
        <v>102742.9473</v>
      </c>
      <c r="F779">
        <v>1.219942787E-2</v>
      </c>
      <c r="G779">
        <v>0.1680819177</v>
      </c>
      <c r="H779">
        <v>7.2580251569999996</v>
      </c>
      <c r="I779" t="s">
        <v>131</v>
      </c>
      <c r="J779" t="s">
        <v>128</v>
      </c>
    </row>
    <row r="780" spans="1:10">
      <c r="A780" s="25">
        <v>40137</v>
      </c>
      <c r="B780">
        <v>52</v>
      </c>
      <c r="C780" t="s">
        <v>80</v>
      </c>
      <c r="D780">
        <v>407.77100000000002</v>
      </c>
      <c r="E780">
        <v>116835.7939</v>
      </c>
      <c r="F780">
        <v>2.6524708410000002E-3</v>
      </c>
      <c r="G780">
        <v>3.4132939809999998</v>
      </c>
      <c r="H780">
        <v>7.7710002570000006E-2</v>
      </c>
      <c r="I780" t="s">
        <v>131</v>
      </c>
      <c r="J780" t="s">
        <v>128</v>
      </c>
    </row>
    <row r="781" spans="1:10">
      <c r="A781" s="25">
        <v>40137</v>
      </c>
      <c r="B781">
        <v>52</v>
      </c>
      <c r="C781" t="s">
        <v>79</v>
      </c>
      <c r="D781">
        <v>421.55200000000002</v>
      </c>
      <c r="E781">
        <v>42048.960039999998</v>
      </c>
      <c r="F781">
        <v>1.276185754E-3</v>
      </c>
      <c r="G781">
        <v>1.6411645050000001</v>
      </c>
      <c r="H781">
        <v>7.7760989210000006E-2</v>
      </c>
      <c r="I781" t="s">
        <v>131</v>
      </c>
      <c r="J781" t="s">
        <v>128</v>
      </c>
    </row>
    <row r="782" spans="1:10">
      <c r="A782" s="25">
        <v>40137</v>
      </c>
      <c r="B782">
        <v>53</v>
      </c>
      <c r="C782" t="s">
        <v>126</v>
      </c>
      <c r="D782">
        <v>396.15300000000002</v>
      </c>
      <c r="E782">
        <v>37479.308409999998</v>
      </c>
      <c r="F782">
        <v>2.5270960539999998</v>
      </c>
      <c r="G782">
        <v>0.73327479429999998</v>
      </c>
      <c r="H782">
        <f t="shared" ref="H782:H784" si="52">J782/1000</f>
        <v>0.34463151790000002</v>
      </c>
      <c r="I782" t="s">
        <v>127</v>
      </c>
      <c r="J782">
        <v>344.63151790000001</v>
      </c>
    </row>
    <row r="783" spans="1:10">
      <c r="A783" s="25">
        <v>40137</v>
      </c>
      <c r="B783">
        <v>53</v>
      </c>
      <c r="C783" t="s">
        <v>129</v>
      </c>
      <c r="D783">
        <v>308.21499999999997</v>
      </c>
      <c r="E783">
        <v>27195.663970000001</v>
      </c>
      <c r="F783">
        <v>3.3284641769999999</v>
      </c>
      <c r="G783">
        <v>0.87136467169999998</v>
      </c>
      <c r="H783">
        <f t="shared" si="52"/>
        <v>0.38198291549999996</v>
      </c>
      <c r="I783" t="s">
        <v>127</v>
      </c>
      <c r="J783">
        <v>381.98291549999999</v>
      </c>
    </row>
    <row r="784" spans="1:10">
      <c r="A784" s="25">
        <v>40137</v>
      </c>
      <c r="B784">
        <v>53</v>
      </c>
      <c r="C784" t="s">
        <v>130</v>
      </c>
      <c r="D784">
        <v>394.40100000000001</v>
      </c>
      <c r="E784">
        <v>29527.769769999999</v>
      </c>
      <c r="F784">
        <v>0.53762715370000003</v>
      </c>
      <c r="G784">
        <v>0.14947625410000001</v>
      </c>
      <c r="H784">
        <f t="shared" si="52"/>
        <v>0.35967395420000003</v>
      </c>
      <c r="I784" t="s">
        <v>127</v>
      </c>
      <c r="J784">
        <v>359.67395420000003</v>
      </c>
    </row>
    <row r="785" spans="1:10">
      <c r="A785" s="25">
        <v>40137</v>
      </c>
      <c r="B785">
        <v>53</v>
      </c>
      <c r="C785" t="s">
        <v>50</v>
      </c>
      <c r="D785">
        <v>317.93299999999999</v>
      </c>
      <c r="E785">
        <v>365687.38449999999</v>
      </c>
      <c r="F785">
        <v>0.62333225560000005</v>
      </c>
      <c r="G785">
        <v>3.200115834</v>
      </c>
      <c r="H785">
        <v>19.478427910000001</v>
      </c>
      <c r="I785" t="s">
        <v>131</v>
      </c>
      <c r="J785" t="s">
        <v>128</v>
      </c>
    </row>
    <row r="786" spans="1:10">
      <c r="A786" s="25">
        <v>40137</v>
      </c>
      <c r="B786">
        <v>53</v>
      </c>
      <c r="C786" t="s">
        <v>49</v>
      </c>
      <c r="D786">
        <v>315.887</v>
      </c>
      <c r="E786">
        <v>194167.05480000001</v>
      </c>
      <c r="F786">
        <v>0.59373740620000004</v>
      </c>
      <c r="G786">
        <v>3.022587717</v>
      </c>
      <c r="H786">
        <v>19.643347420000001</v>
      </c>
      <c r="I786" t="s">
        <v>131</v>
      </c>
      <c r="J786" t="s">
        <v>128</v>
      </c>
    </row>
    <row r="787" spans="1:10">
      <c r="A787" s="25">
        <v>40137</v>
      </c>
      <c r="B787">
        <v>53</v>
      </c>
      <c r="C787" t="s">
        <v>48</v>
      </c>
      <c r="D787">
        <v>766.49</v>
      </c>
      <c r="E787">
        <v>198161.44390000001</v>
      </c>
      <c r="F787">
        <v>0.75794497149999995</v>
      </c>
      <c r="G787">
        <v>2.3079975419999998</v>
      </c>
      <c r="H787">
        <v>32.839938420000003</v>
      </c>
      <c r="I787" t="s">
        <v>131</v>
      </c>
      <c r="J787" t="s">
        <v>128</v>
      </c>
    </row>
    <row r="788" spans="1:10">
      <c r="A788" s="25">
        <v>40137</v>
      </c>
      <c r="B788">
        <v>53</v>
      </c>
      <c r="C788" t="s">
        <v>47</v>
      </c>
      <c r="D788">
        <v>279.077</v>
      </c>
      <c r="E788">
        <v>7599.4749009999996</v>
      </c>
      <c r="F788">
        <v>7.2761919750000001E-2</v>
      </c>
      <c r="G788">
        <v>1.721853402</v>
      </c>
      <c r="H788">
        <v>4.2257906319999998</v>
      </c>
      <c r="I788" t="s">
        <v>131</v>
      </c>
      <c r="J788" t="s">
        <v>128</v>
      </c>
    </row>
    <row r="789" spans="1:10">
      <c r="A789" s="25">
        <v>40137</v>
      </c>
      <c r="B789" s="21">
        <v>53</v>
      </c>
      <c r="C789" s="21" t="s">
        <v>46</v>
      </c>
      <c r="D789" s="21">
        <v>285.21300000000002</v>
      </c>
      <c r="E789" s="21">
        <v>110960.8152</v>
      </c>
      <c r="F789" s="21">
        <v>8.8143482800000006E-2</v>
      </c>
      <c r="G789" s="21">
        <v>1.7881336350000001</v>
      </c>
      <c r="H789" s="21">
        <v>4.9293565690000003</v>
      </c>
      <c r="I789" s="21" t="s">
        <v>131</v>
      </c>
      <c r="J789" t="s">
        <v>128</v>
      </c>
    </row>
    <row r="790" spans="1:10">
      <c r="A790" s="25">
        <v>40137</v>
      </c>
      <c r="B790">
        <v>53</v>
      </c>
      <c r="C790" t="s">
        <v>45</v>
      </c>
      <c r="D790">
        <v>257.61</v>
      </c>
      <c r="E790">
        <v>147145.56630000001</v>
      </c>
      <c r="F790">
        <v>3.1830826270000001E-2</v>
      </c>
      <c r="G790">
        <v>1.7516146180000001</v>
      </c>
      <c r="H790">
        <v>1.8172277130000001</v>
      </c>
      <c r="I790" t="s">
        <v>131</v>
      </c>
      <c r="J790" t="s">
        <v>128</v>
      </c>
    </row>
    <row r="791" spans="1:10">
      <c r="A791" s="25">
        <v>40137</v>
      </c>
      <c r="B791">
        <v>53</v>
      </c>
      <c r="C791" t="s">
        <v>84</v>
      </c>
      <c r="D791">
        <v>259.37200000000001</v>
      </c>
      <c r="E791">
        <v>99015.565180000005</v>
      </c>
      <c r="F791">
        <v>2.864067545E-2</v>
      </c>
      <c r="G791">
        <v>1.580330099</v>
      </c>
      <c r="H791">
        <v>1.812322341</v>
      </c>
      <c r="I791" t="s">
        <v>131</v>
      </c>
      <c r="J791" t="s">
        <v>128</v>
      </c>
    </row>
    <row r="792" spans="1:10">
      <c r="A792" s="25">
        <v>40137</v>
      </c>
      <c r="B792">
        <v>53</v>
      </c>
      <c r="C792" t="s">
        <v>83</v>
      </c>
      <c r="D792">
        <v>589.59199999999998</v>
      </c>
      <c r="E792">
        <v>48016.425499999998</v>
      </c>
      <c r="F792">
        <v>0.110897831</v>
      </c>
      <c r="G792">
        <v>2.5758270310000002</v>
      </c>
      <c r="H792">
        <v>4.3053291109999998</v>
      </c>
      <c r="I792" t="s">
        <v>131</v>
      </c>
      <c r="J792" t="s">
        <v>128</v>
      </c>
    </row>
    <row r="793" spans="1:10">
      <c r="A793" s="25">
        <v>40137</v>
      </c>
      <c r="B793">
        <v>53</v>
      </c>
      <c r="C793" t="s">
        <v>82</v>
      </c>
      <c r="D793">
        <v>214.91399999999999</v>
      </c>
      <c r="E793">
        <v>28097.536120000001</v>
      </c>
      <c r="F793">
        <v>2.045663835E-2</v>
      </c>
      <c r="G793">
        <v>0.4153378788</v>
      </c>
      <c r="H793">
        <v>4.9253004340000004</v>
      </c>
      <c r="I793" t="s">
        <v>131</v>
      </c>
      <c r="J793" t="s">
        <v>128</v>
      </c>
    </row>
    <row r="794" spans="1:10">
      <c r="A794" s="25">
        <v>40137</v>
      </c>
      <c r="B794">
        <v>53</v>
      </c>
      <c r="C794" t="s">
        <v>81</v>
      </c>
      <c r="D794">
        <v>213.61699999999999</v>
      </c>
      <c r="E794">
        <v>66843.131680000006</v>
      </c>
      <c r="F794">
        <v>2.770351636E-2</v>
      </c>
      <c r="G794">
        <v>0.58669401590000003</v>
      </c>
      <c r="H794">
        <v>4.7219701599999997</v>
      </c>
      <c r="I794" t="s">
        <v>131</v>
      </c>
      <c r="J794" t="s">
        <v>128</v>
      </c>
    </row>
    <row r="795" spans="1:10">
      <c r="A795" s="25">
        <v>40137</v>
      </c>
      <c r="B795">
        <v>53</v>
      </c>
      <c r="C795" t="s">
        <v>80</v>
      </c>
      <c r="D795">
        <v>407.77100000000002</v>
      </c>
      <c r="E795">
        <v>44212.710200000001</v>
      </c>
      <c r="F795">
        <v>1.0918310539999999E-3</v>
      </c>
      <c r="G795">
        <v>3.7128490730000001</v>
      </c>
      <c r="H795">
        <v>2.940682566E-2</v>
      </c>
      <c r="I795" t="s">
        <v>131</v>
      </c>
      <c r="J795" t="s">
        <v>128</v>
      </c>
    </row>
    <row r="796" spans="1:10">
      <c r="A796" s="25">
        <v>40137</v>
      </c>
      <c r="B796">
        <v>53</v>
      </c>
      <c r="C796" t="s">
        <v>79</v>
      </c>
      <c r="D796">
        <v>421.55200000000002</v>
      </c>
      <c r="E796">
        <v>16589.62242</v>
      </c>
      <c r="F796">
        <v>4.1516670990000002E-4</v>
      </c>
      <c r="G796">
        <v>1.3532545730000001</v>
      </c>
      <c r="H796">
        <v>3.067912854E-2</v>
      </c>
      <c r="I796" t="s">
        <v>131</v>
      </c>
      <c r="J796" t="s">
        <v>128</v>
      </c>
    </row>
    <row r="797" spans="1:10">
      <c r="A797" s="25">
        <v>40137</v>
      </c>
      <c r="B797">
        <v>54</v>
      </c>
      <c r="C797" t="s">
        <v>126</v>
      </c>
      <c r="D797">
        <v>396.15300000000002</v>
      </c>
      <c r="E797">
        <v>17918.69643</v>
      </c>
      <c r="F797">
        <v>2.330426326</v>
      </c>
      <c r="G797">
        <v>1.4143781600000001</v>
      </c>
      <c r="H797">
        <f t="shared" ref="H797:H799" si="53">J797/1000</f>
        <v>0.16476684900000002</v>
      </c>
      <c r="I797" t="s">
        <v>127</v>
      </c>
      <c r="J797">
        <v>164.76684900000001</v>
      </c>
    </row>
    <row r="798" spans="1:10">
      <c r="A798" s="25">
        <v>40137</v>
      </c>
      <c r="B798">
        <v>54</v>
      </c>
      <c r="C798" t="s">
        <v>129</v>
      </c>
      <c r="D798">
        <v>308.21499999999997</v>
      </c>
      <c r="E798">
        <v>13038.18346</v>
      </c>
      <c r="F798">
        <v>3.9973811459999999</v>
      </c>
      <c r="G798">
        <v>2.1828012769999998</v>
      </c>
      <c r="H798">
        <f t="shared" si="53"/>
        <v>0.1831307865</v>
      </c>
      <c r="I798" t="s">
        <v>127</v>
      </c>
      <c r="J798">
        <v>183.1307865</v>
      </c>
    </row>
    <row r="799" spans="1:10">
      <c r="A799" s="25">
        <v>40137</v>
      </c>
      <c r="B799">
        <v>54</v>
      </c>
      <c r="C799" t="s">
        <v>130</v>
      </c>
      <c r="D799">
        <v>394.40100000000001</v>
      </c>
      <c r="E799">
        <v>13808.56581</v>
      </c>
      <c r="F799">
        <v>2.94781644</v>
      </c>
      <c r="G799">
        <v>1.752562518</v>
      </c>
      <c r="H799">
        <f t="shared" si="53"/>
        <v>0.1682003587</v>
      </c>
      <c r="I799" t="s">
        <v>127</v>
      </c>
      <c r="J799">
        <v>168.20035870000001</v>
      </c>
    </row>
    <row r="800" spans="1:10">
      <c r="A800" s="25">
        <v>40137</v>
      </c>
      <c r="B800">
        <v>54</v>
      </c>
      <c r="C800" t="s">
        <v>50</v>
      </c>
      <c r="D800">
        <v>317.93299999999999</v>
      </c>
      <c r="E800">
        <v>602968.56290000002</v>
      </c>
      <c r="F800">
        <v>0.48559727359999999</v>
      </c>
      <c r="G800">
        <v>1.5119507539999999</v>
      </c>
      <c r="H800">
        <v>32.117267869999999</v>
      </c>
      <c r="I800" t="s">
        <v>131</v>
      </c>
      <c r="J800" t="s">
        <v>128</v>
      </c>
    </row>
    <row r="801" spans="1:10">
      <c r="A801" s="25">
        <v>40137</v>
      </c>
      <c r="B801">
        <v>54</v>
      </c>
      <c r="C801" t="s">
        <v>49</v>
      </c>
      <c r="D801">
        <v>315.887</v>
      </c>
      <c r="E801">
        <v>320291.0331</v>
      </c>
      <c r="F801">
        <v>0.47949745199999999</v>
      </c>
      <c r="G801">
        <v>1.4797950449999999</v>
      </c>
      <c r="H801">
        <v>32.402963749999998</v>
      </c>
      <c r="I801" t="s">
        <v>131</v>
      </c>
      <c r="J801" t="s">
        <v>128</v>
      </c>
    </row>
    <row r="802" spans="1:10">
      <c r="A802" s="25">
        <v>40137</v>
      </c>
      <c r="B802">
        <v>54</v>
      </c>
      <c r="C802" t="s">
        <v>48</v>
      </c>
      <c r="D802">
        <v>766.49</v>
      </c>
      <c r="E802">
        <v>201944.17869999999</v>
      </c>
      <c r="F802">
        <v>0.37739423309999998</v>
      </c>
      <c r="G802">
        <v>1.1276666719999999</v>
      </c>
      <c r="H802">
        <v>33.466825129999997</v>
      </c>
      <c r="I802" t="s">
        <v>131</v>
      </c>
      <c r="J802" t="s">
        <v>128</v>
      </c>
    </row>
    <row r="803" spans="1:10">
      <c r="A803" s="25">
        <v>40137</v>
      </c>
      <c r="B803">
        <v>54</v>
      </c>
      <c r="C803" t="s">
        <v>47</v>
      </c>
      <c r="D803">
        <v>279.077</v>
      </c>
      <c r="E803">
        <v>8990.2647629999992</v>
      </c>
      <c r="F803">
        <v>5.368210054E-2</v>
      </c>
      <c r="G803">
        <v>1.073822818</v>
      </c>
      <c r="H803">
        <v>4.999158113</v>
      </c>
      <c r="I803" t="s">
        <v>131</v>
      </c>
      <c r="J803" t="s">
        <v>128</v>
      </c>
    </row>
    <row r="804" spans="1:10">
      <c r="A804" s="25">
        <v>40137</v>
      </c>
      <c r="B804" s="21">
        <v>54</v>
      </c>
      <c r="C804" s="21" t="s">
        <v>46</v>
      </c>
      <c r="D804" s="21">
        <v>285.21300000000002</v>
      </c>
      <c r="E804" s="21">
        <v>130256.38890000001</v>
      </c>
      <c r="F804" s="21">
        <v>0.1064280051</v>
      </c>
      <c r="G804" s="21">
        <v>1.8392310569999999</v>
      </c>
      <c r="H804" s="21">
        <v>5.7865489300000004</v>
      </c>
      <c r="I804" s="21" t="s">
        <v>131</v>
      </c>
      <c r="J804" t="s">
        <v>128</v>
      </c>
    </row>
    <row r="805" spans="1:10">
      <c r="A805" s="25">
        <v>40137</v>
      </c>
      <c r="B805">
        <v>54</v>
      </c>
      <c r="C805" t="s">
        <v>45</v>
      </c>
      <c r="D805">
        <v>257.61</v>
      </c>
      <c r="E805">
        <v>252030.10639999999</v>
      </c>
      <c r="F805">
        <v>4.5382173829999997E-2</v>
      </c>
      <c r="G805">
        <v>1.45804424</v>
      </c>
      <c r="H805">
        <v>3.1125375050000001</v>
      </c>
      <c r="I805" t="s">
        <v>131</v>
      </c>
      <c r="J805" t="s">
        <v>128</v>
      </c>
    </row>
    <row r="806" spans="1:10">
      <c r="A806" s="25">
        <v>40137</v>
      </c>
      <c r="B806">
        <v>54</v>
      </c>
      <c r="C806" t="s">
        <v>84</v>
      </c>
      <c r="D806">
        <v>259.37200000000001</v>
      </c>
      <c r="E806">
        <v>169818.0576</v>
      </c>
      <c r="F806">
        <v>4.6819513379999997E-2</v>
      </c>
      <c r="G806">
        <v>1.5062985339999999</v>
      </c>
      <c r="H806">
        <v>3.1082492839999998</v>
      </c>
      <c r="I806" t="s">
        <v>131</v>
      </c>
      <c r="J806" t="s">
        <v>128</v>
      </c>
    </row>
    <row r="807" spans="1:10">
      <c r="A807" s="25">
        <v>40137</v>
      </c>
      <c r="B807">
        <v>54</v>
      </c>
      <c r="C807" t="s">
        <v>83</v>
      </c>
      <c r="D807">
        <v>589.59199999999998</v>
      </c>
      <c r="E807">
        <v>18237.740529999999</v>
      </c>
      <c r="F807">
        <v>2.8894835729999999E-2</v>
      </c>
      <c r="G807">
        <v>1.766984208</v>
      </c>
      <c r="H807">
        <v>1.6352628170000001</v>
      </c>
      <c r="I807" t="s">
        <v>131</v>
      </c>
      <c r="J807" t="s">
        <v>128</v>
      </c>
    </row>
    <row r="808" spans="1:10">
      <c r="A808" s="25">
        <v>40137</v>
      </c>
      <c r="B808">
        <v>54</v>
      </c>
      <c r="C808" t="s">
        <v>82</v>
      </c>
      <c r="D808">
        <v>214.91399999999999</v>
      </c>
      <c r="E808">
        <v>34035.243779999997</v>
      </c>
      <c r="F808">
        <v>5.5985048349999997E-2</v>
      </c>
      <c r="G808">
        <v>0.93837991450000002</v>
      </c>
      <c r="H808">
        <v>5.9661388190000002</v>
      </c>
      <c r="I808" t="s">
        <v>131</v>
      </c>
      <c r="J808" t="s">
        <v>128</v>
      </c>
    </row>
    <row r="809" spans="1:10">
      <c r="A809" s="25">
        <v>40137</v>
      </c>
      <c r="B809">
        <v>54</v>
      </c>
      <c r="C809" t="s">
        <v>81</v>
      </c>
      <c r="D809">
        <v>213.61699999999999</v>
      </c>
      <c r="E809">
        <v>81542.052219999998</v>
      </c>
      <c r="F809">
        <v>6.3974844040000006E-2</v>
      </c>
      <c r="G809">
        <v>1.110608899</v>
      </c>
      <c r="H809">
        <v>5.7603395849999997</v>
      </c>
      <c r="I809" t="s">
        <v>131</v>
      </c>
      <c r="J809" t="s">
        <v>128</v>
      </c>
    </row>
    <row r="810" spans="1:10">
      <c r="A810" s="25">
        <v>40137</v>
      </c>
      <c r="B810">
        <v>54</v>
      </c>
      <c r="C810" t="s">
        <v>80</v>
      </c>
      <c r="D810">
        <v>407.77100000000002</v>
      </c>
      <c r="E810">
        <v>136430.1182</v>
      </c>
      <c r="F810">
        <v>1.5721946510000001E-3</v>
      </c>
      <c r="G810">
        <v>1.732586993</v>
      </c>
      <c r="H810">
        <v>9.0742609599999996E-2</v>
      </c>
      <c r="I810" t="s">
        <v>131</v>
      </c>
      <c r="J810" t="s">
        <v>128</v>
      </c>
    </row>
    <row r="811" spans="1:10">
      <c r="A811" s="25">
        <v>40137</v>
      </c>
      <c r="B811">
        <v>54</v>
      </c>
      <c r="C811" t="s">
        <v>79</v>
      </c>
      <c r="D811">
        <v>421.55200000000002</v>
      </c>
      <c r="E811">
        <v>49545.875509999998</v>
      </c>
      <c r="F811">
        <v>1.1255640469999999E-3</v>
      </c>
      <c r="G811">
        <v>1.2284463320000001</v>
      </c>
      <c r="H811">
        <v>9.1625007800000005E-2</v>
      </c>
      <c r="I811" t="s">
        <v>131</v>
      </c>
      <c r="J811" t="s">
        <v>128</v>
      </c>
    </row>
    <row r="812" spans="1:10">
      <c r="A812" s="25">
        <v>40137</v>
      </c>
      <c r="B812">
        <v>55</v>
      </c>
      <c r="C812" t="s">
        <v>126</v>
      </c>
      <c r="D812">
        <v>396.15300000000002</v>
      </c>
      <c r="E812">
        <v>5899.6597430000002</v>
      </c>
      <c r="F812">
        <v>1.2269083460000001</v>
      </c>
      <c r="G812">
        <v>2.2616309120000002</v>
      </c>
      <c r="H812">
        <f t="shared" ref="H812:H814" si="54">J812/1000</f>
        <v>5.4248831650000003E-2</v>
      </c>
      <c r="I812" t="s">
        <v>127</v>
      </c>
      <c r="J812">
        <v>54.24883165</v>
      </c>
    </row>
    <row r="813" spans="1:10">
      <c r="A813" s="25">
        <v>40137</v>
      </c>
      <c r="B813">
        <v>55</v>
      </c>
      <c r="C813" t="s">
        <v>129</v>
      </c>
      <c r="D813">
        <v>308.21499999999997</v>
      </c>
      <c r="E813">
        <v>3864.9534490000001</v>
      </c>
      <c r="F813">
        <v>0.92117700079999998</v>
      </c>
      <c r="G813">
        <v>1.696893344</v>
      </c>
      <c r="H813">
        <f t="shared" si="54"/>
        <v>5.4286087240000003E-2</v>
      </c>
      <c r="I813" t="s">
        <v>127</v>
      </c>
      <c r="J813">
        <v>54.286087240000001</v>
      </c>
    </row>
    <row r="814" spans="1:10">
      <c r="A814" s="25">
        <v>40137</v>
      </c>
      <c r="B814">
        <v>55</v>
      </c>
      <c r="C814" t="s">
        <v>130</v>
      </c>
      <c r="D814">
        <v>394.40100000000001</v>
      </c>
      <c r="E814">
        <v>3927.7288050000002</v>
      </c>
      <c r="F814">
        <v>1.977936693</v>
      </c>
      <c r="G814">
        <v>4.1342101590000002</v>
      </c>
      <c r="H814">
        <f t="shared" si="54"/>
        <v>4.7843157859999999E-2</v>
      </c>
      <c r="I814" t="s">
        <v>127</v>
      </c>
      <c r="J814">
        <v>47.843157859999998</v>
      </c>
    </row>
    <row r="815" spans="1:10">
      <c r="A815" s="25">
        <v>40137</v>
      </c>
      <c r="B815">
        <v>55</v>
      </c>
      <c r="C815" t="s">
        <v>50</v>
      </c>
      <c r="D815">
        <v>317.93299999999999</v>
      </c>
      <c r="E815">
        <v>928420.52220000001</v>
      </c>
      <c r="F815">
        <v>0.6510101331</v>
      </c>
      <c r="G815">
        <v>1.316434007</v>
      </c>
      <c r="H815">
        <v>49.45254602</v>
      </c>
      <c r="I815" t="s">
        <v>131</v>
      </c>
      <c r="J815" t="s">
        <v>128</v>
      </c>
    </row>
    <row r="816" spans="1:10">
      <c r="A816" s="25">
        <v>40137</v>
      </c>
      <c r="B816">
        <v>55</v>
      </c>
      <c r="C816" t="s">
        <v>49</v>
      </c>
      <c r="D816">
        <v>315.887</v>
      </c>
      <c r="E816">
        <v>492890.4559</v>
      </c>
      <c r="F816">
        <v>0.60977169679999998</v>
      </c>
      <c r="G816">
        <v>1.2228604489999999</v>
      </c>
      <c r="H816">
        <v>49.864373100000002</v>
      </c>
      <c r="I816" t="s">
        <v>131</v>
      </c>
      <c r="J816" t="s">
        <v>128</v>
      </c>
    </row>
    <row r="817" spans="1:10">
      <c r="A817" s="25">
        <v>40137</v>
      </c>
      <c r="B817">
        <v>55</v>
      </c>
      <c r="C817" t="s">
        <v>48</v>
      </c>
      <c r="D817">
        <v>766.49</v>
      </c>
      <c r="E817">
        <v>228255.8689</v>
      </c>
      <c r="F817">
        <v>0.62101905180000005</v>
      </c>
      <c r="G817">
        <v>1.641722669</v>
      </c>
      <c r="H817">
        <v>37.827281280000001</v>
      </c>
      <c r="I817" t="s">
        <v>131</v>
      </c>
      <c r="J817" t="s">
        <v>128</v>
      </c>
    </row>
    <row r="818" spans="1:10">
      <c r="A818" s="25">
        <v>40137</v>
      </c>
      <c r="B818">
        <v>55</v>
      </c>
      <c r="C818" t="s">
        <v>47</v>
      </c>
      <c r="D818">
        <v>279.077</v>
      </c>
      <c r="E818">
        <v>13234.2117</v>
      </c>
      <c r="F818">
        <v>0.1415201214</v>
      </c>
      <c r="G818">
        <v>1.9230727949999999</v>
      </c>
      <c r="H818">
        <v>7.35906211</v>
      </c>
      <c r="I818" t="s">
        <v>131</v>
      </c>
      <c r="J818" t="s">
        <v>128</v>
      </c>
    </row>
    <row r="819" spans="1:10">
      <c r="A819" s="25">
        <v>40137</v>
      </c>
      <c r="B819" s="21">
        <v>55</v>
      </c>
      <c r="C819" s="21" t="s">
        <v>46</v>
      </c>
      <c r="D819" s="21">
        <v>285.21300000000002</v>
      </c>
      <c r="E819" s="21">
        <v>192647.69709999999</v>
      </c>
      <c r="F819" s="21">
        <v>0.18179110670000001</v>
      </c>
      <c r="G819" s="21">
        <v>2.1241648390000001</v>
      </c>
      <c r="H819" s="21">
        <v>8.5582391419999997</v>
      </c>
      <c r="I819" s="21" t="s">
        <v>131</v>
      </c>
      <c r="J819" t="s">
        <v>128</v>
      </c>
    </row>
    <row r="820" spans="1:10">
      <c r="A820" s="25">
        <v>40137</v>
      </c>
      <c r="B820">
        <v>55</v>
      </c>
      <c r="C820" t="s">
        <v>45</v>
      </c>
      <c r="D820">
        <v>257.61</v>
      </c>
      <c r="E820">
        <v>123749.4767</v>
      </c>
      <c r="F820">
        <v>3.6312872000000003E-2</v>
      </c>
      <c r="G820">
        <v>2.3760471660000002</v>
      </c>
      <c r="H820">
        <v>1.528289191</v>
      </c>
      <c r="I820" t="s">
        <v>131</v>
      </c>
      <c r="J820" t="s">
        <v>128</v>
      </c>
    </row>
    <row r="821" spans="1:10">
      <c r="A821" s="25">
        <v>40137</v>
      </c>
      <c r="B821">
        <v>55</v>
      </c>
      <c r="C821" t="s">
        <v>84</v>
      </c>
      <c r="D821">
        <v>259.37200000000001</v>
      </c>
      <c r="E821">
        <v>83584.494210000004</v>
      </c>
      <c r="F821">
        <v>3.5658177059999997E-2</v>
      </c>
      <c r="G821">
        <v>2.3307808699999999</v>
      </c>
      <c r="H821">
        <v>1.5298811450000001</v>
      </c>
      <c r="I821" t="s">
        <v>131</v>
      </c>
      <c r="J821" t="s">
        <v>128</v>
      </c>
    </row>
    <row r="822" spans="1:10">
      <c r="A822" s="25">
        <v>40137</v>
      </c>
      <c r="B822">
        <v>55</v>
      </c>
      <c r="C822" t="s">
        <v>83</v>
      </c>
      <c r="D822">
        <v>589.59199999999998</v>
      </c>
      <c r="E822">
        <v>5181.9438250000003</v>
      </c>
      <c r="F822">
        <v>1.2764960190000001E-2</v>
      </c>
      <c r="G822">
        <v>2.7473262460000001</v>
      </c>
      <c r="H822">
        <v>0.46463212059999998</v>
      </c>
      <c r="I822" t="s">
        <v>131</v>
      </c>
      <c r="J822" t="s">
        <v>128</v>
      </c>
    </row>
    <row r="823" spans="1:10">
      <c r="A823" s="25">
        <v>40137</v>
      </c>
      <c r="B823">
        <v>55</v>
      </c>
      <c r="C823" t="s">
        <v>82</v>
      </c>
      <c r="D823">
        <v>214.91399999999999</v>
      </c>
      <c r="E823">
        <v>36240.78991</v>
      </c>
      <c r="F823">
        <v>1.2646079249999999E-2</v>
      </c>
      <c r="G823">
        <v>0.1990644717</v>
      </c>
      <c r="H823">
        <v>6.3527555400000004</v>
      </c>
      <c r="I823" t="s">
        <v>131</v>
      </c>
      <c r="J823" t="s">
        <v>128</v>
      </c>
    </row>
    <row r="824" spans="1:10">
      <c r="A824" s="25">
        <v>40137</v>
      </c>
      <c r="B824">
        <v>55</v>
      </c>
      <c r="C824" t="s">
        <v>81</v>
      </c>
      <c r="D824">
        <v>213.61699999999999</v>
      </c>
      <c r="E824">
        <v>87017.138869999995</v>
      </c>
      <c r="F824">
        <v>5.9104936060000004E-3</v>
      </c>
      <c r="G824">
        <v>9.6150711639999997E-2</v>
      </c>
      <c r="H824">
        <v>6.14711374</v>
      </c>
      <c r="I824" t="s">
        <v>131</v>
      </c>
      <c r="J824" t="s">
        <v>128</v>
      </c>
    </row>
    <row r="825" spans="1:10">
      <c r="A825" s="25">
        <v>40137</v>
      </c>
      <c r="B825">
        <v>55</v>
      </c>
      <c r="C825" t="s">
        <v>80</v>
      </c>
      <c r="D825">
        <v>407.77100000000002</v>
      </c>
      <c r="E825">
        <v>140911.30309999999</v>
      </c>
      <c r="F825">
        <v>2.2116703420000002E-3</v>
      </c>
      <c r="G825">
        <v>2.3597910729999998</v>
      </c>
      <c r="H825">
        <v>9.3723142169999996E-2</v>
      </c>
      <c r="I825" t="s">
        <v>131</v>
      </c>
      <c r="J825" t="s">
        <v>128</v>
      </c>
    </row>
    <row r="826" spans="1:10">
      <c r="A826" s="25">
        <v>40137</v>
      </c>
      <c r="B826">
        <v>55</v>
      </c>
      <c r="C826" t="s">
        <v>79</v>
      </c>
      <c r="D826">
        <v>421.55200000000002</v>
      </c>
      <c r="E826">
        <v>52060.542170000001</v>
      </c>
      <c r="F826">
        <v>2.037770203E-3</v>
      </c>
      <c r="G826">
        <v>2.1166059050000001</v>
      </c>
      <c r="H826">
        <v>9.6275371720000003E-2</v>
      </c>
      <c r="I826" t="s">
        <v>131</v>
      </c>
      <c r="J826" t="s">
        <v>128</v>
      </c>
    </row>
    <row r="827" spans="1:10">
      <c r="A827" s="25">
        <v>40137</v>
      </c>
      <c r="B827">
        <v>56</v>
      </c>
      <c r="C827" t="s">
        <v>126</v>
      </c>
      <c r="D827">
        <v>396.15300000000002</v>
      </c>
      <c r="E827">
        <v>7256.6180130000002</v>
      </c>
      <c r="F827">
        <v>1.0726150830000001</v>
      </c>
      <c r="G827">
        <v>1.607482348</v>
      </c>
      <c r="H827">
        <f t="shared" ref="H827:H829" si="55">J827/1000</f>
        <v>6.6726398829999992E-2</v>
      </c>
      <c r="I827" t="s">
        <v>127</v>
      </c>
      <c r="J827">
        <v>66.726398829999994</v>
      </c>
    </row>
    <row r="828" spans="1:10">
      <c r="A828" s="25">
        <v>40137</v>
      </c>
      <c r="B828">
        <v>56</v>
      </c>
      <c r="C828" t="s">
        <v>129</v>
      </c>
      <c r="D828">
        <v>308.21499999999997</v>
      </c>
      <c r="E828">
        <v>5130.8337650000003</v>
      </c>
      <c r="F828">
        <v>1.7550339660000001</v>
      </c>
      <c r="G828">
        <v>2.4353047120000002</v>
      </c>
      <c r="H828">
        <f t="shared" si="55"/>
        <v>7.206629861000001E-2</v>
      </c>
      <c r="I828" t="s">
        <v>127</v>
      </c>
      <c r="J828">
        <v>72.066298610000004</v>
      </c>
    </row>
    <row r="829" spans="1:10">
      <c r="A829" s="25">
        <v>40137</v>
      </c>
      <c r="B829">
        <v>56</v>
      </c>
      <c r="C829" t="s">
        <v>130</v>
      </c>
      <c r="D829">
        <v>394.40100000000001</v>
      </c>
      <c r="E829">
        <v>5109.1719380000004</v>
      </c>
      <c r="F829">
        <v>2.5605840789999998</v>
      </c>
      <c r="G829">
        <v>4.1144347479999999</v>
      </c>
      <c r="H829">
        <f t="shared" si="55"/>
        <v>6.2234164240000001E-2</v>
      </c>
      <c r="I829" t="s">
        <v>127</v>
      </c>
      <c r="J829">
        <v>62.234164239999998</v>
      </c>
    </row>
    <row r="830" spans="1:10">
      <c r="A830" s="25">
        <v>40137</v>
      </c>
      <c r="B830">
        <v>56</v>
      </c>
      <c r="C830" t="s">
        <v>50</v>
      </c>
      <c r="D830">
        <v>317.93299999999999</v>
      </c>
      <c r="E830">
        <v>712579.85950000002</v>
      </c>
      <c r="F830">
        <v>0.61524344369999995</v>
      </c>
      <c r="G830">
        <v>1.620949658</v>
      </c>
      <c r="H830">
        <v>37.955740370000001</v>
      </c>
      <c r="I830" t="s">
        <v>131</v>
      </c>
      <c r="J830" t="s">
        <v>128</v>
      </c>
    </row>
    <row r="831" spans="1:10">
      <c r="A831" s="25">
        <v>40137</v>
      </c>
      <c r="B831">
        <v>56</v>
      </c>
      <c r="C831" t="s">
        <v>49</v>
      </c>
      <c r="D831">
        <v>315.887</v>
      </c>
      <c r="E831">
        <v>378198.56839999999</v>
      </c>
      <c r="F831">
        <v>0.57948506129999999</v>
      </c>
      <c r="G831">
        <v>1.5145457950000001</v>
      </c>
      <c r="H831">
        <v>38.26130998</v>
      </c>
      <c r="I831" t="s">
        <v>131</v>
      </c>
      <c r="J831" t="s">
        <v>128</v>
      </c>
    </row>
    <row r="832" spans="1:10">
      <c r="A832" s="25">
        <v>40137</v>
      </c>
      <c r="B832">
        <v>56</v>
      </c>
      <c r="C832" t="s">
        <v>48</v>
      </c>
      <c r="D832">
        <v>766.49</v>
      </c>
      <c r="E832">
        <v>117533.6718</v>
      </c>
      <c r="F832">
        <v>0.3511429794</v>
      </c>
      <c r="G832">
        <v>1.8027624769999999</v>
      </c>
      <c r="H832">
        <v>19.478050150000001</v>
      </c>
      <c r="I832" t="s">
        <v>131</v>
      </c>
      <c r="J832" t="s">
        <v>128</v>
      </c>
    </row>
    <row r="833" spans="1:10">
      <c r="A833" s="25">
        <v>40137</v>
      </c>
      <c r="B833">
        <v>56</v>
      </c>
      <c r="C833" t="s">
        <v>47</v>
      </c>
      <c r="D833">
        <v>279.077</v>
      </c>
      <c r="E833">
        <v>8904.9222279999994</v>
      </c>
      <c r="F833">
        <v>5.7936447930000003E-2</v>
      </c>
      <c r="G833">
        <v>1.170030932</v>
      </c>
      <c r="H833">
        <v>4.9517022449999999</v>
      </c>
      <c r="I833" t="s">
        <v>131</v>
      </c>
      <c r="J833" t="s">
        <v>128</v>
      </c>
    </row>
    <row r="834" spans="1:10">
      <c r="A834" s="25">
        <v>40137</v>
      </c>
      <c r="B834" s="21">
        <v>56</v>
      </c>
      <c r="C834" s="21" t="s">
        <v>46</v>
      </c>
      <c r="D834" s="21">
        <v>285.21300000000002</v>
      </c>
      <c r="E834" s="21">
        <v>131032.2259</v>
      </c>
      <c r="F834" s="21">
        <v>7.8198125780000002E-2</v>
      </c>
      <c r="G834" s="21">
        <v>1.343376138</v>
      </c>
      <c r="H834" s="21">
        <v>5.8210149470000001</v>
      </c>
      <c r="I834" s="21" t="s">
        <v>131</v>
      </c>
      <c r="J834" t="s">
        <v>128</v>
      </c>
    </row>
    <row r="835" spans="1:10">
      <c r="A835" s="25">
        <v>40137</v>
      </c>
      <c r="B835">
        <v>56</v>
      </c>
      <c r="C835" t="s">
        <v>45</v>
      </c>
      <c r="D835">
        <v>257.61</v>
      </c>
      <c r="E835">
        <v>309572.47570000001</v>
      </c>
      <c r="F835">
        <v>5.5857743850000002E-2</v>
      </c>
      <c r="G835">
        <v>1.4610291449999999</v>
      </c>
      <c r="H835">
        <v>3.8231779330000002</v>
      </c>
      <c r="I835" t="s">
        <v>131</v>
      </c>
      <c r="J835" t="s">
        <v>128</v>
      </c>
    </row>
    <row r="836" spans="1:10">
      <c r="A836" s="25">
        <v>40137</v>
      </c>
      <c r="B836">
        <v>56</v>
      </c>
      <c r="C836" t="s">
        <v>84</v>
      </c>
      <c r="D836">
        <v>259.37200000000001</v>
      </c>
      <c r="E836">
        <v>208743.80869999999</v>
      </c>
      <c r="F836">
        <v>5.8482786439999997E-2</v>
      </c>
      <c r="G836">
        <v>1.5306732059999999</v>
      </c>
      <c r="H836">
        <v>3.8207232090000001</v>
      </c>
      <c r="I836" t="s">
        <v>131</v>
      </c>
      <c r="J836" t="s">
        <v>128</v>
      </c>
    </row>
    <row r="837" spans="1:10">
      <c r="A837" s="25">
        <v>40137</v>
      </c>
      <c r="B837">
        <v>56</v>
      </c>
      <c r="C837" t="s">
        <v>83</v>
      </c>
      <c r="D837">
        <v>589.59199999999998</v>
      </c>
      <c r="E837">
        <v>3173.9689320000002</v>
      </c>
      <c r="F837">
        <v>1.7651787469999999E-2</v>
      </c>
      <c r="G837">
        <v>6.2025387920000004</v>
      </c>
      <c r="H837">
        <v>0.28458971490000001</v>
      </c>
      <c r="I837" t="s">
        <v>131</v>
      </c>
      <c r="J837" t="s">
        <v>128</v>
      </c>
    </row>
    <row r="838" spans="1:10">
      <c r="A838" s="25">
        <v>40137</v>
      </c>
      <c r="B838">
        <v>56</v>
      </c>
      <c r="C838" t="s">
        <v>82</v>
      </c>
      <c r="D838">
        <v>214.91399999999999</v>
      </c>
      <c r="E838">
        <v>23707.917359999999</v>
      </c>
      <c r="F838">
        <v>2.8890279089999998E-2</v>
      </c>
      <c r="G838">
        <v>0.69517451720000001</v>
      </c>
      <c r="H838">
        <v>4.1558311430000003</v>
      </c>
      <c r="I838" t="s">
        <v>131</v>
      </c>
      <c r="J838" t="s">
        <v>128</v>
      </c>
    </row>
    <row r="839" spans="1:10">
      <c r="A839" s="25">
        <v>40137</v>
      </c>
      <c r="B839">
        <v>56</v>
      </c>
      <c r="C839" t="s">
        <v>81</v>
      </c>
      <c r="D839">
        <v>213.61699999999999</v>
      </c>
      <c r="E839">
        <v>57350.043749999997</v>
      </c>
      <c r="F839">
        <v>3.4389943389999997E-2</v>
      </c>
      <c r="G839">
        <v>0.84885059620000003</v>
      </c>
      <c r="H839">
        <v>4.0513540949999998</v>
      </c>
      <c r="I839" t="s">
        <v>131</v>
      </c>
      <c r="J839" t="s">
        <v>128</v>
      </c>
    </row>
    <row r="840" spans="1:10">
      <c r="A840" s="25">
        <v>40137</v>
      </c>
      <c r="B840">
        <v>56</v>
      </c>
      <c r="C840" t="s">
        <v>80</v>
      </c>
      <c r="D840">
        <v>407.77100000000002</v>
      </c>
      <c r="E840">
        <v>126628.76390000001</v>
      </c>
      <c r="F840">
        <v>1.490456052E-3</v>
      </c>
      <c r="G840">
        <v>1.7696435530000001</v>
      </c>
      <c r="H840">
        <v>8.4223517750000004E-2</v>
      </c>
      <c r="I840" t="s">
        <v>131</v>
      </c>
      <c r="J840" t="s">
        <v>128</v>
      </c>
    </row>
    <row r="841" spans="1:10">
      <c r="A841" s="25">
        <v>40137</v>
      </c>
      <c r="B841">
        <v>56</v>
      </c>
      <c r="C841" t="s">
        <v>79</v>
      </c>
      <c r="D841">
        <v>421.55200000000002</v>
      </c>
      <c r="E841">
        <v>45124.319130000003</v>
      </c>
      <c r="F841">
        <v>1.146683415E-3</v>
      </c>
      <c r="G841">
        <v>1.3741253499999999</v>
      </c>
      <c r="H841">
        <v>8.3448239620000003E-2</v>
      </c>
      <c r="I841" t="s">
        <v>131</v>
      </c>
      <c r="J841" t="s">
        <v>128</v>
      </c>
    </row>
    <row r="842" spans="1:10">
      <c r="A842" s="25">
        <v>40137</v>
      </c>
      <c r="B842">
        <v>57</v>
      </c>
      <c r="C842" t="s">
        <v>126</v>
      </c>
      <c r="D842">
        <v>396.15300000000002</v>
      </c>
      <c r="E842">
        <v>6966.7001319999999</v>
      </c>
      <c r="F842">
        <v>0.64444579570000005</v>
      </c>
      <c r="G842">
        <v>1.0059950710000001</v>
      </c>
      <c r="H842">
        <f t="shared" ref="H842:H844" si="56">J842/1000</f>
        <v>6.4060532150000002E-2</v>
      </c>
      <c r="I842" t="s">
        <v>127</v>
      </c>
      <c r="J842">
        <v>64.06053215</v>
      </c>
    </row>
    <row r="843" spans="1:10">
      <c r="A843" s="25">
        <v>40137</v>
      </c>
      <c r="B843">
        <v>57</v>
      </c>
      <c r="C843" t="s">
        <v>129</v>
      </c>
      <c r="D843">
        <v>308.21499999999997</v>
      </c>
      <c r="E843">
        <v>4646.4915190000002</v>
      </c>
      <c r="F843">
        <v>1.449152064</v>
      </c>
      <c r="G843">
        <v>2.2204680990000001</v>
      </c>
      <c r="H843">
        <f t="shared" si="56"/>
        <v>6.5263358859999995E-2</v>
      </c>
      <c r="I843" t="s">
        <v>127</v>
      </c>
      <c r="J843">
        <v>65.263358859999997</v>
      </c>
    </row>
    <row r="844" spans="1:10">
      <c r="A844" s="25">
        <v>40137</v>
      </c>
      <c r="B844">
        <v>57</v>
      </c>
      <c r="C844" t="s">
        <v>130</v>
      </c>
      <c r="D844">
        <v>394.40100000000001</v>
      </c>
      <c r="E844">
        <v>5038.5553440000003</v>
      </c>
      <c r="F844">
        <v>2.0167050670000002</v>
      </c>
      <c r="G844">
        <v>3.2859277690000002</v>
      </c>
      <c r="H844">
        <f t="shared" si="56"/>
        <v>6.1373992620000005E-2</v>
      </c>
      <c r="I844" t="s">
        <v>127</v>
      </c>
      <c r="J844">
        <v>61.373992620000003</v>
      </c>
    </row>
    <row r="845" spans="1:10">
      <c r="A845" s="25">
        <v>40137</v>
      </c>
      <c r="B845">
        <v>57</v>
      </c>
      <c r="C845" t="s">
        <v>50</v>
      </c>
      <c r="D845">
        <v>317.93299999999999</v>
      </c>
      <c r="E845">
        <v>756203.91170000006</v>
      </c>
      <c r="F845">
        <v>0.41986783579999998</v>
      </c>
      <c r="G845">
        <v>1.0423888640000001</v>
      </c>
      <c r="H845">
        <v>40.279386170000002</v>
      </c>
      <c r="I845" t="s">
        <v>131</v>
      </c>
      <c r="J845" t="s">
        <v>128</v>
      </c>
    </row>
    <row r="846" spans="1:10">
      <c r="A846" s="25">
        <v>40137</v>
      </c>
      <c r="B846">
        <v>57</v>
      </c>
      <c r="C846" t="s">
        <v>49</v>
      </c>
      <c r="D846">
        <v>315.887</v>
      </c>
      <c r="E846">
        <v>401957.67570000002</v>
      </c>
      <c r="F846">
        <v>0.45477695979999999</v>
      </c>
      <c r="G846">
        <v>1.1183511100000001</v>
      </c>
      <c r="H846">
        <v>40.664953580000002</v>
      </c>
      <c r="I846" t="s">
        <v>131</v>
      </c>
      <c r="J846" t="s">
        <v>128</v>
      </c>
    </row>
    <row r="847" spans="1:10">
      <c r="A847" s="25">
        <v>40137</v>
      </c>
      <c r="B847">
        <v>57</v>
      </c>
      <c r="C847" t="s">
        <v>48</v>
      </c>
      <c r="D847">
        <v>766.49</v>
      </c>
      <c r="E847">
        <v>187909.7444</v>
      </c>
      <c r="F847">
        <v>0.1924539703</v>
      </c>
      <c r="G847">
        <v>0.61800842730000005</v>
      </c>
      <c r="H847">
        <v>31.140994490000001</v>
      </c>
      <c r="I847" t="s">
        <v>131</v>
      </c>
      <c r="J847" t="s">
        <v>128</v>
      </c>
    </row>
    <row r="848" spans="1:10">
      <c r="A848" s="25">
        <v>40137</v>
      </c>
      <c r="B848">
        <v>57</v>
      </c>
      <c r="C848" t="s">
        <v>47</v>
      </c>
      <c r="D848">
        <v>279.077</v>
      </c>
      <c r="E848">
        <v>12455.630380000001</v>
      </c>
      <c r="F848">
        <v>5.3702685819999998E-2</v>
      </c>
      <c r="G848">
        <v>0.77536448290000004</v>
      </c>
      <c r="H848">
        <v>6.9261214569999998</v>
      </c>
      <c r="I848" t="s">
        <v>131</v>
      </c>
      <c r="J848" t="s">
        <v>128</v>
      </c>
    </row>
    <row r="849" spans="1:10">
      <c r="A849" s="25">
        <v>40137</v>
      </c>
      <c r="B849" s="21">
        <v>57</v>
      </c>
      <c r="C849" s="21" t="s">
        <v>46</v>
      </c>
      <c r="D849" s="21">
        <v>285.21300000000002</v>
      </c>
      <c r="E849" s="21">
        <v>180165.58180000001</v>
      </c>
      <c r="F849" s="21">
        <v>6.2426203059999998E-2</v>
      </c>
      <c r="G849" s="21">
        <v>0.77996388959999996</v>
      </c>
      <c r="H849" s="21">
        <v>8.0037299019999999</v>
      </c>
      <c r="I849" s="21" t="s">
        <v>131</v>
      </c>
      <c r="J849" t="s">
        <v>128</v>
      </c>
    </row>
    <row r="850" spans="1:10">
      <c r="A850" s="25">
        <v>40137</v>
      </c>
      <c r="B850">
        <v>57</v>
      </c>
      <c r="C850" t="s">
        <v>45</v>
      </c>
      <c r="D850">
        <v>257.61</v>
      </c>
      <c r="E850">
        <v>143263.37109999999</v>
      </c>
      <c r="F850">
        <v>2.2119065980000002E-2</v>
      </c>
      <c r="G850">
        <v>1.2501710779999999</v>
      </c>
      <c r="H850">
        <v>1.76928313</v>
      </c>
      <c r="I850" t="s">
        <v>131</v>
      </c>
      <c r="J850" t="s">
        <v>128</v>
      </c>
    </row>
    <row r="851" spans="1:10">
      <c r="A851" s="25">
        <v>40137</v>
      </c>
      <c r="B851">
        <v>57</v>
      </c>
      <c r="C851" t="s">
        <v>84</v>
      </c>
      <c r="D851">
        <v>259.37200000000001</v>
      </c>
      <c r="E851">
        <v>96746.821400000001</v>
      </c>
      <c r="F851">
        <v>1.9882204600000002E-2</v>
      </c>
      <c r="G851">
        <v>1.122783082</v>
      </c>
      <c r="H851">
        <v>1.7707965969999999</v>
      </c>
      <c r="I851" t="s">
        <v>131</v>
      </c>
      <c r="J851" t="s">
        <v>128</v>
      </c>
    </row>
    <row r="852" spans="1:10">
      <c r="A852" s="25">
        <v>40137</v>
      </c>
      <c r="B852">
        <v>57</v>
      </c>
      <c r="C852" t="s">
        <v>83</v>
      </c>
      <c r="D852">
        <v>589.59199999999998</v>
      </c>
      <c r="E852">
        <v>6408.2198330000001</v>
      </c>
      <c r="F852">
        <v>4.01534761E-3</v>
      </c>
      <c r="G852">
        <v>0.69882626199999998</v>
      </c>
      <c r="H852">
        <v>0.57458453249999997</v>
      </c>
      <c r="I852" t="s">
        <v>131</v>
      </c>
      <c r="J852" t="s">
        <v>128</v>
      </c>
    </row>
    <row r="853" spans="1:10">
      <c r="A853" s="25">
        <v>40137</v>
      </c>
      <c r="B853">
        <v>57</v>
      </c>
      <c r="C853" t="s">
        <v>82</v>
      </c>
      <c r="D853">
        <v>214.91399999999999</v>
      </c>
      <c r="E853">
        <v>32850.667479999996</v>
      </c>
      <c r="F853">
        <v>4.7065644109999999E-2</v>
      </c>
      <c r="G853">
        <v>0.81732600980000003</v>
      </c>
      <c r="H853">
        <v>5.7584909260000003</v>
      </c>
      <c r="I853" t="s">
        <v>131</v>
      </c>
      <c r="J853" t="s">
        <v>128</v>
      </c>
    </row>
    <row r="854" spans="1:10">
      <c r="A854" s="25">
        <v>40137</v>
      </c>
      <c r="B854">
        <v>57</v>
      </c>
      <c r="C854" t="s">
        <v>81</v>
      </c>
      <c r="D854">
        <v>213.61699999999999</v>
      </c>
      <c r="E854">
        <v>79030.713709999996</v>
      </c>
      <c r="F854">
        <v>5.0728618539999999E-2</v>
      </c>
      <c r="G854">
        <v>0.90863755390000001</v>
      </c>
      <c r="H854">
        <v>5.5829321959999998</v>
      </c>
      <c r="I854" t="s">
        <v>131</v>
      </c>
      <c r="J854" t="s">
        <v>128</v>
      </c>
    </row>
    <row r="855" spans="1:10">
      <c r="A855" s="25">
        <v>40137</v>
      </c>
      <c r="B855">
        <v>57</v>
      </c>
      <c r="C855" t="s">
        <v>80</v>
      </c>
      <c r="D855">
        <v>407.77100000000002</v>
      </c>
      <c r="E855">
        <v>182494.07089999999</v>
      </c>
      <c r="F855">
        <v>1.514345057E-3</v>
      </c>
      <c r="G855">
        <v>1.247599167</v>
      </c>
      <c r="H855">
        <v>0.1213807365</v>
      </c>
      <c r="I855" t="s">
        <v>131</v>
      </c>
      <c r="J855" t="s">
        <v>128</v>
      </c>
    </row>
    <row r="856" spans="1:10">
      <c r="A856" s="25">
        <v>40137</v>
      </c>
      <c r="B856">
        <v>57</v>
      </c>
      <c r="C856" t="s">
        <v>79</v>
      </c>
      <c r="D856">
        <v>421.55200000000002</v>
      </c>
      <c r="E856">
        <v>66302.349319999994</v>
      </c>
      <c r="F856">
        <v>1.0901776060000001E-3</v>
      </c>
      <c r="G856">
        <v>0.88912295350000004</v>
      </c>
      <c r="H856">
        <v>0.12261269399999999</v>
      </c>
      <c r="I856" t="s">
        <v>131</v>
      </c>
      <c r="J856" t="s">
        <v>128</v>
      </c>
    </row>
    <row r="857" spans="1:10">
      <c r="A857" s="25">
        <v>40137</v>
      </c>
      <c r="B857">
        <v>58</v>
      </c>
      <c r="C857" t="s">
        <v>126</v>
      </c>
      <c r="D857">
        <v>396.15300000000002</v>
      </c>
      <c r="E857">
        <v>67577.711859999996</v>
      </c>
      <c r="F857">
        <v>3.412239247</v>
      </c>
      <c r="G857">
        <v>0.54912670740000002</v>
      </c>
      <c r="H857">
        <f t="shared" ref="H857:H859" si="57">J857/1000</f>
        <v>0.62139378779999999</v>
      </c>
      <c r="I857" t="s">
        <v>127</v>
      </c>
      <c r="J857">
        <v>621.39378780000004</v>
      </c>
    </row>
    <row r="858" spans="1:10">
      <c r="A858" s="25">
        <v>40137</v>
      </c>
      <c r="B858">
        <v>58</v>
      </c>
      <c r="C858" t="s">
        <v>129</v>
      </c>
      <c r="D858">
        <v>308.21499999999997</v>
      </c>
      <c r="E858">
        <v>48970.938000000002</v>
      </c>
      <c r="F858">
        <v>3.1673835289999999</v>
      </c>
      <c r="G858">
        <v>0.46048761970000002</v>
      </c>
      <c r="H858">
        <f t="shared" si="57"/>
        <v>0.68783250490000003</v>
      </c>
      <c r="I858" t="s">
        <v>127</v>
      </c>
      <c r="J858">
        <v>687.8325049</v>
      </c>
    </row>
    <row r="859" spans="1:10">
      <c r="A859" s="25">
        <v>40137</v>
      </c>
      <c r="B859">
        <v>58</v>
      </c>
      <c r="C859" t="s">
        <v>130</v>
      </c>
      <c r="D859">
        <v>394.40100000000001</v>
      </c>
      <c r="E859">
        <v>54334.563609999997</v>
      </c>
      <c r="F859">
        <v>3.760274345</v>
      </c>
      <c r="G859">
        <v>0.56815260820000002</v>
      </c>
      <c r="H859">
        <f t="shared" si="57"/>
        <v>0.66184230970000002</v>
      </c>
      <c r="I859" t="s">
        <v>127</v>
      </c>
      <c r="J859">
        <v>661.84230969999999</v>
      </c>
    </row>
    <row r="860" spans="1:10">
      <c r="A860" s="25">
        <v>40137</v>
      </c>
      <c r="B860">
        <v>58</v>
      </c>
      <c r="C860" t="s">
        <v>50</v>
      </c>
      <c r="D860">
        <v>317.93299999999999</v>
      </c>
      <c r="E860">
        <v>717459.11170000001</v>
      </c>
      <c r="F860">
        <v>0.5293437634</v>
      </c>
      <c r="G860">
        <v>1.385149728</v>
      </c>
      <c r="H860">
        <v>38.21563493</v>
      </c>
      <c r="I860" t="s">
        <v>131</v>
      </c>
      <c r="J860" t="s">
        <v>128</v>
      </c>
    </row>
    <row r="861" spans="1:10">
      <c r="A861" s="25">
        <v>40137</v>
      </c>
      <c r="B861">
        <v>58</v>
      </c>
      <c r="C861" t="s">
        <v>49</v>
      </c>
      <c r="D861">
        <v>315.887</v>
      </c>
      <c r="E861">
        <v>380910.01740000001</v>
      </c>
      <c r="F861">
        <v>0.52138622990000005</v>
      </c>
      <c r="G861">
        <v>1.352998167</v>
      </c>
      <c r="H861">
        <v>38.535619830000002</v>
      </c>
      <c r="I861" t="s">
        <v>131</v>
      </c>
      <c r="J861" t="s">
        <v>128</v>
      </c>
    </row>
    <row r="862" spans="1:10">
      <c r="A862" s="25">
        <v>40137</v>
      </c>
      <c r="B862">
        <v>58</v>
      </c>
      <c r="C862" t="s">
        <v>48</v>
      </c>
      <c r="D862">
        <v>766.49</v>
      </c>
      <c r="E862">
        <v>219456.4307</v>
      </c>
      <c r="F862">
        <v>0.43181155339999999</v>
      </c>
      <c r="G862">
        <v>1.187306296</v>
      </c>
      <c r="H862">
        <v>36.369010670000002</v>
      </c>
      <c r="I862" t="s">
        <v>131</v>
      </c>
      <c r="J862" t="s">
        <v>128</v>
      </c>
    </row>
    <row r="863" spans="1:10">
      <c r="A863" s="25">
        <v>40137</v>
      </c>
      <c r="B863">
        <v>58</v>
      </c>
      <c r="C863" t="s">
        <v>47</v>
      </c>
      <c r="D863">
        <v>279.077</v>
      </c>
      <c r="E863">
        <v>8423.8034790000002</v>
      </c>
      <c r="F863">
        <v>2.449389481E-2</v>
      </c>
      <c r="G863">
        <v>0.52290793349999998</v>
      </c>
      <c r="H863">
        <v>4.684169668</v>
      </c>
      <c r="I863" t="s">
        <v>131</v>
      </c>
      <c r="J863" t="s">
        <v>128</v>
      </c>
    </row>
    <row r="864" spans="1:10">
      <c r="A864" s="25">
        <v>40137</v>
      </c>
      <c r="B864" s="21">
        <v>58</v>
      </c>
      <c r="C864" s="21" t="s">
        <v>46</v>
      </c>
      <c r="D864" s="21">
        <v>285.21300000000002</v>
      </c>
      <c r="E864" s="21">
        <v>123400.46460000001</v>
      </c>
      <c r="F864" s="21">
        <v>4.3746626359999999E-2</v>
      </c>
      <c r="G864" s="21">
        <v>0.79800787309999999</v>
      </c>
      <c r="H864" s="21">
        <v>5.4819792930000002</v>
      </c>
      <c r="I864" s="21" t="s">
        <v>131</v>
      </c>
      <c r="J864" t="s">
        <v>128</v>
      </c>
    </row>
    <row r="865" spans="1:10">
      <c r="A865" s="25">
        <v>40137</v>
      </c>
      <c r="B865">
        <v>58</v>
      </c>
      <c r="C865" t="s">
        <v>45</v>
      </c>
      <c r="D865">
        <v>257.61</v>
      </c>
      <c r="E865">
        <v>198279.03140000001</v>
      </c>
      <c r="F865">
        <v>3.5311517879999997E-2</v>
      </c>
      <c r="G865">
        <v>1.4420403980000001</v>
      </c>
      <c r="H865">
        <v>2.4487190459999999</v>
      </c>
      <c r="I865" t="s">
        <v>131</v>
      </c>
      <c r="J865" t="s">
        <v>128</v>
      </c>
    </row>
    <row r="866" spans="1:10">
      <c r="A866" s="25">
        <v>40137</v>
      </c>
      <c r="B866">
        <v>58</v>
      </c>
      <c r="C866" t="s">
        <v>84</v>
      </c>
      <c r="D866">
        <v>259.37200000000001</v>
      </c>
      <c r="E866">
        <v>134649.58180000001</v>
      </c>
      <c r="F866">
        <v>1.75225665E-2</v>
      </c>
      <c r="G866">
        <v>0.71098548539999995</v>
      </c>
      <c r="H866">
        <v>2.4645463040000002</v>
      </c>
      <c r="I866" t="s">
        <v>131</v>
      </c>
      <c r="J866" t="s">
        <v>128</v>
      </c>
    </row>
    <row r="867" spans="1:10">
      <c r="A867" s="25">
        <v>40137</v>
      </c>
      <c r="B867">
        <v>58</v>
      </c>
      <c r="C867" t="s">
        <v>83</v>
      </c>
      <c r="D867">
        <v>589.59199999999998</v>
      </c>
      <c r="E867">
        <v>7285.9340160000002</v>
      </c>
      <c r="F867">
        <v>8.0152882879999995E-3</v>
      </c>
      <c r="G867">
        <v>1.2269232160000001</v>
      </c>
      <c r="H867">
        <v>0.65328361069999996</v>
      </c>
      <c r="I867" t="s">
        <v>131</v>
      </c>
      <c r="J867" t="s">
        <v>128</v>
      </c>
    </row>
    <row r="868" spans="1:10">
      <c r="A868" s="25">
        <v>40137</v>
      </c>
      <c r="B868">
        <v>58</v>
      </c>
      <c r="C868" t="s">
        <v>82</v>
      </c>
      <c r="D868">
        <v>214.91399999999999</v>
      </c>
      <c r="E868">
        <v>25762.400799999999</v>
      </c>
      <c r="F868">
        <v>8.2428591780000001E-3</v>
      </c>
      <c r="G868">
        <v>0.1825269762</v>
      </c>
      <c r="H868">
        <v>4.5159676390000003</v>
      </c>
      <c r="I868" t="s">
        <v>131</v>
      </c>
      <c r="J868" t="s">
        <v>128</v>
      </c>
    </row>
    <row r="869" spans="1:10">
      <c r="A869" s="25">
        <v>40137</v>
      </c>
      <c r="B869">
        <v>58</v>
      </c>
      <c r="C869" t="s">
        <v>81</v>
      </c>
      <c r="D869">
        <v>213.61699999999999</v>
      </c>
      <c r="E869">
        <v>61192.128019999996</v>
      </c>
      <c r="F869">
        <v>1.178569227E-2</v>
      </c>
      <c r="G869">
        <v>0.27264220880000001</v>
      </c>
      <c r="H869">
        <v>4.3227687770000003</v>
      </c>
      <c r="I869" t="s">
        <v>131</v>
      </c>
      <c r="J869" t="s">
        <v>128</v>
      </c>
    </row>
    <row r="870" spans="1:10">
      <c r="A870" s="25">
        <v>40137</v>
      </c>
      <c r="B870">
        <v>58</v>
      </c>
      <c r="C870" t="s">
        <v>80</v>
      </c>
      <c r="D870">
        <v>407.77100000000002</v>
      </c>
      <c r="E870">
        <v>206113.55220000001</v>
      </c>
      <c r="F870">
        <v>2.1997280669999999E-3</v>
      </c>
      <c r="G870">
        <v>1.604580237</v>
      </c>
      <c r="H870">
        <v>0.13709056219999999</v>
      </c>
      <c r="I870" t="s">
        <v>131</v>
      </c>
      <c r="J870" t="s">
        <v>128</v>
      </c>
    </row>
    <row r="871" spans="1:10">
      <c r="A871" s="25">
        <v>40137</v>
      </c>
      <c r="B871">
        <v>58</v>
      </c>
      <c r="C871" t="s">
        <v>79</v>
      </c>
      <c r="D871">
        <v>421.55200000000002</v>
      </c>
      <c r="E871">
        <v>74197.49828</v>
      </c>
      <c r="F871">
        <v>1.9156542789999999E-3</v>
      </c>
      <c r="G871">
        <v>1.3961155169999999</v>
      </c>
      <c r="H871">
        <v>0.1372131643</v>
      </c>
      <c r="I871" t="s">
        <v>131</v>
      </c>
      <c r="J871" t="s">
        <v>128</v>
      </c>
    </row>
    <row r="872" spans="1:10">
      <c r="A872" s="25">
        <v>40137</v>
      </c>
      <c r="B872">
        <v>59</v>
      </c>
      <c r="C872" t="s">
        <v>126</v>
      </c>
      <c r="D872">
        <v>396.15300000000002</v>
      </c>
      <c r="E872">
        <v>6052.79738</v>
      </c>
      <c r="F872">
        <v>0.99599500409999997</v>
      </c>
      <c r="G872">
        <v>1.7895242979999999</v>
      </c>
      <c r="H872">
        <f t="shared" ref="H872:H874" si="58">J872/1000</f>
        <v>5.5656970129999997E-2</v>
      </c>
      <c r="I872" t="s">
        <v>127</v>
      </c>
      <c r="J872">
        <v>55.656970129999998</v>
      </c>
    </row>
    <row r="873" spans="1:10">
      <c r="A873" s="25">
        <v>40137</v>
      </c>
      <c r="B873">
        <v>59</v>
      </c>
      <c r="C873" t="s">
        <v>129</v>
      </c>
      <c r="D873">
        <v>308.21499999999997</v>
      </c>
      <c r="E873">
        <v>4231.9907649999996</v>
      </c>
      <c r="F873">
        <v>1.2465251770000001</v>
      </c>
      <c r="G873">
        <v>2.0970658630000001</v>
      </c>
      <c r="H873">
        <f t="shared" si="58"/>
        <v>5.9441393759999996E-2</v>
      </c>
      <c r="I873" t="s">
        <v>127</v>
      </c>
      <c r="J873">
        <v>59.441393759999997</v>
      </c>
    </row>
    <row r="874" spans="1:10">
      <c r="A874" s="25">
        <v>40137</v>
      </c>
      <c r="B874">
        <v>59</v>
      </c>
      <c r="C874" t="s">
        <v>130</v>
      </c>
      <c r="D874">
        <v>394.40100000000001</v>
      </c>
      <c r="E874">
        <v>4076.7495720000002</v>
      </c>
      <c r="F874">
        <v>0.90315905900000004</v>
      </c>
      <c r="G874">
        <v>1.818745219</v>
      </c>
      <c r="H874">
        <f t="shared" si="58"/>
        <v>4.96583606E-2</v>
      </c>
      <c r="I874" t="s">
        <v>127</v>
      </c>
      <c r="J874">
        <v>49.658360600000002</v>
      </c>
    </row>
    <row r="875" spans="1:10">
      <c r="A875" s="25">
        <v>40137</v>
      </c>
      <c r="B875">
        <v>59</v>
      </c>
      <c r="C875" t="s">
        <v>50</v>
      </c>
      <c r="D875">
        <v>317.93299999999999</v>
      </c>
      <c r="E875">
        <v>861152.04240000003</v>
      </c>
      <c r="F875">
        <v>0.47804123240000002</v>
      </c>
      <c r="G875">
        <v>1.0421772709999999</v>
      </c>
      <c r="H875">
        <v>45.869473999999997</v>
      </c>
      <c r="I875" t="s">
        <v>131</v>
      </c>
      <c r="J875" t="s">
        <v>128</v>
      </c>
    </row>
    <row r="876" spans="1:10">
      <c r="A876" s="25">
        <v>40137</v>
      </c>
      <c r="B876">
        <v>59</v>
      </c>
      <c r="C876" t="s">
        <v>49</v>
      </c>
      <c r="D876">
        <v>315.887</v>
      </c>
      <c r="E876">
        <v>457315.8161</v>
      </c>
      <c r="F876">
        <v>0.44663146929999997</v>
      </c>
      <c r="G876">
        <v>0.96536854429999996</v>
      </c>
      <c r="H876">
        <v>46.265384539999999</v>
      </c>
      <c r="I876" t="s">
        <v>131</v>
      </c>
      <c r="J876" t="s">
        <v>128</v>
      </c>
    </row>
    <row r="877" spans="1:10">
      <c r="A877" s="25">
        <v>40137</v>
      </c>
      <c r="B877">
        <v>59</v>
      </c>
      <c r="C877" t="s">
        <v>48</v>
      </c>
      <c r="D877">
        <v>766.49</v>
      </c>
      <c r="E877">
        <v>159103.67910000001</v>
      </c>
      <c r="F877">
        <v>0.25071025250000001</v>
      </c>
      <c r="G877">
        <v>0.95084274219999998</v>
      </c>
      <c r="H877">
        <v>26.367162660000002</v>
      </c>
      <c r="I877" t="s">
        <v>131</v>
      </c>
      <c r="J877" t="s">
        <v>128</v>
      </c>
    </row>
    <row r="878" spans="1:10">
      <c r="A878" s="25">
        <v>40137</v>
      </c>
      <c r="B878">
        <v>59</v>
      </c>
      <c r="C878" t="s">
        <v>47</v>
      </c>
      <c r="D878">
        <v>279.077</v>
      </c>
      <c r="E878">
        <v>10631.863160000001</v>
      </c>
      <c r="F878">
        <v>8.5463088689999994E-2</v>
      </c>
      <c r="G878">
        <v>1.445588935</v>
      </c>
      <c r="H878">
        <v>5.9119910659999997</v>
      </c>
      <c r="I878" t="s">
        <v>131</v>
      </c>
      <c r="J878" t="s">
        <v>128</v>
      </c>
    </row>
    <row r="879" spans="1:10">
      <c r="A879" s="25">
        <v>40137</v>
      </c>
      <c r="B879" s="21">
        <v>59</v>
      </c>
      <c r="C879" s="21" t="s">
        <v>46</v>
      </c>
      <c r="D879" s="21">
        <v>285.21300000000002</v>
      </c>
      <c r="E879" s="21">
        <v>155207.02600000001</v>
      </c>
      <c r="F879" s="21">
        <v>7.7514874250000004E-2</v>
      </c>
      <c r="G879" s="21">
        <v>1.124224573</v>
      </c>
      <c r="H879" s="21">
        <v>6.8949635230000004</v>
      </c>
      <c r="I879" s="21" t="s">
        <v>131</v>
      </c>
      <c r="J879" t="s">
        <v>128</v>
      </c>
    </row>
    <row r="880" spans="1:10">
      <c r="A880" s="25">
        <v>40137</v>
      </c>
      <c r="B880">
        <v>59</v>
      </c>
      <c r="C880" t="s">
        <v>45</v>
      </c>
      <c r="D880">
        <v>257.61</v>
      </c>
      <c r="E880">
        <v>81107.341199999995</v>
      </c>
      <c r="F880">
        <v>2.1797230149999999E-2</v>
      </c>
      <c r="G880">
        <v>2.176100629</v>
      </c>
      <c r="H880">
        <v>1.0016646229999999</v>
      </c>
      <c r="I880" t="s">
        <v>131</v>
      </c>
      <c r="J880" t="s">
        <v>128</v>
      </c>
    </row>
    <row r="881" spans="1:10">
      <c r="A881" s="25">
        <v>40137</v>
      </c>
      <c r="B881">
        <v>59</v>
      </c>
      <c r="C881" t="s">
        <v>84</v>
      </c>
      <c r="D881">
        <v>259.37200000000001</v>
      </c>
      <c r="E881">
        <v>54776.228280000003</v>
      </c>
      <c r="F881">
        <v>2.212371867E-2</v>
      </c>
      <c r="G881">
        <v>2.2066529199999998</v>
      </c>
      <c r="H881">
        <v>1.002591684</v>
      </c>
      <c r="I881" t="s">
        <v>131</v>
      </c>
      <c r="J881" t="s">
        <v>128</v>
      </c>
    </row>
    <row r="882" spans="1:10">
      <c r="A882" s="25">
        <v>40137</v>
      </c>
      <c r="B882">
        <v>59</v>
      </c>
      <c r="C882" t="s">
        <v>83</v>
      </c>
      <c r="D882">
        <v>589.59199999999998</v>
      </c>
      <c r="E882">
        <v>4503.9506279999996</v>
      </c>
      <c r="F882">
        <v>2.6438359790000002E-3</v>
      </c>
      <c r="G882">
        <v>0.65467289139999996</v>
      </c>
      <c r="H882">
        <v>0.4038407598</v>
      </c>
      <c r="I882" t="s">
        <v>131</v>
      </c>
      <c r="J882" t="s">
        <v>128</v>
      </c>
    </row>
    <row r="883" spans="1:10">
      <c r="A883" s="25">
        <v>40137</v>
      </c>
      <c r="B883">
        <v>59</v>
      </c>
      <c r="C883" t="s">
        <v>82</v>
      </c>
      <c r="D883">
        <v>214.91399999999999</v>
      </c>
      <c r="E883">
        <v>31729.640179999999</v>
      </c>
      <c r="F883">
        <v>2.713163972E-2</v>
      </c>
      <c r="G883">
        <v>0.48780517769999998</v>
      </c>
      <c r="H883">
        <v>5.5619827260000001</v>
      </c>
      <c r="I883" t="s">
        <v>131</v>
      </c>
      <c r="J883" t="s">
        <v>128</v>
      </c>
    </row>
    <row r="884" spans="1:10">
      <c r="A884" s="25">
        <v>40137</v>
      </c>
      <c r="B884">
        <v>59</v>
      </c>
      <c r="C884" t="s">
        <v>81</v>
      </c>
      <c r="D884">
        <v>213.61699999999999</v>
      </c>
      <c r="E884">
        <v>76073.694239999997</v>
      </c>
      <c r="F884">
        <v>3.1685464470000001E-2</v>
      </c>
      <c r="G884">
        <v>0.58960223560000002</v>
      </c>
      <c r="H884">
        <v>5.3740407609999998</v>
      </c>
      <c r="I884" t="s">
        <v>131</v>
      </c>
      <c r="J884" t="s">
        <v>128</v>
      </c>
    </row>
    <row r="885" spans="1:10">
      <c r="A885" s="25">
        <v>40137</v>
      </c>
      <c r="B885">
        <v>59</v>
      </c>
      <c r="C885" t="s">
        <v>80</v>
      </c>
      <c r="D885">
        <v>407.77100000000002</v>
      </c>
      <c r="E885">
        <v>173787.677</v>
      </c>
      <c r="F885">
        <v>1.509528929E-3</v>
      </c>
      <c r="G885">
        <v>1.305934674</v>
      </c>
      <c r="H885">
        <v>0.1155899264</v>
      </c>
      <c r="I885" t="s">
        <v>131</v>
      </c>
      <c r="J885" t="s">
        <v>128</v>
      </c>
    </row>
    <row r="886" spans="1:10">
      <c r="A886" s="25">
        <v>40137</v>
      </c>
      <c r="B886">
        <v>59</v>
      </c>
      <c r="C886" t="s">
        <v>79</v>
      </c>
      <c r="D886">
        <v>421.55200000000002</v>
      </c>
      <c r="E886">
        <v>63202.685030000001</v>
      </c>
      <c r="F886">
        <v>9.6491399290000003E-4</v>
      </c>
      <c r="G886">
        <v>0.82555603820000001</v>
      </c>
      <c r="H886">
        <v>0.11688049609999999</v>
      </c>
      <c r="I886" t="s">
        <v>131</v>
      </c>
      <c r="J886" t="s">
        <v>128</v>
      </c>
    </row>
    <row r="887" spans="1:10">
      <c r="A887" s="25">
        <v>40137</v>
      </c>
      <c r="B887">
        <v>60</v>
      </c>
      <c r="C887" t="s">
        <v>126</v>
      </c>
      <c r="D887">
        <v>396.15300000000002</v>
      </c>
      <c r="E887">
        <v>7350.6019340000003</v>
      </c>
      <c r="F887">
        <v>0.50916226929999997</v>
      </c>
      <c r="G887">
        <v>0.75330332509999998</v>
      </c>
      <c r="H887">
        <f t="shared" ref="H887:H889" si="59">J887/1000</f>
        <v>6.7590604249999992E-2</v>
      </c>
      <c r="I887" t="s">
        <v>127</v>
      </c>
      <c r="J887">
        <v>67.590604249999998</v>
      </c>
    </row>
    <row r="888" spans="1:10">
      <c r="A888" s="25">
        <v>40137</v>
      </c>
      <c r="B888">
        <v>60</v>
      </c>
      <c r="C888" t="s">
        <v>129</v>
      </c>
      <c r="D888">
        <v>308.21499999999997</v>
      </c>
      <c r="E888">
        <v>4992.7389730000004</v>
      </c>
      <c r="F888">
        <v>2.209288377</v>
      </c>
      <c r="G888">
        <v>3.1504259330000002</v>
      </c>
      <c r="H888">
        <f t="shared" si="59"/>
        <v>7.0126656630000006E-2</v>
      </c>
      <c r="I888" t="s">
        <v>127</v>
      </c>
      <c r="J888">
        <v>70.126656629999999</v>
      </c>
    </row>
    <row r="889" spans="1:10">
      <c r="A889" s="25">
        <v>40137</v>
      </c>
      <c r="B889">
        <v>60</v>
      </c>
      <c r="C889" t="s">
        <v>130</v>
      </c>
      <c r="D889">
        <v>394.40100000000001</v>
      </c>
      <c r="E889">
        <v>5054.951247</v>
      </c>
      <c r="F889">
        <v>2.3212819119999999</v>
      </c>
      <c r="G889">
        <v>3.7699238030000002</v>
      </c>
      <c r="H889">
        <f t="shared" si="59"/>
        <v>6.1573709000000004E-2</v>
      </c>
      <c r="I889" t="s">
        <v>127</v>
      </c>
      <c r="J889">
        <v>61.573709000000001</v>
      </c>
    </row>
    <row r="890" spans="1:10">
      <c r="A890" s="25">
        <v>40137</v>
      </c>
      <c r="B890">
        <v>60</v>
      </c>
      <c r="C890" t="s">
        <v>50</v>
      </c>
      <c r="D890">
        <v>317.93299999999999</v>
      </c>
      <c r="E890">
        <v>685589.07570000004</v>
      </c>
      <c r="F890">
        <v>0.29525640339999998</v>
      </c>
      <c r="G890">
        <v>0.80852138679999996</v>
      </c>
      <c r="H890">
        <v>36.518069680000004</v>
      </c>
      <c r="I890" t="s">
        <v>131</v>
      </c>
      <c r="J890" t="s">
        <v>128</v>
      </c>
    </row>
    <row r="891" spans="1:10">
      <c r="A891" s="25">
        <v>40137</v>
      </c>
      <c r="B891">
        <v>60</v>
      </c>
      <c r="C891" t="s">
        <v>49</v>
      </c>
      <c r="D891">
        <v>315.887</v>
      </c>
      <c r="E891">
        <v>364070.2855</v>
      </c>
      <c r="F891">
        <v>0.23469097389999999</v>
      </c>
      <c r="G891">
        <v>0.63719329650000001</v>
      </c>
      <c r="H891">
        <v>36.831990419999997</v>
      </c>
      <c r="I891" t="s">
        <v>131</v>
      </c>
      <c r="J891" t="s">
        <v>128</v>
      </c>
    </row>
    <row r="892" spans="1:10">
      <c r="A892" s="25">
        <v>40137</v>
      </c>
      <c r="B892">
        <v>60</v>
      </c>
      <c r="C892" t="s">
        <v>48</v>
      </c>
      <c r="D892">
        <v>766.49</v>
      </c>
      <c r="E892">
        <v>216585.614</v>
      </c>
      <c r="F892">
        <v>0.1035878117</v>
      </c>
      <c r="G892">
        <v>0.2885997005</v>
      </c>
      <c r="H892">
        <v>35.89324989</v>
      </c>
      <c r="I892" t="s">
        <v>131</v>
      </c>
      <c r="J892" t="s">
        <v>128</v>
      </c>
    </row>
    <row r="893" spans="1:10">
      <c r="A893" s="25">
        <v>40137</v>
      </c>
      <c r="B893">
        <v>60</v>
      </c>
      <c r="C893" t="s">
        <v>47</v>
      </c>
      <c r="D893">
        <v>279.077</v>
      </c>
      <c r="E893">
        <v>10794.87464</v>
      </c>
      <c r="F893">
        <v>0.1003064209</v>
      </c>
      <c r="G893">
        <v>1.671039594</v>
      </c>
      <c r="H893">
        <v>6.0026358020000004</v>
      </c>
      <c r="I893" t="s">
        <v>131</v>
      </c>
      <c r="J893" t="s">
        <v>128</v>
      </c>
    </row>
    <row r="894" spans="1:10">
      <c r="A894" s="25">
        <v>40137</v>
      </c>
      <c r="B894" s="21">
        <v>60</v>
      </c>
      <c r="C894" s="21" t="s">
        <v>46</v>
      </c>
      <c r="D894" s="21">
        <v>285.21300000000002</v>
      </c>
      <c r="E894" s="21">
        <v>159022.65030000001</v>
      </c>
      <c r="F894" s="21">
        <v>5.9528498249999999E-2</v>
      </c>
      <c r="G894" s="21">
        <v>0.84264634920000003</v>
      </c>
      <c r="H894" s="21">
        <v>7.0644699649999998</v>
      </c>
      <c r="I894" s="21" t="s">
        <v>131</v>
      </c>
      <c r="J894" t="s">
        <v>128</v>
      </c>
    </row>
    <row r="895" spans="1:10">
      <c r="A895" s="25">
        <v>40137</v>
      </c>
      <c r="B895">
        <v>60</v>
      </c>
      <c r="C895" t="s">
        <v>45</v>
      </c>
      <c r="D895">
        <v>257.61</v>
      </c>
      <c r="E895">
        <v>156213.34950000001</v>
      </c>
      <c r="F895">
        <v>3.9241995859999997E-2</v>
      </c>
      <c r="G895">
        <v>2.0340928470000001</v>
      </c>
      <c r="H895">
        <v>1.9292136010000001</v>
      </c>
      <c r="I895" t="s">
        <v>131</v>
      </c>
      <c r="J895" t="s">
        <v>128</v>
      </c>
    </row>
    <row r="896" spans="1:10">
      <c r="A896" s="25">
        <v>40137</v>
      </c>
      <c r="B896">
        <v>60</v>
      </c>
      <c r="C896" t="s">
        <v>84</v>
      </c>
      <c r="D896">
        <v>259.37200000000001</v>
      </c>
      <c r="E896">
        <v>104898.20510000001</v>
      </c>
      <c r="F896">
        <v>3.5870207600000002E-2</v>
      </c>
      <c r="G896">
        <v>1.8682451339999999</v>
      </c>
      <c r="H896">
        <v>1.9199947020000001</v>
      </c>
      <c r="I896" t="s">
        <v>131</v>
      </c>
      <c r="J896" t="s">
        <v>128</v>
      </c>
    </row>
    <row r="897" spans="1:10">
      <c r="A897" s="25">
        <v>40137</v>
      </c>
      <c r="B897">
        <v>60</v>
      </c>
      <c r="C897" t="s">
        <v>83</v>
      </c>
      <c r="D897">
        <v>589.59199999999998</v>
      </c>
      <c r="E897">
        <v>9467.493606</v>
      </c>
      <c r="F897">
        <v>8.3622655429999998E-3</v>
      </c>
      <c r="G897">
        <v>0.98508204840000002</v>
      </c>
      <c r="H897">
        <v>0.84889025809999996</v>
      </c>
      <c r="I897" t="s">
        <v>131</v>
      </c>
      <c r="J897" t="s">
        <v>128</v>
      </c>
    </row>
    <row r="898" spans="1:10">
      <c r="A898" s="25">
        <v>40137</v>
      </c>
      <c r="B898">
        <v>60</v>
      </c>
      <c r="C898" t="s">
        <v>82</v>
      </c>
      <c r="D898">
        <v>214.91399999999999</v>
      </c>
      <c r="E898">
        <v>42812.479339999998</v>
      </c>
      <c r="F898">
        <v>3.2121757940000002E-2</v>
      </c>
      <c r="G898">
        <v>0.42802036910000002</v>
      </c>
      <c r="H898">
        <v>7.5047264709999997</v>
      </c>
      <c r="I898" t="s">
        <v>131</v>
      </c>
      <c r="J898" t="s">
        <v>128</v>
      </c>
    </row>
    <row r="899" spans="1:10">
      <c r="A899" s="25">
        <v>40137</v>
      </c>
      <c r="B899">
        <v>60</v>
      </c>
      <c r="C899" t="s">
        <v>81</v>
      </c>
      <c r="D899">
        <v>213.61699999999999</v>
      </c>
      <c r="E899">
        <v>102643.416</v>
      </c>
      <c r="F899">
        <v>4.9556508829999998E-2</v>
      </c>
      <c r="G899">
        <v>0.68344434890000005</v>
      </c>
      <c r="H899">
        <v>7.2509940139999998</v>
      </c>
      <c r="I899" t="s">
        <v>131</v>
      </c>
      <c r="J899" t="s">
        <v>128</v>
      </c>
    </row>
    <row r="900" spans="1:10">
      <c r="A900" s="25">
        <v>40137</v>
      </c>
      <c r="B900">
        <v>60</v>
      </c>
      <c r="C900" t="s">
        <v>80</v>
      </c>
      <c r="D900">
        <v>407.77100000000002</v>
      </c>
      <c r="E900">
        <v>103949.01639999999</v>
      </c>
      <c r="F900">
        <v>6.1803195759999995E-4</v>
      </c>
      <c r="G900">
        <v>0.89390123830000001</v>
      </c>
      <c r="H900">
        <v>6.9138729329999996E-2</v>
      </c>
      <c r="I900" t="s">
        <v>131</v>
      </c>
      <c r="J900" t="s">
        <v>128</v>
      </c>
    </row>
    <row r="901" spans="1:10">
      <c r="A901" s="25">
        <v>40137</v>
      </c>
      <c r="B901">
        <v>60</v>
      </c>
      <c r="C901" t="s">
        <v>79</v>
      </c>
      <c r="D901">
        <v>421.55200000000002</v>
      </c>
      <c r="E901">
        <v>36939.521460000004</v>
      </c>
      <c r="F901">
        <v>1.1403743610000001E-3</v>
      </c>
      <c r="G901">
        <v>1.6693586890000001</v>
      </c>
      <c r="H901">
        <v>6.8312122990000002E-2</v>
      </c>
      <c r="I901" t="s">
        <v>131</v>
      </c>
      <c r="J901" t="s">
        <v>128</v>
      </c>
    </row>
    <row r="902" spans="1:10">
      <c r="A902" s="25">
        <v>40137</v>
      </c>
      <c r="B902">
        <v>61</v>
      </c>
      <c r="C902" t="s">
        <v>126</v>
      </c>
      <c r="D902">
        <v>396.15300000000002</v>
      </c>
      <c r="E902">
        <v>6780.8276539999997</v>
      </c>
      <c r="F902">
        <v>0.50890415450000004</v>
      </c>
      <c r="G902">
        <v>0.81618736169999995</v>
      </c>
      <c r="H902">
        <f t="shared" ref="H902:H904" si="60">J902/1000</f>
        <v>6.2351388710000004E-2</v>
      </c>
      <c r="I902" t="s">
        <v>127</v>
      </c>
      <c r="J902">
        <v>62.351388710000002</v>
      </c>
    </row>
    <row r="903" spans="1:10">
      <c r="A903" s="25">
        <v>40137</v>
      </c>
      <c r="B903" s="21">
        <v>61</v>
      </c>
      <c r="C903" s="21" t="s">
        <v>129</v>
      </c>
      <c r="D903" s="21">
        <v>308.21499999999997</v>
      </c>
      <c r="E903" s="21">
        <v>4893.3631990000003</v>
      </c>
      <c r="F903" s="21">
        <v>2.7109158820000001</v>
      </c>
      <c r="G903" s="21">
        <v>3.9442489420000002</v>
      </c>
      <c r="H903">
        <f t="shared" si="60"/>
        <v>6.8730851479999994E-2</v>
      </c>
      <c r="I903" s="21" t="s">
        <v>127</v>
      </c>
      <c r="J903" s="21">
        <v>68.730851479999998</v>
      </c>
    </row>
    <row r="904" spans="1:10">
      <c r="A904" s="25">
        <v>40137</v>
      </c>
      <c r="B904">
        <v>61</v>
      </c>
      <c r="C904" t="s">
        <v>130</v>
      </c>
      <c r="D904">
        <v>394.40100000000001</v>
      </c>
      <c r="E904">
        <v>4941.1790149999997</v>
      </c>
      <c r="F904">
        <v>1.138088352</v>
      </c>
      <c r="G904">
        <v>1.890893403</v>
      </c>
      <c r="H904">
        <f t="shared" si="60"/>
        <v>6.0187864120000004E-2</v>
      </c>
      <c r="I904" t="s">
        <v>127</v>
      </c>
      <c r="J904">
        <v>60.18786412</v>
      </c>
    </row>
    <row r="905" spans="1:10">
      <c r="A905" s="25">
        <v>40137</v>
      </c>
      <c r="B905">
        <v>61</v>
      </c>
      <c r="C905" t="s">
        <v>50</v>
      </c>
      <c r="D905">
        <v>317.93299999999999</v>
      </c>
      <c r="E905">
        <v>397056.48310000001</v>
      </c>
      <c r="F905">
        <v>0.28092774799999998</v>
      </c>
      <c r="G905">
        <v>1.32830688</v>
      </c>
      <c r="H905">
        <v>21.149310610000001</v>
      </c>
      <c r="I905" t="s">
        <v>131</v>
      </c>
      <c r="J905" t="s">
        <v>128</v>
      </c>
    </row>
    <row r="906" spans="1:10">
      <c r="A906" s="25">
        <v>40137</v>
      </c>
      <c r="B906">
        <v>61</v>
      </c>
      <c r="C906" t="s">
        <v>49</v>
      </c>
      <c r="D906">
        <v>315.887</v>
      </c>
      <c r="E906">
        <v>211018.06520000001</v>
      </c>
      <c r="F906">
        <v>0.2655643781</v>
      </c>
      <c r="G906">
        <v>1.2439709210000001</v>
      </c>
      <c r="H906">
        <v>21.34811783</v>
      </c>
      <c r="I906" t="s">
        <v>131</v>
      </c>
      <c r="J906" t="s">
        <v>128</v>
      </c>
    </row>
    <row r="907" spans="1:10">
      <c r="A907" s="25">
        <v>40137</v>
      </c>
      <c r="B907">
        <v>61</v>
      </c>
      <c r="C907" t="s">
        <v>48</v>
      </c>
      <c r="D907">
        <v>766.49</v>
      </c>
      <c r="E907">
        <v>155706.52669999999</v>
      </c>
      <c r="F907">
        <v>0.1876301467</v>
      </c>
      <c r="G907">
        <v>0.72713094099999998</v>
      </c>
      <c r="H907">
        <v>25.804175860000001</v>
      </c>
      <c r="I907" t="s">
        <v>131</v>
      </c>
      <c r="J907" t="s">
        <v>128</v>
      </c>
    </row>
    <row r="908" spans="1:10">
      <c r="A908" s="25">
        <v>40137</v>
      </c>
      <c r="B908">
        <v>61</v>
      </c>
      <c r="C908" t="s">
        <v>47</v>
      </c>
      <c r="D908">
        <v>279.077</v>
      </c>
      <c r="E908">
        <v>4877.1577589999997</v>
      </c>
      <c r="F908">
        <v>4.2745252999999997E-2</v>
      </c>
      <c r="G908">
        <v>1.5761469189999999</v>
      </c>
      <c r="H908">
        <v>2.7120094259999998</v>
      </c>
      <c r="I908" t="s">
        <v>131</v>
      </c>
      <c r="J908" t="s">
        <v>128</v>
      </c>
    </row>
    <row r="909" spans="1:10">
      <c r="A909" s="25">
        <v>40137</v>
      </c>
      <c r="B909" s="21">
        <v>61</v>
      </c>
      <c r="C909" s="21" t="s">
        <v>46</v>
      </c>
      <c r="D909" s="21">
        <v>285.21300000000002</v>
      </c>
      <c r="E909" s="21">
        <v>70763.842629999999</v>
      </c>
      <c r="F909" s="21">
        <v>7.6089729070000001E-2</v>
      </c>
      <c r="G909" s="21">
        <v>2.4204383979999999</v>
      </c>
      <c r="H909" s="21">
        <v>3.1436341919999999</v>
      </c>
      <c r="I909" s="21" t="s">
        <v>131</v>
      </c>
      <c r="J909" t="s">
        <v>128</v>
      </c>
    </row>
    <row r="910" spans="1:10">
      <c r="A910" s="25">
        <v>40137</v>
      </c>
      <c r="B910">
        <v>61</v>
      </c>
      <c r="C910" t="s">
        <v>45</v>
      </c>
      <c r="D910">
        <v>257.61</v>
      </c>
      <c r="E910">
        <v>251392.29430000001</v>
      </c>
      <c r="F910">
        <v>3.0522386910000001E-2</v>
      </c>
      <c r="G910">
        <v>0.9831150877</v>
      </c>
      <c r="H910">
        <v>3.1046606130000001</v>
      </c>
      <c r="I910" t="s">
        <v>131</v>
      </c>
      <c r="J910" t="s">
        <v>128</v>
      </c>
    </row>
    <row r="911" spans="1:10">
      <c r="A911" s="25">
        <v>40137</v>
      </c>
      <c r="B911">
        <v>61</v>
      </c>
      <c r="C911" t="s">
        <v>84</v>
      </c>
      <c r="D911">
        <v>259.37200000000001</v>
      </c>
      <c r="E911">
        <v>169672.37640000001</v>
      </c>
      <c r="F911">
        <v>3.092593897E-2</v>
      </c>
      <c r="G911">
        <v>0.99581755620000001</v>
      </c>
      <c r="H911">
        <v>3.1055828220000001</v>
      </c>
      <c r="I911" t="s">
        <v>131</v>
      </c>
      <c r="J911" t="s">
        <v>128</v>
      </c>
    </row>
    <row r="912" spans="1:10">
      <c r="A912" s="25">
        <v>40137</v>
      </c>
      <c r="B912">
        <v>61</v>
      </c>
      <c r="C912" t="s">
        <v>83</v>
      </c>
      <c r="D912">
        <v>589.59199999999998</v>
      </c>
      <c r="E912">
        <v>3226.3206319999999</v>
      </c>
      <c r="F912">
        <v>1.370312403E-2</v>
      </c>
      <c r="G912">
        <v>4.7369143710000001</v>
      </c>
      <c r="H912">
        <v>0.2892837606</v>
      </c>
      <c r="I912" t="s">
        <v>131</v>
      </c>
      <c r="J912" t="s">
        <v>128</v>
      </c>
    </row>
    <row r="913" spans="1:10">
      <c r="A913" s="25">
        <v>40137</v>
      </c>
      <c r="B913">
        <v>61</v>
      </c>
      <c r="C913" t="s">
        <v>82</v>
      </c>
      <c r="D913">
        <v>214.91399999999999</v>
      </c>
      <c r="E913">
        <v>21833.763029999998</v>
      </c>
      <c r="F913">
        <v>3.8422035989999999E-2</v>
      </c>
      <c r="G913">
        <v>1.0038926939999999</v>
      </c>
      <c r="H913">
        <v>3.8273050729999998</v>
      </c>
      <c r="I913" t="s">
        <v>131</v>
      </c>
      <c r="J913" t="s">
        <v>128</v>
      </c>
    </row>
    <row r="914" spans="1:10">
      <c r="A914" s="25">
        <v>40137</v>
      </c>
      <c r="B914">
        <v>61</v>
      </c>
      <c r="C914" t="s">
        <v>81</v>
      </c>
      <c r="D914">
        <v>213.61699999999999</v>
      </c>
      <c r="E914">
        <v>43010.57129</v>
      </c>
      <c r="F914">
        <v>3.4505214530000002E-2</v>
      </c>
      <c r="G914">
        <v>1.13564625</v>
      </c>
      <c r="H914">
        <v>3.0383770050000001</v>
      </c>
      <c r="I914" t="s">
        <v>131</v>
      </c>
      <c r="J914" t="s">
        <v>128</v>
      </c>
    </row>
    <row r="915" spans="1:10">
      <c r="A915" s="25">
        <v>40137</v>
      </c>
      <c r="B915">
        <v>61</v>
      </c>
      <c r="C915" t="s">
        <v>80</v>
      </c>
      <c r="D915">
        <v>407.77100000000002</v>
      </c>
      <c r="E915">
        <v>74622.670490000004</v>
      </c>
      <c r="F915">
        <v>8.3502208510000001E-4</v>
      </c>
      <c r="G915">
        <v>1.6823880149999999</v>
      </c>
      <c r="H915">
        <v>4.963314512E-2</v>
      </c>
      <c r="I915" t="s">
        <v>131</v>
      </c>
      <c r="J915" t="s">
        <v>128</v>
      </c>
    </row>
    <row r="916" spans="1:10">
      <c r="A916" s="25">
        <v>40137</v>
      </c>
      <c r="B916">
        <v>61</v>
      </c>
      <c r="C916" t="s">
        <v>79</v>
      </c>
      <c r="D916">
        <v>421.55200000000002</v>
      </c>
      <c r="E916">
        <v>27840.857599999999</v>
      </c>
      <c r="F916">
        <v>1.159819019E-3</v>
      </c>
      <c r="G916">
        <v>2.2526882800000001</v>
      </c>
      <c r="H916">
        <v>5.148599693E-2</v>
      </c>
      <c r="I916" t="s">
        <v>131</v>
      </c>
      <c r="J916" t="s">
        <v>128</v>
      </c>
    </row>
    <row r="917" spans="1:10">
      <c r="A917" s="25">
        <v>40137</v>
      </c>
      <c r="B917">
        <v>62</v>
      </c>
      <c r="C917" t="s">
        <v>126</v>
      </c>
      <c r="D917">
        <v>396.15300000000002</v>
      </c>
      <c r="E917">
        <v>3979.8125730000002</v>
      </c>
      <c r="F917">
        <v>0.76816032349999996</v>
      </c>
      <c r="G917">
        <v>2.099064711</v>
      </c>
      <c r="H917">
        <f t="shared" ref="H917:H919" si="61">J917/1000</f>
        <v>3.6595361709999996E-2</v>
      </c>
      <c r="I917" t="s">
        <v>127</v>
      </c>
      <c r="J917">
        <v>36.595361709999999</v>
      </c>
    </row>
    <row r="918" spans="1:10">
      <c r="A918" s="25">
        <v>40137</v>
      </c>
      <c r="B918" s="21">
        <v>62</v>
      </c>
      <c r="C918" s="21" t="s">
        <v>129</v>
      </c>
      <c r="D918" s="21">
        <v>308.21499999999997</v>
      </c>
      <c r="E918" s="21">
        <v>2678.5257109999998</v>
      </c>
      <c r="F918" s="21">
        <v>2.8653160689999999</v>
      </c>
      <c r="G918" s="21">
        <v>7.6160965870000004</v>
      </c>
      <c r="H918">
        <f t="shared" si="61"/>
        <v>3.7621845209999998E-2</v>
      </c>
      <c r="I918" s="21" t="s">
        <v>127</v>
      </c>
      <c r="J918" s="21">
        <v>37.621845209999996</v>
      </c>
    </row>
    <row r="919" spans="1:10">
      <c r="A919" s="25">
        <v>40137</v>
      </c>
      <c r="B919">
        <v>62</v>
      </c>
      <c r="C919" t="s">
        <v>130</v>
      </c>
      <c r="D919">
        <v>394.40100000000001</v>
      </c>
      <c r="E919">
        <v>2554.948926</v>
      </c>
      <c r="F919">
        <v>1.0212189060000001</v>
      </c>
      <c r="G919">
        <v>3.281393247</v>
      </c>
      <c r="H919">
        <f t="shared" si="61"/>
        <v>3.1121503250000002E-2</v>
      </c>
      <c r="I919" t="s">
        <v>127</v>
      </c>
      <c r="J919">
        <v>31.12150325</v>
      </c>
    </row>
    <row r="920" spans="1:10">
      <c r="A920" s="25">
        <v>40137</v>
      </c>
      <c r="B920">
        <v>62</v>
      </c>
      <c r="C920" t="s">
        <v>50</v>
      </c>
      <c r="D920">
        <v>317.93299999999999</v>
      </c>
      <c r="E920">
        <v>667488.7807</v>
      </c>
      <c r="F920">
        <v>0.1896749526</v>
      </c>
      <c r="G920">
        <v>0.53348484890000003</v>
      </c>
      <c r="H920">
        <v>35.553953040000003</v>
      </c>
      <c r="I920" t="s">
        <v>131</v>
      </c>
      <c r="J920" t="s">
        <v>128</v>
      </c>
    </row>
    <row r="921" spans="1:10">
      <c r="A921" s="25">
        <v>40137</v>
      </c>
      <c r="B921">
        <v>62</v>
      </c>
      <c r="C921" t="s">
        <v>49</v>
      </c>
      <c r="D921">
        <v>315.887</v>
      </c>
      <c r="E921">
        <v>351743.34700000001</v>
      </c>
      <c r="F921">
        <v>0.21838709170000001</v>
      </c>
      <c r="G921">
        <v>0.61370705849999996</v>
      </c>
      <c r="H921">
        <v>35.58490793</v>
      </c>
      <c r="I921" t="s">
        <v>131</v>
      </c>
      <c r="J921" t="s">
        <v>128</v>
      </c>
    </row>
    <row r="922" spans="1:10">
      <c r="A922" s="25">
        <v>40137</v>
      </c>
      <c r="B922">
        <v>62</v>
      </c>
      <c r="C922" t="s">
        <v>48</v>
      </c>
      <c r="D922">
        <v>766.49</v>
      </c>
      <c r="E922">
        <v>160727.56200000001</v>
      </c>
      <c r="F922">
        <v>0.1242656457</v>
      </c>
      <c r="G922">
        <v>0.46652782110000002</v>
      </c>
      <c r="H922">
        <v>26.63627765</v>
      </c>
      <c r="I922" t="s">
        <v>131</v>
      </c>
      <c r="J922" t="s">
        <v>128</v>
      </c>
    </row>
    <row r="923" spans="1:10">
      <c r="A923" s="25">
        <v>40137</v>
      </c>
      <c r="B923">
        <v>62</v>
      </c>
      <c r="C923" t="s">
        <v>47</v>
      </c>
      <c r="D923">
        <v>279.077</v>
      </c>
      <c r="E923">
        <v>9965.2289309999996</v>
      </c>
      <c r="F923">
        <v>3.0260231750000002E-2</v>
      </c>
      <c r="G923">
        <v>0.54608541649999998</v>
      </c>
      <c r="H923">
        <v>5.5413001040000003</v>
      </c>
      <c r="I923" t="s">
        <v>131</v>
      </c>
      <c r="J923" t="s">
        <v>128</v>
      </c>
    </row>
    <row r="924" spans="1:10">
      <c r="A924" s="25">
        <v>40137</v>
      </c>
      <c r="B924" s="21">
        <v>62</v>
      </c>
      <c r="C924" s="21" t="s">
        <v>46</v>
      </c>
      <c r="D924" s="21">
        <v>285.21300000000002</v>
      </c>
      <c r="E924" s="21">
        <v>145010.33670000001</v>
      </c>
      <c r="F924" s="21">
        <v>4.6279315930000002E-2</v>
      </c>
      <c r="G924" s="21">
        <v>0.71840173750000003</v>
      </c>
      <c r="H924" s="21">
        <v>6.4419827400000003</v>
      </c>
      <c r="I924" s="21" t="s">
        <v>131</v>
      </c>
      <c r="J924" t="s">
        <v>128</v>
      </c>
    </row>
    <row r="925" spans="1:10">
      <c r="A925" s="25">
        <v>40137</v>
      </c>
      <c r="B925">
        <v>62</v>
      </c>
      <c r="C925" t="s">
        <v>45</v>
      </c>
      <c r="D925">
        <v>257.61</v>
      </c>
      <c r="E925">
        <v>56280.380579999997</v>
      </c>
      <c r="F925">
        <v>7.4453362849999996E-3</v>
      </c>
      <c r="G925">
        <v>1.0711865780000001</v>
      </c>
      <c r="H925">
        <v>0.69505503869999996</v>
      </c>
      <c r="I925" t="s">
        <v>131</v>
      </c>
      <c r="J925" t="s">
        <v>128</v>
      </c>
    </row>
    <row r="926" spans="1:10">
      <c r="A926" s="25">
        <v>40137</v>
      </c>
      <c r="B926">
        <v>62</v>
      </c>
      <c r="C926" t="s">
        <v>84</v>
      </c>
      <c r="D926">
        <v>259.37200000000001</v>
      </c>
      <c r="E926">
        <v>38036.672930000001</v>
      </c>
      <c r="F926">
        <v>6.3313714379999997E-3</v>
      </c>
      <c r="G926">
        <v>0.90941747920000005</v>
      </c>
      <c r="H926">
        <v>0.69620076399999997</v>
      </c>
      <c r="I926" t="s">
        <v>131</v>
      </c>
      <c r="J926" t="s">
        <v>128</v>
      </c>
    </row>
    <row r="927" spans="1:10">
      <c r="A927" s="25">
        <v>40137</v>
      </c>
      <c r="B927">
        <v>62</v>
      </c>
      <c r="C927" t="s">
        <v>83</v>
      </c>
      <c r="D927">
        <v>589.59199999999998</v>
      </c>
      <c r="E927">
        <v>4006.0061959999998</v>
      </c>
      <c r="F927">
        <v>6.1776413650000001E-3</v>
      </c>
      <c r="G927">
        <v>1.7198657449999999</v>
      </c>
      <c r="H927">
        <v>0.35919323269999998</v>
      </c>
      <c r="I927" t="s">
        <v>131</v>
      </c>
      <c r="J927" t="s">
        <v>128</v>
      </c>
    </row>
    <row r="928" spans="1:10">
      <c r="A928" s="25">
        <v>40137</v>
      </c>
      <c r="B928">
        <v>62</v>
      </c>
      <c r="C928" t="s">
        <v>82</v>
      </c>
      <c r="D928">
        <v>214.91399999999999</v>
      </c>
      <c r="E928">
        <v>25669.266729999999</v>
      </c>
      <c r="F928">
        <v>3.6949404339999999E-2</v>
      </c>
      <c r="G928">
        <v>0.82116322210000003</v>
      </c>
      <c r="H928">
        <v>4.4996418909999996</v>
      </c>
      <c r="I928" t="s">
        <v>131</v>
      </c>
      <c r="J928" t="s">
        <v>128</v>
      </c>
    </row>
    <row r="929" spans="1:10">
      <c r="A929" s="25">
        <v>40137</v>
      </c>
      <c r="B929">
        <v>62</v>
      </c>
      <c r="C929" t="s">
        <v>81</v>
      </c>
      <c r="D929">
        <v>213.61699999999999</v>
      </c>
      <c r="E929">
        <v>61205.034480000002</v>
      </c>
      <c r="F929">
        <v>4.2969532179999999E-2</v>
      </c>
      <c r="G929">
        <v>0.99381839059999999</v>
      </c>
      <c r="H929">
        <v>4.3236805220000001</v>
      </c>
      <c r="I929" t="s">
        <v>131</v>
      </c>
      <c r="J929" t="s">
        <v>128</v>
      </c>
    </row>
    <row r="930" spans="1:10">
      <c r="A930" s="25">
        <v>40137</v>
      </c>
      <c r="B930">
        <v>62</v>
      </c>
      <c r="C930" t="s">
        <v>80</v>
      </c>
      <c r="D930">
        <v>407.77100000000002</v>
      </c>
      <c r="E930">
        <v>94969.550919999994</v>
      </c>
      <c r="F930">
        <v>2.014976732E-4</v>
      </c>
      <c r="G930">
        <v>0.3189955626</v>
      </c>
      <c r="H930">
        <v>6.3166293449999994E-2</v>
      </c>
      <c r="I930" t="s">
        <v>131</v>
      </c>
      <c r="J930" t="s">
        <v>128</v>
      </c>
    </row>
    <row r="931" spans="1:10">
      <c r="A931" s="25">
        <v>40137</v>
      </c>
      <c r="B931">
        <v>62</v>
      </c>
      <c r="C931" t="s">
        <v>79</v>
      </c>
      <c r="D931">
        <v>421.55200000000002</v>
      </c>
      <c r="E931">
        <v>34874.181879999996</v>
      </c>
      <c r="F931">
        <v>4.5409541410000001E-4</v>
      </c>
      <c r="G931">
        <v>0.7041036088</v>
      </c>
      <c r="H931">
        <v>6.4492698000000001E-2</v>
      </c>
      <c r="I931" t="s">
        <v>131</v>
      </c>
      <c r="J931" t="s">
        <v>128</v>
      </c>
    </row>
    <row r="932" spans="1:10">
      <c r="A932" s="25">
        <v>40137</v>
      </c>
      <c r="B932">
        <v>63</v>
      </c>
      <c r="C932" t="s">
        <v>126</v>
      </c>
      <c r="D932">
        <v>396.15300000000002</v>
      </c>
      <c r="E932">
        <v>13340.765079999999</v>
      </c>
      <c r="F932">
        <v>2.7381468099999999</v>
      </c>
      <c r="G932">
        <v>2.2320944570000001</v>
      </c>
      <c r="H932">
        <f t="shared" ref="H932:H934" si="62">J932/1000</f>
        <v>0.12267163709999999</v>
      </c>
      <c r="I932" t="s">
        <v>127</v>
      </c>
      <c r="J932">
        <v>122.6716371</v>
      </c>
    </row>
    <row r="933" spans="1:10">
      <c r="A933" s="25">
        <v>40137</v>
      </c>
      <c r="B933" s="21">
        <v>63</v>
      </c>
      <c r="C933" s="21" t="s">
        <v>129</v>
      </c>
      <c r="D933" s="21">
        <v>308.21499999999997</v>
      </c>
      <c r="E933" s="21">
        <v>9894.7107820000001</v>
      </c>
      <c r="F933" s="21">
        <v>4.5798259909999999</v>
      </c>
      <c r="G933" s="21">
        <v>3.295350397</v>
      </c>
      <c r="H933">
        <f t="shared" si="62"/>
        <v>0.13897842230000002</v>
      </c>
      <c r="I933" s="21" t="s">
        <v>127</v>
      </c>
      <c r="J933" s="21">
        <v>138.97842230000001</v>
      </c>
    </row>
    <row r="934" spans="1:10">
      <c r="A934" s="25">
        <v>40137</v>
      </c>
      <c r="B934">
        <v>63</v>
      </c>
      <c r="C934" t="s">
        <v>130</v>
      </c>
      <c r="D934">
        <v>394.40100000000001</v>
      </c>
      <c r="E934">
        <v>10119.586429999999</v>
      </c>
      <c r="F934">
        <v>1.444771799</v>
      </c>
      <c r="G934">
        <v>1.1720824110000001</v>
      </c>
      <c r="H934">
        <f t="shared" si="62"/>
        <v>0.12326537679999999</v>
      </c>
      <c r="I934" t="s">
        <v>127</v>
      </c>
      <c r="J934">
        <v>123.2653768</v>
      </c>
    </row>
    <row r="935" spans="1:10">
      <c r="A935" s="25">
        <v>40137</v>
      </c>
      <c r="B935">
        <v>63</v>
      </c>
      <c r="C935" t="s">
        <v>50</v>
      </c>
      <c r="D935">
        <v>317.93299999999999</v>
      </c>
      <c r="E935">
        <v>429072.66369999998</v>
      </c>
      <c r="F935">
        <v>3.4250758059999997E-2</v>
      </c>
      <c r="G935">
        <v>0.1498633435</v>
      </c>
      <c r="H935">
        <v>22.854660290000002</v>
      </c>
      <c r="I935" t="s">
        <v>131</v>
      </c>
      <c r="J935" t="s">
        <v>128</v>
      </c>
    </row>
    <row r="936" spans="1:10">
      <c r="A936" s="25">
        <v>40137</v>
      </c>
      <c r="B936">
        <v>63</v>
      </c>
      <c r="C936" t="s">
        <v>49</v>
      </c>
      <c r="D936">
        <v>315.887</v>
      </c>
      <c r="E936">
        <v>227977.35560000001</v>
      </c>
      <c r="F936">
        <v>4.325512016E-2</v>
      </c>
      <c r="G936">
        <v>0.1875451581</v>
      </c>
      <c r="H936">
        <v>23.063842650000002</v>
      </c>
      <c r="I936" t="s">
        <v>131</v>
      </c>
      <c r="J936" t="s">
        <v>128</v>
      </c>
    </row>
    <row r="937" spans="1:10">
      <c r="A937" s="25">
        <v>40137</v>
      </c>
      <c r="B937">
        <v>63</v>
      </c>
      <c r="C937" t="s">
        <v>48</v>
      </c>
      <c r="D937">
        <v>766.49</v>
      </c>
      <c r="E937">
        <v>175135.62390000001</v>
      </c>
      <c r="F937">
        <v>0.1057793071</v>
      </c>
      <c r="G937">
        <v>0.36445427429999999</v>
      </c>
      <c r="H937">
        <v>29.024027029999999</v>
      </c>
      <c r="I937" t="s">
        <v>131</v>
      </c>
      <c r="J937" t="s">
        <v>128</v>
      </c>
    </row>
    <row r="938" spans="1:10">
      <c r="A938" s="25">
        <v>40137</v>
      </c>
      <c r="B938">
        <v>63</v>
      </c>
      <c r="C938" t="s">
        <v>47</v>
      </c>
      <c r="D938">
        <v>279.077</v>
      </c>
      <c r="E938">
        <v>4676.6564399999997</v>
      </c>
      <c r="F938">
        <v>7.3868998290000001E-2</v>
      </c>
      <c r="G938">
        <v>2.840549437</v>
      </c>
      <c r="H938">
        <v>2.6005179599999999</v>
      </c>
      <c r="I938" t="s">
        <v>131</v>
      </c>
      <c r="J938" t="s">
        <v>128</v>
      </c>
    </row>
    <row r="939" spans="1:10">
      <c r="A939" s="25">
        <v>40137</v>
      </c>
      <c r="B939" s="21">
        <v>63</v>
      </c>
      <c r="C939" s="21" t="s">
        <v>46</v>
      </c>
      <c r="D939" s="21">
        <v>285.21300000000002</v>
      </c>
      <c r="E939" s="21">
        <v>68096.233659999998</v>
      </c>
      <c r="F939" s="21">
        <v>7.5414664709999996E-2</v>
      </c>
      <c r="G939" s="21">
        <v>2.4929416679999998</v>
      </c>
      <c r="H939" s="21">
        <v>3.0251275299999998</v>
      </c>
      <c r="I939" s="21" t="s">
        <v>131</v>
      </c>
      <c r="J939" t="s">
        <v>128</v>
      </c>
    </row>
    <row r="940" spans="1:10">
      <c r="A940" s="25">
        <v>40137</v>
      </c>
      <c r="B940">
        <v>63</v>
      </c>
      <c r="C940" t="s">
        <v>45</v>
      </c>
      <c r="D940">
        <v>257.61</v>
      </c>
      <c r="E940">
        <v>260497.77600000001</v>
      </c>
      <c r="F940">
        <v>9.1326354930000003E-3</v>
      </c>
      <c r="G940">
        <v>0.28387682149999999</v>
      </c>
      <c r="H940">
        <v>3.2171120719999999</v>
      </c>
      <c r="I940" t="s">
        <v>131</v>
      </c>
      <c r="J940" t="s">
        <v>128</v>
      </c>
    </row>
    <row r="941" spans="1:10">
      <c r="A941" s="25">
        <v>40137</v>
      </c>
      <c r="B941">
        <v>63</v>
      </c>
      <c r="C941" t="s">
        <v>84</v>
      </c>
      <c r="D941">
        <v>259.37200000000001</v>
      </c>
      <c r="E941">
        <v>175971.82860000001</v>
      </c>
      <c r="F941">
        <v>9.5449216379999997E-3</v>
      </c>
      <c r="G941">
        <v>0.29634475640000002</v>
      </c>
      <c r="H941">
        <v>3.2208842689999999</v>
      </c>
      <c r="I941" t="s">
        <v>131</v>
      </c>
      <c r="J941" t="s">
        <v>128</v>
      </c>
    </row>
    <row r="942" spans="1:10">
      <c r="A942" s="25">
        <v>40137</v>
      </c>
      <c r="B942">
        <v>63</v>
      </c>
      <c r="C942" t="s">
        <v>83</v>
      </c>
      <c r="D942">
        <v>589.59199999999998</v>
      </c>
      <c r="E942">
        <v>15554.88654</v>
      </c>
      <c r="F942">
        <v>2.6328554609999999E-2</v>
      </c>
      <c r="G942">
        <v>1.887746358</v>
      </c>
      <c r="H942">
        <v>1.3947082719999999</v>
      </c>
      <c r="I942" t="s">
        <v>131</v>
      </c>
      <c r="J942" t="s">
        <v>128</v>
      </c>
    </row>
    <row r="943" spans="1:10">
      <c r="A943" s="25">
        <v>40137</v>
      </c>
      <c r="B943">
        <v>63</v>
      </c>
      <c r="C943" t="s">
        <v>82</v>
      </c>
      <c r="D943">
        <v>214.91399999999999</v>
      </c>
      <c r="E943">
        <v>29413.659940000001</v>
      </c>
      <c r="F943">
        <v>8.4343927449999995E-2</v>
      </c>
      <c r="G943">
        <v>1.6358378929999999</v>
      </c>
      <c r="H943">
        <v>5.1560076820000003</v>
      </c>
      <c r="I943" t="s">
        <v>131</v>
      </c>
      <c r="J943" t="s">
        <v>128</v>
      </c>
    </row>
    <row r="944" spans="1:10">
      <c r="A944" s="25">
        <v>40137</v>
      </c>
      <c r="B944">
        <v>63</v>
      </c>
      <c r="C944" t="s">
        <v>81</v>
      </c>
      <c r="D944">
        <v>213.61699999999999</v>
      </c>
      <c r="E944">
        <v>70504.717080000002</v>
      </c>
      <c r="F944">
        <v>8.5086957980000003E-2</v>
      </c>
      <c r="G944">
        <v>1.7083559850000001</v>
      </c>
      <c r="H944">
        <v>4.9806339389999996</v>
      </c>
      <c r="I944" t="s">
        <v>131</v>
      </c>
      <c r="J944" t="s">
        <v>128</v>
      </c>
    </row>
    <row r="945" spans="1:10">
      <c r="A945" s="25">
        <v>40137</v>
      </c>
      <c r="B945">
        <v>63</v>
      </c>
      <c r="C945" t="s">
        <v>80</v>
      </c>
      <c r="D945">
        <v>407.77100000000002</v>
      </c>
      <c r="E945">
        <v>58004.841009999996</v>
      </c>
      <c r="F945" s="22">
        <v>9.3360211010000001E-5</v>
      </c>
      <c r="G945">
        <v>0.2419895292</v>
      </c>
      <c r="H945">
        <v>3.8580268869999997E-2</v>
      </c>
      <c r="I945" t="s">
        <v>131</v>
      </c>
      <c r="J945" t="s">
        <v>128</v>
      </c>
    </row>
    <row r="946" spans="1:10">
      <c r="A946" s="25">
        <v>40137</v>
      </c>
      <c r="B946">
        <v>63</v>
      </c>
      <c r="C946" t="s">
        <v>79</v>
      </c>
      <c r="D946">
        <v>421.55200000000002</v>
      </c>
      <c r="E946">
        <v>21421.198960000002</v>
      </c>
      <c r="F946">
        <v>9.0886043739999995E-4</v>
      </c>
      <c r="G946">
        <v>2.294282575</v>
      </c>
      <c r="H946">
        <v>3.9614145500000003E-2</v>
      </c>
      <c r="I946" t="s">
        <v>131</v>
      </c>
      <c r="J946" t="s">
        <v>128</v>
      </c>
    </row>
    <row r="947" spans="1:10">
      <c r="A947" s="25">
        <v>40137</v>
      </c>
      <c r="B947">
        <v>64</v>
      </c>
      <c r="C947" t="s">
        <v>126</v>
      </c>
      <c r="D947">
        <v>396.15300000000002</v>
      </c>
      <c r="E947">
        <v>12905.288350000001</v>
      </c>
      <c r="F947">
        <v>1.2307888069999999</v>
      </c>
      <c r="G947">
        <v>1.037175862</v>
      </c>
      <c r="H947">
        <f t="shared" ref="H947:H949" si="63">J947/1000</f>
        <v>0.1186673208</v>
      </c>
      <c r="I947" t="s">
        <v>127</v>
      </c>
      <c r="J947">
        <v>118.6673208</v>
      </c>
    </row>
    <row r="948" spans="1:10">
      <c r="A948" s="25">
        <v>40137</v>
      </c>
      <c r="B948" s="21">
        <v>64</v>
      </c>
      <c r="C948" s="21" t="s">
        <v>129</v>
      </c>
      <c r="D948" s="21">
        <v>308.21499999999997</v>
      </c>
      <c r="E948" s="21">
        <v>9402.6800270000003</v>
      </c>
      <c r="F948" s="21">
        <v>0.34935183400000003</v>
      </c>
      <c r="G948" s="21">
        <v>0.26452522810000001</v>
      </c>
      <c r="H948">
        <f t="shared" si="63"/>
        <v>0.1320674919</v>
      </c>
      <c r="I948" s="21" t="s">
        <v>127</v>
      </c>
      <c r="J948" s="21">
        <v>132.06749189999999</v>
      </c>
    </row>
    <row r="949" spans="1:10">
      <c r="A949" s="25">
        <v>40137</v>
      </c>
      <c r="B949">
        <v>64</v>
      </c>
      <c r="C949" t="s">
        <v>130</v>
      </c>
      <c r="D949">
        <v>394.40100000000001</v>
      </c>
      <c r="E949">
        <v>9791.2530129999996</v>
      </c>
      <c r="F949">
        <v>1.018854114</v>
      </c>
      <c r="G949">
        <v>0.85427045499999998</v>
      </c>
      <c r="H949">
        <f t="shared" si="63"/>
        <v>0.1192659898</v>
      </c>
      <c r="I949" t="s">
        <v>127</v>
      </c>
      <c r="J949">
        <v>119.2659898</v>
      </c>
    </row>
    <row r="950" spans="1:10">
      <c r="A950" s="25">
        <v>40137</v>
      </c>
      <c r="B950">
        <v>64</v>
      </c>
      <c r="C950" t="s">
        <v>50</v>
      </c>
      <c r="D950">
        <v>317.93299999999999</v>
      </c>
      <c r="E950">
        <v>315058.88959999999</v>
      </c>
      <c r="F950">
        <v>0.1096069731</v>
      </c>
      <c r="G950">
        <v>0.65313434599999998</v>
      </c>
      <c r="H950">
        <v>16.781688760000002</v>
      </c>
      <c r="I950" t="s">
        <v>131</v>
      </c>
      <c r="J950" t="s">
        <v>128</v>
      </c>
    </row>
    <row r="951" spans="1:10">
      <c r="A951" s="25">
        <v>40137</v>
      </c>
      <c r="B951">
        <v>64</v>
      </c>
      <c r="C951" t="s">
        <v>49</v>
      </c>
      <c r="D951">
        <v>315.887</v>
      </c>
      <c r="E951">
        <v>167507.97570000001</v>
      </c>
      <c r="F951">
        <v>0.1024330758</v>
      </c>
      <c r="G951">
        <v>0.60445610540000005</v>
      </c>
      <c r="H951">
        <v>16.946321640000001</v>
      </c>
      <c r="I951" t="s">
        <v>131</v>
      </c>
      <c r="J951" t="s">
        <v>128</v>
      </c>
    </row>
    <row r="952" spans="1:10">
      <c r="A952" s="25">
        <v>40137</v>
      </c>
      <c r="B952">
        <v>64</v>
      </c>
      <c r="C952" t="s">
        <v>48</v>
      </c>
      <c r="D952">
        <v>766.49</v>
      </c>
      <c r="E952">
        <v>203914.58590000001</v>
      </c>
      <c r="F952">
        <v>0.1453721566</v>
      </c>
      <c r="G952">
        <v>0.43017955460000001</v>
      </c>
      <c r="H952">
        <v>33.79336722</v>
      </c>
      <c r="I952" t="s">
        <v>131</v>
      </c>
      <c r="J952" t="s">
        <v>128</v>
      </c>
    </row>
    <row r="953" spans="1:10">
      <c r="A953" s="25">
        <v>40137</v>
      </c>
      <c r="B953">
        <v>64</v>
      </c>
      <c r="C953" t="s">
        <v>47</v>
      </c>
      <c r="D953">
        <v>279.077</v>
      </c>
      <c r="E953">
        <v>5493.522688</v>
      </c>
      <c r="F953">
        <v>3.9735060320000001E-2</v>
      </c>
      <c r="G953">
        <v>1.300764163</v>
      </c>
      <c r="H953">
        <v>3.054747468</v>
      </c>
      <c r="I953" t="s">
        <v>131</v>
      </c>
      <c r="J953" t="s">
        <v>128</v>
      </c>
    </row>
    <row r="954" spans="1:10">
      <c r="A954" s="25">
        <v>40137</v>
      </c>
      <c r="B954" s="21">
        <v>64</v>
      </c>
      <c r="C954" s="21" t="s">
        <v>46</v>
      </c>
      <c r="D954" s="21">
        <v>285.21300000000002</v>
      </c>
      <c r="E954" s="21">
        <v>79735.994550000003</v>
      </c>
      <c r="F954" s="21">
        <v>4.2113067210000001E-2</v>
      </c>
      <c r="G954" s="21">
        <v>1.1888905139999999</v>
      </c>
      <c r="H954" s="21">
        <v>3.5422157630000002</v>
      </c>
      <c r="I954" s="21" t="s">
        <v>131</v>
      </c>
      <c r="J954" t="s">
        <v>128</v>
      </c>
    </row>
    <row r="955" spans="1:10">
      <c r="A955" s="25">
        <v>40137</v>
      </c>
      <c r="B955">
        <v>64</v>
      </c>
      <c r="C955" t="s">
        <v>45</v>
      </c>
      <c r="D955">
        <v>257.61</v>
      </c>
      <c r="E955">
        <v>75450.175029999999</v>
      </c>
      <c r="F955">
        <v>1.155980381E-2</v>
      </c>
      <c r="G955">
        <v>1.2405893290000001</v>
      </c>
      <c r="H955">
        <v>0.93179939060000005</v>
      </c>
      <c r="I955" t="s">
        <v>131</v>
      </c>
      <c r="J955" t="s">
        <v>128</v>
      </c>
    </row>
    <row r="956" spans="1:10">
      <c r="A956" s="25">
        <v>40137</v>
      </c>
      <c r="B956">
        <v>64</v>
      </c>
      <c r="C956" t="s">
        <v>84</v>
      </c>
      <c r="D956">
        <v>259.37200000000001</v>
      </c>
      <c r="E956">
        <v>50878.275800000003</v>
      </c>
      <c r="F956">
        <v>1.223617567E-2</v>
      </c>
      <c r="G956">
        <v>1.3139575800000001</v>
      </c>
      <c r="H956">
        <v>0.93124586760000005</v>
      </c>
      <c r="I956" t="s">
        <v>131</v>
      </c>
      <c r="J956" t="s">
        <v>128</v>
      </c>
    </row>
    <row r="957" spans="1:10">
      <c r="A957" s="25">
        <v>40137</v>
      </c>
      <c r="B957">
        <v>64</v>
      </c>
      <c r="C957" t="s">
        <v>83</v>
      </c>
      <c r="D957">
        <v>589.59199999999998</v>
      </c>
      <c r="E957">
        <v>8961.6447349999999</v>
      </c>
      <c r="F957">
        <v>1.26405513E-2</v>
      </c>
      <c r="G957">
        <v>1.5731196759999999</v>
      </c>
      <c r="H957">
        <v>0.80353398990000002</v>
      </c>
      <c r="I957" t="s">
        <v>131</v>
      </c>
      <c r="J957" t="s">
        <v>128</v>
      </c>
    </row>
    <row r="958" spans="1:10">
      <c r="A958" s="25">
        <v>40137</v>
      </c>
      <c r="B958">
        <v>64</v>
      </c>
      <c r="C958" t="s">
        <v>82</v>
      </c>
      <c r="D958">
        <v>214.91399999999999</v>
      </c>
      <c r="E958">
        <v>31243.087459999999</v>
      </c>
      <c r="F958">
        <v>4.07113682E-2</v>
      </c>
      <c r="G958">
        <v>0.7433567083</v>
      </c>
      <c r="H958">
        <v>5.4766934559999996</v>
      </c>
      <c r="I958" t="s">
        <v>131</v>
      </c>
      <c r="J958" t="s">
        <v>128</v>
      </c>
    </row>
    <row r="959" spans="1:10">
      <c r="A959" s="25">
        <v>40137</v>
      </c>
      <c r="B959">
        <v>64</v>
      </c>
      <c r="C959" t="s">
        <v>81</v>
      </c>
      <c r="D959">
        <v>213.61699999999999</v>
      </c>
      <c r="E959">
        <v>74115.193599999999</v>
      </c>
      <c r="F959">
        <v>2.9411466970000001E-2</v>
      </c>
      <c r="G959">
        <v>0.56174988179999996</v>
      </c>
      <c r="H959">
        <v>5.2356872550000002</v>
      </c>
      <c r="I959" t="s">
        <v>131</v>
      </c>
      <c r="J959" t="s">
        <v>128</v>
      </c>
    </row>
    <row r="960" spans="1:10">
      <c r="A960" s="25">
        <v>40137</v>
      </c>
      <c r="B960">
        <v>64</v>
      </c>
      <c r="C960" t="s">
        <v>80</v>
      </c>
      <c r="D960">
        <v>407.77100000000002</v>
      </c>
      <c r="E960">
        <v>63388.164720000001</v>
      </c>
      <c r="F960">
        <v>3.676605072E-4</v>
      </c>
      <c r="G960">
        <v>0.87204278850000005</v>
      </c>
      <c r="H960">
        <v>4.21608334E-2</v>
      </c>
      <c r="I960" t="s">
        <v>131</v>
      </c>
      <c r="J960" t="s">
        <v>128</v>
      </c>
    </row>
    <row r="961" spans="1:10">
      <c r="A961" s="25">
        <v>40137</v>
      </c>
      <c r="B961">
        <v>64</v>
      </c>
      <c r="C961" t="s">
        <v>79</v>
      </c>
      <c r="D961">
        <v>421.55200000000002</v>
      </c>
      <c r="E961">
        <v>23337.276279999998</v>
      </c>
      <c r="F961">
        <v>2.939979409E-4</v>
      </c>
      <c r="G961">
        <v>0.68122033510000002</v>
      </c>
      <c r="H961">
        <v>4.3157540330000001E-2</v>
      </c>
      <c r="I961" t="s">
        <v>131</v>
      </c>
      <c r="J961" t="s">
        <v>128</v>
      </c>
    </row>
    <row r="962" spans="1:10">
      <c r="A962" s="25">
        <v>40137</v>
      </c>
      <c r="B962">
        <v>65</v>
      </c>
      <c r="C962" t="s">
        <v>126</v>
      </c>
      <c r="D962">
        <v>396.15300000000002</v>
      </c>
      <c r="E962">
        <v>4679.2850660000004</v>
      </c>
      <c r="F962">
        <v>1.0565936659999999</v>
      </c>
      <c r="G962">
        <v>2.4556421259999999</v>
      </c>
      <c r="H962">
        <f t="shared" ref="H962:H964" si="64">J962/1000</f>
        <v>4.3027184419999996E-2</v>
      </c>
      <c r="I962" t="s">
        <v>127</v>
      </c>
      <c r="J962">
        <v>43.027184419999998</v>
      </c>
    </row>
    <row r="963" spans="1:10">
      <c r="A963" s="25">
        <v>40137</v>
      </c>
      <c r="B963" s="21">
        <v>65</v>
      </c>
      <c r="C963" s="21" t="s">
        <v>129</v>
      </c>
      <c r="D963" s="21">
        <v>308.21499999999997</v>
      </c>
      <c r="E963" s="21">
        <v>3103.4243919999999</v>
      </c>
      <c r="F963" s="21">
        <v>0.54952438410000004</v>
      </c>
      <c r="G963" s="21">
        <v>1.260670314</v>
      </c>
      <c r="H963">
        <f t="shared" si="64"/>
        <v>4.3589856769999998E-2</v>
      </c>
      <c r="I963" s="21" t="s">
        <v>127</v>
      </c>
      <c r="J963" s="21">
        <v>43.589856769999997</v>
      </c>
    </row>
    <row r="964" spans="1:10">
      <c r="A964" s="25">
        <v>40137</v>
      </c>
      <c r="B964">
        <v>65</v>
      </c>
      <c r="C964" t="s">
        <v>130</v>
      </c>
      <c r="D964">
        <v>394.40100000000001</v>
      </c>
      <c r="E964">
        <v>2913.8193000000001</v>
      </c>
      <c r="F964">
        <v>2.6047370700000001</v>
      </c>
      <c r="G964">
        <v>7.3387641669999999</v>
      </c>
      <c r="H964">
        <f t="shared" si="64"/>
        <v>3.5492856980000001E-2</v>
      </c>
      <c r="I964" t="s">
        <v>127</v>
      </c>
      <c r="J964">
        <v>35.492856979999999</v>
      </c>
    </row>
    <row r="965" spans="1:10">
      <c r="A965" s="25">
        <v>40137</v>
      </c>
      <c r="B965">
        <v>65</v>
      </c>
      <c r="C965" t="s">
        <v>50</v>
      </c>
      <c r="D965">
        <v>317.93299999999999</v>
      </c>
      <c r="E965">
        <v>1107390.868</v>
      </c>
      <c r="F965">
        <v>0.4053596787</v>
      </c>
      <c r="G965">
        <v>0.68721983360000005</v>
      </c>
      <c r="H965">
        <v>58.985445249999998</v>
      </c>
      <c r="I965" t="s">
        <v>131</v>
      </c>
      <c r="J965" t="s">
        <v>128</v>
      </c>
    </row>
    <row r="966" spans="1:10">
      <c r="A966" s="25">
        <v>40137</v>
      </c>
      <c r="B966">
        <v>65</v>
      </c>
      <c r="C966" t="s">
        <v>49</v>
      </c>
      <c r="D966">
        <v>315.887</v>
      </c>
      <c r="E966">
        <v>586985.62540000002</v>
      </c>
      <c r="F966">
        <v>0.3624090022</v>
      </c>
      <c r="G966">
        <v>0.61028339890000005</v>
      </c>
      <c r="H966">
        <v>59.383722849999998</v>
      </c>
      <c r="I966" t="s">
        <v>131</v>
      </c>
      <c r="J966" t="s">
        <v>128</v>
      </c>
    </row>
    <row r="967" spans="1:10">
      <c r="A967" s="25">
        <v>40137</v>
      </c>
      <c r="B967">
        <v>65</v>
      </c>
      <c r="C967" t="s">
        <v>48</v>
      </c>
      <c r="D967">
        <v>766.49</v>
      </c>
      <c r="E967">
        <v>191282.5526</v>
      </c>
      <c r="F967">
        <v>0.26278898449999999</v>
      </c>
      <c r="G967">
        <v>0.82898872199999996</v>
      </c>
      <c r="H967">
        <v>31.699946879999999</v>
      </c>
      <c r="I967" t="s">
        <v>131</v>
      </c>
      <c r="J967" t="s">
        <v>128</v>
      </c>
    </row>
    <row r="968" spans="1:10">
      <c r="A968" s="25">
        <v>40137</v>
      </c>
      <c r="B968">
        <v>65</v>
      </c>
      <c r="C968" t="s">
        <v>47</v>
      </c>
      <c r="D968">
        <v>279.077</v>
      </c>
      <c r="E968">
        <v>12888.887070000001</v>
      </c>
      <c r="F968">
        <v>8.1303229379999994E-2</v>
      </c>
      <c r="G968">
        <v>1.13440462</v>
      </c>
      <c r="H968">
        <v>7.1670396920000004</v>
      </c>
      <c r="I968" t="s">
        <v>131</v>
      </c>
      <c r="J968" t="s">
        <v>128</v>
      </c>
    </row>
    <row r="969" spans="1:10">
      <c r="A969" s="25">
        <v>40137</v>
      </c>
      <c r="B969" s="21">
        <v>65</v>
      </c>
      <c r="C969" s="21" t="s">
        <v>46</v>
      </c>
      <c r="D969" s="21">
        <v>285.21300000000002</v>
      </c>
      <c r="E969" s="21">
        <v>187248.01620000001</v>
      </c>
      <c r="F969" s="21">
        <v>0.1201456395</v>
      </c>
      <c r="G969" s="21">
        <v>1.4443425050000001</v>
      </c>
      <c r="H969" s="21">
        <v>8.3183620939999994</v>
      </c>
      <c r="I969" s="21" t="s">
        <v>131</v>
      </c>
      <c r="J969" t="s">
        <v>128</v>
      </c>
    </row>
    <row r="970" spans="1:10">
      <c r="A970" s="25">
        <v>40137</v>
      </c>
      <c r="B970">
        <v>65</v>
      </c>
      <c r="C970" t="s">
        <v>45</v>
      </c>
      <c r="D970">
        <v>257.61</v>
      </c>
      <c r="E970">
        <v>104476.49589999999</v>
      </c>
      <c r="F970">
        <v>1.9613908159999999E-2</v>
      </c>
      <c r="G970">
        <v>1.520139237</v>
      </c>
      <c r="H970">
        <v>1.290270502</v>
      </c>
      <c r="I970" t="s">
        <v>131</v>
      </c>
      <c r="J970" t="s">
        <v>128</v>
      </c>
    </row>
    <row r="971" spans="1:10">
      <c r="A971" s="25">
        <v>40137</v>
      </c>
      <c r="B971">
        <v>65</v>
      </c>
      <c r="C971" t="s">
        <v>84</v>
      </c>
      <c r="D971">
        <v>259.37200000000001</v>
      </c>
      <c r="E971">
        <v>70571.345490000007</v>
      </c>
      <c r="F971">
        <v>1.939364276E-2</v>
      </c>
      <c r="G971">
        <v>1.501409019</v>
      </c>
      <c r="H971">
        <v>1.291696167</v>
      </c>
      <c r="I971" t="s">
        <v>131</v>
      </c>
      <c r="J971" t="s">
        <v>128</v>
      </c>
    </row>
    <row r="972" spans="1:10">
      <c r="A972" s="25">
        <v>40137</v>
      </c>
      <c r="B972">
        <v>65</v>
      </c>
      <c r="C972" t="s">
        <v>83</v>
      </c>
      <c r="D972">
        <v>589.59199999999998</v>
      </c>
      <c r="E972">
        <v>7193.920451</v>
      </c>
      <c r="F972">
        <v>2.2147892970000001E-3</v>
      </c>
      <c r="G972">
        <v>0.34336043929999999</v>
      </c>
      <c r="H972">
        <v>0.64503333640000005</v>
      </c>
      <c r="I972" t="s">
        <v>131</v>
      </c>
      <c r="J972" t="s">
        <v>128</v>
      </c>
    </row>
    <row r="973" spans="1:10">
      <c r="A973" s="25">
        <v>40137</v>
      </c>
      <c r="B973">
        <v>65</v>
      </c>
      <c r="C973" t="s">
        <v>82</v>
      </c>
      <c r="D973">
        <v>214.91399999999999</v>
      </c>
      <c r="E973">
        <v>31173.428220000002</v>
      </c>
      <c r="F973">
        <v>3.7185973830000003E-2</v>
      </c>
      <c r="G973">
        <v>0.68050309590000002</v>
      </c>
      <c r="H973">
        <v>5.4644826819999999</v>
      </c>
      <c r="I973" t="s">
        <v>131</v>
      </c>
      <c r="J973" t="s">
        <v>128</v>
      </c>
    </row>
    <row r="974" spans="1:10">
      <c r="A974" s="25">
        <v>40137</v>
      </c>
      <c r="B974">
        <v>65</v>
      </c>
      <c r="C974" t="s">
        <v>81</v>
      </c>
      <c r="D974">
        <v>213.61699999999999</v>
      </c>
      <c r="E974">
        <v>74654.457699999999</v>
      </c>
      <c r="F974">
        <v>3.5844477739999998E-2</v>
      </c>
      <c r="G974">
        <v>0.67967306989999998</v>
      </c>
      <c r="H974">
        <v>5.2737822530000003</v>
      </c>
      <c r="I974" t="s">
        <v>131</v>
      </c>
      <c r="J974" t="s">
        <v>128</v>
      </c>
    </row>
    <row r="975" spans="1:10">
      <c r="A975" s="25">
        <v>40137</v>
      </c>
      <c r="B975">
        <v>65</v>
      </c>
      <c r="C975" t="s">
        <v>80</v>
      </c>
      <c r="D975">
        <v>407.77100000000002</v>
      </c>
      <c r="E975">
        <v>155554.47339999999</v>
      </c>
      <c r="F975">
        <v>1.7109721020000001E-3</v>
      </c>
      <c r="G975">
        <v>1.6537102340000001</v>
      </c>
      <c r="H975">
        <v>0.10346263009999999</v>
      </c>
      <c r="I975" t="s">
        <v>131</v>
      </c>
      <c r="J975" t="s">
        <v>128</v>
      </c>
    </row>
    <row r="976" spans="1:10">
      <c r="A976" s="25">
        <v>40137</v>
      </c>
      <c r="B976">
        <v>65</v>
      </c>
      <c r="C976" t="s">
        <v>79</v>
      </c>
      <c r="D976">
        <v>421.55200000000002</v>
      </c>
      <c r="E976">
        <v>57147.129540000002</v>
      </c>
      <c r="F976">
        <v>1.4570506359999999E-3</v>
      </c>
      <c r="G976">
        <v>1.378712478</v>
      </c>
      <c r="H976">
        <v>0.10568197930000001</v>
      </c>
      <c r="I976" t="s">
        <v>131</v>
      </c>
      <c r="J976" t="s">
        <v>128</v>
      </c>
    </row>
    <row r="977" spans="1:10">
      <c r="A977" s="25">
        <v>40137</v>
      </c>
      <c r="B977">
        <v>66</v>
      </c>
      <c r="C977" t="s">
        <v>126</v>
      </c>
      <c r="D977">
        <v>396.15300000000002</v>
      </c>
      <c r="E977">
        <v>7925.6778649999997</v>
      </c>
      <c r="F977">
        <v>1.0846427649999999</v>
      </c>
      <c r="G977">
        <v>1.488287666</v>
      </c>
      <c r="H977">
        <f t="shared" ref="H977:H979" si="65">J977/1000</f>
        <v>7.2878569780000013E-2</v>
      </c>
      <c r="I977" t="s">
        <v>127</v>
      </c>
      <c r="J977">
        <v>72.878569780000007</v>
      </c>
    </row>
    <row r="978" spans="1:10">
      <c r="A978" s="25">
        <v>40137</v>
      </c>
      <c r="B978">
        <v>66</v>
      </c>
      <c r="C978" t="s">
        <v>129</v>
      </c>
      <c r="D978">
        <v>308.21499999999997</v>
      </c>
      <c r="E978">
        <v>5740.9073360000002</v>
      </c>
      <c r="F978">
        <v>2.4904671079999998</v>
      </c>
      <c r="G978">
        <v>3.0885597009999999</v>
      </c>
      <c r="H978">
        <f t="shared" si="65"/>
        <v>8.0635226409999997E-2</v>
      </c>
      <c r="I978" t="s">
        <v>127</v>
      </c>
      <c r="J978">
        <v>80.635226410000001</v>
      </c>
    </row>
    <row r="979" spans="1:10">
      <c r="A979" s="25">
        <v>40137</v>
      </c>
      <c r="B979">
        <v>66</v>
      </c>
      <c r="C979" t="s">
        <v>130</v>
      </c>
      <c r="D979">
        <v>394.40100000000001</v>
      </c>
      <c r="E979">
        <v>5823.1309149999997</v>
      </c>
      <c r="F979">
        <v>3.024023535</v>
      </c>
      <c r="G979">
        <v>4.263342948</v>
      </c>
      <c r="H979">
        <f t="shared" si="65"/>
        <v>7.0930806450000009E-2</v>
      </c>
      <c r="I979" t="s">
        <v>127</v>
      </c>
      <c r="J979">
        <v>70.930806450000006</v>
      </c>
    </row>
    <row r="980" spans="1:10">
      <c r="A980" s="25">
        <v>40137</v>
      </c>
      <c r="B980">
        <v>66</v>
      </c>
      <c r="C980" t="s">
        <v>50</v>
      </c>
      <c r="D980">
        <v>317.93299999999999</v>
      </c>
      <c r="E980">
        <v>442143.4425</v>
      </c>
      <c r="F980">
        <v>0.50272359420000001</v>
      </c>
      <c r="G980">
        <v>2.1346277749999998</v>
      </c>
      <c r="H980">
        <v>23.550878520000001</v>
      </c>
      <c r="I980" t="s">
        <v>131</v>
      </c>
      <c r="J980" t="s">
        <v>128</v>
      </c>
    </row>
    <row r="981" spans="1:10">
      <c r="A981" s="25">
        <v>40137</v>
      </c>
      <c r="B981">
        <v>66</v>
      </c>
      <c r="C981" t="s">
        <v>49</v>
      </c>
      <c r="D981">
        <v>315.887</v>
      </c>
      <c r="E981">
        <v>235119.2806</v>
      </c>
      <c r="F981">
        <v>0.49294020150000001</v>
      </c>
      <c r="G981">
        <v>2.0723639999999999</v>
      </c>
      <c r="H981">
        <v>23.786371580000001</v>
      </c>
      <c r="I981" t="s">
        <v>131</v>
      </c>
      <c r="J981" t="s">
        <v>128</v>
      </c>
    </row>
    <row r="982" spans="1:10">
      <c r="A982" s="25">
        <v>40137</v>
      </c>
      <c r="B982">
        <v>66</v>
      </c>
      <c r="C982" t="s">
        <v>48</v>
      </c>
      <c r="D982">
        <v>766.49</v>
      </c>
      <c r="E982">
        <v>135884.3265</v>
      </c>
      <c r="F982">
        <v>0.38528516359999998</v>
      </c>
      <c r="G982">
        <v>1.7109201590000001</v>
      </c>
      <c r="H982">
        <v>22.51917843</v>
      </c>
      <c r="I982" t="s">
        <v>131</v>
      </c>
      <c r="J982" t="s">
        <v>128</v>
      </c>
    </row>
    <row r="983" spans="1:10">
      <c r="A983" s="25">
        <v>40137</v>
      </c>
      <c r="B983">
        <v>66</v>
      </c>
      <c r="C983" t="s">
        <v>47</v>
      </c>
      <c r="D983">
        <v>279.077</v>
      </c>
      <c r="E983">
        <v>5367.6833150000002</v>
      </c>
      <c r="F983">
        <v>2.185790462E-2</v>
      </c>
      <c r="G983">
        <v>0.73231385410000005</v>
      </c>
      <c r="H983">
        <v>2.9847727850000001</v>
      </c>
      <c r="I983" t="s">
        <v>131</v>
      </c>
      <c r="J983" t="s">
        <v>128</v>
      </c>
    </row>
    <row r="984" spans="1:10">
      <c r="A984" s="25">
        <v>40137</v>
      </c>
      <c r="B984" s="21">
        <v>66</v>
      </c>
      <c r="C984" s="21" t="s">
        <v>46</v>
      </c>
      <c r="D984" s="21">
        <v>285.21300000000002</v>
      </c>
      <c r="E984" s="21">
        <v>78793.336219999997</v>
      </c>
      <c r="F984" s="21">
        <v>2.8937406929999999E-2</v>
      </c>
      <c r="G984" s="21">
        <v>0.82670302399999995</v>
      </c>
      <c r="H984" s="21">
        <v>3.5003388260000001</v>
      </c>
      <c r="I984" s="21" t="s">
        <v>131</v>
      </c>
      <c r="J984" t="s">
        <v>128</v>
      </c>
    </row>
    <row r="985" spans="1:10">
      <c r="A985" s="25">
        <v>40137</v>
      </c>
      <c r="B985">
        <v>66</v>
      </c>
      <c r="C985" t="s">
        <v>45</v>
      </c>
      <c r="D985">
        <v>257.61</v>
      </c>
      <c r="E985">
        <v>276612.51699999999</v>
      </c>
      <c r="F985">
        <v>7.3947223179999994E-2</v>
      </c>
      <c r="G985">
        <v>2.1646509250000001</v>
      </c>
      <c r="H985">
        <v>3.4161269289999998</v>
      </c>
      <c r="I985" t="s">
        <v>131</v>
      </c>
      <c r="J985" t="s">
        <v>128</v>
      </c>
    </row>
    <row r="986" spans="1:10">
      <c r="A986" s="25">
        <v>40137</v>
      </c>
      <c r="B986">
        <v>66</v>
      </c>
      <c r="C986" t="s">
        <v>84</v>
      </c>
      <c r="D986">
        <v>259.37200000000001</v>
      </c>
      <c r="E986">
        <v>186857.6458</v>
      </c>
      <c r="F986">
        <v>7.203754188E-2</v>
      </c>
      <c r="G986">
        <v>2.106279684</v>
      </c>
      <c r="H986">
        <v>3.4201318289999998</v>
      </c>
      <c r="I986" t="s">
        <v>131</v>
      </c>
      <c r="J986" t="s">
        <v>128</v>
      </c>
    </row>
    <row r="987" spans="1:10">
      <c r="A987" s="25">
        <v>40137</v>
      </c>
      <c r="B987">
        <v>66</v>
      </c>
      <c r="C987" t="s">
        <v>83</v>
      </c>
      <c r="D987">
        <v>589.59199999999998</v>
      </c>
      <c r="E987">
        <v>3216.662347</v>
      </c>
      <c r="F987">
        <v>2.9172552130000001E-3</v>
      </c>
      <c r="G987">
        <v>1.0114686349999999</v>
      </c>
      <c r="H987">
        <v>0.28841776330000002</v>
      </c>
      <c r="I987" t="s">
        <v>131</v>
      </c>
      <c r="J987" t="s">
        <v>128</v>
      </c>
    </row>
    <row r="988" spans="1:10">
      <c r="A988" s="25">
        <v>40137</v>
      </c>
      <c r="B988">
        <v>66</v>
      </c>
      <c r="C988" t="s">
        <v>82</v>
      </c>
      <c r="D988">
        <v>214.91399999999999</v>
      </c>
      <c r="E988">
        <v>27030.236939999999</v>
      </c>
      <c r="F988">
        <v>2.8663552790000001E-2</v>
      </c>
      <c r="G988">
        <v>0.6049447027</v>
      </c>
      <c r="H988">
        <v>4.7382103960000004</v>
      </c>
      <c r="I988" t="s">
        <v>131</v>
      </c>
      <c r="J988" t="s">
        <v>128</v>
      </c>
    </row>
    <row r="989" spans="1:10">
      <c r="A989" s="25">
        <v>40137</v>
      </c>
      <c r="B989">
        <v>66</v>
      </c>
      <c r="C989" t="s">
        <v>81</v>
      </c>
      <c r="D989">
        <v>213.61699999999999</v>
      </c>
      <c r="E989">
        <v>64630.846360000003</v>
      </c>
      <c r="F989">
        <v>1.6088878890000002E-2</v>
      </c>
      <c r="G989">
        <v>0.35238668490000002</v>
      </c>
      <c r="H989">
        <v>4.5656886549999998</v>
      </c>
      <c r="I989" t="s">
        <v>131</v>
      </c>
      <c r="J989" t="s">
        <v>128</v>
      </c>
    </row>
    <row r="990" spans="1:10">
      <c r="A990" s="25">
        <v>40137</v>
      </c>
      <c r="B990">
        <v>66</v>
      </c>
      <c r="C990" t="s">
        <v>80</v>
      </c>
      <c r="D990">
        <v>407.77100000000002</v>
      </c>
      <c r="E990">
        <v>71376.125719999996</v>
      </c>
      <c r="F990">
        <v>1.216803397E-3</v>
      </c>
      <c r="G990">
        <v>2.5631052090000002</v>
      </c>
      <c r="H990">
        <v>4.747379828E-2</v>
      </c>
      <c r="I990" t="s">
        <v>131</v>
      </c>
      <c r="J990" t="s">
        <v>128</v>
      </c>
    </row>
    <row r="991" spans="1:10">
      <c r="A991" s="25">
        <v>40137</v>
      </c>
      <c r="B991">
        <v>66</v>
      </c>
      <c r="C991" t="s">
        <v>79</v>
      </c>
      <c r="D991">
        <v>421.55200000000002</v>
      </c>
      <c r="E991">
        <v>26341.433099999998</v>
      </c>
      <c r="F991">
        <v>4.6063424750000001E-4</v>
      </c>
      <c r="G991">
        <v>0.94560619239999999</v>
      </c>
      <c r="H991">
        <v>4.8713116649999999E-2</v>
      </c>
      <c r="I991" t="s">
        <v>131</v>
      </c>
      <c r="J991" t="s">
        <v>128</v>
      </c>
    </row>
    <row r="992" spans="1:10">
      <c r="A992" s="25">
        <v>40137</v>
      </c>
      <c r="B992">
        <v>67</v>
      </c>
      <c r="C992" t="s">
        <v>126</v>
      </c>
      <c r="D992">
        <v>396.15300000000002</v>
      </c>
      <c r="E992">
        <v>4732.3774869999997</v>
      </c>
      <c r="F992">
        <v>0.87843441099999997</v>
      </c>
      <c r="G992">
        <v>2.0186756109999999</v>
      </c>
      <c r="H992">
        <f t="shared" ref="H992:H994" si="66">J992/1000</f>
        <v>4.3515382379999995E-2</v>
      </c>
      <c r="I992" t="s">
        <v>127</v>
      </c>
      <c r="J992">
        <v>43.515382379999998</v>
      </c>
    </row>
    <row r="993" spans="1:10">
      <c r="A993" s="25">
        <v>40137</v>
      </c>
      <c r="B993">
        <v>67</v>
      </c>
      <c r="C993" t="s">
        <v>129</v>
      </c>
      <c r="D993">
        <v>308.21499999999997</v>
      </c>
      <c r="E993">
        <v>3480.0718969999998</v>
      </c>
      <c r="F993">
        <v>2.6376859559999999</v>
      </c>
      <c r="G993">
        <v>5.3962318109999998</v>
      </c>
      <c r="H993">
        <f t="shared" si="66"/>
        <v>4.8880145400000005E-2</v>
      </c>
      <c r="I993" t="s">
        <v>127</v>
      </c>
      <c r="J993">
        <v>48.880145400000004</v>
      </c>
    </row>
    <row r="994" spans="1:10">
      <c r="A994" s="25">
        <v>40137</v>
      </c>
      <c r="B994">
        <v>67</v>
      </c>
      <c r="C994" t="s">
        <v>130</v>
      </c>
      <c r="D994">
        <v>394.40100000000001</v>
      </c>
      <c r="E994">
        <v>3000.8519700000002</v>
      </c>
      <c r="F994">
        <v>1.0089347099999999</v>
      </c>
      <c r="G994">
        <v>2.7601974290000002</v>
      </c>
      <c r="H994">
        <f t="shared" si="66"/>
        <v>3.6552990710000004E-2</v>
      </c>
      <c r="I994" t="s">
        <v>127</v>
      </c>
      <c r="J994">
        <v>36.552990710000003</v>
      </c>
    </row>
    <row r="995" spans="1:10">
      <c r="A995" s="25">
        <v>40137</v>
      </c>
      <c r="B995">
        <v>67</v>
      </c>
      <c r="C995" t="s">
        <v>50</v>
      </c>
      <c r="D995">
        <v>317.93299999999999</v>
      </c>
      <c r="E995">
        <v>638694.40610000002</v>
      </c>
      <c r="F995">
        <v>0.29301881559999998</v>
      </c>
      <c r="G995">
        <v>0.86130798220000004</v>
      </c>
      <c r="H995">
        <v>34.020213640000001</v>
      </c>
      <c r="I995" t="s">
        <v>131</v>
      </c>
      <c r="J995" t="s">
        <v>128</v>
      </c>
    </row>
    <row r="996" spans="1:10">
      <c r="A996" s="25">
        <v>40137</v>
      </c>
      <c r="B996">
        <v>67</v>
      </c>
      <c r="C996" t="s">
        <v>49</v>
      </c>
      <c r="D996">
        <v>315.887</v>
      </c>
      <c r="E996">
        <v>336825.17070000002</v>
      </c>
      <c r="F996">
        <v>0.2615055858</v>
      </c>
      <c r="G996">
        <v>0.76742594340000003</v>
      </c>
      <c r="H996">
        <v>34.075677020000001</v>
      </c>
      <c r="I996" t="s">
        <v>131</v>
      </c>
      <c r="J996" t="s">
        <v>128</v>
      </c>
    </row>
    <row r="997" spans="1:10">
      <c r="A997" s="25">
        <v>40137</v>
      </c>
      <c r="B997">
        <v>67</v>
      </c>
      <c r="C997" t="s">
        <v>48</v>
      </c>
      <c r="D997">
        <v>766.49</v>
      </c>
      <c r="E997">
        <v>184657.37530000001</v>
      </c>
      <c r="F997">
        <v>0.1845585917</v>
      </c>
      <c r="G997">
        <v>0.60309320239999997</v>
      </c>
      <c r="H997">
        <v>30.602001649999998</v>
      </c>
      <c r="I997" t="s">
        <v>131</v>
      </c>
      <c r="J997" t="s">
        <v>128</v>
      </c>
    </row>
    <row r="998" spans="1:10">
      <c r="A998" s="25">
        <v>40137</v>
      </c>
      <c r="B998">
        <v>67</v>
      </c>
      <c r="C998" t="s">
        <v>47</v>
      </c>
      <c r="D998">
        <v>279.077</v>
      </c>
      <c r="E998">
        <v>9061.6587039999995</v>
      </c>
      <c r="F998">
        <v>6.1695795150000003E-2</v>
      </c>
      <c r="G998">
        <v>1.2244004310000001</v>
      </c>
      <c r="H998">
        <v>5.0388576780000003</v>
      </c>
      <c r="I998" t="s">
        <v>131</v>
      </c>
      <c r="J998" t="s">
        <v>128</v>
      </c>
    </row>
    <row r="999" spans="1:10">
      <c r="A999" s="25">
        <v>40137</v>
      </c>
      <c r="B999" s="21">
        <v>67</v>
      </c>
      <c r="C999" s="21" t="s">
        <v>46</v>
      </c>
      <c r="D999" s="21">
        <v>285.21300000000002</v>
      </c>
      <c r="E999" s="21">
        <v>131665.45300000001</v>
      </c>
      <c r="F999" s="21">
        <v>5.0584129460000002E-2</v>
      </c>
      <c r="G999" s="21">
        <v>0.86481227839999997</v>
      </c>
      <c r="H999" s="21">
        <v>5.8491456150000003</v>
      </c>
      <c r="I999" s="21" t="s">
        <v>131</v>
      </c>
      <c r="J999" t="s">
        <v>128</v>
      </c>
    </row>
    <row r="1000" spans="1:10">
      <c r="A1000" s="25">
        <v>40137</v>
      </c>
      <c r="B1000">
        <v>67</v>
      </c>
      <c r="C1000" t="s">
        <v>45</v>
      </c>
      <c r="D1000">
        <v>257.61</v>
      </c>
      <c r="E1000">
        <v>107403.3903</v>
      </c>
      <c r="F1000">
        <v>1.9474115319999999E-2</v>
      </c>
      <c r="G1000">
        <v>1.46817416</v>
      </c>
      <c r="H1000">
        <v>1.32641725</v>
      </c>
      <c r="I1000" t="s">
        <v>131</v>
      </c>
      <c r="J1000" t="s">
        <v>128</v>
      </c>
    </row>
    <row r="1001" spans="1:10">
      <c r="A1001" s="25">
        <v>40137</v>
      </c>
      <c r="B1001">
        <v>67</v>
      </c>
      <c r="C1001" t="s">
        <v>84</v>
      </c>
      <c r="D1001">
        <v>259.37200000000001</v>
      </c>
      <c r="E1001">
        <v>72383.97219</v>
      </c>
      <c r="F1001">
        <v>1.910194867E-2</v>
      </c>
      <c r="G1001">
        <v>1.441794247</v>
      </c>
      <c r="H1001">
        <v>1.324873414</v>
      </c>
      <c r="I1001" t="s">
        <v>131</v>
      </c>
      <c r="J1001" t="s">
        <v>128</v>
      </c>
    </row>
    <row r="1002" spans="1:10">
      <c r="A1002" s="25">
        <v>40137</v>
      </c>
      <c r="B1002">
        <v>67</v>
      </c>
      <c r="C1002" t="s">
        <v>83</v>
      </c>
      <c r="D1002">
        <v>589.59199999999998</v>
      </c>
      <c r="E1002">
        <v>5919.4701969999996</v>
      </c>
      <c r="F1002">
        <v>1.3257780199999999E-2</v>
      </c>
      <c r="G1002">
        <v>2.4978792900000002</v>
      </c>
      <c r="H1002">
        <v>0.53076144459999997</v>
      </c>
      <c r="I1002" t="s">
        <v>131</v>
      </c>
      <c r="J1002" t="s">
        <v>128</v>
      </c>
    </row>
    <row r="1003" spans="1:10">
      <c r="A1003" s="25">
        <v>40137</v>
      </c>
      <c r="B1003">
        <v>67</v>
      </c>
      <c r="C1003" t="s">
        <v>82</v>
      </c>
      <c r="D1003">
        <v>214.91399999999999</v>
      </c>
      <c r="E1003">
        <v>33818.936430000002</v>
      </c>
      <c r="F1003">
        <v>4.2111031100000001E-2</v>
      </c>
      <c r="G1003">
        <v>0.71034845710000005</v>
      </c>
      <c r="H1003">
        <v>5.9282216610000003</v>
      </c>
      <c r="I1003" t="s">
        <v>131</v>
      </c>
      <c r="J1003" t="s">
        <v>128</v>
      </c>
    </row>
    <row r="1004" spans="1:10">
      <c r="A1004" s="25">
        <v>40137</v>
      </c>
      <c r="B1004">
        <v>67</v>
      </c>
      <c r="C1004" t="s">
        <v>81</v>
      </c>
      <c r="D1004">
        <v>213.61699999999999</v>
      </c>
      <c r="E1004">
        <v>77844.431819999998</v>
      </c>
      <c r="F1004">
        <v>4.1393225620000001E-2</v>
      </c>
      <c r="G1004">
        <v>0.7527231418</v>
      </c>
      <c r="H1004">
        <v>5.4991302019999999</v>
      </c>
      <c r="I1004" t="s">
        <v>131</v>
      </c>
      <c r="J1004" t="s">
        <v>128</v>
      </c>
    </row>
    <row r="1005" spans="1:10">
      <c r="A1005" s="25">
        <v>40137</v>
      </c>
      <c r="B1005">
        <v>67</v>
      </c>
      <c r="C1005" t="s">
        <v>80</v>
      </c>
      <c r="D1005">
        <v>407.77100000000002</v>
      </c>
      <c r="E1005">
        <v>143386.86960000001</v>
      </c>
      <c r="F1005">
        <v>9.3694544270000004E-4</v>
      </c>
      <c r="G1005">
        <v>0.98243519099999999</v>
      </c>
      <c r="H1005">
        <v>9.5369694739999997E-2</v>
      </c>
      <c r="I1005" t="s">
        <v>131</v>
      </c>
      <c r="J1005" t="s">
        <v>128</v>
      </c>
    </row>
    <row r="1006" spans="1:10">
      <c r="A1006" s="25">
        <v>40137</v>
      </c>
      <c r="B1006">
        <v>67</v>
      </c>
      <c r="C1006" t="s">
        <v>79</v>
      </c>
      <c r="D1006">
        <v>421.55200000000002</v>
      </c>
      <c r="E1006">
        <v>52320.961640000001</v>
      </c>
      <c r="F1006">
        <v>4.6998005949999998E-4</v>
      </c>
      <c r="G1006">
        <v>0.4857325381</v>
      </c>
      <c r="H1006">
        <v>9.6756964510000001E-2</v>
      </c>
      <c r="I1006" t="s">
        <v>131</v>
      </c>
      <c r="J1006" t="s">
        <v>128</v>
      </c>
    </row>
    <row r="1007" spans="1:10">
      <c r="A1007" s="25">
        <v>40137</v>
      </c>
      <c r="B1007">
        <v>68</v>
      </c>
      <c r="C1007" t="s">
        <v>126</v>
      </c>
      <c r="D1007">
        <v>396.15300000000002</v>
      </c>
      <c r="E1007">
        <v>6616.0713640000004</v>
      </c>
      <c r="F1007">
        <v>1.2983937409999999</v>
      </c>
      <c r="G1007">
        <v>2.1342378009999998</v>
      </c>
      <c r="H1007">
        <f t="shared" ref="H1007:H1009" si="67">J1007/1000</f>
        <v>6.0836413839999999E-2</v>
      </c>
      <c r="I1007" t="s">
        <v>127</v>
      </c>
      <c r="J1007">
        <v>60.836413839999999</v>
      </c>
    </row>
    <row r="1008" spans="1:10">
      <c r="A1008" s="25">
        <v>40137</v>
      </c>
      <c r="B1008">
        <v>68</v>
      </c>
      <c r="C1008" t="s">
        <v>129</v>
      </c>
      <c r="D1008">
        <v>308.21499999999997</v>
      </c>
      <c r="E1008">
        <v>4937.8529010000002</v>
      </c>
      <c r="F1008">
        <v>2.7447864289999999</v>
      </c>
      <c r="G1008">
        <v>3.957547506</v>
      </c>
      <c r="H1008">
        <f t="shared" si="67"/>
        <v>6.9355741769999993E-2</v>
      </c>
      <c r="I1008" t="s">
        <v>127</v>
      </c>
      <c r="J1008">
        <v>69.355741769999995</v>
      </c>
    </row>
    <row r="1009" spans="1:10">
      <c r="A1009" s="25">
        <v>40137</v>
      </c>
      <c r="B1009">
        <v>68</v>
      </c>
      <c r="C1009" t="s">
        <v>130</v>
      </c>
      <c r="D1009">
        <v>394.40100000000001</v>
      </c>
      <c r="E1009">
        <v>4791.3137040000001</v>
      </c>
      <c r="F1009">
        <v>0.90873120009999997</v>
      </c>
      <c r="G1009">
        <v>1.55704975</v>
      </c>
      <c r="H1009">
        <f t="shared" si="67"/>
        <v>5.8362374109999997E-2</v>
      </c>
      <c r="I1009" t="s">
        <v>127</v>
      </c>
      <c r="J1009">
        <v>58.362374109999998</v>
      </c>
    </row>
    <row r="1010" spans="1:10">
      <c r="A1010" s="25">
        <v>40137</v>
      </c>
      <c r="B1010">
        <v>68</v>
      </c>
      <c r="C1010" t="s">
        <v>50</v>
      </c>
      <c r="D1010">
        <v>317.93299999999999</v>
      </c>
      <c r="E1010">
        <v>434603.44079999998</v>
      </c>
      <c r="F1010">
        <v>0.22784084800000001</v>
      </c>
      <c r="G1010">
        <v>0.98422525329999999</v>
      </c>
      <c r="H1010">
        <v>23.149258490000001</v>
      </c>
      <c r="I1010" t="s">
        <v>131</v>
      </c>
      <c r="J1010" t="s">
        <v>128</v>
      </c>
    </row>
    <row r="1011" spans="1:10">
      <c r="A1011" s="25">
        <v>40137</v>
      </c>
      <c r="B1011">
        <v>68</v>
      </c>
      <c r="C1011" t="s">
        <v>49</v>
      </c>
      <c r="D1011">
        <v>315.887</v>
      </c>
      <c r="E1011">
        <v>230598.99040000001</v>
      </c>
      <c r="F1011">
        <v>0.1936416326</v>
      </c>
      <c r="G1011">
        <v>0.83004450630000004</v>
      </c>
      <c r="H1011">
        <v>23.329066229999999</v>
      </c>
      <c r="I1011" t="s">
        <v>131</v>
      </c>
      <c r="J1011" t="s">
        <v>128</v>
      </c>
    </row>
    <row r="1012" spans="1:10">
      <c r="A1012" s="25">
        <v>40137</v>
      </c>
      <c r="B1012">
        <v>68</v>
      </c>
      <c r="C1012" t="s">
        <v>48</v>
      </c>
      <c r="D1012">
        <v>766.49</v>
      </c>
      <c r="E1012">
        <v>193886.12419999999</v>
      </c>
      <c r="F1012">
        <v>0.1164543505</v>
      </c>
      <c r="G1012">
        <v>0.36243139670000002</v>
      </c>
      <c r="H1012">
        <v>32.131418969999999</v>
      </c>
      <c r="I1012" t="s">
        <v>131</v>
      </c>
      <c r="J1012" t="s">
        <v>128</v>
      </c>
    </row>
    <row r="1013" spans="1:10">
      <c r="A1013" s="25">
        <v>40137</v>
      </c>
      <c r="B1013">
        <v>68</v>
      </c>
      <c r="C1013" t="s">
        <v>47</v>
      </c>
      <c r="D1013">
        <v>279.077</v>
      </c>
      <c r="E1013">
        <v>8622.3973879999994</v>
      </c>
      <c r="F1013">
        <v>1.8390813709999999E-2</v>
      </c>
      <c r="G1013">
        <v>0.38357343300000002</v>
      </c>
      <c r="H1013">
        <v>4.7946004929999999</v>
      </c>
      <c r="I1013" t="s">
        <v>131</v>
      </c>
      <c r="J1013" t="s">
        <v>128</v>
      </c>
    </row>
    <row r="1014" spans="1:10">
      <c r="A1014" s="25">
        <v>40137</v>
      </c>
      <c r="B1014" s="21">
        <v>68</v>
      </c>
      <c r="C1014" s="21" t="s">
        <v>46</v>
      </c>
      <c r="D1014" s="21">
        <v>285.21300000000002</v>
      </c>
      <c r="E1014" s="21">
        <v>125867.8443</v>
      </c>
      <c r="F1014" s="21">
        <v>4.304063356E-2</v>
      </c>
      <c r="G1014" s="21">
        <v>0.76973860009999995</v>
      </c>
      <c r="H1014" s="21">
        <v>5.5915909060000004</v>
      </c>
      <c r="I1014" s="21" t="s">
        <v>131</v>
      </c>
      <c r="J1014" t="s">
        <v>128</v>
      </c>
    </row>
    <row r="1015" spans="1:10">
      <c r="A1015" s="25">
        <v>40137</v>
      </c>
      <c r="B1015">
        <v>68</v>
      </c>
      <c r="C1015" t="s">
        <v>45</v>
      </c>
      <c r="D1015">
        <v>257.61</v>
      </c>
      <c r="E1015">
        <v>34141.0864</v>
      </c>
      <c r="F1015">
        <v>3.5454959269999998E-3</v>
      </c>
      <c r="G1015">
        <v>0.84088670060000004</v>
      </c>
      <c r="H1015">
        <v>0.42163776939999997</v>
      </c>
      <c r="I1015" t="s">
        <v>131</v>
      </c>
      <c r="J1015" t="s">
        <v>128</v>
      </c>
    </row>
    <row r="1016" spans="1:10">
      <c r="A1016" s="25">
        <v>40137</v>
      </c>
      <c r="B1016">
        <v>68</v>
      </c>
      <c r="C1016" t="s">
        <v>84</v>
      </c>
      <c r="D1016">
        <v>259.37200000000001</v>
      </c>
      <c r="E1016">
        <v>23076.980650000001</v>
      </c>
      <c r="F1016">
        <v>4.213841498E-3</v>
      </c>
      <c r="G1016">
        <v>0.99762479969999995</v>
      </c>
      <c r="H1016">
        <v>0.42238740450000001</v>
      </c>
      <c r="I1016" t="s">
        <v>131</v>
      </c>
      <c r="J1016" t="s">
        <v>128</v>
      </c>
    </row>
    <row r="1017" spans="1:10">
      <c r="A1017" s="25">
        <v>40137</v>
      </c>
      <c r="B1017">
        <v>68</v>
      </c>
      <c r="C1017" t="s">
        <v>83</v>
      </c>
      <c r="D1017">
        <v>589.59199999999998</v>
      </c>
      <c r="E1017">
        <v>6756.2707369999998</v>
      </c>
      <c r="F1017">
        <v>1.1045254520000001E-2</v>
      </c>
      <c r="G1017">
        <v>1.8232749049999999</v>
      </c>
      <c r="H1017">
        <v>0.60579205530000002</v>
      </c>
      <c r="I1017" t="s">
        <v>131</v>
      </c>
      <c r="J1017" t="s">
        <v>128</v>
      </c>
    </row>
    <row r="1018" spans="1:10">
      <c r="A1018" s="25">
        <v>40137</v>
      </c>
      <c r="B1018">
        <v>68</v>
      </c>
      <c r="C1018" t="s">
        <v>82</v>
      </c>
      <c r="D1018">
        <v>214.91399999999999</v>
      </c>
      <c r="E1018">
        <v>23772.156319999998</v>
      </c>
      <c r="F1018">
        <v>5.7043149539999997E-2</v>
      </c>
      <c r="G1018">
        <v>1.368895924</v>
      </c>
      <c r="H1018">
        <v>4.1670917809999999</v>
      </c>
      <c r="I1018" t="s">
        <v>131</v>
      </c>
      <c r="J1018" t="s">
        <v>128</v>
      </c>
    </row>
    <row r="1019" spans="1:10">
      <c r="A1019" s="25">
        <v>40137</v>
      </c>
      <c r="B1019">
        <v>68</v>
      </c>
      <c r="C1019" t="s">
        <v>81</v>
      </c>
      <c r="D1019">
        <v>213.61699999999999</v>
      </c>
      <c r="E1019">
        <v>55039.619019999998</v>
      </c>
      <c r="F1019">
        <v>5.4237603990000001E-2</v>
      </c>
      <c r="G1019">
        <v>1.394949955</v>
      </c>
      <c r="H1019">
        <v>3.8881397710000001</v>
      </c>
      <c r="I1019" t="s">
        <v>131</v>
      </c>
      <c r="J1019" t="s">
        <v>128</v>
      </c>
    </row>
    <row r="1020" spans="1:10">
      <c r="A1020" s="25">
        <v>40137</v>
      </c>
      <c r="B1020">
        <v>68</v>
      </c>
      <c r="C1020" t="s">
        <v>80</v>
      </c>
      <c r="D1020">
        <v>407.77100000000002</v>
      </c>
      <c r="E1020">
        <v>63288.671929999997</v>
      </c>
      <c r="F1020">
        <v>4.5105048479999999E-4</v>
      </c>
      <c r="G1020">
        <v>1.0715147709999999</v>
      </c>
      <c r="H1020">
        <v>4.2094658600000001E-2</v>
      </c>
      <c r="I1020" t="s">
        <v>131</v>
      </c>
      <c r="J1020" t="s">
        <v>128</v>
      </c>
    </row>
    <row r="1021" spans="1:10">
      <c r="A1021" s="25">
        <v>40137</v>
      </c>
      <c r="B1021">
        <v>68</v>
      </c>
      <c r="C1021" t="s">
        <v>79</v>
      </c>
      <c r="D1021">
        <v>421.55200000000002</v>
      </c>
      <c r="E1021">
        <v>23196.609240000002</v>
      </c>
      <c r="F1021">
        <v>4.4157482430000003E-4</v>
      </c>
      <c r="G1021">
        <v>1.029374204</v>
      </c>
      <c r="H1021">
        <v>4.2897405299999997E-2</v>
      </c>
      <c r="I1021" t="s">
        <v>131</v>
      </c>
      <c r="J1021" t="s">
        <v>128</v>
      </c>
    </row>
    <row r="1022" spans="1:10">
      <c r="A1022" s="25">
        <v>40137</v>
      </c>
      <c r="B1022">
        <v>69</v>
      </c>
      <c r="C1022" t="s">
        <v>126</v>
      </c>
      <c r="D1022">
        <v>396.15300000000002</v>
      </c>
      <c r="E1022">
        <v>71940.30111</v>
      </c>
      <c r="F1022">
        <v>5.2358172869999997</v>
      </c>
      <c r="G1022">
        <v>0.7914961505</v>
      </c>
      <c r="H1022">
        <f t="shared" ref="H1022:H1024" si="68">J1022/1000</f>
        <v>0.66150887580000006</v>
      </c>
      <c r="I1022" t="s">
        <v>127</v>
      </c>
      <c r="J1022">
        <v>661.50887580000006</v>
      </c>
    </row>
    <row r="1023" spans="1:10">
      <c r="A1023" s="25">
        <v>40137</v>
      </c>
      <c r="B1023">
        <v>69</v>
      </c>
      <c r="C1023" t="s">
        <v>129</v>
      </c>
      <c r="D1023">
        <v>308.21499999999997</v>
      </c>
      <c r="E1023">
        <v>52673.60626</v>
      </c>
      <c r="F1023">
        <v>6.4758502289999997</v>
      </c>
      <c r="G1023">
        <v>0.87530512279999995</v>
      </c>
      <c r="H1023">
        <f t="shared" si="68"/>
        <v>0.73983917840000002</v>
      </c>
      <c r="I1023" t="s">
        <v>127</v>
      </c>
      <c r="J1023">
        <v>739.83917840000004</v>
      </c>
    </row>
    <row r="1024" spans="1:10">
      <c r="A1024" s="25">
        <v>40137</v>
      </c>
      <c r="B1024">
        <v>69</v>
      </c>
      <c r="C1024" t="s">
        <v>130</v>
      </c>
      <c r="D1024">
        <v>394.40100000000001</v>
      </c>
      <c r="E1024">
        <v>58095.070780000002</v>
      </c>
      <c r="F1024">
        <v>5.1359221740000001</v>
      </c>
      <c r="G1024">
        <v>0.72577299610000001</v>
      </c>
      <c r="H1024">
        <f t="shared" si="68"/>
        <v>0.70764856250000008</v>
      </c>
      <c r="I1024" t="s">
        <v>127</v>
      </c>
      <c r="J1024">
        <v>707.64856250000003</v>
      </c>
    </row>
    <row r="1025" spans="1:10">
      <c r="A1025" s="25">
        <v>40137</v>
      </c>
      <c r="B1025">
        <v>69</v>
      </c>
      <c r="C1025" t="s">
        <v>50</v>
      </c>
      <c r="D1025">
        <v>317.93299999999999</v>
      </c>
      <c r="E1025">
        <v>1068452.142</v>
      </c>
      <c r="F1025">
        <v>0.67323878169999996</v>
      </c>
      <c r="G1025">
        <v>1.1829601839999999</v>
      </c>
      <c r="H1025">
        <v>56.911364480000003</v>
      </c>
      <c r="I1025" t="s">
        <v>131</v>
      </c>
      <c r="J1025" t="s">
        <v>128</v>
      </c>
    </row>
    <row r="1026" spans="1:10">
      <c r="A1026" s="25">
        <v>40137</v>
      </c>
      <c r="B1026">
        <v>69</v>
      </c>
      <c r="C1026" t="s">
        <v>49</v>
      </c>
      <c r="D1026">
        <v>315.887</v>
      </c>
      <c r="E1026">
        <v>566215.67489999998</v>
      </c>
      <c r="F1026">
        <v>0.64787218869999996</v>
      </c>
      <c r="G1026">
        <v>1.131012734</v>
      </c>
      <c r="H1026">
        <v>57.282484029999999</v>
      </c>
      <c r="I1026" t="s">
        <v>131</v>
      </c>
      <c r="J1026" t="s">
        <v>128</v>
      </c>
    </row>
    <row r="1027" spans="1:10">
      <c r="A1027" s="25">
        <v>40137</v>
      </c>
      <c r="B1027">
        <v>69</v>
      </c>
      <c r="C1027" t="s">
        <v>48</v>
      </c>
      <c r="D1027">
        <v>766.49</v>
      </c>
      <c r="E1027">
        <v>170435.60769999999</v>
      </c>
      <c r="F1027">
        <v>0.360630271</v>
      </c>
      <c r="G1027">
        <v>1.276787637</v>
      </c>
      <c r="H1027">
        <v>28.245125529999999</v>
      </c>
      <c r="I1027" t="s">
        <v>131</v>
      </c>
      <c r="J1027" t="s">
        <v>128</v>
      </c>
    </row>
    <row r="1028" spans="1:10">
      <c r="A1028" s="25">
        <v>40137</v>
      </c>
      <c r="B1028">
        <v>69</v>
      </c>
      <c r="C1028" t="s">
        <v>47</v>
      </c>
      <c r="D1028">
        <v>279.077</v>
      </c>
      <c r="E1028">
        <v>13729.39558</v>
      </c>
      <c r="F1028">
        <v>0.1072433525</v>
      </c>
      <c r="G1028">
        <v>1.404735547</v>
      </c>
      <c r="H1028">
        <v>7.6344157949999998</v>
      </c>
      <c r="I1028" t="s">
        <v>131</v>
      </c>
      <c r="J1028" t="s">
        <v>128</v>
      </c>
    </row>
    <row r="1029" spans="1:10">
      <c r="A1029" s="25">
        <v>40137</v>
      </c>
      <c r="B1029" s="21">
        <v>69</v>
      </c>
      <c r="C1029" s="21" t="s">
        <v>46</v>
      </c>
      <c r="D1029" s="21">
        <v>285.21300000000002</v>
      </c>
      <c r="E1029" s="21">
        <v>199749.57949999999</v>
      </c>
      <c r="F1029" s="21">
        <v>0.14908378950000001</v>
      </c>
      <c r="G1029" s="21">
        <v>1.6800567580000001</v>
      </c>
      <c r="H1029" s="21">
        <v>8.8737352949999995</v>
      </c>
      <c r="I1029" s="21" t="s">
        <v>131</v>
      </c>
      <c r="J1029" t="s">
        <v>128</v>
      </c>
    </row>
    <row r="1030" spans="1:10">
      <c r="A1030" s="25">
        <v>40137</v>
      </c>
      <c r="B1030">
        <v>69</v>
      </c>
      <c r="C1030" t="s">
        <v>45</v>
      </c>
      <c r="D1030">
        <v>257.61</v>
      </c>
      <c r="E1030">
        <v>121488.82490000001</v>
      </c>
      <c r="F1030">
        <v>2.8514666729999999E-2</v>
      </c>
      <c r="G1030">
        <v>1.9005084210000001</v>
      </c>
      <c r="H1030">
        <v>1.5003704490000001</v>
      </c>
      <c r="I1030" t="s">
        <v>131</v>
      </c>
      <c r="J1030" t="s">
        <v>128</v>
      </c>
    </row>
    <row r="1031" spans="1:10">
      <c r="A1031" s="25">
        <v>40137</v>
      </c>
      <c r="B1031">
        <v>69</v>
      </c>
      <c r="C1031" t="s">
        <v>84</v>
      </c>
      <c r="D1031">
        <v>259.37200000000001</v>
      </c>
      <c r="E1031">
        <v>82068.921650000004</v>
      </c>
      <c r="F1031">
        <v>2.9118647920000001E-2</v>
      </c>
      <c r="G1031">
        <v>1.938476342</v>
      </c>
      <c r="H1031">
        <v>1.502141001</v>
      </c>
      <c r="I1031" t="s">
        <v>131</v>
      </c>
      <c r="J1031" t="s">
        <v>128</v>
      </c>
    </row>
    <row r="1032" spans="1:10">
      <c r="A1032" s="25">
        <v>40137</v>
      </c>
      <c r="B1032">
        <v>69</v>
      </c>
      <c r="C1032" t="s">
        <v>83</v>
      </c>
      <c r="D1032">
        <v>589.59199999999998</v>
      </c>
      <c r="E1032">
        <v>5344.7506709999998</v>
      </c>
      <c r="F1032">
        <v>1.4192113480000001E-2</v>
      </c>
      <c r="G1032">
        <v>2.9614410740000001</v>
      </c>
      <c r="H1032">
        <v>0.47922998049999999</v>
      </c>
      <c r="I1032" t="s">
        <v>131</v>
      </c>
      <c r="J1032" t="s">
        <v>128</v>
      </c>
    </row>
    <row r="1033" spans="1:10">
      <c r="A1033" s="25">
        <v>40137</v>
      </c>
      <c r="B1033">
        <v>69</v>
      </c>
      <c r="C1033" t="s">
        <v>82</v>
      </c>
      <c r="D1033">
        <v>214.91399999999999</v>
      </c>
      <c r="E1033">
        <v>36214.145340000003</v>
      </c>
      <c r="F1033">
        <v>4.7276171540000002E-2</v>
      </c>
      <c r="G1033">
        <v>0.7447312384</v>
      </c>
      <c r="H1033">
        <v>6.3480849340000001</v>
      </c>
      <c r="I1033" t="s">
        <v>131</v>
      </c>
      <c r="J1033" t="s">
        <v>128</v>
      </c>
    </row>
    <row r="1034" spans="1:10">
      <c r="A1034" s="25">
        <v>40137</v>
      </c>
      <c r="B1034">
        <v>69</v>
      </c>
      <c r="C1034" t="s">
        <v>81</v>
      </c>
      <c r="D1034">
        <v>213.61699999999999</v>
      </c>
      <c r="E1034">
        <v>85965.450970000005</v>
      </c>
      <c r="F1034">
        <v>4.6861619850000001E-2</v>
      </c>
      <c r="G1034">
        <v>0.77166162189999998</v>
      </c>
      <c r="H1034">
        <v>6.0728198109999996</v>
      </c>
      <c r="I1034" t="s">
        <v>131</v>
      </c>
      <c r="J1034" t="s">
        <v>128</v>
      </c>
    </row>
    <row r="1035" spans="1:10">
      <c r="A1035" s="25">
        <v>40137</v>
      </c>
      <c r="B1035">
        <v>69</v>
      </c>
      <c r="C1035" t="s">
        <v>80</v>
      </c>
      <c r="D1035">
        <v>407.77100000000002</v>
      </c>
      <c r="E1035">
        <v>195702.67660000001</v>
      </c>
      <c r="F1035">
        <v>1.9562951159999998E-3</v>
      </c>
      <c r="G1035">
        <v>1.5029225340000001</v>
      </c>
      <c r="H1035">
        <v>0.13016606459999999</v>
      </c>
      <c r="I1035" t="s">
        <v>131</v>
      </c>
      <c r="J1035" t="s">
        <v>128</v>
      </c>
    </row>
    <row r="1036" spans="1:10">
      <c r="A1036" s="25">
        <v>40137</v>
      </c>
      <c r="B1036">
        <v>69</v>
      </c>
      <c r="C1036" t="s">
        <v>79</v>
      </c>
      <c r="D1036">
        <v>421.55200000000002</v>
      </c>
      <c r="E1036">
        <v>70672.628920000003</v>
      </c>
      <c r="F1036">
        <v>1.781162914E-3</v>
      </c>
      <c r="G1036">
        <v>1.362843163</v>
      </c>
      <c r="H1036">
        <v>0.13069463619999999</v>
      </c>
      <c r="I1036" t="s">
        <v>131</v>
      </c>
      <c r="J1036" t="s">
        <v>128</v>
      </c>
    </row>
    <row r="1037" spans="1:10">
      <c r="A1037" s="25">
        <v>40137</v>
      </c>
      <c r="B1037">
        <v>70</v>
      </c>
      <c r="C1037" t="s">
        <v>126</v>
      </c>
      <c r="D1037">
        <v>396.15300000000002</v>
      </c>
      <c r="E1037">
        <v>15419.592860000001</v>
      </c>
      <c r="F1037">
        <v>0.80878142330000002</v>
      </c>
      <c r="G1037">
        <v>0.57042012099999995</v>
      </c>
      <c r="H1037">
        <f t="shared" ref="H1037:H1039" si="69">J1037/1000</f>
        <v>0.14178697310000002</v>
      </c>
      <c r="I1037" t="s">
        <v>127</v>
      </c>
      <c r="J1037">
        <v>141.78697310000001</v>
      </c>
    </row>
    <row r="1038" spans="1:10">
      <c r="A1038" s="25">
        <v>40137</v>
      </c>
      <c r="B1038">
        <v>70</v>
      </c>
      <c r="C1038" t="s">
        <v>129</v>
      </c>
      <c r="D1038">
        <v>308.21499999999997</v>
      </c>
      <c r="E1038">
        <v>11241.57005</v>
      </c>
      <c r="F1038">
        <v>1.8322116550000001</v>
      </c>
      <c r="G1038">
        <v>1.1603911229999999</v>
      </c>
      <c r="H1038">
        <f t="shared" si="69"/>
        <v>0.15789604199999999</v>
      </c>
      <c r="I1038" t="s">
        <v>127</v>
      </c>
      <c r="J1038">
        <v>157.89604199999999</v>
      </c>
    </row>
    <row r="1039" spans="1:10">
      <c r="A1039" s="25">
        <v>40137</v>
      </c>
      <c r="B1039">
        <v>70</v>
      </c>
      <c r="C1039" t="s">
        <v>130</v>
      </c>
      <c r="D1039">
        <v>394.40100000000001</v>
      </c>
      <c r="E1039">
        <v>11827.185740000001</v>
      </c>
      <c r="F1039">
        <v>1.648694814</v>
      </c>
      <c r="G1039">
        <v>1.1444070150000001</v>
      </c>
      <c r="H1039">
        <f t="shared" si="69"/>
        <v>0.1440654237</v>
      </c>
      <c r="I1039" t="s">
        <v>127</v>
      </c>
      <c r="J1039">
        <v>144.0654237</v>
      </c>
    </row>
    <row r="1040" spans="1:10">
      <c r="A1040" s="25">
        <v>40137</v>
      </c>
      <c r="B1040">
        <v>70</v>
      </c>
      <c r="C1040" t="s">
        <v>50</v>
      </c>
      <c r="D1040">
        <v>317.93299999999999</v>
      </c>
      <c r="E1040">
        <v>725709.15509999997</v>
      </c>
      <c r="F1040">
        <v>0.23144734180000001</v>
      </c>
      <c r="G1040">
        <v>0.59875019959999998</v>
      </c>
      <c r="H1040">
        <v>38.655075510000003</v>
      </c>
      <c r="I1040" t="s">
        <v>131</v>
      </c>
      <c r="J1040" t="s">
        <v>128</v>
      </c>
    </row>
    <row r="1041" spans="1:10">
      <c r="A1041" s="25">
        <v>40137</v>
      </c>
      <c r="B1041">
        <v>70</v>
      </c>
      <c r="C1041" t="s">
        <v>49</v>
      </c>
      <c r="D1041">
        <v>315.887</v>
      </c>
      <c r="E1041">
        <v>386148.76520000002</v>
      </c>
      <c r="F1041">
        <v>0.25026706170000002</v>
      </c>
      <c r="G1041">
        <v>0.64063268070000001</v>
      </c>
      <c r="H1041">
        <v>39.065609549999998</v>
      </c>
      <c r="I1041" t="s">
        <v>131</v>
      </c>
      <c r="J1041" t="s">
        <v>128</v>
      </c>
    </row>
    <row r="1042" spans="1:10">
      <c r="A1042" s="25">
        <v>40137</v>
      </c>
      <c r="B1042">
        <v>70</v>
      </c>
      <c r="C1042" t="s">
        <v>48</v>
      </c>
      <c r="D1042">
        <v>766.49</v>
      </c>
      <c r="E1042">
        <v>256760.74220000001</v>
      </c>
      <c r="F1042">
        <v>0.11354189069999999</v>
      </c>
      <c r="G1042">
        <v>0.26683593970000002</v>
      </c>
      <c r="H1042">
        <v>42.551198630000002</v>
      </c>
      <c r="I1042" t="s">
        <v>131</v>
      </c>
      <c r="J1042" t="s">
        <v>128</v>
      </c>
    </row>
    <row r="1043" spans="1:10">
      <c r="A1043" s="25">
        <v>40137</v>
      </c>
      <c r="B1043">
        <v>70</v>
      </c>
      <c r="C1043" t="s">
        <v>47</v>
      </c>
      <c r="D1043">
        <v>279.077</v>
      </c>
      <c r="E1043">
        <v>8348.3961739999995</v>
      </c>
      <c r="F1043">
        <v>2.721185156E-2</v>
      </c>
      <c r="G1043">
        <v>0.58617953469999995</v>
      </c>
      <c r="H1043">
        <v>4.6422384179999998</v>
      </c>
      <c r="I1043" t="s">
        <v>131</v>
      </c>
      <c r="J1043" t="s">
        <v>128</v>
      </c>
    </row>
    <row r="1044" spans="1:10">
      <c r="A1044" s="25">
        <v>40137</v>
      </c>
      <c r="B1044" s="21">
        <v>70</v>
      </c>
      <c r="C1044" s="21" t="s">
        <v>46</v>
      </c>
      <c r="D1044" s="21">
        <v>285.21300000000002</v>
      </c>
      <c r="E1044" s="21">
        <v>122139.908</v>
      </c>
      <c r="F1044" s="21">
        <v>4.0871272510000001E-2</v>
      </c>
      <c r="G1044" s="21">
        <v>0.75325144799999999</v>
      </c>
      <c r="H1044" s="21">
        <v>5.4259799449999999</v>
      </c>
      <c r="I1044" s="21" t="s">
        <v>131</v>
      </c>
      <c r="J1044" t="s">
        <v>128</v>
      </c>
    </row>
    <row r="1045" spans="1:10">
      <c r="A1045" s="25">
        <v>40137</v>
      </c>
      <c r="B1045">
        <v>70</v>
      </c>
      <c r="C1045" t="s">
        <v>45</v>
      </c>
      <c r="D1045">
        <v>257.61</v>
      </c>
      <c r="E1045">
        <v>114997.3612</v>
      </c>
      <c r="F1045">
        <v>9.8159047020000001E-3</v>
      </c>
      <c r="G1045">
        <v>0.69116269289999999</v>
      </c>
      <c r="H1045">
        <v>1.420201756</v>
      </c>
      <c r="I1045" t="s">
        <v>131</v>
      </c>
      <c r="J1045" t="s">
        <v>128</v>
      </c>
    </row>
    <row r="1046" spans="1:10">
      <c r="A1046" s="25">
        <v>40137</v>
      </c>
      <c r="B1046">
        <v>70</v>
      </c>
      <c r="C1046" t="s">
        <v>84</v>
      </c>
      <c r="D1046">
        <v>259.37200000000001</v>
      </c>
      <c r="E1046">
        <v>77597.868919999994</v>
      </c>
      <c r="F1046">
        <v>1.136359799E-2</v>
      </c>
      <c r="G1046">
        <v>0.80008125119999995</v>
      </c>
      <c r="H1046">
        <v>1.4203054959999999</v>
      </c>
      <c r="I1046" t="s">
        <v>131</v>
      </c>
      <c r="J1046" t="s">
        <v>128</v>
      </c>
    </row>
    <row r="1047" spans="1:10">
      <c r="A1047" s="25">
        <v>40137</v>
      </c>
      <c r="B1047">
        <v>70</v>
      </c>
      <c r="C1047" t="s">
        <v>83</v>
      </c>
      <c r="D1047">
        <v>589.59199999999998</v>
      </c>
      <c r="E1047">
        <v>13292.416590000001</v>
      </c>
      <c r="F1047">
        <v>1.315840087E-2</v>
      </c>
      <c r="G1047">
        <v>1.1040344879999999</v>
      </c>
      <c r="H1047">
        <v>1.1918469039999999</v>
      </c>
      <c r="I1047" t="s">
        <v>131</v>
      </c>
      <c r="J1047" t="s">
        <v>128</v>
      </c>
    </row>
    <row r="1048" spans="1:10">
      <c r="A1048" s="25">
        <v>40137</v>
      </c>
      <c r="B1048">
        <v>70</v>
      </c>
      <c r="C1048" t="s">
        <v>82</v>
      </c>
      <c r="D1048">
        <v>214.91399999999999</v>
      </c>
      <c r="E1048">
        <v>42362.366289999998</v>
      </c>
      <c r="F1048">
        <v>6.5173839770000006E-2</v>
      </c>
      <c r="G1048">
        <v>0.87766465490000001</v>
      </c>
      <c r="H1048">
        <v>7.4258248189999998</v>
      </c>
      <c r="I1048" t="s">
        <v>131</v>
      </c>
      <c r="J1048" t="s">
        <v>128</v>
      </c>
    </row>
    <row r="1049" spans="1:10">
      <c r="A1049" s="25">
        <v>40137</v>
      </c>
      <c r="B1049">
        <v>70</v>
      </c>
      <c r="C1049" t="s">
        <v>81</v>
      </c>
      <c r="D1049">
        <v>213.61699999999999</v>
      </c>
      <c r="E1049">
        <v>101924.5346</v>
      </c>
      <c r="F1049">
        <v>5.2399858620000003E-2</v>
      </c>
      <c r="G1049">
        <v>0.72775454930000005</v>
      </c>
      <c r="H1049">
        <v>7.200210384</v>
      </c>
      <c r="I1049" t="s">
        <v>131</v>
      </c>
      <c r="J1049" t="s">
        <v>128</v>
      </c>
    </row>
    <row r="1050" spans="1:10">
      <c r="A1050" s="25">
        <v>40137</v>
      </c>
      <c r="B1050">
        <v>70</v>
      </c>
      <c r="C1050" t="s">
        <v>80</v>
      </c>
      <c r="D1050">
        <v>407.77100000000002</v>
      </c>
      <c r="E1050">
        <v>195524.32459999999</v>
      </c>
      <c r="F1050">
        <v>8.6019185569999996E-4</v>
      </c>
      <c r="G1050">
        <v>0.66144467230000004</v>
      </c>
      <c r="H1050">
        <v>0.1300474388</v>
      </c>
      <c r="I1050" t="s">
        <v>131</v>
      </c>
      <c r="J1050" t="s">
        <v>128</v>
      </c>
    </row>
    <row r="1051" spans="1:10">
      <c r="A1051" s="25">
        <v>40137</v>
      </c>
      <c r="B1051">
        <v>70</v>
      </c>
      <c r="C1051" t="s">
        <v>79</v>
      </c>
      <c r="D1051">
        <v>421.55200000000002</v>
      </c>
      <c r="E1051">
        <v>70815.420320000005</v>
      </c>
      <c r="F1051">
        <v>7.7054989339999996E-4</v>
      </c>
      <c r="G1051">
        <v>0.58839152679999995</v>
      </c>
      <c r="H1051">
        <v>0.13095869979999999</v>
      </c>
      <c r="I1051" t="s">
        <v>131</v>
      </c>
      <c r="J1051" t="s">
        <v>128</v>
      </c>
    </row>
    <row r="1052" spans="1:10">
      <c r="A1052" s="25">
        <v>40137</v>
      </c>
      <c r="B1052">
        <v>71</v>
      </c>
      <c r="C1052" t="s">
        <v>126</v>
      </c>
      <c r="D1052">
        <v>396.15300000000002</v>
      </c>
      <c r="E1052">
        <v>6454.8229069999998</v>
      </c>
      <c r="F1052">
        <v>0.69657273080000004</v>
      </c>
      <c r="G1052">
        <v>1.173596249</v>
      </c>
      <c r="H1052">
        <f t="shared" ref="H1052:H1054" si="70">J1052/1000</f>
        <v>5.9353694360000001E-2</v>
      </c>
      <c r="I1052" t="s">
        <v>127</v>
      </c>
      <c r="J1052">
        <v>59.353694359999999</v>
      </c>
    </row>
    <row r="1053" spans="1:10">
      <c r="A1053" s="25">
        <v>40137</v>
      </c>
      <c r="B1053">
        <v>71</v>
      </c>
      <c r="C1053" t="s">
        <v>129</v>
      </c>
      <c r="D1053">
        <v>308.21499999999997</v>
      </c>
      <c r="E1053">
        <v>4796.851396</v>
      </c>
      <c r="F1053">
        <v>1.746413754</v>
      </c>
      <c r="G1053">
        <v>2.592069285</v>
      </c>
      <c r="H1053">
        <f t="shared" si="70"/>
        <v>6.7375272890000004E-2</v>
      </c>
      <c r="I1053" t="s">
        <v>127</v>
      </c>
      <c r="J1053">
        <v>67.375272890000005</v>
      </c>
    </row>
    <row r="1054" spans="1:10">
      <c r="A1054" s="25">
        <v>40137</v>
      </c>
      <c r="B1054" s="21">
        <v>71</v>
      </c>
      <c r="C1054" s="21" t="s">
        <v>130</v>
      </c>
      <c r="D1054" s="21">
        <v>394.40100000000001</v>
      </c>
      <c r="E1054" s="21">
        <v>4731.0201909999996</v>
      </c>
      <c r="F1054" s="21">
        <v>2.2732528539999999</v>
      </c>
      <c r="G1054" s="21">
        <v>3.944705629</v>
      </c>
      <c r="H1054">
        <f t="shared" si="70"/>
        <v>5.7627946610000001E-2</v>
      </c>
      <c r="I1054" s="21" t="s">
        <v>127</v>
      </c>
      <c r="J1054" s="21">
        <v>57.627946610000002</v>
      </c>
    </row>
    <row r="1055" spans="1:10">
      <c r="A1055" s="25">
        <v>40137</v>
      </c>
      <c r="B1055">
        <v>71</v>
      </c>
      <c r="C1055" t="s">
        <v>50</v>
      </c>
      <c r="D1055">
        <v>317.93299999999999</v>
      </c>
      <c r="E1055">
        <v>663068.03839999996</v>
      </c>
      <c r="F1055">
        <v>0.65125197260000001</v>
      </c>
      <c r="G1055">
        <v>1.843941053</v>
      </c>
      <c r="H1055">
        <v>35.318481120000001</v>
      </c>
      <c r="I1055" t="s">
        <v>131</v>
      </c>
      <c r="J1055" t="s">
        <v>128</v>
      </c>
    </row>
    <row r="1056" spans="1:10">
      <c r="A1056" s="25">
        <v>40137</v>
      </c>
      <c r="B1056">
        <v>71</v>
      </c>
      <c r="C1056" t="s">
        <v>49</v>
      </c>
      <c r="D1056">
        <v>315.887</v>
      </c>
      <c r="E1056">
        <v>352094.49089999998</v>
      </c>
      <c r="F1056">
        <v>8.4660234680000002E-2</v>
      </c>
      <c r="G1056">
        <v>0.23767323830000001</v>
      </c>
      <c r="H1056">
        <v>35.620432190000002</v>
      </c>
      <c r="I1056" t="s">
        <v>131</v>
      </c>
      <c r="J1056" t="s">
        <v>128</v>
      </c>
    </row>
    <row r="1057" spans="1:10">
      <c r="A1057" s="25">
        <v>40137</v>
      </c>
      <c r="B1057">
        <v>71</v>
      </c>
      <c r="C1057" t="s">
        <v>48</v>
      </c>
      <c r="D1057">
        <v>766.49</v>
      </c>
      <c r="E1057">
        <v>184533.44579999999</v>
      </c>
      <c r="F1057">
        <v>5.347612291E-2</v>
      </c>
      <c r="G1057">
        <v>0.17486449800000001</v>
      </c>
      <c r="H1057">
        <v>30.581463660000001</v>
      </c>
      <c r="I1057" t="s">
        <v>131</v>
      </c>
      <c r="J1057" t="s">
        <v>128</v>
      </c>
    </row>
    <row r="1058" spans="1:10">
      <c r="A1058" s="25">
        <v>40137</v>
      </c>
      <c r="B1058">
        <v>71</v>
      </c>
      <c r="C1058" t="s">
        <v>47</v>
      </c>
      <c r="D1058">
        <v>279.077</v>
      </c>
      <c r="E1058">
        <v>12784.529339999999</v>
      </c>
      <c r="F1058">
        <v>6.2035469840000003E-2</v>
      </c>
      <c r="G1058">
        <v>0.87263160959999997</v>
      </c>
      <c r="H1058">
        <v>7.1090101670000001</v>
      </c>
      <c r="I1058" t="s">
        <v>131</v>
      </c>
      <c r="J1058" t="s">
        <v>128</v>
      </c>
    </row>
    <row r="1059" spans="1:10">
      <c r="A1059" s="25">
        <v>40137</v>
      </c>
      <c r="B1059">
        <v>71</v>
      </c>
      <c r="C1059" t="s">
        <v>46</v>
      </c>
      <c r="D1059">
        <v>285.21300000000002</v>
      </c>
      <c r="E1059">
        <v>185620.38769999999</v>
      </c>
      <c r="F1059">
        <v>6.9188731000000003E-2</v>
      </c>
      <c r="G1059">
        <v>0.83905241949999998</v>
      </c>
      <c r="H1059">
        <v>8.246055836</v>
      </c>
      <c r="I1059" t="s">
        <v>131</v>
      </c>
      <c r="J1059" t="s">
        <v>128</v>
      </c>
    </row>
    <row r="1060" spans="1:10">
      <c r="A1060" s="25">
        <v>40137</v>
      </c>
      <c r="B1060">
        <v>71</v>
      </c>
      <c r="C1060" t="s">
        <v>45</v>
      </c>
      <c r="D1060">
        <v>257.61</v>
      </c>
      <c r="E1060">
        <v>115441.2533</v>
      </c>
      <c r="F1060">
        <v>2.112151961E-2</v>
      </c>
      <c r="G1060">
        <v>1.4815010280000001</v>
      </c>
      <c r="H1060">
        <v>1.4256837630000001</v>
      </c>
      <c r="I1060" t="s">
        <v>131</v>
      </c>
      <c r="J1060" t="s">
        <v>128</v>
      </c>
    </row>
    <row r="1061" spans="1:10">
      <c r="A1061" s="25">
        <v>40137</v>
      </c>
      <c r="B1061">
        <v>71</v>
      </c>
      <c r="C1061" t="s">
        <v>84</v>
      </c>
      <c r="D1061">
        <v>259.37200000000001</v>
      </c>
      <c r="E1061">
        <v>77964.713669999997</v>
      </c>
      <c r="F1061">
        <v>2.0960289430000001E-2</v>
      </c>
      <c r="G1061">
        <v>1.4688153880000001</v>
      </c>
      <c r="H1061">
        <v>1.427020006</v>
      </c>
      <c r="I1061" t="s">
        <v>131</v>
      </c>
      <c r="J1061" t="s">
        <v>128</v>
      </c>
    </row>
    <row r="1062" spans="1:10">
      <c r="A1062" s="25">
        <v>40137</v>
      </c>
      <c r="B1062">
        <v>71</v>
      </c>
      <c r="C1062" t="s">
        <v>83</v>
      </c>
      <c r="D1062">
        <v>589.59199999999998</v>
      </c>
      <c r="E1062">
        <v>6804.4678350000004</v>
      </c>
      <c r="F1062">
        <v>1.5802470900000001E-2</v>
      </c>
      <c r="G1062">
        <v>2.5900867160000001</v>
      </c>
      <c r="H1062">
        <v>0.61011358410000005</v>
      </c>
      <c r="I1062" t="s">
        <v>131</v>
      </c>
      <c r="J1062" t="s">
        <v>128</v>
      </c>
    </row>
    <row r="1063" spans="1:10">
      <c r="A1063" s="25">
        <v>40137</v>
      </c>
      <c r="B1063">
        <v>71</v>
      </c>
      <c r="C1063" t="s">
        <v>82</v>
      </c>
      <c r="D1063">
        <v>214.91399999999999</v>
      </c>
      <c r="E1063">
        <v>31008.31265</v>
      </c>
      <c r="F1063">
        <v>5.5217429409999998E-2</v>
      </c>
      <c r="G1063">
        <v>1.015859302</v>
      </c>
      <c r="H1063">
        <v>5.4355390850000003</v>
      </c>
      <c r="I1063" t="s">
        <v>131</v>
      </c>
      <c r="J1063" t="s">
        <v>128</v>
      </c>
    </row>
    <row r="1064" spans="1:10">
      <c r="A1064" s="25">
        <v>40137</v>
      </c>
      <c r="B1064">
        <v>71</v>
      </c>
      <c r="C1064" t="s">
        <v>81</v>
      </c>
      <c r="D1064">
        <v>213.61699999999999</v>
      </c>
      <c r="E1064">
        <v>74007.642720000003</v>
      </c>
      <c r="F1064">
        <v>4.5298089159999999E-2</v>
      </c>
      <c r="G1064">
        <v>0.86643674380000002</v>
      </c>
      <c r="H1064">
        <v>5.2280895850000002</v>
      </c>
      <c r="I1064" t="s">
        <v>131</v>
      </c>
      <c r="J1064" t="s">
        <v>128</v>
      </c>
    </row>
    <row r="1065" spans="1:10">
      <c r="A1065" s="25">
        <v>40137</v>
      </c>
      <c r="B1065">
        <v>71</v>
      </c>
      <c r="C1065" t="s">
        <v>80</v>
      </c>
      <c r="D1065">
        <v>407.77100000000002</v>
      </c>
      <c r="E1065">
        <v>128503.95630000001</v>
      </c>
      <c r="F1065">
        <v>2.4458358430000003E-4</v>
      </c>
      <c r="G1065">
        <v>0.2861605733</v>
      </c>
      <c r="H1065">
        <v>8.5470748639999997E-2</v>
      </c>
      <c r="I1065" t="s">
        <v>131</v>
      </c>
      <c r="J1065" t="s">
        <v>128</v>
      </c>
    </row>
    <row r="1066" spans="1:10">
      <c r="A1066" s="25">
        <v>40137</v>
      </c>
      <c r="B1066">
        <v>71</v>
      </c>
      <c r="C1066" t="s">
        <v>79</v>
      </c>
      <c r="D1066">
        <v>421.55200000000002</v>
      </c>
      <c r="E1066">
        <v>46744.407030000002</v>
      </c>
      <c r="F1066">
        <v>3.4251233180000002E-4</v>
      </c>
      <c r="G1066">
        <v>0.39622332669999999</v>
      </c>
      <c r="H1066">
        <v>8.6444262310000006E-2</v>
      </c>
      <c r="I1066" t="s">
        <v>131</v>
      </c>
      <c r="J1066" t="s">
        <v>128</v>
      </c>
    </row>
    <row r="1067" spans="1:10">
      <c r="A1067" s="25">
        <v>40137</v>
      </c>
      <c r="B1067">
        <v>72</v>
      </c>
      <c r="C1067" t="s">
        <v>126</v>
      </c>
      <c r="D1067">
        <v>396.15300000000002</v>
      </c>
      <c r="E1067">
        <v>5553.556998</v>
      </c>
      <c r="F1067">
        <v>1.1057977299999999</v>
      </c>
      <c r="G1067">
        <v>2.1654144789999998</v>
      </c>
      <c r="H1067">
        <f t="shared" ref="H1067:H1069" si="71">J1067/1000</f>
        <v>5.1066331239999999E-2</v>
      </c>
      <c r="I1067" t="s">
        <v>127</v>
      </c>
      <c r="J1067">
        <v>51.066331239999997</v>
      </c>
    </row>
    <row r="1068" spans="1:10">
      <c r="A1068" s="25">
        <v>40137</v>
      </c>
      <c r="B1068">
        <v>72</v>
      </c>
      <c r="C1068" t="s">
        <v>129</v>
      </c>
      <c r="D1068">
        <v>308.21499999999997</v>
      </c>
      <c r="E1068">
        <v>3980.2606900000001</v>
      </c>
      <c r="F1068">
        <v>1.616958058</v>
      </c>
      <c r="G1068">
        <v>2.8922975179999999</v>
      </c>
      <c r="H1068">
        <f t="shared" si="71"/>
        <v>5.5905661449999998E-2</v>
      </c>
      <c r="I1068" t="s">
        <v>127</v>
      </c>
      <c r="J1068">
        <v>55.905661449999997</v>
      </c>
    </row>
    <row r="1069" spans="1:10">
      <c r="A1069" s="25">
        <v>40137</v>
      </c>
      <c r="B1069" s="21">
        <v>72</v>
      </c>
      <c r="C1069" s="21" t="s">
        <v>130</v>
      </c>
      <c r="D1069" s="21">
        <v>394.40100000000001</v>
      </c>
      <c r="E1069" s="21">
        <v>3610.5949260000002</v>
      </c>
      <c r="F1069" s="21">
        <v>2.0355991160000002</v>
      </c>
      <c r="G1069" s="21">
        <v>4.6284453750000001</v>
      </c>
      <c r="H1069">
        <f t="shared" si="71"/>
        <v>4.3980190989999994E-2</v>
      </c>
      <c r="I1069" s="21" t="s">
        <v>127</v>
      </c>
      <c r="J1069" s="21">
        <v>43.980190989999997</v>
      </c>
    </row>
    <row r="1070" spans="1:10">
      <c r="A1070" s="25">
        <v>40137</v>
      </c>
      <c r="B1070">
        <v>72</v>
      </c>
      <c r="C1070" t="s">
        <v>50</v>
      </c>
      <c r="D1070">
        <v>317.93299999999999</v>
      </c>
      <c r="E1070">
        <v>637771.06129999994</v>
      </c>
      <c r="F1070">
        <v>0.71690063420000005</v>
      </c>
      <c r="G1070">
        <v>2.1103293120000002</v>
      </c>
      <c r="H1070">
        <v>33.971031449999998</v>
      </c>
      <c r="I1070" t="s">
        <v>131</v>
      </c>
      <c r="J1070" t="s">
        <v>128</v>
      </c>
    </row>
    <row r="1071" spans="1:10">
      <c r="A1071" s="25">
        <v>40137</v>
      </c>
      <c r="B1071">
        <v>72</v>
      </c>
      <c r="C1071" t="s">
        <v>49</v>
      </c>
      <c r="D1071">
        <v>315.887</v>
      </c>
      <c r="E1071">
        <v>339329.01169999997</v>
      </c>
      <c r="F1071">
        <v>0.67346826689999995</v>
      </c>
      <c r="G1071">
        <v>1.9618065950000001</v>
      </c>
      <c r="H1071">
        <v>34.328983739999998</v>
      </c>
      <c r="I1071" t="s">
        <v>131</v>
      </c>
      <c r="J1071" t="s">
        <v>128</v>
      </c>
    </row>
    <row r="1072" spans="1:10">
      <c r="A1072" s="25">
        <v>40137</v>
      </c>
      <c r="B1072">
        <v>72</v>
      </c>
      <c r="C1072" t="s">
        <v>48</v>
      </c>
      <c r="D1072">
        <v>766.49</v>
      </c>
      <c r="E1072">
        <v>189764.21830000001</v>
      </c>
      <c r="F1072">
        <v>0.57473185950000005</v>
      </c>
      <c r="G1072">
        <v>1.8275437000000001</v>
      </c>
      <c r="H1072">
        <v>31.44832375</v>
      </c>
      <c r="I1072" t="s">
        <v>131</v>
      </c>
      <c r="J1072" t="s">
        <v>128</v>
      </c>
    </row>
    <row r="1073" spans="1:10">
      <c r="A1073" s="25">
        <v>40137</v>
      </c>
      <c r="B1073">
        <v>72</v>
      </c>
      <c r="C1073" t="s">
        <v>47</v>
      </c>
      <c r="D1073">
        <v>279.077</v>
      </c>
      <c r="E1073">
        <v>10145.990589999999</v>
      </c>
      <c r="F1073">
        <v>8.5474938360000002E-2</v>
      </c>
      <c r="G1073">
        <v>1.5150255269999999</v>
      </c>
      <c r="H1073">
        <v>5.641815062</v>
      </c>
      <c r="I1073" t="s">
        <v>131</v>
      </c>
      <c r="J1073" t="s">
        <v>128</v>
      </c>
    </row>
    <row r="1074" spans="1:10">
      <c r="A1074" s="25">
        <v>40137</v>
      </c>
      <c r="B1074">
        <v>72</v>
      </c>
      <c r="C1074" t="s">
        <v>46</v>
      </c>
      <c r="D1074">
        <v>285.21300000000002</v>
      </c>
      <c r="E1074">
        <v>148251.88800000001</v>
      </c>
      <c r="F1074">
        <v>0.161168161</v>
      </c>
      <c r="G1074">
        <v>2.4471377790000002</v>
      </c>
      <c r="H1074">
        <v>6.5859863860000001</v>
      </c>
      <c r="I1074" t="s">
        <v>131</v>
      </c>
      <c r="J1074" t="s">
        <v>128</v>
      </c>
    </row>
    <row r="1075" spans="1:10">
      <c r="A1075" s="25">
        <v>40137</v>
      </c>
      <c r="B1075">
        <v>72</v>
      </c>
      <c r="C1075" t="s">
        <v>45</v>
      </c>
      <c r="D1075">
        <v>257.61</v>
      </c>
      <c r="E1075">
        <v>162574.0399</v>
      </c>
      <c r="F1075">
        <v>2.233766635E-2</v>
      </c>
      <c r="G1075">
        <v>1.1125625349999999</v>
      </c>
      <c r="H1075">
        <v>2.0077672620000002</v>
      </c>
      <c r="I1075" t="s">
        <v>131</v>
      </c>
      <c r="J1075" t="s">
        <v>128</v>
      </c>
    </row>
    <row r="1076" spans="1:10">
      <c r="A1076" s="25">
        <v>40137</v>
      </c>
      <c r="B1076">
        <v>72</v>
      </c>
      <c r="C1076" t="s">
        <v>84</v>
      </c>
      <c r="D1076">
        <v>259.37200000000001</v>
      </c>
      <c r="E1076">
        <v>109098.89659999999</v>
      </c>
      <c r="F1076">
        <v>2.3200614059999999E-2</v>
      </c>
      <c r="G1076">
        <v>1.161842204</v>
      </c>
      <c r="H1076">
        <v>1.9968816739999999</v>
      </c>
      <c r="I1076" t="s">
        <v>131</v>
      </c>
      <c r="J1076" t="s">
        <v>128</v>
      </c>
    </row>
    <row r="1077" spans="1:10">
      <c r="A1077" s="25">
        <v>40137</v>
      </c>
      <c r="B1077">
        <v>72</v>
      </c>
      <c r="C1077" t="s">
        <v>83</v>
      </c>
      <c r="D1077">
        <v>589.59199999999998</v>
      </c>
      <c r="E1077">
        <v>8562.9893769999999</v>
      </c>
      <c r="F1077">
        <v>1.406672604E-2</v>
      </c>
      <c r="G1077">
        <v>1.832108101</v>
      </c>
      <c r="H1077">
        <v>0.76778908589999995</v>
      </c>
      <c r="I1077" t="s">
        <v>131</v>
      </c>
      <c r="J1077" t="s">
        <v>128</v>
      </c>
    </row>
    <row r="1078" spans="1:10">
      <c r="A1078" s="25">
        <v>40137</v>
      </c>
      <c r="B1078">
        <v>72</v>
      </c>
      <c r="C1078" t="s">
        <v>82</v>
      </c>
      <c r="D1078">
        <v>214.91399999999999</v>
      </c>
      <c r="E1078">
        <v>36069.816639999997</v>
      </c>
      <c r="F1078">
        <v>6.9759670539999999E-2</v>
      </c>
      <c r="G1078">
        <v>1.1033060450000001</v>
      </c>
      <c r="H1078">
        <v>6.3227851289999997</v>
      </c>
      <c r="I1078" t="s">
        <v>131</v>
      </c>
      <c r="J1078" t="s">
        <v>128</v>
      </c>
    </row>
    <row r="1079" spans="1:10">
      <c r="A1079" s="25">
        <v>40137</v>
      </c>
      <c r="B1079">
        <v>72</v>
      </c>
      <c r="C1079" t="s">
        <v>81</v>
      </c>
      <c r="D1079">
        <v>213.61699999999999</v>
      </c>
      <c r="E1079">
        <v>86153.530780000001</v>
      </c>
      <c r="F1079">
        <v>6.7791817860000006E-2</v>
      </c>
      <c r="G1079">
        <v>1.113878317</v>
      </c>
      <c r="H1079">
        <v>6.0861062510000004</v>
      </c>
      <c r="I1079" t="s">
        <v>131</v>
      </c>
      <c r="J1079" t="s">
        <v>128</v>
      </c>
    </row>
    <row r="1080" spans="1:10">
      <c r="A1080" s="25">
        <v>40137</v>
      </c>
      <c r="B1080">
        <v>72</v>
      </c>
      <c r="C1080" t="s">
        <v>80</v>
      </c>
      <c r="D1080">
        <v>407.77100000000002</v>
      </c>
      <c r="E1080">
        <v>133248.25450000001</v>
      </c>
      <c r="F1080">
        <v>2.02606774E-3</v>
      </c>
      <c r="G1080">
        <v>2.2860799969999999</v>
      </c>
      <c r="H1080">
        <v>8.8626283530000002E-2</v>
      </c>
      <c r="I1080" t="s">
        <v>131</v>
      </c>
      <c r="J1080" t="s">
        <v>128</v>
      </c>
    </row>
    <row r="1081" spans="1:10">
      <c r="A1081" s="25">
        <v>40137</v>
      </c>
      <c r="B1081">
        <v>72</v>
      </c>
      <c r="C1081" t="s">
        <v>79</v>
      </c>
      <c r="D1081">
        <v>421.55200000000002</v>
      </c>
      <c r="E1081">
        <v>48275.793310000001</v>
      </c>
      <c r="F1081">
        <v>9.5816693289999997E-4</v>
      </c>
      <c r="G1081">
        <v>1.0732607380000001</v>
      </c>
      <c r="H1081">
        <v>8.9276249390000006E-2</v>
      </c>
      <c r="I1081" t="s">
        <v>131</v>
      </c>
      <c r="J1081" t="s">
        <v>128</v>
      </c>
    </row>
    <row r="1082" spans="1:10">
      <c r="A1082" s="25">
        <v>40137</v>
      </c>
      <c r="B1082">
        <v>73</v>
      </c>
      <c r="C1082" t="s">
        <v>126</v>
      </c>
      <c r="D1082">
        <v>396.15300000000002</v>
      </c>
      <c r="E1082">
        <v>8530.3889089999993</v>
      </c>
      <c r="F1082">
        <v>0.89042772690000005</v>
      </c>
      <c r="G1082">
        <v>1.1351844120000001</v>
      </c>
      <c r="H1082">
        <f t="shared" ref="H1082:H1084" si="72">J1082/1000</f>
        <v>7.8439037510000004E-2</v>
      </c>
      <c r="I1082" t="s">
        <v>127</v>
      </c>
      <c r="J1082">
        <v>78.439037510000006</v>
      </c>
    </row>
    <row r="1083" spans="1:10">
      <c r="A1083" s="25">
        <v>40137</v>
      </c>
      <c r="B1083">
        <v>73</v>
      </c>
      <c r="C1083" t="s">
        <v>129</v>
      </c>
      <c r="D1083">
        <v>308.21499999999997</v>
      </c>
      <c r="E1083">
        <v>6179.4477040000002</v>
      </c>
      <c r="F1083">
        <v>3.3678952089999998</v>
      </c>
      <c r="G1083">
        <v>3.8802940349999999</v>
      </c>
      <c r="H1083">
        <f t="shared" si="72"/>
        <v>8.6794845409999988E-2</v>
      </c>
      <c r="I1083" t="s">
        <v>127</v>
      </c>
      <c r="J1083">
        <v>86.794845409999994</v>
      </c>
    </row>
    <row r="1084" spans="1:10">
      <c r="A1084" s="25">
        <v>40137</v>
      </c>
      <c r="B1084" s="21">
        <v>73</v>
      </c>
      <c r="C1084" s="21" t="s">
        <v>130</v>
      </c>
      <c r="D1084" s="21">
        <v>394.40100000000001</v>
      </c>
      <c r="E1084" s="21">
        <v>6215.7772430000005</v>
      </c>
      <c r="F1084" s="21">
        <v>0.80355111400000001</v>
      </c>
      <c r="G1084" s="21">
        <v>1.061303806</v>
      </c>
      <c r="H1084">
        <f t="shared" si="72"/>
        <v>7.5713580710000006E-2</v>
      </c>
      <c r="I1084" s="21" t="s">
        <v>127</v>
      </c>
      <c r="J1084" s="21">
        <v>75.713580710000002</v>
      </c>
    </row>
    <row r="1085" spans="1:10">
      <c r="A1085" s="25">
        <v>40137</v>
      </c>
      <c r="B1085">
        <v>73</v>
      </c>
      <c r="C1085" t="s">
        <v>50</v>
      </c>
      <c r="D1085">
        <v>317.93299999999999</v>
      </c>
      <c r="E1085">
        <v>1043933.057</v>
      </c>
      <c r="F1085">
        <v>0.37401970039999999</v>
      </c>
      <c r="G1085">
        <v>0.67263258709999996</v>
      </c>
      <c r="H1085">
        <v>55.605349429999997</v>
      </c>
      <c r="I1085" t="s">
        <v>131</v>
      </c>
      <c r="J1085" t="s">
        <v>128</v>
      </c>
    </row>
    <row r="1086" spans="1:10">
      <c r="A1086" s="25">
        <v>40137</v>
      </c>
      <c r="B1086">
        <v>73</v>
      </c>
      <c r="C1086" t="s">
        <v>49</v>
      </c>
      <c r="D1086">
        <v>315.887</v>
      </c>
      <c r="E1086">
        <v>553102.59600000002</v>
      </c>
      <c r="F1086">
        <v>0.4319709927</v>
      </c>
      <c r="G1086">
        <v>0.77198512630000005</v>
      </c>
      <c r="H1086">
        <v>55.955869870000001</v>
      </c>
      <c r="I1086" t="s">
        <v>131</v>
      </c>
      <c r="J1086" t="s">
        <v>128</v>
      </c>
    </row>
    <row r="1087" spans="1:10">
      <c r="A1087" s="25">
        <v>40137</v>
      </c>
      <c r="B1087">
        <v>73</v>
      </c>
      <c r="C1087" t="s">
        <v>48</v>
      </c>
      <c r="D1087">
        <v>766.49</v>
      </c>
      <c r="E1087">
        <v>162554.6036</v>
      </c>
      <c r="F1087">
        <v>0.4283846227</v>
      </c>
      <c r="G1087">
        <v>1.590198808</v>
      </c>
      <c r="H1087">
        <v>26.939060730000001</v>
      </c>
      <c r="I1087" t="s">
        <v>131</v>
      </c>
      <c r="J1087" t="s">
        <v>128</v>
      </c>
    </row>
    <row r="1088" spans="1:10">
      <c r="A1088" s="25">
        <v>40137</v>
      </c>
      <c r="B1088">
        <v>73</v>
      </c>
      <c r="C1088" t="s">
        <v>47</v>
      </c>
      <c r="D1088">
        <v>279.077</v>
      </c>
      <c r="E1088">
        <v>11343.91401</v>
      </c>
      <c r="F1088">
        <v>0.124170873</v>
      </c>
      <c r="G1088">
        <v>1.9684863960000001</v>
      </c>
      <c r="H1088">
        <v>6.3079365569999997</v>
      </c>
      <c r="I1088" t="s">
        <v>131</v>
      </c>
      <c r="J1088" t="s">
        <v>128</v>
      </c>
    </row>
    <row r="1089" spans="1:10">
      <c r="A1089" s="25">
        <v>40137</v>
      </c>
      <c r="B1089">
        <v>73</v>
      </c>
      <c r="C1089" t="s">
        <v>46</v>
      </c>
      <c r="D1089">
        <v>285.21300000000002</v>
      </c>
      <c r="E1089">
        <v>165280.66399999999</v>
      </c>
      <c r="F1089">
        <v>0.16056518319999999</v>
      </c>
      <c r="G1089">
        <v>2.1867983340000001</v>
      </c>
      <c r="H1089">
        <v>7.3424778460000004</v>
      </c>
      <c r="I1089" t="s">
        <v>131</v>
      </c>
      <c r="J1089" t="s">
        <v>128</v>
      </c>
    </row>
    <row r="1090" spans="1:10">
      <c r="A1090" s="25">
        <v>40137</v>
      </c>
      <c r="B1090">
        <v>73</v>
      </c>
      <c r="C1090" t="s">
        <v>45</v>
      </c>
      <c r="D1090">
        <v>257.61</v>
      </c>
      <c r="E1090">
        <v>120796.3836</v>
      </c>
      <c r="F1090">
        <v>3.3640326509999999E-2</v>
      </c>
      <c r="G1090">
        <v>2.2549872959999999</v>
      </c>
      <c r="H1090">
        <v>1.491818893</v>
      </c>
      <c r="I1090" t="s">
        <v>131</v>
      </c>
      <c r="J1090" t="s">
        <v>128</v>
      </c>
    </row>
    <row r="1091" spans="1:10">
      <c r="A1091" s="25">
        <v>40137</v>
      </c>
      <c r="B1091">
        <v>73</v>
      </c>
      <c r="C1091" t="s">
        <v>84</v>
      </c>
      <c r="D1091">
        <v>259.37200000000001</v>
      </c>
      <c r="E1091">
        <v>81439.618289999999</v>
      </c>
      <c r="F1091">
        <v>3.1433553250000003E-2</v>
      </c>
      <c r="G1091">
        <v>2.1087532929999999</v>
      </c>
      <c r="H1091">
        <v>1.490622605</v>
      </c>
      <c r="I1091" t="s">
        <v>131</v>
      </c>
      <c r="J1091" t="s">
        <v>128</v>
      </c>
    </row>
    <row r="1092" spans="1:10">
      <c r="A1092" s="25">
        <v>40137</v>
      </c>
      <c r="B1092">
        <v>73</v>
      </c>
      <c r="C1092" t="s">
        <v>83</v>
      </c>
      <c r="D1092">
        <v>589.59199999999998</v>
      </c>
      <c r="E1092">
        <v>18611.00116</v>
      </c>
      <c r="F1092">
        <v>2.384533812E-2</v>
      </c>
      <c r="G1092">
        <v>1.428950615</v>
      </c>
      <c r="H1092">
        <v>1.6687307360000001</v>
      </c>
      <c r="I1092" t="s">
        <v>131</v>
      </c>
      <c r="J1092" t="s">
        <v>128</v>
      </c>
    </row>
    <row r="1093" spans="1:10">
      <c r="A1093" s="25">
        <v>40137</v>
      </c>
      <c r="B1093">
        <v>73</v>
      </c>
      <c r="C1093" t="s">
        <v>82</v>
      </c>
      <c r="D1093">
        <v>214.91399999999999</v>
      </c>
      <c r="E1093">
        <v>35985.072630000002</v>
      </c>
      <c r="F1093">
        <v>4.7578852720000002E-2</v>
      </c>
      <c r="G1093">
        <v>0.7542704496</v>
      </c>
      <c r="H1093">
        <v>6.3079301000000001</v>
      </c>
      <c r="I1093" t="s">
        <v>131</v>
      </c>
      <c r="J1093" t="s">
        <v>128</v>
      </c>
    </row>
    <row r="1094" spans="1:10">
      <c r="A1094" s="25">
        <v>40137</v>
      </c>
      <c r="B1094">
        <v>73</v>
      </c>
      <c r="C1094" t="s">
        <v>81</v>
      </c>
      <c r="D1094">
        <v>213.61699999999999</v>
      </c>
      <c r="E1094">
        <v>85854.169750000001</v>
      </c>
      <c r="F1094">
        <v>4.766893899E-2</v>
      </c>
      <c r="G1094">
        <v>0.78597302920000001</v>
      </c>
      <c r="H1094">
        <v>6.0649586209999997</v>
      </c>
      <c r="I1094" t="s">
        <v>131</v>
      </c>
      <c r="J1094" t="s">
        <v>128</v>
      </c>
    </row>
    <row r="1095" spans="1:10">
      <c r="A1095" s="25">
        <v>40137</v>
      </c>
      <c r="B1095">
        <v>73</v>
      </c>
      <c r="C1095" t="s">
        <v>80</v>
      </c>
      <c r="D1095">
        <v>407.77100000000002</v>
      </c>
      <c r="E1095">
        <v>150749.8701</v>
      </c>
      <c r="F1095">
        <v>2.1246750590000001E-3</v>
      </c>
      <c r="G1095">
        <v>2.1190176009999999</v>
      </c>
      <c r="H1095">
        <v>0.10026698489999999</v>
      </c>
      <c r="I1095" t="s">
        <v>131</v>
      </c>
      <c r="J1095" t="s">
        <v>128</v>
      </c>
    </row>
    <row r="1096" spans="1:10">
      <c r="A1096" s="25">
        <v>40137</v>
      </c>
      <c r="B1096">
        <v>73</v>
      </c>
      <c r="C1096" t="s">
        <v>79</v>
      </c>
      <c r="D1096">
        <v>421.55200000000002</v>
      </c>
      <c r="E1096">
        <v>54718.811099999999</v>
      </c>
      <c r="F1096">
        <v>1.922142478E-3</v>
      </c>
      <c r="G1096">
        <v>1.8995135949999999</v>
      </c>
      <c r="H1096">
        <v>0.1011912988</v>
      </c>
      <c r="I1096" t="s">
        <v>131</v>
      </c>
      <c r="J1096" t="s">
        <v>128</v>
      </c>
    </row>
    <row r="1097" spans="1:10">
      <c r="A1097" s="25">
        <v>40137</v>
      </c>
      <c r="B1097">
        <v>74</v>
      </c>
      <c r="C1097" t="s">
        <v>126</v>
      </c>
      <c r="D1097">
        <v>396.15300000000002</v>
      </c>
      <c r="E1097">
        <v>8943.2063350000008</v>
      </c>
      <c r="F1097">
        <v>0.73578230420000001</v>
      </c>
      <c r="G1097">
        <v>0.8947313683</v>
      </c>
      <c r="H1097">
        <f t="shared" ref="H1097:H1099" si="73">J1097/1000</f>
        <v>8.2234995919999998E-2</v>
      </c>
      <c r="I1097" t="s">
        <v>127</v>
      </c>
      <c r="J1097">
        <v>82.234995920000003</v>
      </c>
    </row>
    <row r="1098" spans="1:10">
      <c r="A1098" s="25">
        <v>40137</v>
      </c>
      <c r="B1098">
        <v>74</v>
      </c>
      <c r="C1098" t="s">
        <v>129</v>
      </c>
      <c r="D1098">
        <v>308.21499999999997</v>
      </c>
      <c r="E1098">
        <v>6776.2413580000002</v>
      </c>
      <c r="F1098">
        <v>1.3363609789999999</v>
      </c>
      <c r="G1098">
        <v>1.4040760999999999</v>
      </c>
      <c r="H1098">
        <f t="shared" si="73"/>
        <v>9.5177247110000002E-2</v>
      </c>
      <c r="I1098" t="s">
        <v>127</v>
      </c>
      <c r="J1098">
        <v>95.177247109999996</v>
      </c>
    </row>
    <row r="1099" spans="1:10">
      <c r="A1099" s="25">
        <v>40137</v>
      </c>
      <c r="B1099" s="21">
        <v>74</v>
      </c>
      <c r="C1099" s="21" t="s">
        <v>130</v>
      </c>
      <c r="D1099" s="21">
        <v>394.40100000000001</v>
      </c>
      <c r="E1099" s="21">
        <v>6602.7614409999996</v>
      </c>
      <c r="F1099" s="21">
        <v>2.1165776439999999</v>
      </c>
      <c r="G1099" s="21">
        <v>2.6316628799999999</v>
      </c>
      <c r="H1099">
        <f t="shared" si="73"/>
        <v>8.0427385300000001E-2</v>
      </c>
      <c r="I1099" s="21" t="s">
        <v>127</v>
      </c>
      <c r="J1099" s="21">
        <v>80.427385299999997</v>
      </c>
    </row>
    <row r="1100" spans="1:10">
      <c r="A1100" s="25">
        <v>40137</v>
      </c>
      <c r="B1100">
        <v>74</v>
      </c>
      <c r="C1100" t="s">
        <v>50</v>
      </c>
      <c r="D1100">
        <v>317.93299999999999</v>
      </c>
      <c r="E1100">
        <v>338214.54210000002</v>
      </c>
      <c r="F1100">
        <v>0.41824870069999998</v>
      </c>
      <c r="G1100">
        <v>2.3216588269999998</v>
      </c>
      <c r="H1100">
        <v>18.01508025</v>
      </c>
      <c r="I1100" t="s">
        <v>131</v>
      </c>
      <c r="J1100" t="s">
        <v>128</v>
      </c>
    </row>
    <row r="1101" spans="1:10">
      <c r="A1101" s="25">
        <v>40137</v>
      </c>
      <c r="B1101">
        <v>74</v>
      </c>
      <c r="C1101" t="s">
        <v>49</v>
      </c>
      <c r="D1101">
        <v>315.887</v>
      </c>
      <c r="E1101">
        <v>179807.3198</v>
      </c>
      <c r="F1101">
        <v>0.40529728349999999</v>
      </c>
      <c r="G1101">
        <v>2.2280573769999998</v>
      </c>
      <c r="H1101">
        <v>18.190612489999999</v>
      </c>
      <c r="I1101" t="s">
        <v>131</v>
      </c>
      <c r="J1101" t="s">
        <v>128</v>
      </c>
    </row>
    <row r="1102" spans="1:10">
      <c r="A1102" s="25">
        <v>40137</v>
      </c>
      <c r="B1102">
        <v>74</v>
      </c>
      <c r="C1102" t="s">
        <v>48</v>
      </c>
      <c r="D1102">
        <v>766.49</v>
      </c>
      <c r="E1102">
        <v>164961.76519999999</v>
      </c>
      <c r="F1102">
        <v>0.28766206729999999</v>
      </c>
      <c r="G1102">
        <v>1.052243196</v>
      </c>
      <c r="H1102">
        <v>27.337983120000001</v>
      </c>
      <c r="I1102" t="s">
        <v>131</v>
      </c>
      <c r="J1102" t="s">
        <v>128</v>
      </c>
    </row>
    <row r="1103" spans="1:10">
      <c r="A1103" s="25">
        <v>40137</v>
      </c>
      <c r="B1103">
        <v>74</v>
      </c>
      <c r="C1103" t="s">
        <v>47</v>
      </c>
      <c r="D1103">
        <v>279.077</v>
      </c>
      <c r="E1103">
        <v>3801.027975</v>
      </c>
      <c r="F1103">
        <v>1.703415757E-2</v>
      </c>
      <c r="G1103">
        <v>0.80592606779999998</v>
      </c>
      <c r="H1103">
        <v>2.1136129289999999</v>
      </c>
      <c r="I1103" t="s">
        <v>131</v>
      </c>
      <c r="J1103" t="s">
        <v>128</v>
      </c>
    </row>
    <row r="1104" spans="1:10">
      <c r="A1104" s="25">
        <v>40137</v>
      </c>
      <c r="B1104">
        <v>74</v>
      </c>
      <c r="C1104" t="s">
        <v>46</v>
      </c>
      <c r="D1104">
        <v>285.21300000000002</v>
      </c>
      <c r="E1104">
        <v>55869.607770000002</v>
      </c>
      <c r="F1104">
        <v>2.7328926470000001E-2</v>
      </c>
      <c r="G1104">
        <v>1.101098964</v>
      </c>
      <c r="H1104">
        <v>2.4819682310000002</v>
      </c>
      <c r="I1104" t="s">
        <v>131</v>
      </c>
      <c r="J1104" t="s">
        <v>128</v>
      </c>
    </row>
    <row r="1105" spans="1:10">
      <c r="A1105" s="25">
        <v>40137</v>
      </c>
      <c r="B1105">
        <v>74</v>
      </c>
      <c r="C1105" t="s">
        <v>45</v>
      </c>
      <c r="D1105">
        <v>257.61</v>
      </c>
      <c r="E1105">
        <v>132179.2654</v>
      </c>
      <c r="F1105">
        <v>5.3679150870000001E-3</v>
      </c>
      <c r="G1105">
        <v>0.32883658780000002</v>
      </c>
      <c r="H1105">
        <v>1.632395934</v>
      </c>
      <c r="I1105" t="s">
        <v>131</v>
      </c>
      <c r="J1105" t="s">
        <v>128</v>
      </c>
    </row>
    <row r="1106" spans="1:10">
      <c r="A1106" s="25">
        <v>40137</v>
      </c>
      <c r="B1106">
        <v>74</v>
      </c>
      <c r="C1106" t="s">
        <v>84</v>
      </c>
      <c r="D1106">
        <v>259.37200000000001</v>
      </c>
      <c r="E1106">
        <v>88935.60338</v>
      </c>
      <c r="F1106">
        <v>5.0992114069999999E-3</v>
      </c>
      <c r="G1106">
        <v>0.31325310789999999</v>
      </c>
      <c r="H1106">
        <v>1.627824682</v>
      </c>
      <c r="I1106" t="s">
        <v>131</v>
      </c>
      <c r="J1106" t="s">
        <v>128</v>
      </c>
    </row>
    <row r="1107" spans="1:10">
      <c r="A1107" s="25">
        <v>40137</v>
      </c>
      <c r="B1107">
        <v>74</v>
      </c>
      <c r="C1107" t="s">
        <v>83</v>
      </c>
      <c r="D1107">
        <v>589.59199999999998</v>
      </c>
      <c r="E1107">
        <v>2979.1803239999999</v>
      </c>
      <c r="F1107">
        <v>5.415819998E-3</v>
      </c>
      <c r="G1107">
        <v>2.027453495</v>
      </c>
      <c r="H1107">
        <v>0.26712425270000001</v>
      </c>
      <c r="I1107" t="s">
        <v>131</v>
      </c>
      <c r="J1107" t="s">
        <v>128</v>
      </c>
    </row>
    <row r="1108" spans="1:10">
      <c r="A1108" s="25">
        <v>40137</v>
      </c>
      <c r="B1108">
        <v>74</v>
      </c>
      <c r="C1108" t="s">
        <v>82</v>
      </c>
      <c r="D1108">
        <v>214.91399999999999</v>
      </c>
      <c r="E1108">
        <v>24640.660059999998</v>
      </c>
      <c r="F1108">
        <v>4.8227873499999997E-2</v>
      </c>
      <c r="G1108">
        <v>1.1165579990000001</v>
      </c>
      <c r="H1108">
        <v>4.3193343769999997</v>
      </c>
      <c r="I1108" t="s">
        <v>131</v>
      </c>
      <c r="J1108" t="s">
        <v>128</v>
      </c>
    </row>
    <row r="1109" spans="1:10">
      <c r="A1109" s="25">
        <v>40137</v>
      </c>
      <c r="B1109">
        <v>74</v>
      </c>
      <c r="C1109" t="s">
        <v>81</v>
      </c>
      <c r="D1109">
        <v>213.61699999999999</v>
      </c>
      <c r="E1109">
        <v>58639.062030000001</v>
      </c>
      <c r="F1109">
        <v>5.610450677E-2</v>
      </c>
      <c r="G1109">
        <v>1.354391702</v>
      </c>
      <c r="H1109">
        <v>4.142413651</v>
      </c>
      <c r="I1109" t="s">
        <v>131</v>
      </c>
      <c r="J1109" t="s">
        <v>128</v>
      </c>
    </row>
    <row r="1110" spans="1:10">
      <c r="A1110" s="25">
        <v>40137</v>
      </c>
      <c r="B1110">
        <v>74</v>
      </c>
      <c r="C1110" t="s">
        <v>80</v>
      </c>
      <c r="D1110">
        <v>407.77100000000002</v>
      </c>
      <c r="E1110">
        <v>68794.331120000003</v>
      </c>
      <c r="F1110">
        <v>1.0880516239999999E-3</v>
      </c>
      <c r="G1110">
        <v>2.3779123370000002</v>
      </c>
      <c r="H1110">
        <v>4.575659109E-2</v>
      </c>
      <c r="I1110" t="s">
        <v>131</v>
      </c>
      <c r="J1110" t="s">
        <v>128</v>
      </c>
    </row>
    <row r="1111" spans="1:10">
      <c r="A1111" s="25">
        <v>40137</v>
      </c>
      <c r="B1111">
        <v>74</v>
      </c>
      <c r="C1111" t="s">
        <v>79</v>
      </c>
      <c r="D1111">
        <v>421.55200000000002</v>
      </c>
      <c r="E1111">
        <v>25233.74062</v>
      </c>
      <c r="F1111">
        <v>2.7165784590000002E-4</v>
      </c>
      <c r="G1111">
        <v>0.58214892600000001</v>
      </c>
      <c r="H1111">
        <v>4.6664664949999997E-2</v>
      </c>
      <c r="I1111" t="s">
        <v>131</v>
      </c>
      <c r="J1111" t="s">
        <v>128</v>
      </c>
    </row>
    <row r="1112" spans="1:10">
      <c r="A1112" s="25">
        <v>40137</v>
      </c>
      <c r="B1112">
        <v>75</v>
      </c>
      <c r="C1112" t="s">
        <v>126</v>
      </c>
      <c r="D1112">
        <v>396.15300000000002</v>
      </c>
      <c r="E1112">
        <v>17637.321619999999</v>
      </c>
      <c r="F1112">
        <v>1.164358743</v>
      </c>
      <c r="G1112">
        <v>0.71794429670000004</v>
      </c>
      <c r="H1112">
        <f t="shared" ref="H1112:H1114" si="74">J1112/1000</f>
        <v>0.16217953800000001</v>
      </c>
      <c r="I1112" t="s">
        <v>127</v>
      </c>
      <c r="J1112">
        <v>162.17953800000001</v>
      </c>
    </row>
    <row r="1113" spans="1:10">
      <c r="A1113" s="25">
        <v>40137</v>
      </c>
      <c r="B1113">
        <v>75</v>
      </c>
      <c r="C1113" t="s">
        <v>129</v>
      </c>
      <c r="D1113">
        <v>308.21499999999997</v>
      </c>
      <c r="E1113">
        <v>13235.741120000001</v>
      </c>
      <c r="F1113">
        <v>0.53589385499999997</v>
      </c>
      <c r="G1113">
        <v>0.28826123320000002</v>
      </c>
      <c r="H1113">
        <f t="shared" si="74"/>
        <v>0.18590562769999999</v>
      </c>
      <c r="I1113" t="s">
        <v>127</v>
      </c>
      <c r="J1113">
        <v>185.9056277</v>
      </c>
    </row>
    <row r="1114" spans="1:10">
      <c r="A1114" s="25">
        <v>40137</v>
      </c>
      <c r="B1114" s="21">
        <v>75</v>
      </c>
      <c r="C1114" s="21" t="s">
        <v>130</v>
      </c>
      <c r="D1114" s="21">
        <v>394.40100000000001</v>
      </c>
      <c r="E1114" s="21">
        <v>13727.41099</v>
      </c>
      <c r="F1114" s="21">
        <v>3.0935674369999999</v>
      </c>
      <c r="G1114" s="21">
        <v>1.8500889439999999</v>
      </c>
      <c r="H1114">
        <f t="shared" si="74"/>
        <v>0.16721182230000001</v>
      </c>
      <c r="I1114" s="21" t="s">
        <v>127</v>
      </c>
      <c r="J1114" s="21">
        <v>167.21182229999999</v>
      </c>
    </row>
    <row r="1115" spans="1:10">
      <c r="A1115" s="25">
        <v>40137</v>
      </c>
      <c r="B1115">
        <v>75</v>
      </c>
      <c r="C1115" t="s">
        <v>50</v>
      </c>
      <c r="D1115">
        <v>317.93299999999999</v>
      </c>
      <c r="E1115">
        <v>451992.14309999999</v>
      </c>
      <c r="F1115">
        <v>0.66594493089999995</v>
      </c>
      <c r="G1115">
        <v>2.7660721740000001</v>
      </c>
      <c r="H1115">
        <v>24.075471969999999</v>
      </c>
      <c r="I1115" t="s">
        <v>131</v>
      </c>
      <c r="J1115" t="s">
        <v>128</v>
      </c>
    </row>
    <row r="1116" spans="1:10">
      <c r="A1116" s="25">
        <v>40137</v>
      </c>
      <c r="B1116">
        <v>75</v>
      </c>
      <c r="C1116" t="s">
        <v>49</v>
      </c>
      <c r="D1116">
        <v>315.887</v>
      </c>
      <c r="E1116">
        <v>239774.17240000001</v>
      </c>
      <c r="F1116">
        <v>0.68887911889999998</v>
      </c>
      <c r="G1116">
        <v>2.839884423</v>
      </c>
      <c r="H1116">
        <v>24.25729419</v>
      </c>
      <c r="I1116" t="s">
        <v>131</v>
      </c>
      <c r="J1116" t="s">
        <v>128</v>
      </c>
    </row>
    <row r="1117" spans="1:10">
      <c r="A1117" s="25">
        <v>40137</v>
      </c>
      <c r="B1117">
        <v>75</v>
      </c>
      <c r="C1117" t="s">
        <v>48</v>
      </c>
      <c r="D1117">
        <v>766.49</v>
      </c>
      <c r="E1117">
        <v>248828.96900000001</v>
      </c>
      <c r="F1117">
        <v>0.86734952890000006</v>
      </c>
      <c r="G1117">
        <v>2.1033426629999998</v>
      </c>
      <c r="H1117">
        <v>41.236720210000001</v>
      </c>
      <c r="I1117" t="s">
        <v>131</v>
      </c>
      <c r="J1117" t="s">
        <v>128</v>
      </c>
    </row>
    <row r="1118" spans="1:10">
      <c r="A1118" s="25">
        <v>40137</v>
      </c>
      <c r="B1118">
        <v>75</v>
      </c>
      <c r="C1118" t="s">
        <v>47</v>
      </c>
      <c r="D1118">
        <v>279.077</v>
      </c>
      <c r="E1118">
        <v>8653.8737779999992</v>
      </c>
      <c r="F1118">
        <v>0.1647749946</v>
      </c>
      <c r="G1118">
        <v>3.424178205</v>
      </c>
      <c r="H1118">
        <v>4.8121033640000004</v>
      </c>
      <c r="I1118" t="s">
        <v>131</v>
      </c>
      <c r="J1118" t="s">
        <v>128</v>
      </c>
    </row>
    <row r="1119" spans="1:10">
      <c r="A1119" s="25">
        <v>40137</v>
      </c>
      <c r="B1119">
        <v>75</v>
      </c>
      <c r="C1119" t="s">
        <v>46</v>
      </c>
      <c r="D1119">
        <v>285.21300000000002</v>
      </c>
      <c r="E1119">
        <v>126698.4782</v>
      </c>
      <c r="F1119">
        <v>0.17700170609999999</v>
      </c>
      <c r="G1119">
        <v>3.1447451659999999</v>
      </c>
      <c r="H1119">
        <v>5.6284912360000003</v>
      </c>
      <c r="I1119" t="s">
        <v>131</v>
      </c>
      <c r="J1119" t="s">
        <v>128</v>
      </c>
    </row>
    <row r="1120" spans="1:10">
      <c r="A1120" s="25">
        <v>40137</v>
      </c>
      <c r="B1120">
        <v>75</v>
      </c>
      <c r="C1120" t="s">
        <v>45</v>
      </c>
      <c r="D1120">
        <v>257.61</v>
      </c>
      <c r="E1120">
        <v>151417.11610000001</v>
      </c>
      <c r="F1120">
        <v>5.9363422229999997E-2</v>
      </c>
      <c r="G1120">
        <v>3.1745472010000002</v>
      </c>
      <c r="H1120">
        <v>1.869980771</v>
      </c>
      <c r="I1120" t="s">
        <v>131</v>
      </c>
      <c r="J1120" t="s">
        <v>128</v>
      </c>
    </row>
    <row r="1121" spans="1:10">
      <c r="A1121" s="25">
        <v>40137</v>
      </c>
      <c r="B1121">
        <v>75</v>
      </c>
      <c r="C1121" t="s">
        <v>84</v>
      </c>
      <c r="D1121">
        <v>259.37200000000001</v>
      </c>
      <c r="E1121">
        <v>101651.37760000001</v>
      </c>
      <c r="F1121">
        <v>5.6943516909999999E-2</v>
      </c>
      <c r="G1121">
        <v>3.0605469360000002</v>
      </c>
      <c r="H1121">
        <v>1.860566693</v>
      </c>
      <c r="I1121" t="s">
        <v>131</v>
      </c>
      <c r="J1121" t="s">
        <v>128</v>
      </c>
    </row>
    <row r="1122" spans="1:10">
      <c r="A1122" s="25">
        <v>40137</v>
      </c>
      <c r="B1122">
        <v>75</v>
      </c>
      <c r="C1122" t="s">
        <v>83</v>
      </c>
      <c r="D1122">
        <v>589.59199999999998</v>
      </c>
      <c r="E1122">
        <v>25083.784950000001</v>
      </c>
      <c r="F1122">
        <v>4.7189678559999997E-2</v>
      </c>
      <c r="G1122">
        <v>2.098154289</v>
      </c>
      <c r="H1122">
        <v>2.249104311</v>
      </c>
      <c r="I1122" t="s">
        <v>131</v>
      </c>
      <c r="J1122" t="s">
        <v>128</v>
      </c>
    </row>
    <row r="1123" spans="1:10">
      <c r="A1123" s="25">
        <v>40137</v>
      </c>
      <c r="B1123">
        <v>75</v>
      </c>
      <c r="C1123" t="s">
        <v>82</v>
      </c>
      <c r="D1123">
        <v>214.91399999999999</v>
      </c>
      <c r="E1123">
        <v>29359.69846</v>
      </c>
      <c r="F1123">
        <v>2.7652336610000001E-2</v>
      </c>
      <c r="G1123">
        <v>0.53729865759999995</v>
      </c>
      <c r="H1123">
        <v>5.1465486130000002</v>
      </c>
      <c r="I1123" t="s">
        <v>131</v>
      </c>
      <c r="J1123" t="s">
        <v>128</v>
      </c>
    </row>
    <row r="1124" spans="1:10">
      <c r="A1124" s="25">
        <v>40137</v>
      </c>
      <c r="B1124">
        <v>75</v>
      </c>
      <c r="C1124" t="s">
        <v>81</v>
      </c>
      <c r="D1124">
        <v>213.61699999999999</v>
      </c>
      <c r="E1124">
        <v>70286.473629999993</v>
      </c>
      <c r="F1124">
        <v>2.5995943899999999E-2</v>
      </c>
      <c r="G1124">
        <v>0.52356111859999999</v>
      </c>
      <c r="H1124">
        <v>4.9652166619999996</v>
      </c>
      <c r="I1124" t="s">
        <v>131</v>
      </c>
      <c r="J1124" t="s">
        <v>128</v>
      </c>
    </row>
    <row r="1125" spans="1:10">
      <c r="A1125" s="25">
        <v>40137</v>
      </c>
      <c r="B1125">
        <v>75</v>
      </c>
      <c r="C1125" t="s">
        <v>80</v>
      </c>
      <c r="D1125">
        <v>407.77100000000002</v>
      </c>
      <c r="E1125">
        <v>87190.499330000006</v>
      </c>
      <c r="F1125">
        <v>1.8736986249999999E-3</v>
      </c>
      <c r="G1125">
        <v>3.230944992</v>
      </c>
      <c r="H1125">
        <v>5.7992278729999999E-2</v>
      </c>
      <c r="I1125" t="s">
        <v>131</v>
      </c>
      <c r="J1125" t="s">
        <v>128</v>
      </c>
    </row>
    <row r="1126" spans="1:10">
      <c r="A1126" s="25">
        <v>40137</v>
      </c>
      <c r="B1126">
        <v>75</v>
      </c>
      <c r="C1126" t="s">
        <v>79</v>
      </c>
      <c r="D1126">
        <v>421.55200000000002</v>
      </c>
      <c r="E1126">
        <v>31573.62775</v>
      </c>
      <c r="F1126">
        <v>1.8829924049999999E-3</v>
      </c>
      <c r="G1126">
        <v>3.2249097579999999</v>
      </c>
      <c r="H1126">
        <v>5.8388995220000003E-2</v>
      </c>
      <c r="I1126" t="s">
        <v>131</v>
      </c>
      <c r="J1126" t="s">
        <v>128</v>
      </c>
    </row>
    <row r="1127" spans="1:10">
      <c r="A1127" s="25">
        <v>40137</v>
      </c>
      <c r="B1127">
        <v>76</v>
      </c>
      <c r="C1127" t="s">
        <v>126</v>
      </c>
      <c r="D1127">
        <v>396.15300000000002</v>
      </c>
      <c r="E1127">
        <v>6141.1086210000003</v>
      </c>
      <c r="F1127">
        <v>1.4742881919999999</v>
      </c>
      <c r="G1127">
        <v>2.6107914609999998</v>
      </c>
      <c r="H1127">
        <f t="shared" ref="H1127:H1129" si="75">J1127/1000</f>
        <v>5.6469013850000006E-2</v>
      </c>
      <c r="I1127" t="s">
        <v>127</v>
      </c>
      <c r="J1127">
        <v>56.469013850000003</v>
      </c>
    </row>
    <row r="1128" spans="1:10">
      <c r="A1128" s="25">
        <v>40137</v>
      </c>
      <c r="B1128">
        <v>76</v>
      </c>
      <c r="C1128" t="s">
        <v>129</v>
      </c>
      <c r="D1128">
        <v>308.21499999999997</v>
      </c>
      <c r="E1128">
        <v>4431.2640060000003</v>
      </c>
      <c r="F1128">
        <v>4.5919186080000003</v>
      </c>
      <c r="G1128">
        <v>7.3777219509999998</v>
      </c>
      <c r="H1128">
        <f t="shared" si="75"/>
        <v>6.2240331619999999E-2</v>
      </c>
      <c r="I1128" t="s">
        <v>127</v>
      </c>
      <c r="J1128">
        <v>62.240331619999999</v>
      </c>
    </row>
    <row r="1129" spans="1:10">
      <c r="A1129" s="25">
        <v>40137</v>
      </c>
      <c r="B1129" s="21">
        <v>76</v>
      </c>
      <c r="C1129" s="21" t="s">
        <v>130</v>
      </c>
      <c r="D1129" s="21">
        <v>394.40100000000001</v>
      </c>
      <c r="E1129" s="21">
        <v>4243.6315489999997</v>
      </c>
      <c r="F1129" s="21">
        <v>1.7605155910000001</v>
      </c>
      <c r="G1129" s="21">
        <v>3.4058370259999999</v>
      </c>
      <c r="H1129">
        <f t="shared" si="75"/>
        <v>5.1691128439999998E-2</v>
      </c>
      <c r="I1129" s="21" t="s">
        <v>127</v>
      </c>
      <c r="J1129" s="21">
        <v>51.69112844</v>
      </c>
    </row>
    <row r="1130" spans="1:10">
      <c r="A1130" s="25">
        <v>40137</v>
      </c>
      <c r="B1130">
        <v>76</v>
      </c>
      <c r="C1130" t="s">
        <v>50</v>
      </c>
      <c r="D1130">
        <v>317.93299999999999</v>
      </c>
      <c r="E1130">
        <v>464660.97389999998</v>
      </c>
      <c r="F1130">
        <v>0.15917812640000001</v>
      </c>
      <c r="G1130">
        <v>0.64313666039999995</v>
      </c>
      <c r="H1130">
        <v>24.75028034</v>
      </c>
      <c r="I1130" t="s">
        <v>131</v>
      </c>
      <c r="J1130" t="s">
        <v>128</v>
      </c>
    </row>
    <row r="1131" spans="1:10">
      <c r="A1131" s="25">
        <v>40137</v>
      </c>
      <c r="B1131">
        <v>76</v>
      </c>
      <c r="C1131" t="s">
        <v>49</v>
      </c>
      <c r="D1131">
        <v>315.887</v>
      </c>
      <c r="E1131">
        <v>247306.38389999999</v>
      </c>
      <c r="F1131">
        <v>0.1792598282</v>
      </c>
      <c r="G1131">
        <v>0.71648597570000006</v>
      </c>
      <c r="H1131">
        <v>25.01930733</v>
      </c>
      <c r="I1131" t="s">
        <v>131</v>
      </c>
      <c r="J1131" t="s">
        <v>128</v>
      </c>
    </row>
    <row r="1132" spans="1:10">
      <c r="A1132" s="25">
        <v>40137</v>
      </c>
      <c r="B1132">
        <v>76</v>
      </c>
      <c r="C1132" t="s">
        <v>48</v>
      </c>
      <c r="D1132">
        <v>766.49</v>
      </c>
      <c r="E1132">
        <v>170180.04149999999</v>
      </c>
      <c r="F1132">
        <v>0.20718676850000001</v>
      </c>
      <c r="G1132">
        <v>0.73463263180000005</v>
      </c>
      <c r="H1132">
        <v>28.20277231</v>
      </c>
      <c r="I1132" t="s">
        <v>131</v>
      </c>
      <c r="J1132" t="s">
        <v>128</v>
      </c>
    </row>
    <row r="1133" spans="1:10">
      <c r="A1133" s="25">
        <v>40137</v>
      </c>
      <c r="B1133">
        <v>76</v>
      </c>
      <c r="C1133" t="s">
        <v>47</v>
      </c>
      <c r="D1133">
        <v>279.077</v>
      </c>
      <c r="E1133">
        <v>9101.2625680000001</v>
      </c>
      <c r="F1133">
        <v>5.8721832219999999E-2</v>
      </c>
      <c r="G1133">
        <v>1.160308739</v>
      </c>
      <c r="H1133">
        <v>5.0608799419999997</v>
      </c>
      <c r="I1133" t="s">
        <v>131</v>
      </c>
      <c r="J1133" t="s">
        <v>128</v>
      </c>
    </row>
    <row r="1134" spans="1:10">
      <c r="A1134" s="25">
        <v>40137</v>
      </c>
      <c r="B1134" s="21">
        <v>76</v>
      </c>
      <c r="C1134" s="21" t="s">
        <v>46</v>
      </c>
      <c r="D1134" s="21">
        <v>285.21300000000002</v>
      </c>
      <c r="E1134" s="21">
        <v>133312.51</v>
      </c>
      <c r="F1134" s="21">
        <v>5.7886653140000001E-2</v>
      </c>
      <c r="G1134" s="21">
        <v>0.97743286870000001</v>
      </c>
      <c r="H1134" s="21">
        <v>5.9223149739999998</v>
      </c>
      <c r="I1134" s="21" t="s">
        <v>131</v>
      </c>
      <c r="J1134" t="s">
        <v>128</v>
      </c>
    </row>
    <row r="1135" spans="1:10">
      <c r="A1135" s="25">
        <v>40137</v>
      </c>
      <c r="B1135">
        <v>76</v>
      </c>
      <c r="C1135" t="s">
        <v>45</v>
      </c>
      <c r="D1135">
        <v>257.61</v>
      </c>
      <c r="E1135">
        <v>111752.8563</v>
      </c>
      <c r="F1135">
        <v>1.2363472869999999E-2</v>
      </c>
      <c r="G1135">
        <v>0.89581777890000003</v>
      </c>
      <c r="H1135">
        <v>1.380132562</v>
      </c>
      <c r="I1135" t="s">
        <v>131</v>
      </c>
      <c r="J1135" t="s">
        <v>128</v>
      </c>
    </row>
    <row r="1136" spans="1:10">
      <c r="A1136" s="25">
        <v>40137</v>
      </c>
      <c r="B1136">
        <v>76</v>
      </c>
      <c r="C1136" t="s">
        <v>84</v>
      </c>
      <c r="D1136">
        <v>259.37200000000001</v>
      </c>
      <c r="E1136">
        <v>75327.048129999996</v>
      </c>
      <c r="F1136">
        <v>1.307082685E-2</v>
      </c>
      <c r="G1136">
        <v>0.94802576250000004</v>
      </c>
      <c r="H1136">
        <v>1.3787417360000001</v>
      </c>
      <c r="I1136" t="s">
        <v>131</v>
      </c>
      <c r="J1136" t="s">
        <v>128</v>
      </c>
    </row>
    <row r="1137" spans="1:10">
      <c r="A1137" s="25">
        <v>40137</v>
      </c>
      <c r="B1137">
        <v>76</v>
      </c>
      <c r="C1137" t="s">
        <v>83</v>
      </c>
      <c r="D1137">
        <v>589.59199999999998</v>
      </c>
      <c r="E1137">
        <v>5369.9143329999997</v>
      </c>
      <c r="F1137">
        <v>3.708800321E-3</v>
      </c>
      <c r="G1137">
        <v>0.77028167359999999</v>
      </c>
      <c r="H1137">
        <v>0.48148624690000003</v>
      </c>
      <c r="I1137" t="s">
        <v>131</v>
      </c>
      <c r="J1137" t="s">
        <v>128</v>
      </c>
    </row>
    <row r="1138" spans="1:10">
      <c r="A1138" s="25">
        <v>40137</v>
      </c>
      <c r="B1138">
        <v>76</v>
      </c>
      <c r="C1138" t="s">
        <v>82</v>
      </c>
      <c r="D1138">
        <v>214.91399999999999</v>
      </c>
      <c r="E1138">
        <v>19962.181970000001</v>
      </c>
      <c r="F1138">
        <v>4.8116722739999999E-2</v>
      </c>
      <c r="G1138">
        <v>1.375065991</v>
      </c>
      <c r="H1138">
        <v>3.499230077</v>
      </c>
      <c r="I1138" t="s">
        <v>131</v>
      </c>
      <c r="J1138" t="s">
        <v>128</v>
      </c>
    </row>
    <row r="1139" spans="1:10">
      <c r="A1139" s="25">
        <v>40137</v>
      </c>
      <c r="B1139">
        <v>76</v>
      </c>
      <c r="C1139" t="s">
        <v>81</v>
      </c>
      <c r="D1139">
        <v>213.61699999999999</v>
      </c>
      <c r="E1139">
        <v>47679.919569999998</v>
      </c>
      <c r="F1139">
        <v>4.3885035679999997E-2</v>
      </c>
      <c r="G1139">
        <v>1.302910225</v>
      </c>
      <c r="H1139">
        <v>3.3682317359999998</v>
      </c>
      <c r="I1139" t="s">
        <v>131</v>
      </c>
      <c r="J1139" t="s">
        <v>128</v>
      </c>
    </row>
    <row r="1140" spans="1:10">
      <c r="A1140" s="25">
        <v>40137</v>
      </c>
      <c r="B1140">
        <v>76</v>
      </c>
      <c r="C1140" t="s">
        <v>80</v>
      </c>
      <c r="D1140">
        <v>407.77100000000002</v>
      </c>
      <c r="E1140">
        <v>147738.16</v>
      </c>
      <c r="F1140">
        <v>7.5072436030000004E-4</v>
      </c>
      <c r="G1140">
        <v>0.76398848590000001</v>
      </c>
      <c r="H1140">
        <v>9.8263831730000001E-2</v>
      </c>
      <c r="I1140" t="s">
        <v>131</v>
      </c>
      <c r="J1140" t="s">
        <v>128</v>
      </c>
    </row>
    <row r="1141" spans="1:10">
      <c r="A1141" s="25">
        <v>40137</v>
      </c>
      <c r="B1141">
        <v>76</v>
      </c>
      <c r="C1141" t="s">
        <v>79</v>
      </c>
      <c r="D1141">
        <v>421.55200000000002</v>
      </c>
      <c r="E1141">
        <v>54294.517630000002</v>
      </c>
      <c r="F1141">
        <v>8.6800366850000004E-4</v>
      </c>
      <c r="G1141">
        <v>0.8644881888</v>
      </c>
      <c r="H1141">
        <v>0.1004066544</v>
      </c>
      <c r="I1141" t="s">
        <v>131</v>
      </c>
      <c r="J1141" t="s">
        <v>128</v>
      </c>
    </row>
    <row r="1142" spans="1:10">
      <c r="A1142" s="25">
        <v>40137</v>
      </c>
      <c r="B1142">
        <v>77</v>
      </c>
      <c r="C1142" t="s">
        <v>126</v>
      </c>
      <c r="D1142">
        <v>396.15300000000002</v>
      </c>
      <c r="E1142">
        <v>12196.22946</v>
      </c>
      <c r="F1142">
        <v>1.822452435</v>
      </c>
      <c r="G1142">
        <v>1.6250517330000001</v>
      </c>
      <c r="H1142">
        <f t="shared" ref="H1142:H1144" si="76">J1142/1000</f>
        <v>0.1121473487</v>
      </c>
      <c r="I1142" t="s">
        <v>127</v>
      </c>
      <c r="J1142">
        <v>112.14734869999999</v>
      </c>
    </row>
    <row r="1143" spans="1:10">
      <c r="A1143" s="25">
        <v>40137</v>
      </c>
      <c r="B1143">
        <v>77</v>
      </c>
      <c r="C1143" t="s">
        <v>129</v>
      </c>
      <c r="D1143">
        <v>308.21499999999997</v>
      </c>
      <c r="E1143">
        <v>8588.6383580000002</v>
      </c>
      <c r="F1143">
        <v>2.0208056010000002</v>
      </c>
      <c r="G1143">
        <v>1.675158664</v>
      </c>
      <c r="H1143">
        <f t="shared" si="76"/>
        <v>0.12063368350000001</v>
      </c>
      <c r="I1143" t="s">
        <v>127</v>
      </c>
      <c r="J1143">
        <v>120.6336835</v>
      </c>
    </row>
    <row r="1144" spans="1:10">
      <c r="A1144" s="25">
        <v>40137</v>
      </c>
      <c r="B1144" s="21">
        <v>77</v>
      </c>
      <c r="C1144" s="21" t="s">
        <v>130</v>
      </c>
      <c r="D1144" s="21">
        <v>394.40100000000001</v>
      </c>
      <c r="E1144" s="21">
        <v>9034.3273649999992</v>
      </c>
      <c r="F1144" s="21">
        <v>1.24932866</v>
      </c>
      <c r="G1144" s="21">
        <v>1.135278821</v>
      </c>
      <c r="H1144">
        <f t="shared" si="76"/>
        <v>0.1100459761</v>
      </c>
      <c r="I1144" s="21" t="s">
        <v>127</v>
      </c>
      <c r="J1144" s="21">
        <v>110.0459761</v>
      </c>
    </row>
    <row r="1145" spans="1:10">
      <c r="A1145" s="25">
        <v>40137</v>
      </c>
      <c r="B1145">
        <v>77</v>
      </c>
      <c r="C1145" t="s">
        <v>50</v>
      </c>
      <c r="D1145">
        <v>317.93299999999999</v>
      </c>
      <c r="E1145">
        <v>738274.11270000006</v>
      </c>
      <c r="F1145">
        <v>0.3686116223</v>
      </c>
      <c r="G1145">
        <v>0.93736225129999995</v>
      </c>
      <c r="H1145">
        <v>39.324351049999997</v>
      </c>
      <c r="I1145" t="s">
        <v>131</v>
      </c>
      <c r="J1145" t="s">
        <v>128</v>
      </c>
    </row>
    <row r="1146" spans="1:10">
      <c r="A1146" s="25">
        <v>40137</v>
      </c>
      <c r="B1146">
        <v>77</v>
      </c>
      <c r="C1146" t="s">
        <v>49</v>
      </c>
      <c r="D1146">
        <v>315.887</v>
      </c>
      <c r="E1146">
        <v>393716.93780000001</v>
      </c>
      <c r="F1146">
        <v>0.40601456689999998</v>
      </c>
      <c r="G1146">
        <v>1.019336469</v>
      </c>
      <c r="H1146">
        <v>39.83126077</v>
      </c>
      <c r="I1146" t="s">
        <v>131</v>
      </c>
      <c r="J1146" t="s">
        <v>128</v>
      </c>
    </row>
    <row r="1147" spans="1:10">
      <c r="A1147" s="25">
        <v>40137</v>
      </c>
      <c r="B1147">
        <v>77</v>
      </c>
      <c r="C1147" t="s">
        <v>48</v>
      </c>
      <c r="D1147">
        <v>766.49</v>
      </c>
      <c r="E1147">
        <v>200865.13</v>
      </c>
      <c r="F1147">
        <v>0.25604071890000002</v>
      </c>
      <c r="G1147">
        <v>0.76916818419999999</v>
      </c>
      <c r="H1147">
        <v>33.288001780000002</v>
      </c>
      <c r="I1147" t="s">
        <v>131</v>
      </c>
      <c r="J1147" t="s">
        <v>128</v>
      </c>
    </row>
    <row r="1148" spans="1:10">
      <c r="A1148" s="25">
        <v>40137</v>
      </c>
      <c r="B1148">
        <v>77</v>
      </c>
      <c r="C1148" t="s">
        <v>47</v>
      </c>
      <c r="D1148">
        <v>279.077</v>
      </c>
      <c r="E1148">
        <v>11170.117260000001</v>
      </c>
      <c r="F1148">
        <v>3.612628532E-2</v>
      </c>
      <c r="G1148">
        <v>0.5816224807</v>
      </c>
      <c r="H1148">
        <v>6.2112945279999998</v>
      </c>
      <c r="I1148" t="s">
        <v>131</v>
      </c>
      <c r="J1148" t="s">
        <v>128</v>
      </c>
    </row>
    <row r="1149" spans="1:10">
      <c r="A1149" s="25">
        <v>40137</v>
      </c>
      <c r="B1149" s="21">
        <v>77</v>
      </c>
      <c r="C1149" s="21" t="s">
        <v>46</v>
      </c>
      <c r="D1149" s="21">
        <v>285.21300000000002</v>
      </c>
      <c r="E1149" s="21">
        <v>162623.3688</v>
      </c>
      <c r="F1149" s="21">
        <v>8.0478993030000001E-2</v>
      </c>
      <c r="G1149" s="21">
        <v>1.1139840809999999</v>
      </c>
      <c r="H1149" s="21">
        <v>7.2244293629999996</v>
      </c>
      <c r="I1149" s="21" t="s">
        <v>131</v>
      </c>
      <c r="J1149" t="s">
        <v>128</v>
      </c>
    </row>
    <row r="1150" spans="1:10">
      <c r="A1150" s="25">
        <v>40137</v>
      </c>
      <c r="B1150">
        <v>77</v>
      </c>
      <c r="C1150" t="s">
        <v>45</v>
      </c>
      <c r="D1150">
        <v>257.61</v>
      </c>
      <c r="E1150">
        <v>64022.146699999998</v>
      </c>
      <c r="F1150">
        <v>3.0465109319999998E-3</v>
      </c>
      <c r="G1150">
        <v>0.3853100512</v>
      </c>
      <c r="H1150">
        <v>0.79066479639999998</v>
      </c>
      <c r="I1150" t="s">
        <v>131</v>
      </c>
      <c r="J1150" t="s">
        <v>128</v>
      </c>
    </row>
    <row r="1151" spans="1:10">
      <c r="A1151" s="25">
        <v>40137</v>
      </c>
      <c r="B1151">
        <v>77</v>
      </c>
      <c r="C1151" t="s">
        <v>84</v>
      </c>
      <c r="D1151">
        <v>259.37200000000001</v>
      </c>
      <c r="E1151">
        <v>43224.086920000002</v>
      </c>
      <c r="F1151">
        <v>4.0789996910000001E-3</v>
      </c>
      <c r="G1151">
        <v>0.51557977330000004</v>
      </c>
      <c r="H1151">
        <v>0.79114812140000002</v>
      </c>
      <c r="I1151" t="s">
        <v>131</v>
      </c>
      <c r="J1151" t="s">
        <v>128</v>
      </c>
    </row>
    <row r="1152" spans="1:10">
      <c r="A1152" s="25">
        <v>40137</v>
      </c>
      <c r="B1152">
        <v>77</v>
      </c>
      <c r="C1152" t="s">
        <v>83</v>
      </c>
      <c r="D1152">
        <v>589.59199999999998</v>
      </c>
      <c r="E1152">
        <v>7704.5461219999997</v>
      </c>
      <c r="F1152">
        <v>4.6642167509999997E-3</v>
      </c>
      <c r="G1152">
        <v>0.67517310760000004</v>
      </c>
      <c r="H1152">
        <v>0.69081791000000003</v>
      </c>
      <c r="I1152" t="s">
        <v>131</v>
      </c>
      <c r="J1152" t="s">
        <v>128</v>
      </c>
    </row>
    <row r="1153" spans="1:10">
      <c r="A1153" s="25">
        <v>40137</v>
      </c>
      <c r="B1153">
        <v>77</v>
      </c>
      <c r="C1153" t="s">
        <v>82</v>
      </c>
      <c r="D1153">
        <v>214.91399999999999</v>
      </c>
      <c r="E1153">
        <v>33988.471769999996</v>
      </c>
      <c r="F1153">
        <v>6.2208766190000001E-2</v>
      </c>
      <c r="G1153">
        <v>1.044132134</v>
      </c>
      <c r="H1153">
        <v>5.9579400140000001</v>
      </c>
      <c r="I1153" t="s">
        <v>131</v>
      </c>
      <c r="J1153" t="s">
        <v>128</v>
      </c>
    </row>
    <row r="1154" spans="1:10">
      <c r="A1154" s="25">
        <v>40137</v>
      </c>
      <c r="B1154">
        <v>77</v>
      </c>
      <c r="C1154" t="s">
        <v>81</v>
      </c>
      <c r="D1154">
        <v>213.61699999999999</v>
      </c>
      <c r="E1154">
        <v>81416.27622</v>
      </c>
      <c r="F1154">
        <v>7.6456513609999999E-2</v>
      </c>
      <c r="G1154">
        <v>1.329342244</v>
      </c>
      <c r="H1154">
        <v>5.7514544460000003</v>
      </c>
      <c r="I1154" t="s">
        <v>131</v>
      </c>
      <c r="J1154" t="s">
        <v>128</v>
      </c>
    </row>
    <row r="1155" spans="1:10">
      <c r="A1155" s="25">
        <v>40137</v>
      </c>
      <c r="B1155">
        <v>77</v>
      </c>
      <c r="C1155" t="s">
        <v>80</v>
      </c>
      <c r="D1155">
        <v>407.77100000000002</v>
      </c>
      <c r="E1155">
        <v>94272.897349999999</v>
      </c>
      <c r="F1155">
        <v>6.7356921139999999E-4</v>
      </c>
      <c r="G1155">
        <v>1.074222794</v>
      </c>
      <c r="H1155">
        <v>6.2702934160000001E-2</v>
      </c>
      <c r="I1155" t="s">
        <v>131</v>
      </c>
      <c r="J1155" t="s">
        <v>128</v>
      </c>
    </row>
    <row r="1156" spans="1:10">
      <c r="A1156" s="25">
        <v>40137</v>
      </c>
      <c r="B1156">
        <v>77</v>
      </c>
      <c r="C1156" t="s">
        <v>79</v>
      </c>
      <c r="D1156">
        <v>421.55200000000002</v>
      </c>
      <c r="E1156">
        <v>34334.232239999998</v>
      </c>
      <c r="F1156">
        <v>3.417170646E-4</v>
      </c>
      <c r="G1156">
        <v>0.53818651179999999</v>
      </c>
      <c r="H1156">
        <v>6.3494171099999996E-2</v>
      </c>
      <c r="I1156" t="s">
        <v>131</v>
      </c>
      <c r="J1156" t="s">
        <v>128</v>
      </c>
    </row>
    <row r="1157" spans="1:10">
      <c r="A1157" s="25">
        <v>40137</v>
      </c>
      <c r="B1157">
        <v>78</v>
      </c>
      <c r="C1157" t="s">
        <v>126</v>
      </c>
      <c r="D1157">
        <v>396.15300000000002</v>
      </c>
      <c r="E1157">
        <v>10972.405699999999</v>
      </c>
      <c r="F1157">
        <v>0.20797696560000001</v>
      </c>
      <c r="G1157">
        <v>0.20613415439999999</v>
      </c>
      <c r="H1157">
        <f t="shared" ref="H1157:H1159" si="77">J1157/1000</f>
        <v>0.10089398629999999</v>
      </c>
      <c r="I1157" t="s">
        <v>127</v>
      </c>
      <c r="J1157">
        <v>100.89398629999999</v>
      </c>
    </row>
    <row r="1158" spans="1:10">
      <c r="A1158" s="25">
        <v>40137</v>
      </c>
      <c r="B1158">
        <v>78</v>
      </c>
      <c r="C1158" t="s">
        <v>129</v>
      </c>
      <c r="D1158">
        <v>308.21499999999997</v>
      </c>
      <c r="E1158">
        <v>7966.2573339999999</v>
      </c>
      <c r="F1158">
        <v>2.0844400329999999</v>
      </c>
      <c r="G1158">
        <v>1.862905399</v>
      </c>
      <c r="H1158">
        <f t="shared" si="77"/>
        <v>0.1118918886</v>
      </c>
      <c r="I1158" t="s">
        <v>127</v>
      </c>
      <c r="J1158">
        <v>111.8918886</v>
      </c>
    </row>
    <row r="1159" spans="1:10">
      <c r="A1159" s="25">
        <v>40137</v>
      </c>
      <c r="B1159" s="21">
        <v>78</v>
      </c>
      <c r="C1159" s="21" t="s">
        <v>130</v>
      </c>
      <c r="D1159" s="21">
        <v>394.40100000000001</v>
      </c>
      <c r="E1159" s="21">
        <v>8022.3068890000004</v>
      </c>
      <c r="F1159" s="21">
        <v>0.91990107860000003</v>
      </c>
      <c r="G1159" s="21">
        <v>0.94137684740000005</v>
      </c>
      <c r="H1159">
        <f t="shared" si="77"/>
        <v>9.7718685269999994E-2</v>
      </c>
      <c r="I1159" s="21" t="s">
        <v>127</v>
      </c>
      <c r="J1159" s="21">
        <v>97.718685269999995</v>
      </c>
    </row>
    <row r="1160" spans="1:10">
      <c r="A1160" s="25">
        <v>40137</v>
      </c>
      <c r="B1160">
        <v>78</v>
      </c>
      <c r="C1160" t="s">
        <v>50</v>
      </c>
      <c r="D1160">
        <v>317.93299999999999</v>
      </c>
      <c r="E1160">
        <v>532173.3983</v>
      </c>
      <c r="F1160">
        <v>0.215806637</v>
      </c>
      <c r="G1160">
        <v>0.7613208279</v>
      </c>
      <c r="H1160">
        <v>28.34634612</v>
      </c>
      <c r="I1160" t="s">
        <v>131</v>
      </c>
      <c r="J1160" t="s">
        <v>128</v>
      </c>
    </row>
    <row r="1161" spans="1:10">
      <c r="A1161" s="25">
        <v>40137</v>
      </c>
      <c r="B1161">
        <v>78</v>
      </c>
      <c r="C1161" t="s">
        <v>49</v>
      </c>
      <c r="D1161">
        <v>315.887</v>
      </c>
      <c r="E1161">
        <v>282879.7452</v>
      </c>
      <c r="F1161">
        <v>0.2381182751</v>
      </c>
      <c r="G1161">
        <v>0.83205286649999999</v>
      </c>
      <c r="H1161">
        <v>28.618166550000002</v>
      </c>
      <c r="I1161" t="s">
        <v>131</v>
      </c>
      <c r="J1161" t="s">
        <v>128</v>
      </c>
    </row>
    <row r="1162" spans="1:10">
      <c r="A1162" s="25">
        <v>40137</v>
      </c>
      <c r="B1162">
        <v>78</v>
      </c>
      <c r="C1162" t="s">
        <v>48</v>
      </c>
      <c r="D1162">
        <v>766.49</v>
      </c>
      <c r="E1162">
        <v>198284.00510000001</v>
      </c>
      <c r="F1162">
        <v>0.173481567</v>
      </c>
      <c r="G1162">
        <v>0.527937459</v>
      </c>
      <c r="H1162">
        <v>32.860249639999999</v>
      </c>
      <c r="I1162" t="s">
        <v>131</v>
      </c>
      <c r="J1162" t="s">
        <v>128</v>
      </c>
    </row>
    <row r="1163" spans="1:10">
      <c r="A1163" s="25">
        <v>40137</v>
      </c>
      <c r="B1163">
        <v>78</v>
      </c>
      <c r="C1163" t="s">
        <v>47</v>
      </c>
      <c r="D1163">
        <v>279.077</v>
      </c>
      <c r="E1163">
        <v>8037.4538899999998</v>
      </c>
      <c r="F1163">
        <v>3.6199175860000002E-2</v>
      </c>
      <c r="G1163">
        <v>0.80994550170000001</v>
      </c>
      <c r="H1163">
        <v>4.4693347619999999</v>
      </c>
      <c r="I1163" t="s">
        <v>131</v>
      </c>
      <c r="J1163" t="s">
        <v>128</v>
      </c>
    </row>
    <row r="1164" spans="1:10">
      <c r="A1164" s="25">
        <v>40137</v>
      </c>
      <c r="B1164" s="21">
        <v>78</v>
      </c>
      <c r="C1164" s="21" t="s">
        <v>46</v>
      </c>
      <c r="D1164" s="21">
        <v>285.21300000000002</v>
      </c>
      <c r="E1164" s="21">
        <v>117778.6868</v>
      </c>
      <c r="F1164" s="21">
        <v>2.7286195820000001E-2</v>
      </c>
      <c r="G1164" s="21">
        <v>0.52150165140000004</v>
      </c>
      <c r="H1164" s="21">
        <v>5.2322357449999997</v>
      </c>
      <c r="I1164" s="21" t="s">
        <v>131</v>
      </c>
      <c r="J1164" t="s">
        <v>128</v>
      </c>
    </row>
    <row r="1165" spans="1:10">
      <c r="A1165" s="25">
        <v>40137</v>
      </c>
      <c r="B1165">
        <v>78</v>
      </c>
      <c r="C1165" t="s">
        <v>45</v>
      </c>
      <c r="D1165">
        <v>257.61</v>
      </c>
      <c r="E1165">
        <v>183521.02480000001</v>
      </c>
      <c r="F1165">
        <v>1.88457447E-2</v>
      </c>
      <c r="G1165">
        <v>0.83150584699999996</v>
      </c>
      <c r="H1165">
        <v>2.266459674</v>
      </c>
      <c r="I1165" t="s">
        <v>131</v>
      </c>
      <c r="J1165" t="s">
        <v>128</v>
      </c>
    </row>
    <row r="1166" spans="1:10">
      <c r="A1166" s="25">
        <v>40137</v>
      </c>
      <c r="B1166">
        <v>78</v>
      </c>
      <c r="C1166" t="s">
        <v>84</v>
      </c>
      <c r="D1166">
        <v>259.37200000000001</v>
      </c>
      <c r="E1166">
        <v>124511.01420000001</v>
      </c>
      <c r="F1166">
        <v>9.7044922740000001E-3</v>
      </c>
      <c r="G1166">
        <v>0.42582688200000002</v>
      </c>
      <c r="H1166">
        <v>2.2789759599999999</v>
      </c>
      <c r="I1166" t="s">
        <v>131</v>
      </c>
      <c r="J1166" t="s">
        <v>128</v>
      </c>
    </row>
    <row r="1167" spans="1:10">
      <c r="A1167" s="25">
        <v>40137</v>
      </c>
      <c r="B1167">
        <v>78</v>
      </c>
      <c r="C1167" t="s">
        <v>83</v>
      </c>
      <c r="D1167">
        <v>589.59199999999998</v>
      </c>
      <c r="E1167">
        <v>6062.6977440000001</v>
      </c>
      <c r="F1167">
        <v>6.6233058299999996E-3</v>
      </c>
      <c r="G1167">
        <v>1.2184069369999999</v>
      </c>
      <c r="H1167">
        <v>0.54360375260000005</v>
      </c>
      <c r="I1167" t="s">
        <v>131</v>
      </c>
      <c r="J1167" t="s">
        <v>128</v>
      </c>
    </row>
    <row r="1168" spans="1:10">
      <c r="A1168" s="25">
        <v>40137</v>
      </c>
      <c r="B1168">
        <v>78</v>
      </c>
      <c r="C1168" t="s">
        <v>82</v>
      </c>
      <c r="D1168">
        <v>214.91399999999999</v>
      </c>
      <c r="E1168">
        <v>34977.228219999997</v>
      </c>
      <c r="F1168">
        <v>5.2336023330000002E-2</v>
      </c>
      <c r="G1168">
        <v>0.85359299229999996</v>
      </c>
      <c r="H1168">
        <v>6.1312620649999996</v>
      </c>
      <c r="I1168" t="s">
        <v>131</v>
      </c>
      <c r="J1168" t="s">
        <v>128</v>
      </c>
    </row>
    <row r="1169" spans="1:10">
      <c r="A1169" s="25">
        <v>40137</v>
      </c>
      <c r="B1169">
        <v>78</v>
      </c>
      <c r="C1169" t="s">
        <v>81</v>
      </c>
      <c r="D1169">
        <v>213.61699999999999</v>
      </c>
      <c r="E1169">
        <v>83453.083069999993</v>
      </c>
      <c r="F1169">
        <v>3.7022121919999998E-2</v>
      </c>
      <c r="G1169">
        <v>0.62798962889999999</v>
      </c>
      <c r="H1169">
        <v>5.8953397030000003</v>
      </c>
      <c r="I1169" t="s">
        <v>131</v>
      </c>
      <c r="J1169" t="s">
        <v>128</v>
      </c>
    </row>
    <row r="1170" spans="1:10">
      <c r="A1170" s="25">
        <v>40137</v>
      </c>
      <c r="B1170">
        <v>78</v>
      </c>
      <c r="C1170" t="s">
        <v>80</v>
      </c>
      <c r="D1170">
        <v>407.77100000000002</v>
      </c>
      <c r="E1170">
        <v>103819.9709</v>
      </c>
      <c r="F1170">
        <v>4.878844203E-4</v>
      </c>
      <c r="G1170">
        <v>0.70653720809999998</v>
      </c>
      <c r="H1170">
        <v>6.9052898370000004E-2</v>
      </c>
      <c r="I1170" t="s">
        <v>131</v>
      </c>
      <c r="J1170" t="s">
        <v>128</v>
      </c>
    </row>
    <row r="1171" spans="1:10">
      <c r="A1171" s="25">
        <v>40137</v>
      </c>
      <c r="B1171">
        <v>78</v>
      </c>
      <c r="C1171" t="s">
        <v>79</v>
      </c>
      <c r="D1171">
        <v>421.55200000000002</v>
      </c>
      <c r="E1171">
        <v>37982.982230000001</v>
      </c>
      <c r="F1171">
        <v>4.2882379160000001E-4</v>
      </c>
      <c r="G1171">
        <v>0.61049666339999997</v>
      </c>
      <c r="H1171">
        <v>7.0241791210000001E-2</v>
      </c>
      <c r="I1171" t="s">
        <v>131</v>
      </c>
      <c r="J1171" t="s">
        <v>128</v>
      </c>
    </row>
    <row r="1172" spans="1:10">
      <c r="A1172" s="25">
        <v>40137</v>
      </c>
      <c r="B1172">
        <v>79</v>
      </c>
      <c r="C1172" t="s">
        <v>126</v>
      </c>
      <c r="D1172">
        <v>396.15300000000002</v>
      </c>
      <c r="E1172">
        <v>7238.9301439999999</v>
      </c>
      <c r="F1172">
        <v>0.94177610099999998</v>
      </c>
      <c r="G1172">
        <v>1.4148482280000001</v>
      </c>
      <c r="H1172">
        <f t="shared" ref="H1172:H1174" si="78">J1172/1000</f>
        <v>6.6563754500000002E-2</v>
      </c>
      <c r="I1172" t="s">
        <v>127</v>
      </c>
      <c r="J1172">
        <v>66.563754500000002</v>
      </c>
    </row>
    <row r="1173" spans="1:10">
      <c r="A1173" s="25">
        <v>40137</v>
      </c>
      <c r="B1173">
        <v>79</v>
      </c>
      <c r="C1173" t="s">
        <v>129</v>
      </c>
      <c r="D1173">
        <v>308.21499999999997</v>
      </c>
      <c r="E1173">
        <v>5125.6591840000001</v>
      </c>
      <c r="F1173">
        <v>1.4101416739999999</v>
      </c>
      <c r="G1173">
        <v>1.958703724</v>
      </c>
      <c r="H1173">
        <f t="shared" si="78"/>
        <v>7.1993617839999996E-2</v>
      </c>
      <c r="I1173" t="s">
        <v>127</v>
      </c>
      <c r="J1173">
        <v>71.993617839999999</v>
      </c>
    </row>
    <row r="1174" spans="1:10">
      <c r="A1174" s="25">
        <v>40137</v>
      </c>
      <c r="B1174" s="21">
        <v>79</v>
      </c>
      <c r="C1174" s="21" t="s">
        <v>130</v>
      </c>
      <c r="D1174" s="21">
        <v>394.40100000000001</v>
      </c>
      <c r="E1174" s="21">
        <v>4977.2092890000004</v>
      </c>
      <c r="F1174" s="21">
        <v>2.278508542</v>
      </c>
      <c r="G1174" s="21">
        <v>3.7582564770000002</v>
      </c>
      <c r="H1174">
        <f t="shared" si="78"/>
        <v>6.0626744250000003E-2</v>
      </c>
      <c r="I1174" s="21" t="s">
        <v>127</v>
      </c>
      <c r="J1174" s="21">
        <v>60.626744250000002</v>
      </c>
    </row>
    <row r="1175" spans="1:10">
      <c r="A1175" s="25">
        <v>40137</v>
      </c>
      <c r="B1175">
        <v>79</v>
      </c>
      <c r="C1175" t="s">
        <v>50</v>
      </c>
      <c r="D1175">
        <v>317.93299999999999</v>
      </c>
      <c r="E1175">
        <v>515261.54210000002</v>
      </c>
      <c r="F1175">
        <v>0.39484304739999998</v>
      </c>
      <c r="G1175">
        <v>1.438642355</v>
      </c>
      <c r="H1175">
        <v>27.445531970000001</v>
      </c>
      <c r="I1175" t="s">
        <v>131</v>
      </c>
      <c r="J1175" t="s">
        <v>128</v>
      </c>
    </row>
    <row r="1176" spans="1:10">
      <c r="A1176" s="25">
        <v>40137</v>
      </c>
      <c r="B1176">
        <v>79</v>
      </c>
      <c r="C1176" t="s">
        <v>49</v>
      </c>
      <c r="D1176">
        <v>315.887</v>
      </c>
      <c r="E1176">
        <v>274131.32299999997</v>
      </c>
      <c r="F1176">
        <v>0.40375772859999998</v>
      </c>
      <c r="G1176">
        <v>1.455868776</v>
      </c>
      <c r="H1176">
        <v>27.73311271</v>
      </c>
      <c r="I1176" t="s">
        <v>131</v>
      </c>
      <c r="J1176" t="s">
        <v>128</v>
      </c>
    </row>
    <row r="1177" spans="1:10">
      <c r="A1177" s="25">
        <v>40137</v>
      </c>
      <c r="B1177">
        <v>79</v>
      </c>
      <c r="C1177" t="s">
        <v>48</v>
      </c>
      <c r="D1177">
        <v>766.49</v>
      </c>
      <c r="E1177">
        <v>158652.00380000001</v>
      </c>
      <c r="F1177">
        <v>0.35849797779999998</v>
      </c>
      <c r="G1177">
        <v>1.363508886</v>
      </c>
      <c r="H1177">
        <v>26.292309599999999</v>
      </c>
      <c r="I1177" t="s">
        <v>131</v>
      </c>
      <c r="J1177" t="s">
        <v>128</v>
      </c>
    </row>
    <row r="1178" spans="1:10">
      <c r="A1178" s="25">
        <v>40137</v>
      </c>
      <c r="B1178">
        <v>79</v>
      </c>
      <c r="C1178" t="s">
        <v>47</v>
      </c>
      <c r="D1178">
        <v>279.077</v>
      </c>
      <c r="E1178">
        <v>10478.831120000001</v>
      </c>
      <c r="F1178">
        <v>8.8287683749999998E-2</v>
      </c>
      <c r="G1178">
        <v>1.515175331</v>
      </c>
      <c r="H1178">
        <v>5.8268955379999996</v>
      </c>
      <c r="I1178" t="s">
        <v>131</v>
      </c>
      <c r="J1178" t="s">
        <v>128</v>
      </c>
    </row>
    <row r="1179" spans="1:10">
      <c r="A1179" s="25">
        <v>40137</v>
      </c>
      <c r="B1179" s="21">
        <v>79</v>
      </c>
      <c r="C1179" s="21" t="s">
        <v>46</v>
      </c>
      <c r="D1179" s="21">
        <v>285.21300000000002</v>
      </c>
      <c r="E1179" s="21">
        <v>154017.2886</v>
      </c>
      <c r="F1179" s="21">
        <v>9.9641370770000001E-2</v>
      </c>
      <c r="G1179" s="21">
        <v>1.4562958909999999</v>
      </c>
      <c r="H1179" s="21">
        <v>6.8421102730000003</v>
      </c>
      <c r="I1179" s="21" t="s">
        <v>131</v>
      </c>
      <c r="J1179" t="s">
        <v>128</v>
      </c>
    </row>
    <row r="1180" spans="1:10">
      <c r="A1180" s="25">
        <v>40137</v>
      </c>
      <c r="B1180">
        <v>79</v>
      </c>
      <c r="C1180" t="s">
        <v>45</v>
      </c>
      <c r="D1180">
        <v>257.61</v>
      </c>
      <c r="E1180">
        <v>227031.6703</v>
      </c>
      <c r="F1180">
        <v>4.190133234E-2</v>
      </c>
      <c r="G1180">
        <v>1.4944425269999999</v>
      </c>
      <c r="H1180">
        <v>2.8038102220000001</v>
      </c>
      <c r="I1180" t="s">
        <v>131</v>
      </c>
      <c r="J1180" t="s">
        <v>128</v>
      </c>
    </row>
    <row r="1181" spans="1:10">
      <c r="A1181" s="25">
        <v>40137</v>
      </c>
      <c r="B1181">
        <v>79</v>
      </c>
      <c r="C1181" t="s">
        <v>84</v>
      </c>
      <c r="D1181">
        <v>259.37200000000001</v>
      </c>
      <c r="E1181">
        <v>152268.6991</v>
      </c>
      <c r="F1181">
        <v>4.4412378299999999E-2</v>
      </c>
      <c r="G1181">
        <v>1.5935343150000001</v>
      </c>
      <c r="H1181">
        <v>2.7870362059999998</v>
      </c>
      <c r="I1181" t="s">
        <v>131</v>
      </c>
      <c r="J1181" t="s">
        <v>128</v>
      </c>
    </row>
    <row r="1182" spans="1:10">
      <c r="A1182" s="25">
        <v>40137</v>
      </c>
      <c r="B1182">
        <v>79</v>
      </c>
      <c r="C1182" t="s">
        <v>83</v>
      </c>
      <c r="D1182">
        <v>589.59199999999998</v>
      </c>
      <c r="E1182">
        <v>5312.2725170000003</v>
      </c>
      <c r="F1182">
        <v>6.3681345179999998E-3</v>
      </c>
      <c r="G1182">
        <v>1.336950579</v>
      </c>
      <c r="H1182">
        <v>0.47631786990000002</v>
      </c>
      <c r="I1182" t="s">
        <v>131</v>
      </c>
      <c r="J1182" t="s">
        <v>128</v>
      </c>
    </row>
    <row r="1183" spans="1:10">
      <c r="A1183" s="25">
        <v>40137</v>
      </c>
      <c r="B1183">
        <v>79</v>
      </c>
      <c r="C1183" t="s">
        <v>82</v>
      </c>
      <c r="D1183">
        <v>214.91399999999999</v>
      </c>
      <c r="E1183">
        <v>42012.221850000002</v>
      </c>
      <c r="F1183">
        <v>8.4855033639999994E-2</v>
      </c>
      <c r="G1183">
        <v>1.1522254709999999</v>
      </c>
      <c r="H1183">
        <v>7.3644469609999996</v>
      </c>
      <c r="I1183" t="s">
        <v>131</v>
      </c>
      <c r="J1183" t="s">
        <v>128</v>
      </c>
    </row>
    <row r="1184" spans="1:10">
      <c r="A1184" s="25">
        <v>40137</v>
      </c>
      <c r="B1184">
        <v>79</v>
      </c>
      <c r="C1184" t="s">
        <v>81</v>
      </c>
      <c r="D1184">
        <v>213.61699999999999</v>
      </c>
      <c r="E1184">
        <v>100910.31269999999</v>
      </c>
      <c r="F1184">
        <v>7.6784351020000002E-2</v>
      </c>
      <c r="G1184">
        <v>1.077136436</v>
      </c>
      <c r="H1184">
        <v>7.1285631489999997</v>
      </c>
      <c r="I1184" t="s">
        <v>131</v>
      </c>
      <c r="J1184" t="s">
        <v>128</v>
      </c>
    </row>
    <row r="1185" spans="1:10">
      <c r="A1185" s="25">
        <v>40137</v>
      </c>
      <c r="B1185">
        <v>79</v>
      </c>
      <c r="C1185" t="s">
        <v>80</v>
      </c>
      <c r="D1185">
        <v>407.77100000000002</v>
      </c>
      <c r="E1185">
        <v>112037.5652</v>
      </c>
      <c r="F1185">
        <v>1.1945379029999999E-3</v>
      </c>
      <c r="G1185">
        <v>1.6030064260000001</v>
      </c>
      <c r="H1185">
        <v>7.4518597290000002E-2</v>
      </c>
      <c r="I1185" t="s">
        <v>131</v>
      </c>
      <c r="J1185" t="s">
        <v>128</v>
      </c>
    </row>
    <row r="1186" spans="1:10">
      <c r="A1186" s="25">
        <v>40137</v>
      </c>
      <c r="B1186">
        <v>79</v>
      </c>
      <c r="C1186" t="s">
        <v>79</v>
      </c>
      <c r="D1186">
        <v>421.55200000000002</v>
      </c>
      <c r="E1186">
        <v>40532.25563</v>
      </c>
      <c r="F1186">
        <v>1.316625082E-3</v>
      </c>
      <c r="G1186">
        <v>1.7565270159999999</v>
      </c>
      <c r="H1186">
        <v>7.4956153250000004E-2</v>
      </c>
      <c r="I1186" t="s">
        <v>131</v>
      </c>
      <c r="J1186" t="s">
        <v>128</v>
      </c>
    </row>
    <row r="1187" spans="1:10">
      <c r="A1187" s="25">
        <v>40137</v>
      </c>
      <c r="B1187">
        <v>80</v>
      </c>
      <c r="C1187" t="s">
        <v>126</v>
      </c>
      <c r="D1187">
        <v>396.15300000000002</v>
      </c>
      <c r="E1187">
        <v>5016.8455910000002</v>
      </c>
      <c r="F1187">
        <v>0.96261288440000004</v>
      </c>
      <c r="G1187">
        <v>2.0866879659999999</v>
      </c>
      <c r="H1187">
        <f t="shared" ref="H1187:H1189" si="79">J1187/1000</f>
        <v>4.6131137010000003E-2</v>
      </c>
      <c r="I1187" t="s">
        <v>127</v>
      </c>
      <c r="J1187">
        <v>46.131137010000003</v>
      </c>
    </row>
    <row r="1188" spans="1:10">
      <c r="A1188" s="25">
        <v>40137</v>
      </c>
      <c r="B1188">
        <v>80</v>
      </c>
      <c r="C1188" t="s">
        <v>129</v>
      </c>
      <c r="D1188">
        <v>308.21499999999997</v>
      </c>
      <c r="E1188">
        <v>3612.3537139999999</v>
      </c>
      <c r="F1188">
        <v>0.63041045439999999</v>
      </c>
      <c r="G1188">
        <v>1.2424784499999999</v>
      </c>
      <c r="H1188">
        <f t="shared" si="79"/>
        <v>5.07381399E-2</v>
      </c>
      <c r="I1188" t="s">
        <v>127</v>
      </c>
      <c r="J1188">
        <v>50.7381399</v>
      </c>
    </row>
    <row r="1189" spans="1:10">
      <c r="A1189" s="25">
        <v>40137</v>
      </c>
      <c r="B1189" s="21">
        <v>80</v>
      </c>
      <c r="C1189" s="21" t="s">
        <v>130</v>
      </c>
      <c r="D1189" s="21">
        <v>394.40100000000001</v>
      </c>
      <c r="E1189" s="21">
        <v>3048.4473630000002</v>
      </c>
      <c r="F1189" s="21">
        <v>1.38466128</v>
      </c>
      <c r="G1189" s="21">
        <v>3.7289495179999999</v>
      </c>
      <c r="H1189">
        <f t="shared" si="79"/>
        <v>3.713274406E-2</v>
      </c>
      <c r="I1189" s="21" t="s">
        <v>127</v>
      </c>
      <c r="J1189" s="21">
        <v>37.13274406</v>
      </c>
    </row>
    <row r="1190" spans="1:10">
      <c r="A1190" s="25">
        <v>40137</v>
      </c>
      <c r="B1190">
        <v>80</v>
      </c>
      <c r="C1190" t="s">
        <v>50</v>
      </c>
      <c r="D1190">
        <v>317.93299999999999</v>
      </c>
      <c r="E1190">
        <v>310205.00780000002</v>
      </c>
      <c r="F1190">
        <v>0.17534153299999999</v>
      </c>
      <c r="G1190">
        <v>1.061187366</v>
      </c>
      <c r="H1190">
        <v>16.523145549999999</v>
      </c>
      <c r="I1190" t="s">
        <v>131</v>
      </c>
      <c r="J1190" t="s">
        <v>128</v>
      </c>
    </row>
    <row r="1191" spans="1:10">
      <c r="A1191" s="25">
        <v>40137</v>
      </c>
      <c r="B1191">
        <v>80</v>
      </c>
      <c r="C1191" t="s">
        <v>49</v>
      </c>
      <c r="D1191">
        <v>315.887</v>
      </c>
      <c r="E1191">
        <v>163950.90229999999</v>
      </c>
      <c r="F1191">
        <v>0.17914351989999999</v>
      </c>
      <c r="G1191">
        <v>1.080058644</v>
      </c>
      <c r="H1191">
        <v>16.586462300000001</v>
      </c>
      <c r="I1191" t="s">
        <v>131</v>
      </c>
      <c r="J1191" t="s">
        <v>128</v>
      </c>
    </row>
    <row r="1192" spans="1:10">
      <c r="A1192" s="25">
        <v>40137</v>
      </c>
      <c r="B1192">
        <v>80</v>
      </c>
      <c r="C1192" t="s">
        <v>48</v>
      </c>
      <c r="D1192">
        <v>766.49</v>
      </c>
      <c r="E1192">
        <v>216514.5981</v>
      </c>
      <c r="F1192">
        <v>0.27850045779999999</v>
      </c>
      <c r="G1192">
        <v>0.77616767949999999</v>
      </c>
      <c r="H1192">
        <v>35.881480920000001</v>
      </c>
      <c r="I1192" t="s">
        <v>131</v>
      </c>
      <c r="J1192" t="s">
        <v>128</v>
      </c>
    </row>
    <row r="1193" spans="1:10">
      <c r="A1193" s="25">
        <v>40137</v>
      </c>
      <c r="B1193">
        <v>80</v>
      </c>
      <c r="C1193" t="s">
        <v>47</v>
      </c>
      <c r="D1193">
        <v>279.077</v>
      </c>
      <c r="E1193">
        <v>5882.8159589999996</v>
      </c>
      <c r="F1193">
        <v>2.0239999370000001E-2</v>
      </c>
      <c r="G1193">
        <v>0.61872952690000005</v>
      </c>
      <c r="H1193">
        <v>3.2712192469999999</v>
      </c>
      <c r="I1193" t="s">
        <v>131</v>
      </c>
      <c r="J1193" t="s">
        <v>128</v>
      </c>
    </row>
    <row r="1194" spans="1:10">
      <c r="A1194" s="25">
        <v>40137</v>
      </c>
      <c r="B1194" s="21">
        <v>80</v>
      </c>
      <c r="C1194" s="21" t="s">
        <v>46</v>
      </c>
      <c r="D1194" s="21">
        <v>285.21300000000002</v>
      </c>
      <c r="E1194" s="21">
        <v>86215.067750000002</v>
      </c>
      <c r="F1194" s="21">
        <v>4.8114552310000003E-2</v>
      </c>
      <c r="G1194" s="21">
        <v>1.256240179</v>
      </c>
      <c r="H1194" s="21">
        <v>3.8300440560000002</v>
      </c>
      <c r="I1194" s="21" t="s">
        <v>131</v>
      </c>
      <c r="J1194" t="s">
        <v>128</v>
      </c>
    </row>
    <row r="1195" spans="1:10">
      <c r="A1195" s="25">
        <v>40137</v>
      </c>
      <c r="B1195">
        <v>80</v>
      </c>
      <c r="C1195" t="s">
        <v>45</v>
      </c>
      <c r="D1195">
        <v>257.61</v>
      </c>
      <c r="E1195">
        <v>154130.55249999999</v>
      </c>
      <c r="F1195">
        <v>2.1769771E-2</v>
      </c>
      <c r="G1195">
        <v>1.143675861</v>
      </c>
      <c r="H1195">
        <v>1.9034913410000001</v>
      </c>
      <c r="I1195" t="s">
        <v>131</v>
      </c>
      <c r="J1195" t="s">
        <v>128</v>
      </c>
    </row>
    <row r="1196" spans="1:10">
      <c r="A1196" s="25">
        <v>40137</v>
      </c>
      <c r="B1196">
        <v>80</v>
      </c>
      <c r="C1196" t="s">
        <v>84</v>
      </c>
      <c r="D1196">
        <v>259.37200000000001</v>
      </c>
      <c r="E1196">
        <v>103503.62059999999</v>
      </c>
      <c r="F1196">
        <v>2.273291052E-2</v>
      </c>
      <c r="G1196">
        <v>1.199962094</v>
      </c>
      <c r="H1196">
        <v>1.894469052</v>
      </c>
      <c r="I1196" t="s">
        <v>131</v>
      </c>
      <c r="J1196" t="s">
        <v>128</v>
      </c>
    </row>
    <row r="1197" spans="1:10">
      <c r="A1197" s="25">
        <v>40137</v>
      </c>
      <c r="B1197">
        <v>80</v>
      </c>
      <c r="C1197" t="s">
        <v>83</v>
      </c>
      <c r="D1197">
        <v>589.59199999999998</v>
      </c>
      <c r="E1197">
        <v>3413.843625</v>
      </c>
      <c r="F1197">
        <v>4.9035553009999996E-3</v>
      </c>
      <c r="G1197">
        <v>1.6019572580000001</v>
      </c>
      <c r="H1197">
        <v>0.30609776109999998</v>
      </c>
      <c r="I1197" t="s">
        <v>131</v>
      </c>
      <c r="J1197" t="s">
        <v>128</v>
      </c>
    </row>
    <row r="1198" spans="1:10">
      <c r="A1198" s="25">
        <v>40137</v>
      </c>
      <c r="B1198">
        <v>80</v>
      </c>
      <c r="C1198" t="s">
        <v>82</v>
      </c>
      <c r="D1198">
        <v>214.91399999999999</v>
      </c>
      <c r="E1198">
        <v>41503.610309999996</v>
      </c>
      <c r="F1198">
        <v>0.10188262820000001</v>
      </c>
      <c r="G1198">
        <v>1.400392495</v>
      </c>
      <c r="H1198">
        <v>7.2752909360000002</v>
      </c>
      <c r="I1198" t="s">
        <v>131</v>
      </c>
      <c r="J1198" t="s">
        <v>128</v>
      </c>
    </row>
    <row r="1199" spans="1:10">
      <c r="A1199" s="25">
        <v>40137</v>
      </c>
      <c r="B1199">
        <v>80</v>
      </c>
      <c r="C1199" t="s">
        <v>81</v>
      </c>
      <c r="D1199">
        <v>213.61699999999999</v>
      </c>
      <c r="E1199">
        <v>98931.171889999998</v>
      </c>
      <c r="F1199">
        <v>8.4366150000000001E-2</v>
      </c>
      <c r="G1199">
        <v>1.207170539</v>
      </c>
      <c r="H1199">
        <v>6.988751572</v>
      </c>
      <c r="I1199" t="s">
        <v>131</v>
      </c>
      <c r="J1199" t="s">
        <v>128</v>
      </c>
    </row>
    <row r="1200" spans="1:10">
      <c r="A1200" s="25">
        <v>40137</v>
      </c>
      <c r="B1200">
        <v>80</v>
      </c>
      <c r="C1200" t="s">
        <v>80</v>
      </c>
      <c r="D1200">
        <v>407.77100000000002</v>
      </c>
      <c r="E1200">
        <v>62654.739280000002</v>
      </c>
      <c r="F1200">
        <v>4.7807354149999998E-4</v>
      </c>
      <c r="G1200">
        <v>1.147201675</v>
      </c>
      <c r="H1200">
        <v>4.1673016350000001E-2</v>
      </c>
      <c r="I1200" t="s">
        <v>131</v>
      </c>
      <c r="J1200" t="s">
        <v>128</v>
      </c>
    </row>
    <row r="1201" spans="1:10">
      <c r="A1201" s="25">
        <v>40137</v>
      </c>
      <c r="B1201">
        <v>80</v>
      </c>
      <c r="C1201" t="s">
        <v>79</v>
      </c>
      <c r="D1201">
        <v>421.55200000000002</v>
      </c>
      <c r="E1201">
        <v>23089.7477</v>
      </c>
      <c r="F1201">
        <v>6.4594211440000004E-4</v>
      </c>
      <c r="G1201">
        <v>1.5127525580000001</v>
      </c>
      <c r="H1201">
        <v>4.2699786640000001E-2</v>
      </c>
      <c r="I1201" t="s">
        <v>131</v>
      </c>
      <c r="J1201" t="s">
        <v>128</v>
      </c>
    </row>
    <row r="1202" spans="1:10">
      <c r="A1202" s="25">
        <v>40137</v>
      </c>
      <c r="B1202">
        <v>81</v>
      </c>
      <c r="C1202" t="s">
        <v>126</v>
      </c>
      <c r="D1202">
        <v>396.15300000000002</v>
      </c>
      <c r="E1202">
        <v>8073.770133</v>
      </c>
      <c r="F1202">
        <v>1.235081442</v>
      </c>
      <c r="G1202">
        <v>1.6636263529999999</v>
      </c>
      <c r="H1202">
        <f t="shared" ref="H1202:H1204" si="80">J1202/1000</f>
        <v>7.4240314840000002E-2</v>
      </c>
      <c r="I1202" t="s">
        <v>127</v>
      </c>
      <c r="J1202">
        <v>74.240314839999996</v>
      </c>
    </row>
    <row r="1203" spans="1:10">
      <c r="A1203" s="25">
        <v>40137</v>
      </c>
      <c r="B1203">
        <v>81</v>
      </c>
      <c r="C1203" t="s">
        <v>129</v>
      </c>
      <c r="D1203">
        <v>308.21499999999997</v>
      </c>
      <c r="E1203">
        <v>5590.3492239999996</v>
      </c>
      <c r="F1203">
        <v>0.4420874434</v>
      </c>
      <c r="G1203">
        <v>0.56302148559999998</v>
      </c>
      <c r="H1203">
        <f t="shared" si="80"/>
        <v>7.8520528029999995E-2</v>
      </c>
      <c r="I1203" t="s">
        <v>127</v>
      </c>
      <c r="J1203">
        <v>78.520528029999994</v>
      </c>
    </row>
    <row r="1204" spans="1:10">
      <c r="A1204" s="25">
        <v>40137</v>
      </c>
      <c r="B1204" s="21">
        <v>81</v>
      </c>
      <c r="C1204" s="21" t="s">
        <v>130</v>
      </c>
      <c r="D1204" s="21">
        <v>394.40100000000001</v>
      </c>
      <c r="E1204" s="21">
        <v>5462.6574890000002</v>
      </c>
      <c r="F1204" s="21">
        <v>0.54477851879999994</v>
      </c>
      <c r="G1204" s="21">
        <v>0.81872426129999998</v>
      </c>
      <c r="H1204">
        <f t="shared" si="80"/>
        <v>6.6539926140000011E-2</v>
      </c>
      <c r="I1204" s="21" t="s">
        <v>127</v>
      </c>
      <c r="J1204" s="21">
        <v>66.539926140000006</v>
      </c>
    </row>
    <row r="1205" spans="1:10">
      <c r="A1205" s="25">
        <v>40137</v>
      </c>
      <c r="B1205">
        <v>81</v>
      </c>
      <c r="C1205" t="s">
        <v>50</v>
      </c>
      <c r="D1205">
        <v>317.93299999999999</v>
      </c>
      <c r="E1205">
        <v>761716.36620000005</v>
      </c>
      <c r="F1205">
        <v>0.35763110310000001</v>
      </c>
      <c r="G1205">
        <v>0.88145079010000005</v>
      </c>
      <c r="H1205">
        <v>40.57300841</v>
      </c>
      <c r="I1205" t="s">
        <v>131</v>
      </c>
      <c r="J1205" t="s">
        <v>128</v>
      </c>
    </row>
    <row r="1206" spans="1:10">
      <c r="A1206" s="25">
        <v>40137</v>
      </c>
      <c r="B1206">
        <v>81</v>
      </c>
      <c r="C1206" t="s">
        <v>49</v>
      </c>
      <c r="D1206">
        <v>315.887</v>
      </c>
      <c r="E1206">
        <v>406193.76010000001</v>
      </c>
      <c r="F1206">
        <v>0.37781769570000001</v>
      </c>
      <c r="G1206">
        <v>0.91940972399999998</v>
      </c>
      <c r="H1206">
        <v>41.093506599999998</v>
      </c>
      <c r="I1206" t="s">
        <v>131</v>
      </c>
      <c r="J1206" t="s">
        <v>128</v>
      </c>
    </row>
    <row r="1207" spans="1:10">
      <c r="A1207" s="25">
        <v>40137</v>
      </c>
      <c r="B1207">
        <v>81</v>
      </c>
      <c r="C1207" t="s">
        <v>48</v>
      </c>
      <c r="D1207">
        <v>766.49</v>
      </c>
      <c r="E1207">
        <v>165934.2898</v>
      </c>
      <c r="F1207">
        <v>0.3383489482</v>
      </c>
      <c r="G1207">
        <v>1.230397709</v>
      </c>
      <c r="H1207">
        <v>27.499152970000001</v>
      </c>
      <c r="I1207" t="s">
        <v>131</v>
      </c>
      <c r="J1207" t="s">
        <v>128</v>
      </c>
    </row>
    <row r="1208" spans="1:10">
      <c r="A1208" s="25">
        <v>40137</v>
      </c>
      <c r="B1208">
        <v>81</v>
      </c>
      <c r="C1208" t="s">
        <v>47</v>
      </c>
      <c r="D1208">
        <v>279.077</v>
      </c>
      <c r="E1208">
        <v>11240.583430000001</v>
      </c>
      <c r="F1208">
        <v>6.4596088930000004E-2</v>
      </c>
      <c r="G1208">
        <v>1.033458352</v>
      </c>
      <c r="H1208">
        <v>6.2504781960000004</v>
      </c>
      <c r="I1208" t="s">
        <v>131</v>
      </c>
      <c r="J1208" t="s">
        <v>128</v>
      </c>
    </row>
    <row r="1209" spans="1:10">
      <c r="A1209" s="25">
        <v>40137</v>
      </c>
      <c r="B1209">
        <v>81</v>
      </c>
      <c r="C1209" t="s">
        <v>46</v>
      </c>
      <c r="D1209">
        <v>285.21300000000002</v>
      </c>
      <c r="E1209">
        <v>163876.54060000001</v>
      </c>
      <c r="F1209">
        <v>9.3750351770000004E-2</v>
      </c>
      <c r="G1209">
        <v>1.2877617539999999</v>
      </c>
      <c r="H1209">
        <v>7.2801006429999999</v>
      </c>
      <c r="I1209" t="s">
        <v>131</v>
      </c>
      <c r="J1209" t="s">
        <v>128</v>
      </c>
    </row>
    <row r="1210" spans="1:10">
      <c r="A1210" s="25">
        <v>40137</v>
      </c>
      <c r="B1210">
        <v>81</v>
      </c>
      <c r="C1210" t="s">
        <v>45</v>
      </c>
      <c r="D1210">
        <v>257.61</v>
      </c>
      <c r="E1210">
        <v>68061.129589999997</v>
      </c>
      <c r="F1210">
        <v>1.142445911E-2</v>
      </c>
      <c r="G1210">
        <v>1.359171704</v>
      </c>
      <c r="H1210">
        <v>0.84054568519999995</v>
      </c>
      <c r="I1210" t="s">
        <v>131</v>
      </c>
      <c r="J1210" t="s">
        <v>128</v>
      </c>
    </row>
    <row r="1211" spans="1:10">
      <c r="A1211" s="25">
        <v>40137</v>
      </c>
      <c r="B1211">
        <v>81</v>
      </c>
      <c r="C1211" t="s">
        <v>84</v>
      </c>
      <c r="D1211">
        <v>259.37200000000001</v>
      </c>
      <c r="E1211">
        <v>45843.923849999999</v>
      </c>
      <c r="F1211">
        <v>1.183370031E-2</v>
      </c>
      <c r="G1211">
        <v>1.4102847540000001</v>
      </c>
      <c r="H1211">
        <v>0.83910006699999995</v>
      </c>
      <c r="I1211" t="s">
        <v>131</v>
      </c>
      <c r="J1211" t="s">
        <v>128</v>
      </c>
    </row>
    <row r="1212" spans="1:10">
      <c r="A1212" s="25">
        <v>40137</v>
      </c>
      <c r="B1212">
        <v>81</v>
      </c>
      <c r="C1212" t="s">
        <v>83</v>
      </c>
      <c r="D1212">
        <v>589.59199999999998</v>
      </c>
      <c r="E1212">
        <v>12997.522660000001</v>
      </c>
      <c r="F1212">
        <v>1.320604614E-2</v>
      </c>
      <c r="G1212">
        <v>1.1331716430000001</v>
      </c>
      <c r="H1212">
        <v>1.1654056319999999</v>
      </c>
      <c r="I1212" t="s">
        <v>131</v>
      </c>
      <c r="J1212" t="s">
        <v>128</v>
      </c>
    </row>
    <row r="1213" spans="1:10">
      <c r="A1213" s="25">
        <v>40137</v>
      </c>
      <c r="B1213">
        <v>81</v>
      </c>
      <c r="C1213" t="s">
        <v>82</v>
      </c>
      <c r="D1213">
        <v>214.91399999999999</v>
      </c>
      <c r="E1213">
        <v>26795.302380000001</v>
      </c>
      <c r="F1213">
        <v>4.9196614299999997E-2</v>
      </c>
      <c r="G1213">
        <v>1.047398783</v>
      </c>
      <c r="H1213">
        <v>4.6970280190000002</v>
      </c>
      <c r="I1213" t="s">
        <v>131</v>
      </c>
      <c r="J1213" t="s">
        <v>128</v>
      </c>
    </row>
    <row r="1214" spans="1:10">
      <c r="A1214" s="25">
        <v>40137</v>
      </c>
      <c r="B1214">
        <v>81</v>
      </c>
      <c r="C1214" t="s">
        <v>81</v>
      </c>
      <c r="D1214">
        <v>213.61699999999999</v>
      </c>
      <c r="E1214">
        <v>63940.318140000003</v>
      </c>
      <c r="F1214">
        <v>3.3198956459999998E-2</v>
      </c>
      <c r="G1214">
        <v>0.73499297910000005</v>
      </c>
      <c r="H1214">
        <v>4.5169079710000002</v>
      </c>
      <c r="I1214" t="s">
        <v>131</v>
      </c>
      <c r="J1214" t="s">
        <v>128</v>
      </c>
    </row>
    <row r="1215" spans="1:10">
      <c r="A1215" s="25">
        <v>40137</v>
      </c>
      <c r="B1215">
        <v>81</v>
      </c>
      <c r="C1215" t="s">
        <v>80</v>
      </c>
      <c r="D1215">
        <v>407.77100000000002</v>
      </c>
      <c r="E1215">
        <v>116114.83809999999</v>
      </c>
      <c r="F1215">
        <v>1.1045349219999999E-3</v>
      </c>
      <c r="G1215">
        <v>1.4301800680000001</v>
      </c>
      <c r="H1215">
        <v>7.7230479330000004E-2</v>
      </c>
      <c r="I1215" t="s">
        <v>131</v>
      </c>
      <c r="J1215" t="s">
        <v>128</v>
      </c>
    </row>
    <row r="1216" spans="1:10">
      <c r="A1216" s="25">
        <v>40137</v>
      </c>
      <c r="B1216">
        <v>81</v>
      </c>
      <c r="C1216" t="s">
        <v>79</v>
      </c>
      <c r="D1216">
        <v>421.55200000000002</v>
      </c>
      <c r="E1216">
        <v>42891.593249999998</v>
      </c>
      <c r="F1216">
        <v>1.004881373E-3</v>
      </c>
      <c r="G1216">
        <v>1.2668818079999999</v>
      </c>
      <c r="H1216">
        <v>7.9319267750000005E-2</v>
      </c>
      <c r="I1216" t="s">
        <v>131</v>
      </c>
      <c r="J1216" t="s">
        <v>128</v>
      </c>
    </row>
    <row r="1217" spans="1:10">
      <c r="A1217" s="25">
        <v>40137</v>
      </c>
      <c r="B1217">
        <v>82</v>
      </c>
      <c r="C1217" t="s">
        <v>126</v>
      </c>
      <c r="D1217">
        <v>396.15300000000002</v>
      </c>
      <c r="E1217">
        <v>12610.19925</v>
      </c>
      <c r="F1217">
        <v>2.1078262209999998</v>
      </c>
      <c r="G1217">
        <v>1.81781394</v>
      </c>
      <c r="H1217">
        <f t="shared" ref="H1217:H1219" si="81">J1217/1000</f>
        <v>0.1159539034</v>
      </c>
      <c r="I1217" t="s">
        <v>127</v>
      </c>
      <c r="J1217">
        <v>115.9539034</v>
      </c>
    </row>
    <row r="1218" spans="1:10">
      <c r="A1218" s="25">
        <v>40137</v>
      </c>
      <c r="B1218">
        <v>82</v>
      </c>
      <c r="C1218" t="s">
        <v>129</v>
      </c>
      <c r="D1218">
        <v>308.21499999999997</v>
      </c>
      <c r="E1218">
        <v>8948.3199729999997</v>
      </c>
      <c r="F1218">
        <v>3.892192004</v>
      </c>
      <c r="G1218">
        <v>3.0967666280000001</v>
      </c>
      <c r="H1218">
        <f t="shared" si="81"/>
        <v>0.12568567389999999</v>
      </c>
      <c r="I1218" t="s">
        <v>127</v>
      </c>
      <c r="J1218">
        <v>125.6856739</v>
      </c>
    </row>
    <row r="1219" spans="1:10">
      <c r="A1219" s="25">
        <v>40137</v>
      </c>
      <c r="B1219" s="21">
        <v>82</v>
      </c>
      <c r="C1219" s="21" t="s">
        <v>130</v>
      </c>
      <c r="D1219" s="21">
        <v>394.40100000000001</v>
      </c>
      <c r="E1219" s="21">
        <v>9382.6589230000009</v>
      </c>
      <c r="F1219" s="21">
        <v>3.255194779</v>
      </c>
      <c r="G1219" s="21">
        <v>2.848214595</v>
      </c>
      <c r="H1219">
        <f t="shared" si="81"/>
        <v>0.1142889579</v>
      </c>
      <c r="I1219" s="21" t="s">
        <v>127</v>
      </c>
      <c r="J1219" s="21">
        <v>114.2889579</v>
      </c>
    </row>
    <row r="1220" spans="1:10">
      <c r="A1220" s="25">
        <v>40137</v>
      </c>
      <c r="B1220">
        <v>82</v>
      </c>
      <c r="C1220" t="s">
        <v>50</v>
      </c>
      <c r="D1220">
        <v>317.93299999999999</v>
      </c>
      <c r="E1220">
        <v>558762.73719999997</v>
      </c>
      <c r="F1220">
        <v>0.51792299129999997</v>
      </c>
      <c r="G1220">
        <v>1.7401786260000001</v>
      </c>
      <c r="H1220">
        <v>29.76263376</v>
      </c>
      <c r="I1220" t="s">
        <v>131</v>
      </c>
      <c r="J1220" t="s">
        <v>128</v>
      </c>
    </row>
    <row r="1221" spans="1:10">
      <c r="A1221" s="25">
        <v>40137</v>
      </c>
      <c r="B1221">
        <v>82</v>
      </c>
      <c r="C1221" t="s">
        <v>49</v>
      </c>
      <c r="D1221">
        <v>315.887</v>
      </c>
      <c r="E1221">
        <v>296579.74719999998</v>
      </c>
      <c r="F1221">
        <v>0.48882854409999998</v>
      </c>
      <c r="G1221">
        <v>1.6292026669999999</v>
      </c>
      <c r="H1221">
        <v>30.004158100000001</v>
      </c>
      <c r="I1221" t="s">
        <v>131</v>
      </c>
      <c r="J1221" t="s">
        <v>128</v>
      </c>
    </row>
    <row r="1222" spans="1:10">
      <c r="A1222" s="25">
        <v>40137</v>
      </c>
      <c r="B1222">
        <v>82</v>
      </c>
      <c r="C1222" t="s">
        <v>48</v>
      </c>
      <c r="D1222">
        <v>766.49</v>
      </c>
      <c r="E1222">
        <v>267596.98739999998</v>
      </c>
      <c r="F1222">
        <v>0.54530332780000002</v>
      </c>
      <c r="G1222">
        <v>1.2296280239999999</v>
      </c>
      <c r="H1222">
        <v>44.347015310000003</v>
      </c>
      <c r="I1222" t="s">
        <v>131</v>
      </c>
      <c r="J1222" t="s">
        <v>128</v>
      </c>
    </row>
    <row r="1223" spans="1:10">
      <c r="A1223" s="25">
        <v>40137</v>
      </c>
      <c r="B1223">
        <v>82</v>
      </c>
      <c r="C1223" t="s">
        <v>47</v>
      </c>
      <c r="D1223">
        <v>279.077</v>
      </c>
      <c r="E1223">
        <v>6050.3061100000004</v>
      </c>
      <c r="F1223">
        <v>4.206812209E-2</v>
      </c>
      <c r="G1223">
        <v>1.2504069719999999</v>
      </c>
      <c r="H1223">
        <v>3.3643544080000001</v>
      </c>
      <c r="I1223" t="s">
        <v>131</v>
      </c>
      <c r="J1223" t="s">
        <v>128</v>
      </c>
    </row>
    <row r="1224" spans="1:10">
      <c r="A1224" s="25">
        <v>40137</v>
      </c>
      <c r="B1224">
        <v>82</v>
      </c>
      <c r="C1224" t="s">
        <v>46</v>
      </c>
      <c r="D1224">
        <v>285.21300000000002</v>
      </c>
      <c r="E1224">
        <v>89071.897200000007</v>
      </c>
      <c r="F1224">
        <v>2.487257428E-2</v>
      </c>
      <c r="G1224">
        <v>0.62857837800000005</v>
      </c>
      <c r="H1224">
        <v>3.9569567060000002</v>
      </c>
      <c r="I1224" t="s">
        <v>131</v>
      </c>
      <c r="J1224" t="s">
        <v>128</v>
      </c>
    </row>
    <row r="1225" spans="1:10">
      <c r="A1225" s="25">
        <v>40137</v>
      </c>
      <c r="B1225">
        <v>82</v>
      </c>
      <c r="C1225" t="s">
        <v>45</v>
      </c>
      <c r="D1225">
        <v>257.61</v>
      </c>
      <c r="E1225">
        <v>229100.37100000001</v>
      </c>
      <c r="F1225">
        <v>4.9194809470000003E-2</v>
      </c>
      <c r="G1225">
        <v>1.738726687</v>
      </c>
      <c r="H1225">
        <v>2.8293583940000002</v>
      </c>
      <c r="I1225" t="s">
        <v>131</v>
      </c>
      <c r="J1225" t="s">
        <v>128</v>
      </c>
    </row>
    <row r="1226" spans="1:10">
      <c r="A1226" s="25">
        <v>40137</v>
      </c>
      <c r="B1226">
        <v>82</v>
      </c>
      <c r="C1226" t="s">
        <v>84</v>
      </c>
      <c r="D1226">
        <v>259.37200000000001</v>
      </c>
      <c r="E1226">
        <v>156327.29019999999</v>
      </c>
      <c r="F1226">
        <v>2.131628017E-2</v>
      </c>
      <c r="G1226">
        <v>0.7449800567</v>
      </c>
      <c r="H1226">
        <v>2.8613222569999999</v>
      </c>
      <c r="I1226" t="s">
        <v>131</v>
      </c>
      <c r="J1226" t="s">
        <v>128</v>
      </c>
    </row>
    <row r="1227" spans="1:10">
      <c r="A1227" s="25">
        <v>40137</v>
      </c>
      <c r="B1227">
        <v>82</v>
      </c>
      <c r="C1227" t="s">
        <v>83</v>
      </c>
      <c r="D1227">
        <v>589.59199999999998</v>
      </c>
      <c r="E1227">
        <v>16609.028600000001</v>
      </c>
      <c r="F1227">
        <v>1.278925899E-2</v>
      </c>
      <c r="G1227">
        <v>0.85878533589999995</v>
      </c>
      <c r="H1227">
        <v>1.4892265220000001</v>
      </c>
      <c r="I1227" t="s">
        <v>131</v>
      </c>
      <c r="J1227" t="s">
        <v>128</v>
      </c>
    </row>
    <row r="1228" spans="1:10">
      <c r="A1228" s="25">
        <v>40137</v>
      </c>
      <c r="B1228">
        <v>82</v>
      </c>
      <c r="C1228" t="s">
        <v>82</v>
      </c>
      <c r="D1228">
        <v>214.91399999999999</v>
      </c>
      <c r="E1228">
        <v>47356.492530000003</v>
      </c>
      <c r="F1228">
        <v>0.12816881660000001</v>
      </c>
      <c r="G1228">
        <v>1.5439682210000001</v>
      </c>
      <c r="H1228">
        <v>8.3012600180000007</v>
      </c>
      <c r="I1228" t="s">
        <v>131</v>
      </c>
      <c r="J1228" t="s">
        <v>128</v>
      </c>
    </row>
    <row r="1229" spans="1:10">
      <c r="A1229" s="25">
        <v>40137</v>
      </c>
      <c r="B1229">
        <v>82</v>
      </c>
      <c r="C1229" t="s">
        <v>81</v>
      </c>
      <c r="D1229">
        <v>213.61699999999999</v>
      </c>
      <c r="E1229">
        <v>113315.09</v>
      </c>
      <c r="F1229">
        <v>0.112925341</v>
      </c>
      <c r="G1229">
        <v>1.410708273</v>
      </c>
      <c r="H1229">
        <v>8.0048684179999992</v>
      </c>
      <c r="I1229" t="s">
        <v>131</v>
      </c>
      <c r="J1229" t="s">
        <v>128</v>
      </c>
    </row>
    <row r="1230" spans="1:10">
      <c r="A1230" s="25">
        <v>40137</v>
      </c>
      <c r="B1230">
        <v>82</v>
      </c>
      <c r="C1230" t="s">
        <v>80</v>
      </c>
      <c r="D1230">
        <v>407.77100000000002</v>
      </c>
      <c r="E1230">
        <v>105688.78690000001</v>
      </c>
      <c r="F1230">
        <v>1.2634105160000001E-3</v>
      </c>
      <c r="G1230">
        <v>1.7972751309999999</v>
      </c>
      <c r="H1230">
        <v>7.0295888139999999E-2</v>
      </c>
      <c r="I1230" t="s">
        <v>131</v>
      </c>
      <c r="J1230" t="s">
        <v>128</v>
      </c>
    </row>
    <row r="1231" spans="1:10">
      <c r="A1231" s="25">
        <v>40137</v>
      </c>
      <c r="B1231">
        <v>82</v>
      </c>
      <c r="C1231" t="s">
        <v>79</v>
      </c>
      <c r="D1231">
        <v>421.55200000000002</v>
      </c>
      <c r="E1231">
        <v>38957.138400000003</v>
      </c>
      <c r="F1231">
        <v>4.9412651200000002E-4</v>
      </c>
      <c r="G1231">
        <v>0.68587439569999997</v>
      </c>
      <c r="H1231">
        <v>7.2043294679999995E-2</v>
      </c>
      <c r="I1231" t="s">
        <v>131</v>
      </c>
      <c r="J1231" t="s">
        <v>128</v>
      </c>
    </row>
    <row r="1232" spans="1:10">
      <c r="A1232" s="25">
        <v>40137</v>
      </c>
      <c r="B1232">
        <v>83</v>
      </c>
      <c r="C1232" t="s">
        <v>126</v>
      </c>
      <c r="D1232">
        <v>396.15300000000002</v>
      </c>
      <c r="E1232">
        <v>12591.84274</v>
      </c>
      <c r="F1232">
        <v>1.5368564840000001</v>
      </c>
      <c r="G1232">
        <v>1.3273351579999999</v>
      </c>
      <c r="H1232">
        <f t="shared" ref="H1232:H1234" si="82">J1232/1000</f>
        <v>0.11578511079999999</v>
      </c>
      <c r="I1232" t="s">
        <v>127</v>
      </c>
      <c r="J1232">
        <v>115.7851108</v>
      </c>
    </row>
    <row r="1233" spans="1:10">
      <c r="A1233" s="25">
        <v>40137</v>
      </c>
      <c r="B1233">
        <v>83</v>
      </c>
      <c r="C1233" t="s">
        <v>129</v>
      </c>
      <c r="D1233">
        <v>308.21499999999997</v>
      </c>
      <c r="E1233">
        <v>9145.7248770000006</v>
      </c>
      <c r="F1233">
        <v>2.3652907519999999</v>
      </c>
      <c r="G1233">
        <v>1.8412897189999999</v>
      </c>
      <c r="H1233">
        <f t="shared" si="82"/>
        <v>0.12845836960000001</v>
      </c>
      <c r="I1233" t="s">
        <v>127</v>
      </c>
      <c r="J1233">
        <v>128.4583696</v>
      </c>
    </row>
    <row r="1234" spans="1:10">
      <c r="A1234" s="25">
        <v>40137</v>
      </c>
      <c r="B1234" s="21">
        <v>83</v>
      </c>
      <c r="C1234" s="21" t="s">
        <v>130</v>
      </c>
      <c r="D1234" s="21">
        <v>394.40100000000001</v>
      </c>
      <c r="E1234" s="21">
        <v>9408.8940299999995</v>
      </c>
      <c r="F1234" s="21">
        <v>1.532684347</v>
      </c>
      <c r="G1234" s="21">
        <v>1.337321421</v>
      </c>
      <c r="H1234">
        <f t="shared" si="82"/>
        <v>0.1146085243</v>
      </c>
      <c r="I1234" s="21" t="s">
        <v>127</v>
      </c>
      <c r="J1234" s="21">
        <v>114.6085243</v>
      </c>
    </row>
    <row r="1235" spans="1:10">
      <c r="A1235" s="25">
        <v>40137</v>
      </c>
      <c r="B1235">
        <v>83</v>
      </c>
      <c r="C1235" t="s">
        <v>50</v>
      </c>
      <c r="D1235">
        <v>317.93299999999999</v>
      </c>
      <c r="E1235">
        <v>459480.7721</v>
      </c>
      <c r="F1235">
        <v>7.2804792090000001E-2</v>
      </c>
      <c r="G1235">
        <v>0.29747378530000002</v>
      </c>
      <c r="H1235">
        <v>24.474355620000001</v>
      </c>
      <c r="I1235" t="s">
        <v>131</v>
      </c>
      <c r="J1235" t="s">
        <v>128</v>
      </c>
    </row>
    <row r="1236" spans="1:10">
      <c r="A1236" s="25">
        <v>40137</v>
      </c>
      <c r="B1236">
        <v>83</v>
      </c>
      <c r="C1236" t="s">
        <v>49</v>
      </c>
      <c r="D1236">
        <v>315.887</v>
      </c>
      <c r="E1236">
        <v>244342.65669999999</v>
      </c>
      <c r="F1236">
        <v>7.0294444179999999E-2</v>
      </c>
      <c r="G1236">
        <v>0.28436867539999999</v>
      </c>
      <c r="H1236">
        <v>24.719475190000001</v>
      </c>
      <c r="I1236" t="s">
        <v>131</v>
      </c>
      <c r="J1236" t="s">
        <v>128</v>
      </c>
    </row>
    <row r="1237" spans="1:10">
      <c r="A1237" s="25">
        <v>40137</v>
      </c>
      <c r="B1237">
        <v>83</v>
      </c>
      <c r="C1237" t="s">
        <v>48</v>
      </c>
      <c r="D1237">
        <v>766.49</v>
      </c>
      <c r="E1237">
        <v>171805.81109999999</v>
      </c>
      <c r="F1237">
        <v>7.9733095810000001E-2</v>
      </c>
      <c r="G1237">
        <v>0.2800384091</v>
      </c>
      <c r="H1237">
        <v>28.472199960000001</v>
      </c>
      <c r="I1237" t="s">
        <v>131</v>
      </c>
      <c r="J1237" t="s">
        <v>128</v>
      </c>
    </row>
    <row r="1238" spans="1:10">
      <c r="A1238" s="25">
        <v>40137</v>
      </c>
      <c r="B1238">
        <v>83</v>
      </c>
      <c r="C1238" t="s">
        <v>47</v>
      </c>
      <c r="D1238">
        <v>279.077</v>
      </c>
      <c r="E1238">
        <v>6653.7570690000002</v>
      </c>
      <c r="F1238">
        <v>6.3018004609999997E-2</v>
      </c>
      <c r="G1238">
        <v>1.7032300709999999</v>
      </c>
      <c r="H1238">
        <v>3.6999114610000001</v>
      </c>
      <c r="I1238" t="s">
        <v>131</v>
      </c>
      <c r="J1238" t="s">
        <v>128</v>
      </c>
    </row>
    <row r="1239" spans="1:10">
      <c r="A1239" s="25">
        <v>40137</v>
      </c>
      <c r="B1239">
        <v>83</v>
      </c>
      <c r="C1239" t="s">
        <v>46</v>
      </c>
      <c r="D1239">
        <v>285.21300000000002</v>
      </c>
      <c r="E1239">
        <v>97687.059420000005</v>
      </c>
      <c r="F1239">
        <v>6.4100726730000002E-2</v>
      </c>
      <c r="G1239">
        <v>1.4770844320000001</v>
      </c>
      <c r="H1239">
        <v>4.3396792590000004</v>
      </c>
      <c r="I1239" t="s">
        <v>131</v>
      </c>
      <c r="J1239" t="s">
        <v>128</v>
      </c>
    </row>
    <row r="1240" spans="1:10">
      <c r="A1240" s="25">
        <v>40137</v>
      </c>
      <c r="B1240">
        <v>83</v>
      </c>
      <c r="C1240" t="s">
        <v>45</v>
      </c>
      <c r="D1240">
        <v>257.61</v>
      </c>
      <c r="E1240">
        <v>113065.8318</v>
      </c>
      <c r="F1240">
        <v>2.038352002E-2</v>
      </c>
      <c r="G1240">
        <v>1.459774025</v>
      </c>
      <c r="H1240">
        <v>1.396347631</v>
      </c>
      <c r="I1240" t="s">
        <v>131</v>
      </c>
      <c r="J1240" t="s">
        <v>128</v>
      </c>
    </row>
    <row r="1241" spans="1:10">
      <c r="A1241" s="25">
        <v>40137</v>
      </c>
      <c r="B1241">
        <v>83</v>
      </c>
      <c r="C1241" t="s">
        <v>84</v>
      </c>
      <c r="D1241">
        <v>259.37200000000001</v>
      </c>
      <c r="E1241">
        <v>76215.416039999996</v>
      </c>
      <c r="F1241">
        <v>2.0988277400000001E-2</v>
      </c>
      <c r="G1241">
        <v>1.5045339689999999</v>
      </c>
      <c r="H1241">
        <v>1.3950018959999999</v>
      </c>
      <c r="I1241" t="s">
        <v>131</v>
      </c>
      <c r="J1241" t="s">
        <v>128</v>
      </c>
    </row>
    <row r="1242" spans="1:10">
      <c r="A1242" s="25">
        <v>40137</v>
      </c>
      <c r="B1242">
        <v>83</v>
      </c>
      <c r="C1242" t="s">
        <v>83</v>
      </c>
      <c r="D1242">
        <v>589.59199999999998</v>
      </c>
      <c r="E1242">
        <v>4075.7122119999999</v>
      </c>
      <c r="F1242">
        <v>1.1182855990000001E-2</v>
      </c>
      <c r="G1242">
        <v>3.0600793799999999</v>
      </c>
      <c r="H1242">
        <v>0.36544333020000003</v>
      </c>
      <c r="I1242" t="s">
        <v>131</v>
      </c>
      <c r="J1242" t="s">
        <v>128</v>
      </c>
    </row>
    <row r="1243" spans="1:10">
      <c r="A1243" s="25">
        <v>40137</v>
      </c>
      <c r="B1243">
        <v>83</v>
      </c>
      <c r="C1243" t="s">
        <v>82</v>
      </c>
      <c r="D1243">
        <v>214.91399999999999</v>
      </c>
      <c r="E1243">
        <v>29517.026430000002</v>
      </c>
      <c r="F1243">
        <v>5.259383015E-2</v>
      </c>
      <c r="G1243">
        <v>1.0164773519999999</v>
      </c>
      <c r="H1243">
        <v>5.1741271009999998</v>
      </c>
      <c r="I1243" t="s">
        <v>131</v>
      </c>
      <c r="J1243" t="s">
        <v>128</v>
      </c>
    </row>
    <row r="1244" spans="1:10">
      <c r="A1244" s="25">
        <v>40137</v>
      </c>
      <c r="B1244">
        <v>83</v>
      </c>
      <c r="C1244" t="s">
        <v>81</v>
      </c>
      <c r="D1244">
        <v>213.61699999999999</v>
      </c>
      <c r="E1244">
        <v>70173.766440000007</v>
      </c>
      <c r="F1244">
        <v>2.85898453E-2</v>
      </c>
      <c r="G1244">
        <v>0.57672737870000002</v>
      </c>
      <c r="H1244">
        <v>4.9572547370000004</v>
      </c>
      <c r="I1244" t="s">
        <v>131</v>
      </c>
      <c r="J1244" t="s">
        <v>128</v>
      </c>
    </row>
    <row r="1245" spans="1:10">
      <c r="A1245" s="25">
        <v>40137</v>
      </c>
      <c r="B1245">
        <v>83</v>
      </c>
      <c r="C1245" t="s">
        <v>80</v>
      </c>
      <c r="D1245">
        <v>407.77100000000002</v>
      </c>
      <c r="E1245">
        <v>115148.5848</v>
      </c>
      <c r="F1245">
        <v>2.1501816489999999E-4</v>
      </c>
      <c r="G1245">
        <v>0.28074726680000001</v>
      </c>
      <c r="H1245">
        <v>7.6587803460000006E-2</v>
      </c>
      <c r="I1245" t="s">
        <v>131</v>
      </c>
      <c r="J1245" t="s">
        <v>128</v>
      </c>
    </row>
    <row r="1246" spans="1:10">
      <c r="A1246" s="25">
        <v>40137</v>
      </c>
      <c r="B1246">
        <v>83</v>
      </c>
      <c r="C1246" t="s">
        <v>79</v>
      </c>
      <c r="D1246">
        <v>421.55200000000002</v>
      </c>
      <c r="E1246">
        <v>42284.618399999999</v>
      </c>
      <c r="F1246">
        <v>1.1701152859999999E-3</v>
      </c>
      <c r="G1246">
        <v>1.4963725050000001</v>
      </c>
      <c r="H1246">
        <v>7.8196791370000004E-2</v>
      </c>
      <c r="I1246" t="s">
        <v>131</v>
      </c>
      <c r="J1246" t="s">
        <v>128</v>
      </c>
    </row>
    <row r="1247" spans="1:10">
      <c r="A1247" s="25">
        <v>40137</v>
      </c>
      <c r="B1247">
        <v>84</v>
      </c>
      <c r="C1247" t="s">
        <v>126</v>
      </c>
      <c r="D1247">
        <v>396.15300000000002</v>
      </c>
      <c r="E1247">
        <v>6122.9104509999997</v>
      </c>
      <c r="F1247">
        <v>1.1803088639999999</v>
      </c>
      <c r="G1247">
        <v>2.0964008939999998</v>
      </c>
      <c r="H1247">
        <f t="shared" ref="H1247:H1249" si="83">J1247/1000</f>
        <v>5.6301677179999995E-2</v>
      </c>
      <c r="I1247" t="s">
        <v>127</v>
      </c>
      <c r="J1247">
        <v>56.301677179999999</v>
      </c>
    </row>
    <row r="1248" spans="1:10">
      <c r="A1248" s="25">
        <v>40137</v>
      </c>
      <c r="B1248">
        <v>84</v>
      </c>
      <c r="C1248" t="s">
        <v>129</v>
      </c>
      <c r="D1248">
        <v>308.21499999999997</v>
      </c>
      <c r="E1248">
        <v>4518.6597629999997</v>
      </c>
      <c r="F1248">
        <v>2.0872482720000001</v>
      </c>
      <c r="G1248">
        <v>3.288669235</v>
      </c>
      <c r="H1248">
        <f t="shared" si="83"/>
        <v>6.3467868720000001E-2</v>
      </c>
      <c r="I1248" t="s">
        <v>127</v>
      </c>
      <c r="J1248">
        <v>63.467868719999998</v>
      </c>
    </row>
    <row r="1249" spans="1:10">
      <c r="A1249" s="25">
        <v>40137</v>
      </c>
      <c r="B1249" s="21">
        <v>84</v>
      </c>
      <c r="C1249" s="21" t="s">
        <v>130</v>
      </c>
      <c r="D1249" s="21">
        <v>394.40100000000001</v>
      </c>
      <c r="E1249" s="21">
        <v>4101.3266350000004</v>
      </c>
      <c r="F1249" s="21">
        <v>1.923984447</v>
      </c>
      <c r="G1249" s="21">
        <v>3.8512246710000002</v>
      </c>
      <c r="H1249">
        <f t="shared" si="83"/>
        <v>4.9957730630000002E-2</v>
      </c>
      <c r="I1249" s="21" t="s">
        <v>127</v>
      </c>
      <c r="J1249" s="21">
        <v>49.95773063</v>
      </c>
    </row>
    <row r="1250" spans="1:10">
      <c r="A1250" s="25">
        <v>40137</v>
      </c>
      <c r="B1250">
        <v>84</v>
      </c>
      <c r="C1250" t="s">
        <v>50</v>
      </c>
      <c r="D1250">
        <v>317.93299999999999</v>
      </c>
      <c r="E1250">
        <v>463903.8124</v>
      </c>
      <c r="F1250">
        <v>0.39524931610000003</v>
      </c>
      <c r="G1250">
        <v>1.5995553090000001</v>
      </c>
      <c r="H1250">
        <v>24.709949949999999</v>
      </c>
      <c r="I1250" t="s">
        <v>131</v>
      </c>
      <c r="J1250" t="s">
        <v>128</v>
      </c>
    </row>
    <row r="1251" spans="1:10">
      <c r="A1251" s="25">
        <v>40137</v>
      </c>
      <c r="B1251">
        <v>84</v>
      </c>
      <c r="C1251" t="s">
        <v>49</v>
      </c>
      <c r="D1251">
        <v>315.887</v>
      </c>
      <c r="E1251">
        <v>246740.58549999999</v>
      </c>
      <c r="F1251">
        <v>0.40624315010000001</v>
      </c>
      <c r="G1251">
        <v>1.6274419470000001</v>
      </c>
      <c r="H1251">
        <v>24.962067059999999</v>
      </c>
      <c r="I1251" t="s">
        <v>131</v>
      </c>
      <c r="J1251" t="s">
        <v>128</v>
      </c>
    </row>
    <row r="1252" spans="1:10">
      <c r="A1252" s="25">
        <v>40137</v>
      </c>
      <c r="B1252">
        <v>84</v>
      </c>
      <c r="C1252" t="s">
        <v>48</v>
      </c>
      <c r="D1252">
        <v>766.49</v>
      </c>
      <c r="E1252">
        <v>168701.3671</v>
      </c>
      <c r="F1252">
        <v>0.33815504130000001</v>
      </c>
      <c r="G1252">
        <v>1.209522881</v>
      </c>
      <c r="H1252">
        <v>27.957721719999999</v>
      </c>
      <c r="I1252" t="s">
        <v>131</v>
      </c>
      <c r="J1252" t="s">
        <v>128</v>
      </c>
    </row>
    <row r="1253" spans="1:10">
      <c r="A1253" s="25">
        <v>40137</v>
      </c>
      <c r="B1253">
        <v>84</v>
      </c>
      <c r="C1253" t="s">
        <v>47</v>
      </c>
      <c r="D1253">
        <v>279.077</v>
      </c>
      <c r="E1253">
        <v>7039.432581</v>
      </c>
      <c r="F1253">
        <v>4.7332976620000002E-2</v>
      </c>
      <c r="G1253">
        <v>1.2092101159999999</v>
      </c>
      <c r="H1253">
        <v>3.9143715380000002</v>
      </c>
      <c r="I1253" t="s">
        <v>131</v>
      </c>
      <c r="J1253" t="s">
        <v>128</v>
      </c>
    </row>
    <row r="1254" spans="1:10">
      <c r="A1254" s="25">
        <v>40137</v>
      </c>
      <c r="B1254">
        <v>84</v>
      </c>
      <c r="C1254" t="s">
        <v>46</v>
      </c>
      <c r="D1254">
        <v>285.21300000000002</v>
      </c>
      <c r="E1254">
        <v>103273.7705</v>
      </c>
      <c r="F1254">
        <v>6.7278916280000003E-2</v>
      </c>
      <c r="G1254">
        <v>1.466453709</v>
      </c>
      <c r="H1254">
        <v>4.5878649889999998</v>
      </c>
      <c r="I1254" t="s">
        <v>131</v>
      </c>
      <c r="J1254" t="s">
        <v>128</v>
      </c>
    </row>
    <row r="1255" spans="1:10">
      <c r="A1255" s="25">
        <v>40137</v>
      </c>
      <c r="B1255">
        <v>84</v>
      </c>
      <c r="C1255" t="s">
        <v>45</v>
      </c>
      <c r="D1255">
        <v>257.61</v>
      </c>
      <c r="E1255">
        <v>286604.50809999998</v>
      </c>
      <c r="F1255">
        <v>5.9490456210000001E-2</v>
      </c>
      <c r="G1255">
        <v>1.680746098</v>
      </c>
      <c r="H1255">
        <v>3.5395266599999999</v>
      </c>
      <c r="I1255" t="s">
        <v>131</v>
      </c>
      <c r="J1255" t="s">
        <v>128</v>
      </c>
    </row>
    <row r="1256" spans="1:10">
      <c r="A1256" s="25">
        <v>40137</v>
      </c>
      <c r="B1256">
        <v>84</v>
      </c>
      <c r="C1256" t="s">
        <v>84</v>
      </c>
      <c r="D1256">
        <v>259.37200000000001</v>
      </c>
      <c r="E1256">
        <v>193394.2341</v>
      </c>
      <c r="F1256">
        <v>6.1425311500000003E-2</v>
      </c>
      <c r="G1256">
        <v>1.7352892339999999</v>
      </c>
      <c r="H1256">
        <v>3.5397736759999998</v>
      </c>
      <c r="I1256" t="s">
        <v>131</v>
      </c>
      <c r="J1256" t="s">
        <v>128</v>
      </c>
    </row>
    <row r="1257" spans="1:10">
      <c r="A1257" s="25">
        <v>40137</v>
      </c>
      <c r="B1257">
        <v>84</v>
      </c>
      <c r="C1257" t="s">
        <v>83</v>
      </c>
      <c r="D1257">
        <v>589.59199999999998</v>
      </c>
      <c r="E1257">
        <v>3995.1345289999999</v>
      </c>
      <c r="F1257">
        <v>7.521292687E-3</v>
      </c>
      <c r="G1257">
        <v>2.0996386189999998</v>
      </c>
      <c r="H1257">
        <v>0.35821843910000001</v>
      </c>
      <c r="I1257" t="s">
        <v>131</v>
      </c>
      <c r="J1257" t="s">
        <v>128</v>
      </c>
    </row>
    <row r="1258" spans="1:10">
      <c r="A1258" s="25">
        <v>40137</v>
      </c>
      <c r="B1258">
        <v>84</v>
      </c>
      <c r="C1258" t="s">
        <v>82</v>
      </c>
      <c r="D1258">
        <v>214.91399999999999</v>
      </c>
      <c r="E1258">
        <v>27365.968519999999</v>
      </c>
      <c r="F1258">
        <v>2.2146370009999999E-2</v>
      </c>
      <c r="G1258">
        <v>0.4616653074</v>
      </c>
      <c r="H1258">
        <v>4.7970617789999999</v>
      </c>
      <c r="I1258" t="s">
        <v>131</v>
      </c>
      <c r="J1258" t="s">
        <v>128</v>
      </c>
    </row>
    <row r="1259" spans="1:10">
      <c r="A1259" s="25">
        <v>40137</v>
      </c>
      <c r="B1259">
        <v>84</v>
      </c>
      <c r="C1259" t="s">
        <v>81</v>
      </c>
      <c r="D1259">
        <v>213.61699999999999</v>
      </c>
      <c r="E1259">
        <v>65710.121920000005</v>
      </c>
      <c r="F1259">
        <v>2.3110819160000001E-2</v>
      </c>
      <c r="G1259">
        <v>0.49787075549999998</v>
      </c>
      <c r="H1259">
        <v>4.6419314460000001</v>
      </c>
      <c r="I1259" t="s">
        <v>131</v>
      </c>
      <c r="J1259" t="s">
        <v>128</v>
      </c>
    </row>
    <row r="1260" spans="1:10">
      <c r="A1260" s="25">
        <v>40137</v>
      </c>
      <c r="B1260">
        <v>84</v>
      </c>
      <c r="C1260" t="s">
        <v>80</v>
      </c>
      <c r="D1260">
        <v>407.77100000000002</v>
      </c>
      <c r="E1260">
        <v>72904.094230000002</v>
      </c>
      <c r="F1260">
        <v>9.1789674750000002E-4</v>
      </c>
      <c r="G1260">
        <v>1.892957673</v>
      </c>
      <c r="H1260">
        <v>4.849008304E-2</v>
      </c>
      <c r="I1260" t="s">
        <v>131</v>
      </c>
      <c r="J1260" t="s">
        <v>128</v>
      </c>
    </row>
    <row r="1261" spans="1:10">
      <c r="A1261" s="25">
        <v>40137</v>
      </c>
      <c r="B1261">
        <v>84</v>
      </c>
      <c r="C1261" t="s">
        <v>79</v>
      </c>
      <c r="D1261">
        <v>421.55200000000002</v>
      </c>
      <c r="E1261">
        <v>26569.606080000001</v>
      </c>
      <c r="F1261">
        <v>7.5175098759999997E-4</v>
      </c>
      <c r="G1261">
        <v>1.5299680950000001</v>
      </c>
      <c r="H1261">
        <v>4.9135076100000001E-2</v>
      </c>
      <c r="I1261" t="s">
        <v>131</v>
      </c>
      <c r="J1261" t="s">
        <v>128</v>
      </c>
    </row>
    <row r="1262" spans="1:10">
      <c r="A1262" s="25">
        <v>40137</v>
      </c>
      <c r="B1262">
        <v>85</v>
      </c>
      <c r="C1262" t="s">
        <v>126</v>
      </c>
      <c r="D1262">
        <v>396.15300000000002</v>
      </c>
      <c r="E1262">
        <v>14315.07645</v>
      </c>
      <c r="F1262">
        <v>1.345659071</v>
      </c>
      <c r="G1262">
        <v>1.022299026</v>
      </c>
      <c r="H1262">
        <f t="shared" ref="H1262:H1264" si="84">J1262/1000</f>
        <v>0.1316306713</v>
      </c>
      <c r="I1262" t="s">
        <v>127</v>
      </c>
      <c r="J1262">
        <v>131.63067129999999</v>
      </c>
    </row>
    <row r="1263" spans="1:10">
      <c r="A1263" s="25">
        <v>40137</v>
      </c>
      <c r="B1263">
        <v>85</v>
      </c>
      <c r="C1263" t="s">
        <v>129</v>
      </c>
      <c r="D1263">
        <v>308.21499999999997</v>
      </c>
      <c r="E1263">
        <v>10471.637479999999</v>
      </c>
      <c r="F1263">
        <v>2.9213703839999998</v>
      </c>
      <c r="G1263">
        <v>1.986221829</v>
      </c>
      <c r="H1263">
        <f t="shared" si="84"/>
        <v>0.14708177820000001</v>
      </c>
      <c r="I1263" t="s">
        <v>127</v>
      </c>
      <c r="J1263">
        <v>147.0817782</v>
      </c>
    </row>
    <row r="1264" spans="1:10">
      <c r="A1264" s="25">
        <v>40137</v>
      </c>
      <c r="B1264" s="21">
        <v>85</v>
      </c>
      <c r="C1264" s="21" t="s">
        <v>130</v>
      </c>
      <c r="D1264" s="21">
        <v>394.40100000000001</v>
      </c>
      <c r="E1264" s="21">
        <v>10718.74813</v>
      </c>
      <c r="F1264" s="21">
        <v>0.86081170920000005</v>
      </c>
      <c r="G1264" s="21">
        <v>0.65930406919999995</v>
      </c>
      <c r="H1264">
        <f t="shared" si="84"/>
        <v>0.1305636882</v>
      </c>
      <c r="I1264" s="21" t="s">
        <v>127</v>
      </c>
      <c r="J1264" s="21">
        <v>130.5636882</v>
      </c>
    </row>
    <row r="1265" spans="1:10">
      <c r="A1265" s="25">
        <v>40137</v>
      </c>
      <c r="B1265">
        <v>85</v>
      </c>
      <c r="C1265" t="s">
        <v>50</v>
      </c>
      <c r="D1265">
        <v>317.93299999999999</v>
      </c>
      <c r="E1265">
        <v>486999.22489999997</v>
      </c>
      <c r="F1265">
        <v>0.3543809061</v>
      </c>
      <c r="G1265">
        <v>1.3661491619999999</v>
      </c>
      <c r="H1265">
        <v>25.940132739999999</v>
      </c>
      <c r="I1265" t="s">
        <v>131</v>
      </c>
      <c r="J1265" t="s">
        <v>128</v>
      </c>
    </row>
    <row r="1266" spans="1:10">
      <c r="A1266" s="25">
        <v>40137</v>
      </c>
      <c r="B1266">
        <v>85</v>
      </c>
      <c r="C1266" t="s">
        <v>49</v>
      </c>
      <c r="D1266">
        <v>315.887</v>
      </c>
      <c r="E1266">
        <v>258915.73759999999</v>
      </c>
      <c r="F1266">
        <v>0.35266357749999999</v>
      </c>
      <c r="G1266">
        <v>1.3463631149999999</v>
      </c>
      <c r="H1266">
        <v>26.193793750000001</v>
      </c>
      <c r="I1266" t="s">
        <v>131</v>
      </c>
      <c r="J1266" t="s">
        <v>128</v>
      </c>
    </row>
    <row r="1267" spans="1:10">
      <c r="A1267" s="25">
        <v>40137</v>
      </c>
      <c r="B1267">
        <v>85</v>
      </c>
      <c r="C1267" t="s">
        <v>48</v>
      </c>
      <c r="D1267">
        <v>766.49</v>
      </c>
      <c r="E1267">
        <v>225603.3389</v>
      </c>
      <c r="F1267">
        <v>0.49705229319999999</v>
      </c>
      <c r="G1267">
        <v>1.329454208</v>
      </c>
      <c r="H1267">
        <v>37.387695649999998</v>
      </c>
      <c r="I1267" t="s">
        <v>131</v>
      </c>
      <c r="J1267" t="s">
        <v>128</v>
      </c>
    </row>
    <row r="1268" spans="1:10">
      <c r="A1268" s="25">
        <v>40137</v>
      </c>
      <c r="B1268">
        <v>85</v>
      </c>
      <c r="C1268" t="s">
        <v>47</v>
      </c>
      <c r="D1268">
        <v>279.077</v>
      </c>
      <c r="E1268">
        <v>9169.9587609999999</v>
      </c>
      <c r="F1268">
        <v>5.9669893320000002E-3</v>
      </c>
      <c r="G1268">
        <v>0.1170209145</v>
      </c>
      <c r="H1268">
        <v>5.0990793879999998</v>
      </c>
      <c r="I1268" t="s">
        <v>131</v>
      </c>
      <c r="J1268" t="s">
        <v>128</v>
      </c>
    </row>
    <row r="1269" spans="1:10">
      <c r="A1269" s="25">
        <v>40137</v>
      </c>
      <c r="B1269">
        <v>85</v>
      </c>
      <c r="C1269" t="s">
        <v>46</v>
      </c>
      <c r="D1269">
        <v>285.21300000000002</v>
      </c>
      <c r="E1269">
        <v>134204.9044</v>
      </c>
      <c r="F1269">
        <v>6.0529692719999998E-3</v>
      </c>
      <c r="G1269">
        <v>0.1015265167</v>
      </c>
      <c r="H1269">
        <v>5.9619589709999996</v>
      </c>
      <c r="I1269" t="s">
        <v>131</v>
      </c>
      <c r="J1269" t="s">
        <v>128</v>
      </c>
    </row>
    <row r="1270" spans="1:10">
      <c r="A1270" s="25">
        <v>40137</v>
      </c>
      <c r="B1270">
        <v>85</v>
      </c>
      <c r="C1270" t="s">
        <v>45</v>
      </c>
      <c r="D1270">
        <v>257.61</v>
      </c>
      <c r="E1270">
        <v>157994.08780000001</v>
      </c>
      <c r="F1270">
        <v>5.1168465289999996E-3</v>
      </c>
      <c r="G1270">
        <v>0.26224027100000002</v>
      </c>
      <c r="H1270">
        <v>1.9512054759999999</v>
      </c>
      <c r="I1270" t="s">
        <v>131</v>
      </c>
      <c r="J1270" t="s">
        <v>128</v>
      </c>
    </row>
    <row r="1271" spans="1:10">
      <c r="A1271" s="25">
        <v>40137</v>
      </c>
      <c r="B1271">
        <v>85</v>
      </c>
      <c r="C1271" t="s">
        <v>84</v>
      </c>
      <c r="D1271">
        <v>259.37200000000001</v>
      </c>
      <c r="E1271">
        <v>106012.09390000001</v>
      </c>
      <c r="F1271">
        <v>3.7777660519999999E-3</v>
      </c>
      <c r="G1271">
        <v>0.194691806</v>
      </c>
      <c r="H1271">
        <v>1.9403826639999999</v>
      </c>
      <c r="I1271" t="s">
        <v>131</v>
      </c>
      <c r="J1271" t="s">
        <v>128</v>
      </c>
    </row>
    <row r="1272" spans="1:10">
      <c r="A1272" s="25">
        <v>40137</v>
      </c>
      <c r="B1272">
        <v>85</v>
      </c>
      <c r="C1272" t="s">
        <v>83</v>
      </c>
      <c r="D1272">
        <v>589.59199999999998</v>
      </c>
      <c r="E1272">
        <v>7671.9528899999996</v>
      </c>
      <c r="F1272">
        <v>6.1681225360000003E-3</v>
      </c>
      <c r="G1272">
        <v>0.89666565710000001</v>
      </c>
      <c r="H1272">
        <v>0.68789548109999998</v>
      </c>
      <c r="I1272" t="s">
        <v>131</v>
      </c>
      <c r="J1272" t="s">
        <v>128</v>
      </c>
    </row>
    <row r="1273" spans="1:10">
      <c r="A1273" s="25">
        <v>40137</v>
      </c>
      <c r="B1273">
        <v>85</v>
      </c>
      <c r="C1273" t="s">
        <v>82</v>
      </c>
      <c r="D1273">
        <v>214.91399999999999</v>
      </c>
      <c r="E1273">
        <v>34596.41289</v>
      </c>
      <c r="F1273">
        <v>5.5502710550000001E-2</v>
      </c>
      <c r="G1273">
        <v>0.91520552440000003</v>
      </c>
      <c r="H1273">
        <v>6.0645078149999998</v>
      </c>
      <c r="I1273" t="s">
        <v>131</v>
      </c>
      <c r="J1273" t="s">
        <v>128</v>
      </c>
    </row>
    <row r="1274" spans="1:10">
      <c r="A1274" s="25">
        <v>40137</v>
      </c>
      <c r="B1274">
        <v>85</v>
      </c>
      <c r="C1274" t="s">
        <v>81</v>
      </c>
      <c r="D1274">
        <v>213.61699999999999</v>
      </c>
      <c r="E1274">
        <v>82276.924729999999</v>
      </c>
      <c r="F1274">
        <v>5.2437605210000002E-2</v>
      </c>
      <c r="G1274">
        <v>0.90219070720000005</v>
      </c>
      <c r="H1274">
        <v>5.8122528630000003</v>
      </c>
      <c r="I1274" t="s">
        <v>131</v>
      </c>
      <c r="J1274" t="s">
        <v>128</v>
      </c>
    </row>
    <row r="1275" spans="1:10">
      <c r="A1275" s="25">
        <v>40137</v>
      </c>
      <c r="B1275">
        <v>85</v>
      </c>
      <c r="C1275" t="s">
        <v>80</v>
      </c>
      <c r="D1275">
        <v>407.77100000000002</v>
      </c>
      <c r="E1275">
        <v>94177.907819999993</v>
      </c>
      <c r="F1275">
        <v>1.152408302E-3</v>
      </c>
      <c r="G1275">
        <v>1.8397394899999999</v>
      </c>
      <c r="H1275">
        <v>6.2639754579999998E-2</v>
      </c>
      <c r="I1275" t="s">
        <v>131</v>
      </c>
      <c r="J1275" t="s">
        <v>128</v>
      </c>
    </row>
    <row r="1276" spans="1:10">
      <c r="A1276" s="25">
        <v>40137</v>
      </c>
      <c r="B1276">
        <v>85</v>
      </c>
      <c r="C1276" t="s">
        <v>79</v>
      </c>
      <c r="D1276">
        <v>421.55200000000002</v>
      </c>
      <c r="E1276">
        <v>34445.047449999998</v>
      </c>
      <c r="F1276">
        <v>2.2927991619999999E-4</v>
      </c>
      <c r="G1276">
        <v>0.35994215260000001</v>
      </c>
      <c r="H1276">
        <v>6.3699101250000001E-2</v>
      </c>
      <c r="I1276" t="s">
        <v>131</v>
      </c>
      <c r="J1276" t="s">
        <v>128</v>
      </c>
    </row>
    <row r="1277" spans="1:10">
      <c r="A1277" s="25">
        <v>40137</v>
      </c>
      <c r="B1277">
        <v>86</v>
      </c>
      <c r="C1277" t="s">
        <v>126</v>
      </c>
      <c r="D1277">
        <v>396.15300000000002</v>
      </c>
      <c r="E1277">
        <v>11639.1361</v>
      </c>
      <c r="F1277">
        <v>1.7493609619999999</v>
      </c>
      <c r="G1277">
        <v>1.6345388970000001</v>
      </c>
      <c r="H1277">
        <f t="shared" ref="H1277:H1279" si="85">J1277/1000</f>
        <v>0.1070247374</v>
      </c>
      <c r="I1277" t="s">
        <v>127</v>
      </c>
      <c r="J1277">
        <v>107.02473740000001</v>
      </c>
    </row>
    <row r="1278" spans="1:10">
      <c r="A1278" s="25">
        <v>40137</v>
      </c>
      <c r="B1278">
        <v>86</v>
      </c>
      <c r="C1278" t="s">
        <v>129</v>
      </c>
      <c r="D1278">
        <v>308.21499999999997</v>
      </c>
      <c r="E1278">
        <v>8423.0835009999992</v>
      </c>
      <c r="F1278">
        <v>0.64699478499999996</v>
      </c>
      <c r="G1278">
        <v>0.54687163910000003</v>
      </c>
      <c r="H1278">
        <f t="shared" si="85"/>
        <v>0.1183083449</v>
      </c>
      <c r="I1278" t="s">
        <v>127</v>
      </c>
      <c r="J1278">
        <v>118.30834489999999</v>
      </c>
    </row>
    <row r="1279" spans="1:10">
      <c r="A1279" s="25">
        <v>40137</v>
      </c>
      <c r="B1279" s="21">
        <v>86</v>
      </c>
      <c r="C1279" s="21" t="s">
        <v>130</v>
      </c>
      <c r="D1279" s="21">
        <v>394.40100000000001</v>
      </c>
      <c r="E1279" s="21">
        <v>8451.6158469999991</v>
      </c>
      <c r="F1279" s="21">
        <v>0.56282123699999997</v>
      </c>
      <c r="G1279" s="21">
        <v>0.54670416690000001</v>
      </c>
      <c r="H1279">
        <f t="shared" si="85"/>
        <v>0.1029480423</v>
      </c>
      <c r="I1279" s="21" t="s">
        <v>127</v>
      </c>
      <c r="J1279" s="21">
        <v>102.9480423</v>
      </c>
    </row>
    <row r="1280" spans="1:10">
      <c r="A1280" s="25">
        <v>40137</v>
      </c>
      <c r="B1280">
        <v>86</v>
      </c>
      <c r="C1280" t="s">
        <v>50</v>
      </c>
      <c r="D1280">
        <v>317.93299999999999</v>
      </c>
      <c r="E1280">
        <v>927088.2794</v>
      </c>
      <c r="F1280">
        <v>0.71865081829999999</v>
      </c>
      <c r="G1280">
        <v>1.4553012750000001</v>
      </c>
      <c r="H1280">
        <v>49.38158378</v>
      </c>
      <c r="I1280" t="s">
        <v>131</v>
      </c>
      <c r="J1280" t="s">
        <v>128</v>
      </c>
    </row>
    <row r="1281" spans="1:10">
      <c r="A1281" s="25">
        <v>40137</v>
      </c>
      <c r="B1281">
        <v>86</v>
      </c>
      <c r="C1281" t="s">
        <v>49</v>
      </c>
      <c r="D1281">
        <v>315.887</v>
      </c>
      <c r="E1281">
        <v>493247.56579999998</v>
      </c>
      <c r="F1281">
        <v>0.72466804669999996</v>
      </c>
      <c r="G1281">
        <v>1.4522259959999999</v>
      </c>
      <c r="H1281">
        <v>49.90050093</v>
      </c>
      <c r="I1281" t="s">
        <v>131</v>
      </c>
      <c r="J1281" t="s">
        <v>128</v>
      </c>
    </row>
    <row r="1282" spans="1:10">
      <c r="A1282" s="25">
        <v>40137</v>
      </c>
      <c r="B1282">
        <v>86</v>
      </c>
      <c r="C1282" t="s">
        <v>48</v>
      </c>
      <c r="D1282">
        <v>766.49</v>
      </c>
      <c r="E1282">
        <v>232762.9074</v>
      </c>
      <c r="F1282">
        <v>0.65355112429999995</v>
      </c>
      <c r="G1282">
        <v>1.694269984</v>
      </c>
      <c r="H1282">
        <v>38.574201889999998</v>
      </c>
      <c r="I1282" t="s">
        <v>131</v>
      </c>
      <c r="J1282" t="s">
        <v>128</v>
      </c>
    </row>
    <row r="1283" spans="1:10">
      <c r="A1283" s="25">
        <v>40137</v>
      </c>
      <c r="B1283">
        <v>86</v>
      </c>
      <c r="C1283" t="s">
        <v>47</v>
      </c>
      <c r="D1283">
        <v>279.077</v>
      </c>
      <c r="E1283">
        <v>12461.64457</v>
      </c>
      <c r="F1283">
        <v>0.1241684594</v>
      </c>
      <c r="G1283">
        <v>1.791890808</v>
      </c>
      <c r="H1283">
        <v>6.9294657270000002</v>
      </c>
      <c r="I1283" t="s">
        <v>131</v>
      </c>
      <c r="J1283" t="s">
        <v>128</v>
      </c>
    </row>
    <row r="1284" spans="1:10">
      <c r="A1284" s="25">
        <v>40137</v>
      </c>
      <c r="B1284" s="21">
        <v>86</v>
      </c>
      <c r="C1284" s="21" t="s">
        <v>46</v>
      </c>
      <c r="D1284" s="21">
        <v>285.21300000000002</v>
      </c>
      <c r="E1284" s="21">
        <v>182005.17079999999</v>
      </c>
      <c r="F1284" s="21">
        <v>0.1476822965</v>
      </c>
      <c r="G1284" s="21">
        <v>1.8265186659999999</v>
      </c>
      <c r="H1284" s="21">
        <v>8.0854523549999993</v>
      </c>
      <c r="I1284" s="21" t="s">
        <v>131</v>
      </c>
      <c r="J1284" t="s">
        <v>128</v>
      </c>
    </row>
    <row r="1285" spans="1:10">
      <c r="A1285" s="25">
        <v>40137</v>
      </c>
      <c r="B1285">
        <v>86</v>
      </c>
      <c r="C1285" t="s">
        <v>45</v>
      </c>
      <c r="D1285">
        <v>257.61</v>
      </c>
      <c r="E1285">
        <v>61371.693780000001</v>
      </c>
      <c r="F1285">
        <v>1.5155375570000001E-2</v>
      </c>
      <c r="G1285">
        <v>1.99956913</v>
      </c>
      <c r="H1285">
        <v>0.75793206359999998</v>
      </c>
      <c r="I1285" t="s">
        <v>131</v>
      </c>
      <c r="J1285" t="s">
        <v>128</v>
      </c>
    </row>
    <row r="1286" spans="1:10">
      <c r="A1286" s="25">
        <v>40137</v>
      </c>
      <c r="B1286">
        <v>86</v>
      </c>
      <c r="C1286" t="s">
        <v>84</v>
      </c>
      <c r="D1286">
        <v>259.37200000000001</v>
      </c>
      <c r="E1286">
        <v>41417.701580000001</v>
      </c>
      <c r="F1286">
        <v>1.3717825859999999E-2</v>
      </c>
      <c r="G1286">
        <v>1.8095363739999999</v>
      </c>
      <c r="H1286">
        <v>0.7580851126</v>
      </c>
      <c r="I1286" t="s">
        <v>131</v>
      </c>
      <c r="J1286" t="s">
        <v>128</v>
      </c>
    </row>
    <row r="1287" spans="1:10">
      <c r="A1287" s="25">
        <v>40137</v>
      </c>
      <c r="B1287">
        <v>86</v>
      </c>
      <c r="C1287" t="s">
        <v>83</v>
      </c>
      <c r="D1287">
        <v>589.59199999999998</v>
      </c>
      <c r="E1287">
        <v>5477.2251290000004</v>
      </c>
      <c r="F1287">
        <v>9.9727610829999994E-3</v>
      </c>
      <c r="G1287">
        <v>2.0306650479999999</v>
      </c>
      <c r="H1287">
        <v>0.49110812710000001</v>
      </c>
      <c r="I1287" t="s">
        <v>131</v>
      </c>
      <c r="J1287" t="s">
        <v>128</v>
      </c>
    </row>
    <row r="1288" spans="1:10">
      <c r="A1288" s="25">
        <v>40137</v>
      </c>
      <c r="B1288">
        <v>86</v>
      </c>
      <c r="C1288" t="s">
        <v>82</v>
      </c>
      <c r="D1288">
        <v>214.91399999999999</v>
      </c>
      <c r="E1288">
        <v>34029.833930000001</v>
      </c>
      <c r="F1288">
        <v>3.7311088870000002E-2</v>
      </c>
      <c r="G1288">
        <v>0.62548025600000001</v>
      </c>
      <c r="H1288">
        <v>5.9651905100000002</v>
      </c>
      <c r="I1288" t="s">
        <v>131</v>
      </c>
      <c r="J1288" t="s">
        <v>128</v>
      </c>
    </row>
    <row r="1289" spans="1:10">
      <c r="A1289" s="25">
        <v>40137</v>
      </c>
      <c r="B1289">
        <v>86</v>
      </c>
      <c r="C1289" t="s">
        <v>81</v>
      </c>
      <c r="D1289">
        <v>213.61699999999999</v>
      </c>
      <c r="E1289">
        <v>80701.614749999993</v>
      </c>
      <c r="F1289">
        <v>4.1655682479999998E-2</v>
      </c>
      <c r="G1289">
        <v>0.73067724119999999</v>
      </c>
      <c r="H1289">
        <v>5.700968928</v>
      </c>
      <c r="I1289" t="s">
        <v>131</v>
      </c>
      <c r="J1289" t="s">
        <v>128</v>
      </c>
    </row>
    <row r="1290" spans="1:10">
      <c r="A1290" s="25">
        <v>40137</v>
      </c>
      <c r="B1290">
        <v>86</v>
      </c>
      <c r="C1290" t="s">
        <v>80</v>
      </c>
      <c r="D1290">
        <v>407.77100000000002</v>
      </c>
      <c r="E1290">
        <v>142554.75469999999</v>
      </c>
      <c r="F1290">
        <v>2.016067076E-3</v>
      </c>
      <c r="G1290">
        <v>2.1262888449999999</v>
      </c>
      <c r="H1290">
        <v>9.4816237260000005E-2</v>
      </c>
      <c r="I1290" t="s">
        <v>131</v>
      </c>
      <c r="J1290" t="s">
        <v>128</v>
      </c>
    </row>
    <row r="1291" spans="1:10">
      <c r="A1291" s="25">
        <v>40137</v>
      </c>
      <c r="B1291">
        <v>86</v>
      </c>
      <c r="C1291" t="s">
        <v>79</v>
      </c>
      <c r="D1291">
        <v>421.55200000000002</v>
      </c>
      <c r="E1291">
        <v>52599.302929999998</v>
      </c>
      <c r="F1291">
        <v>1.8777497790000001E-3</v>
      </c>
      <c r="G1291">
        <v>1.9304173549999999</v>
      </c>
      <c r="H1291">
        <v>9.7271700040000006E-2</v>
      </c>
      <c r="I1291" t="s">
        <v>131</v>
      </c>
      <c r="J1291" t="s">
        <v>128</v>
      </c>
    </row>
    <row r="1292" spans="1:10">
      <c r="A1292" s="25">
        <v>40137</v>
      </c>
      <c r="B1292">
        <v>87</v>
      </c>
      <c r="C1292" t="s">
        <v>126</v>
      </c>
      <c r="D1292">
        <v>396.15300000000002</v>
      </c>
      <c r="E1292">
        <v>100346.2859</v>
      </c>
      <c r="F1292">
        <v>2.429441856</v>
      </c>
      <c r="G1292">
        <v>0.26329449719999998</v>
      </c>
      <c r="H1292">
        <f t="shared" ref="H1292:H1294" si="86">J1292/1000</f>
        <v>0.92270893700000001</v>
      </c>
      <c r="I1292" t="s">
        <v>127</v>
      </c>
      <c r="J1292">
        <v>922.70893699999999</v>
      </c>
    </row>
    <row r="1293" spans="1:10">
      <c r="A1293" s="25">
        <v>40137</v>
      </c>
      <c r="B1293">
        <v>87</v>
      </c>
      <c r="C1293" t="s">
        <v>129</v>
      </c>
      <c r="D1293">
        <v>308.21499999999997</v>
      </c>
      <c r="E1293">
        <v>72717.837400000004</v>
      </c>
      <c r="F1293">
        <v>3.327445618</v>
      </c>
      <c r="G1293">
        <v>0.3257809901</v>
      </c>
      <c r="H1293">
        <f t="shared" si="86"/>
        <v>1.021375009</v>
      </c>
      <c r="I1293" t="s">
        <v>127</v>
      </c>
      <c r="J1293">
        <v>1021.375009</v>
      </c>
    </row>
    <row r="1294" spans="1:10">
      <c r="A1294" s="25">
        <v>40137</v>
      </c>
      <c r="B1294" s="21">
        <v>87</v>
      </c>
      <c r="C1294" s="21" t="s">
        <v>130</v>
      </c>
      <c r="D1294" s="21">
        <v>394.40100000000001</v>
      </c>
      <c r="E1294" s="21">
        <v>80881.401440000001</v>
      </c>
      <c r="F1294" s="21">
        <v>5.4117785380000001</v>
      </c>
      <c r="G1294" s="21">
        <v>0.54930430760000004</v>
      </c>
      <c r="H1294">
        <f t="shared" si="86"/>
        <v>0.98520591649999989</v>
      </c>
      <c r="I1294" s="21" t="s">
        <v>127</v>
      </c>
      <c r="J1294" s="21">
        <v>985.20591649999994</v>
      </c>
    </row>
    <row r="1295" spans="1:10">
      <c r="A1295" s="25">
        <v>40137</v>
      </c>
      <c r="B1295">
        <v>87</v>
      </c>
      <c r="C1295" t="s">
        <v>50</v>
      </c>
      <c r="D1295">
        <v>317.93299999999999</v>
      </c>
      <c r="E1295">
        <v>859693.12659999996</v>
      </c>
      <c r="F1295">
        <v>0.2403051574</v>
      </c>
      <c r="G1295">
        <v>0.52477811249999995</v>
      </c>
      <c r="H1295">
        <v>45.791764499999999</v>
      </c>
      <c r="I1295" t="s">
        <v>131</v>
      </c>
      <c r="J1295" t="s">
        <v>128</v>
      </c>
    </row>
    <row r="1296" spans="1:10">
      <c r="A1296" s="25">
        <v>40137</v>
      </c>
      <c r="B1296">
        <v>87</v>
      </c>
      <c r="C1296" t="s">
        <v>49</v>
      </c>
      <c r="D1296">
        <v>315.887</v>
      </c>
      <c r="E1296">
        <v>457803.36660000001</v>
      </c>
      <c r="F1296">
        <v>0.24463638979999999</v>
      </c>
      <c r="G1296">
        <v>0.52820453109999999</v>
      </c>
      <c r="H1296">
        <v>46.314708680000003</v>
      </c>
      <c r="I1296" t="s">
        <v>131</v>
      </c>
      <c r="J1296" t="s">
        <v>128</v>
      </c>
    </row>
    <row r="1297" spans="1:10">
      <c r="A1297" s="25">
        <v>40137</v>
      </c>
      <c r="B1297">
        <v>87</v>
      </c>
      <c r="C1297" t="s">
        <v>48</v>
      </c>
      <c r="D1297">
        <v>766.49</v>
      </c>
      <c r="E1297">
        <v>208679.10490000001</v>
      </c>
      <c r="F1297">
        <v>0.46203296129999999</v>
      </c>
      <c r="G1297">
        <v>1.336013412</v>
      </c>
      <c r="H1297">
        <v>34.582958310000002</v>
      </c>
      <c r="I1297" t="s">
        <v>131</v>
      </c>
      <c r="J1297" t="s">
        <v>128</v>
      </c>
    </row>
    <row r="1298" spans="1:10">
      <c r="A1298" s="25">
        <v>40137</v>
      </c>
      <c r="B1298">
        <v>87</v>
      </c>
      <c r="C1298" t="s">
        <v>47</v>
      </c>
      <c r="D1298">
        <v>279.077</v>
      </c>
      <c r="E1298">
        <v>15330.54969</v>
      </c>
      <c r="F1298">
        <v>0.1203213085</v>
      </c>
      <c r="G1298">
        <v>1.4114335229999999</v>
      </c>
      <c r="H1298">
        <v>8.524759156</v>
      </c>
      <c r="I1298" t="s">
        <v>131</v>
      </c>
      <c r="J1298" t="s">
        <v>128</v>
      </c>
    </row>
    <row r="1299" spans="1:10">
      <c r="A1299" s="25">
        <v>40137</v>
      </c>
      <c r="B1299" s="21">
        <v>87</v>
      </c>
      <c r="C1299" s="21" t="s">
        <v>46</v>
      </c>
      <c r="D1299" s="21">
        <v>285.21300000000002</v>
      </c>
      <c r="E1299" s="21">
        <v>222932.42790000001</v>
      </c>
      <c r="F1299" s="21">
        <v>0.1510959241</v>
      </c>
      <c r="G1299" s="21">
        <v>1.525664031</v>
      </c>
      <c r="H1299" s="21">
        <v>9.9036171129999993</v>
      </c>
      <c r="I1299" s="21" t="s">
        <v>131</v>
      </c>
      <c r="J1299" t="s">
        <v>128</v>
      </c>
    </row>
    <row r="1300" spans="1:10">
      <c r="A1300" s="25">
        <v>40137</v>
      </c>
      <c r="B1300">
        <v>87</v>
      </c>
      <c r="C1300" t="s">
        <v>45</v>
      </c>
      <c r="D1300">
        <v>257.61</v>
      </c>
      <c r="E1300">
        <v>131329.78479999999</v>
      </c>
      <c r="F1300">
        <v>2.605656001E-2</v>
      </c>
      <c r="G1300">
        <v>1.606540493</v>
      </c>
      <c r="H1300">
        <v>1.6219049640000001</v>
      </c>
      <c r="I1300" t="s">
        <v>131</v>
      </c>
      <c r="J1300" t="s">
        <v>128</v>
      </c>
    </row>
    <row r="1301" spans="1:10">
      <c r="A1301" s="25">
        <v>40137</v>
      </c>
      <c r="B1301">
        <v>87</v>
      </c>
      <c r="C1301" t="s">
        <v>84</v>
      </c>
      <c r="D1301">
        <v>259.37200000000001</v>
      </c>
      <c r="E1301">
        <v>88688.533899999995</v>
      </c>
      <c r="F1301">
        <v>2.5038973409999998E-2</v>
      </c>
      <c r="G1301">
        <v>1.5424712220000001</v>
      </c>
      <c r="H1301">
        <v>1.6233024680000001</v>
      </c>
      <c r="I1301" t="s">
        <v>131</v>
      </c>
      <c r="J1301" t="s">
        <v>128</v>
      </c>
    </row>
    <row r="1302" spans="1:10">
      <c r="A1302" s="25">
        <v>40137</v>
      </c>
      <c r="B1302">
        <v>87</v>
      </c>
      <c r="C1302" t="s">
        <v>83</v>
      </c>
      <c r="D1302">
        <v>589.59199999999998</v>
      </c>
      <c r="E1302">
        <v>51369.02132</v>
      </c>
      <c r="F1302">
        <v>8.0345066660000006E-2</v>
      </c>
      <c r="G1302">
        <v>1.7443811890000001</v>
      </c>
      <c r="H1302">
        <v>4.6059351700000004</v>
      </c>
      <c r="I1302" t="s">
        <v>131</v>
      </c>
      <c r="J1302" t="s">
        <v>128</v>
      </c>
    </row>
    <row r="1303" spans="1:10">
      <c r="A1303" s="25">
        <v>40137</v>
      </c>
      <c r="B1303">
        <v>87</v>
      </c>
      <c r="C1303" t="s">
        <v>82</v>
      </c>
      <c r="D1303">
        <v>214.91399999999999</v>
      </c>
      <c r="E1303">
        <v>31074.893810000001</v>
      </c>
      <c r="F1303">
        <v>1.7791459230000001E-2</v>
      </c>
      <c r="G1303">
        <v>0.32661597910000001</v>
      </c>
      <c r="H1303">
        <v>5.4472102939999996</v>
      </c>
      <c r="I1303" t="s">
        <v>131</v>
      </c>
      <c r="J1303" t="s">
        <v>128</v>
      </c>
    </row>
    <row r="1304" spans="1:10">
      <c r="A1304" s="25">
        <v>40137</v>
      </c>
      <c r="B1304">
        <v>87</v>
      </c>
      <c r="C1304" t="s">
        <v>81</v>
      </c>
      <c r="D1304">
        <v>213.61699999999999</v>
      </c>
      <c r="E1304">
        <v>74017.463539999997</v>
      </c>
      <c r="F1304">
        <v>9.237909943E-3</v>
      </c>
      <c r="G1304">
        <v>0.1766741768</v>
      </c>
      <c r="H1304">
        <v>5.2287833529999999</v>
      </c>
      <c r="I1304" t="s">
        <v>131</v>
      </c>
      <c r="J1304" t="s">
        <v>128</v>
      </c>
    </row>
    <row r="1305" spans="1:10">
      <c r="A1305" s="25">
        <v>40137</v>
      </c>
      <c r="B1305">
        <v>87</v>
      </c>
      <c r="C1305" t="s">
        <v>80</v>
      </c>
      <c r="D1305">
        <v>407.77100000000002</v>
      </c>
      <c r="E1305">
        <v>165996.4632</v>
      </c>
      <c r="F1305">
        <v>1.8395509689999999E-3</v>
      </c>
      <c r="G1305">
        <v>1.666141882</v>
      </c>
      <c r="H1305">
        <v>0.1104078223</v>
      </c>
      <c r="I1305" t="s">
        <v>131</v>
      </c>
      <c r="J1305" t="s">
        <v>128</v>
      </c>
    </row>
    <row r="1306" spans="1:10">
      <c r="A1306" s="25">
        <v>40137</v>
      </c>
      <c r="B1306">
        <v>87</v>
      </c>
      <c r="C1306" t="s">
        <v>79</v>
      </c>
      <c r="D1306">
        <v>421.55200000000002</v>
      </c>
      <c r="E1306">
        <v>61168.229700000004</v>
      </c>
      <c r="F1306">
        <v>1.9630016880000001E-3</v>
      </c>
      <c r="G1306">
        <v>1.735354651</v>
      </c>
      <c r="H1306">
        <v>0.1131181852</v>
      </c>
      <c r="I1306" t="s">
        <v>131</v>
      </c>
      <c r="J1306" t="s">
        <v>128</v>
      </c>
    </row>
    <row r="1307" spans="1:10">
      <c r="A1307" s="25">
        <v>40137</v>
      </c>
      <c r="B1307">
        <v>88</v>
      </c>
      <c r="C1307" t="s">
        <v>126</v>
      </c>
      <c r="D1307">
        <v>396.15300000000002</v>
      </c>
      <c r="E1307">
        <v>28570.246080000001</v>
      </c>
      <c r="F1307">
        <v>2.02660266</v>
      </c>
      <c r="G1307">
        <v>0.77142054800000004</v>
      </c>
      <c r="H1307">
        <f t="shared" ref="H1307:H1309" si="87">J1307/1000</f>
        <v>0.26271048459999996</v>
      </c>
      <c r="I1307" t="s">
        <v>127</v>
      </c>
      <c r="J1307">
        <v>262.71048459999997</v>
      </c>
    </row>
    <row r="1308" spans="1:10">
      <c r="A1308" s="25">
        <v>40137</v>
      </c>
      <c r="B1308">
        <v>88</v>
      </c>
      <c r="C1308" t="s">
        <v>129</v>
      </c>
      <c r="D1308">
        <v>308.21499999999997</v>
      </c>
      <c r="E1308">
        <v>22023.669959999999</v>
      </c>
      <c r="F1308">
        <v>5.0741922879999999</v>
      </c>
      <c r="G1308">
        <v>1.6403365350000001</v>
      </c>
      <c r="H1308">
        <f t="shared" si="87"/>
        <v>0.30933849120000001</v>
      </c>
      <c r="I1308" t="s">
        <v>127</v>
      </c>
      <c r="J1308">
        <v>309.33849120000002</v>
      </c>
    </row>
    <row r="1309" spans="1:10">
      <c r="A1309" s="25">
        <v>40137</v>
      </c>
      <c r="B1309" s="21">
        <v>88</v>
      </c>
      <c r="C1309" s="21" t="s">
        <v>130</v>
      </c>
      <c r="D1309" s="21">
        <v>394.40100000000001</v>
      </c>
      <c r="E1309" s="21">
        <v>22604.675879999999</v>
      </c>
      <c r="F1309" s="21">
        <v>2.2943446710000002</v>
      </c>
      <c r="G1309" s="21">
        <v>0.83326287570000002</v>
      </c>
      <c r="H1309">
        <f t="shared" si="87"/>
        <v>0.27534464070000003</v>
      </c>
      <c r="I1309" s="21" t="s">
        <v>127</v>
      </c>
      <c r="J1309" s="21">
        <v>275.34464070000001</v>
      </c>
    </row>
    <row r="1310" spans="1:10">
      <c r="A1310" s="25">
        <v>40137</v>
      </c>
      <c r="B1310">
        <v>88</v>
      </c>
      <c r="C1310" t="s">
        <v>50</v>
      </c>
      <c r="D1310">
        <v>317.93299999999999</v>
      </c>
      <c r="E1310">
        <v>7397.3974260000005</v>
      </c>
      <c r="F1310">
        <v>5.2495011039999998E-3</v>
      </c>
      <c r="G1310">
        <v>1.332278917</v>
      </c>
      <c r="H1310">
        <v>0.39402418179999998</v>
      </c>
      <c r="I1310" t="s">
        <v>131</v>
      </c>
      <c r="J1310" t="s">
        <v>128</v>
      </c>
    </row>
    <row r="1311" spans="1:10">
      <c r="A1311" s="25">
        <v>40137</v>
      </c>
      <c r="B1311">
        <v>88</v>
      </c>
      <c r="C1311" t="s">
        <v>49</v>
      </c>
      <c r="D1311">
        <v>315.887</v>
      </c>
      <c r="E1311">
        <v>3962.381738</v>
      </c>
      <c r="F1311">
        <v>5.9116335169999996E-3</v>
      </c>
      <c r="G1311">
        <v>1.4747256529999999</v>
      </c>
      <c r="H1311">
        <v>0.40086327290000001</v>
      </c>
      <c r="I1311" t="s">
        <v>131</v>
      </c>
      <c r="J1311" t="s">
        <v>128</v>
      </c>
    </row>
    <row r="1312" spans="1:10">
      <c r="A1312" s="25">
        <v>40137</v>
      </c>
      <c r="B1312">
        <v>88</v>
      </c>
      <c r="C1312" t="s">
        <v>48</v>
      </c>
      <c r="D1312">
        <v>766.49</v>
      </c>
      <c r="E1312">
        <v>8195.8454099999999</v>
      </c>
      <c r="F1312">
        <v>3.0304967459999999E-2</v>
      </c>
      <c r="G1312">
        <v>2.2311917120000002</v>
      </c>
      <c r="H1312">
        <v>1.3582413069999999</v>
      </c>
      <c r="I1312" t="s">
        <v>131</v>
      </c>
      <c r="J1312" t="s">
        <v>128</v>
      </c>
    </row>
    <row r="1313" spans="1:10">
      <c r="A1313" s="25">
        <v>40137</v>
      </c>
      <c r="B1313">
        <v>88</v>
      </c>
      <c r="C1313" t="s">
        <v>47</v>
      </c>
      <c r="D1313">
        <v>279.077</v>
      </c>
      <c r="E1313">
        <v>-166.05100110000001</v>
      </c>
      <c r="F1313">
        <v>1.035798227E-2</v>
      </c>
      <c r="G1313">
        <v>11.217840839999999</v>
      </c>
      <c r="H1313">
        <v>-9.2334901289999993E-2</v>
      </c>
      <c r="I1313" t="s">
        <v>131</v>
      </c>
      <c r="J1313" t="s">
        <v>128</v>
      </c>
    </row>
    <row r="1314" spans="1:10">
      <c r="A1314" s="25">
        <v>40137</v>
      </c>
      <c r="B1314" s="21">
        <v>88</v>
      </c>
      <c r="C1314" s="21" t="s">
        <v>46</v>
      </c>
      <c r="D1314" s="21">
        <v>285.21300000000002</v>
      </c>
      <c r="E1314" s="21">
        <v>-2542.4467650000001</v>
      </c>
      <c r="F1314" s="21">
        <v>1.3779451980000001E-3</v>
      </c>
      <c r="G1314" s="21">
        <v>1.2199990199999999</v>
      </c>
      <c r="H1314" s="21">
        <v>-0.11294641850000001</v>
      </c>
      <c r="I1314" s="21" t="s">
        <v>131</v>
      </c>
      <c r="J1314" t="s">
        <v>128</v>
      </c>
    </row>
    <row r="1315" spans="1:10">
      <c r="A1315" s="25">
        <v>40137</v>
      </c>
      <c r="B1315">
        <v>88</v>
      </c>
      <c r="C1315" t="s">
        <v>45</v>
      </c>
      <c r="D1315">
        <v>257.61</v>
      </c>
      <c r="E1315">
        <v>-4840.3755810000002</v>
      </c>
      <c r="F1315">
        <v>3.1799795689999998E-4</v>
      </c>
      <c r="G1315">
        <v>0.53196504720000004</v>
      </c>
      <c r="H1315">
        <v>-5.9777979510000002E-2</v>
      </c>
      <c r="I1315" t="s">
        <v>131</v>
      </c>
      <c r="J1315" t="s">
        <v>128</v>
      </c>
    </row>
    <row r="1316" spans="1:10">
      <c r="A1316" s="25">
        <v>40137</v>
      </c>
      <c r="B1316">
        <v>88</v>
      </c>
      <c r="C1316" t="s">
        <v>84</v>
      </c>
      <c r="D1316">
        <v>259.37200000000001</v>
      </c>
      <c r="E1316">
        <v>-3268.4556809999999</v>
      </c>
      <c r="F1316">
        <v>5.9396149550000003E-4</v>
      </c>
      <c r="G1316">
        <v>0.99285017840000001</v>
      </c>
      <c r="H1316">
        <v>-5.9823879609999998E-2</v>
      </c>
      <c r="I1316" t="s">
        <v>131</v>
      </c>
      <c r="J1316" t="s">
        <v>128</v>
      </c>
    </row>
    <row r="1317" spans="1:10">
      <c r="A1317" s="25">
        <v>40137</v>
      </c>
      <c r="B1317">
        <v>88</v>
      </c>
      <c r="C1317" t="s">
        <v>83</v>
      </c>
      <c r="D1317">
        <v>589.59199999999998</v>
      </c>
      <c r="E1317">
        <v>18557.562969999999</v>
      </c>
      <c r="F1317">
        <v>1.429852545E-2</v>
      </c>
      <c r="G1317">
        <v>0.85931774620000001</v>
      </c>
      <c r="H1317">
        <v>1.6639392719999999</v>
      </c>
      <c r="I1317" t="s">
        <v>131</v>
      </c>
      <c r="J1317" t="s">
        <v>128</v>
      </c>
    </row>
    <row r="1318" spans="1:10">
      <c r="A1318" s="25">
        <v>40137</v>
      </c>
      <c r="B1318">
        <v>88</v>
      </c>
      <c r="C1318" t="s">
        <v>82</v>
      </c>
      <c r="D1318">
        <v>214.91399999999999</v>
      </c>
      <c r="E1318">
        <v>168.60653790000001</v>
      </c>
      <c r="F1318">
        <v>8.4091656939999995E-3</v>
      </c>
      <c r="G1318">
        <v>28.452079300000001</v>
      </c>
      <c r="H1318">
        <v>2.9555540049999999E-2</v>
      </c>
      <c r="I1318" t="s">
        <v>131</v>
      </c>
      <c r="J1318" t="s">
        <v>128</v>
      </c>
    </row>
    <row r="1319" spans="1:10">
      <c r="A1319" s="25">
        <v>40137</v>
      </c>
      <c r="B1319">
        <v>88</v>
      </c>
      <c r="C1319" t="s">
        <v>81</v>
      </c>
      <c r="D1319">
        <v>213.61699999999999</v>
      </c>
      <c r="E1319">
        <v>-1819.57644</v>
      </c>
      <c r="F1319">
        <v>6.5968851760000004E-3</v>
      </c>
      <c r="G1319">
        <v>5.132183436</v>
      </c>
      <c r="H1319">
        <v>-0.12853954379999999</v>
      </c>
      <c r="I1319" t="s">
        <v>131</v>
      </c>
      <c r="J1319" t="s">
        <v>128</v>
      </c>
    </row>
    <row r="1320" spans="1:10">
      <c r="A1320" s="25">
        <v>40137</v>
      </c>
      <c r="B1320">
        <v>88</v>
      </c>
      <c r="C1320" t="s">
        <v>80</v>
      </c>
      <c r="D1320">
        <v>407.77100000000002</v>
      </c>
      <c r="E1320">
        <v>705.49935549999998</v>
      </c>
      <c r="F1320" s="22">
        <v>2.988208838E-5</v>
      </c>
      <c r="G1320">
        <v>6.368150451</v>
      </c>
      <c r="H1320">
        <v>4.6924281410000001E-4</v>
      </c>
      <c r="I1320" t="s">
        <v>131</v>
      </c>
      <c r="J1320" t="s">
        <v>128</v>
      </c>
    </row>
    <row r="1321" spans="1:10">
      <c r="A1321" s="25">
        <v>40137</v>
      </c>
      <c r="B1321">
        <v>88</v>
      </c>
      <c r="C1321" t="s">
        <v>79</v>
      </c>
      <c r="D1321">
        <v>421.55200000000002</v>
      </c>
      <c r="E1321">
        <v>1062.9399169999999</v>
      </c>
      <c r="F1321" s="22">
        <v>9.1605275600000003E-5</v>
      </c>
      <c r="G1321">
        <v>4.6602074690000004</v>
      </c>
      <c r="H1321">
        <v>1.9656909310000002E-3</v>
      </c>
      <c r="I1321" t="s">
        <v>131</v>
      </c>
      <c r="J1321" t="s">
        <v>128</v>
      </c>
    </row>
    <row r="1322" spans="1:10">
      <c r="A1322" s="25">
        <v>40137</v>
      </c>
      <c r="B1322">
        <v>89</v>
      </c>
      <c r="C1322" t="s">
        <v>126</v>
      </c>
      <c r="D1322">
        <v>396.15300000000002</v>
      </c>
      <c r="E1322">
        <v>108730.7451</v>
      </c>
      <c r="F1322">
        <v>15.24766803</v>
      </c>
      <c r="G1322">
        <v>1.52506249</v>
      </c>
      <c r="H1322">
        <f t="shared" ref="H1322:H1324" si="88">J1322/1000</f>
        <v>0.99980611460000002</v>
      </c>
      <c r="I1322" t="s">
        <v>127</v>
      </c>
      <c r="J1322">
        <v>999.8061146</v>
      </c>
    </row>
    <row r="1323" spans="1:10">
      <c r="A1323" s="25">
        <v>40137</v>
      </c>
      <c r="B1323">
        <v>89</v>
      </c>
      <c r="C1323" t="s">
        <v>129</v>
      </c>
      <c r="D1323">
        <v>308.21499999999997</v>
      </c>
      <c r="E1323">
        <v>77661.490739999994</v>
      </c>
      <c r="F1323">
        <v>14.81014489</v>
      </c>
      <c r="G1323">
        <v>1.3577171750000001</v>
      </c>
      <c r="H1323">
        <f t="shared" si="88"/>
        <v>1.0908122220000001</v>
      </c>
      <c r="I1323" t="s">
        <v>127</v>
      </c>
      <c r="J1323">
        <v>1090.812222</v>
      </c>
    </row>
    <row r="1324" spans="1:10">
      <c r="A1324" s="25">
        <v>40137</v>
      </c>
      <c r="B1324" s="21">
        <v>89</v>
      </c>
      <c r="C1324" s="21" t="s">
        <v>130</v>
      </c>
      <c r="D1324" s="21">
        <v>394.40100000000001</v>
      </c>
      <c r="E1324" s="21">
        <v>87791.746239999993</v>
      </c>
      <c r="F1324" s="21">
        <v>16.24821056</v>
      </c>
      <c r="G1324" s="21">
        <v>1.519404846</v>
      </c>
      <c r="H1324">
        <f t="shared" si="88"/>
        <v>1.0693799349999999</v>
      </c>
      <c r="I1324" s="21" t="s">
        <v>127</v>
      </c>
      <c r="J1324" s="21">
        <v>1069.3799349999999</v>
      </c>
    </row>
    <row r="1325" spans="1:10">
      <c r="A1325" s="25">
        <v>40137</v>
      </c>
      <c r="B1325">
        <v>89</v>
      </c>
      <c r="C1325" t="s">
        <v>50</v>
      </c>
      <c r="D1325">
        <v>317.93299999999999</v>
      </c>
      <c r="E1325">
        <v>1280528.0430000001</v>
      </c>
      <c r="F1325">
        <v>0.94770928229999996</v>
      </c>
      <c r="G1325">
        <v>1.38944742</v>
      </c>
      <c r="H1325">
        <v>68.207639159999999</v>
      </c>
      <c r="I1325" t="s">
        <v>131</v>
      </c>
      <c r="J1325" t="s">
        <v>128</v>
      </c>
    </row>
    <row r="1326" spans="1:10">
      <c r="A1326" s="25">
        <v>40137</v>
      </c>
      <c r="B1326">
        <v>89</v>
      </c>
      <c r="C1326" t="s">
        <v>49</v>
      </c>
      <c r="D1326">
        <v>315.887</v>
      </c>
      <c r="E1326">
        <v>677067.60129999998</v>
      </c>
      <c r="F1326">
        <v>0.97292355190000002</v>
      </c>
      <c r="G1326">
        <v>1.420387133</v>
      </c>
      <c r="H1326">
        <v>68.497068830000003</v>
      </c>
      <c r="I1326" t="s">
        <v>131</v>
      </c>
      <c r="J1326" t="s">
        <v>128</v>
      </c>
    </row>
    <row r="1327" spans="1:10">
      <c r="A1327" s="25">
        <v>40137</v>
      </c>
      <c r="B1327">
        <v>89</v>
      </c>
      <c r="C1327" t="s">
        <v>48</v>
      </c>
      <c r="D1327">
        <v>766.49</v>
      </c>
      <c r="E1327">
        <v>403034.06109999999</v>
      </c>
      <c r="F1327">
        <v>0.82296390399999997</v>
      </c>
      <c r="G1327">
        <v>1.232128095</v>
      </c>
      <c r="H1327">
        <v>66.792073590000001</v>
      </c>
      <c r="I1327" t="s">
        <v>131</v>
      </c>
      <c r="J1327" t="s">
        <v>128</v>
      </c>
    </row>
    <row r="1328" spans="1:10">
      <c r="A1328" s="25">
        <v>40137</v>
      </c>
      <c r="B1328">
        <v>89</v>
      </c>
      <c r="C1328" t="s">
        <v>47</v>
      </c>
      <c r="D1328">
        <v>279.077</v>
      </c>
      <c r="E1328">
        <v>20473.39313</v>
      </c>
      <c r="F1328">
        <v>0.1002800729</v>
      </c>
      <c r="G1328">
        <v>0.88084688820000001</v>
      </c>
      <c r="H1328">
        <v>11.38450669</v>
      </c>
      <c r="I1328" t="s">
        <v>131</v>
      </c>
      <c r="J1328" t="s">
        <v>128</v>
      </c>
    </row>
    <row r="1329" spans="1:10">
      <c r="A1329" s="25">
        <v>40137</v>
      </c>
      <c r="B1329" s="21">
        <v>89</v>
      </c>
      <c r="C1329" s="21" t="s">
        <v>46</v>
      </c>
      <c r="D1329" s="21">
        <v>285.21300000000002</v>
      </c>
      <c r="E1329" s="21">
        <v>298083.97659999999</v>
      </c>
      <c r="F1329" s="21">
        <v>8.7446863030000002E-2</v>
      </c>
      <c r="G1329" s="21">
        <v>0.66036646050000003</v>
      </c>
      <c r="H1329" s="21">
        <v>13.24217208</v>
      </c>
      <c r="I1329" s="21" t="s">
        <v>131</v>
      </c>
      <c r="J1329" t="s">
        <v>128</v>
      </c>
    </row>
    <row r="1330" spans="1:10">
      <c r="A1330" s="25">
        <v>40137</v>
      </c>
      <c r="B1330">
        <v>89</v>
      </c>
      <c r="C1330" t="s">
        <v>45</v>
      </c>
      <c r="D1330">
        <v>257.61</v>
      </c>
      <c r="E1330">
        <v>16146.432699999999</v>
      </c>
      <c r="F1330">
        <v>1.7563633309999999E-3</v>
      </c>
      <c r="G1330">
        <v>0.8807965485</v>
      </c>
      <c r="H1330">
        <v>0.1994062459</v>
      </c>
      <c r="I1330" t="s">
        <v>131</v>
      </c>
      <c r="J1330" t="s">
        <v>128</v>
      </c>
    </row>
    <row r="1331" spans="1:10">
      <c r="A1331" s="25">
        <v>40137</v>
      </c>
      <c r="B1331">
        <v>89</v>
      </c>
      <c r="C1331" t="s">
        <v>84</v>
      </c>
      <c r="D1331">
        <v>259.37200000000001</v>
      </c>
      <c r="E1331">
        <v>10887.01772</v>
      </c>
      <c r="F1331">
        <v>2.4961067159999998E-3</v>
      </c>
      <c r="G1331">
        <v>1.2526283760000001</v>
      </c>
      <c r="H1331">
        <v>0.199269533</v>
      </c>
      <c r="I1331" t="s">
        <v>131</v>
      </c>
      <c r="J1331" t="s">
        <v>128</v>
      </c>
    </row>
    <row r="1332" spans="1:10">
      <c r="A1332" s="25">
        <v>40137</v>
      </c>
      <c r="B1332">
        <v>89</v>
      </c>
      <c r="C1332" t="s">
        <v>83</v>
      </c>
      <c r="D1332">
        <v>589.59199999999998</v>
      </c>
      <c r="E1332">
        <v>10850.02895</v>
      </c>
      <c r="F1332">
        <v>2.0152151560000001E-2</v>
      </c>
      <c r="G1332">
        <v>2.071447805</v>
      </c>
      <c r="H1332">
        <v>0.97285345609999996</v>
      </c>
      <c r="I1332" t="s">
        <v>131</v>
      </c>
      <c r="J1332" t="s">
        <v>128</v>
      </c>
    </row>
    <row r="1333" spans="1:10">
      <c r="A1333" s="25">
        <v>40137</v>
      </c>
      <c r="B1333">
        <v>89</v>
      </c>
      <c r="C1333" t="s">
        <v>82</v>
      </c>
      <c r="D1333">
        <v>214.91399999999999</v>
      </c>
      <c r="E1333">
        <v>38366.56551</v>
      </c>
      <c r="F1333">
        <v>9.2852789219999995E-2</v>
      </c>
      <c r="G1333">
        <v>1.380630749</v>
      </c>
      <c r="H1333">
        <v>6.7253890500000004</v>
      </c>
      <c r="I1333" t="s">
        <v>131</v>
      </c>
      <c r="J1333" t="s">
        <v>128</v>
      </c>
    </row>
    <row r="1334" spans="1:10">
      <c r="A1334" s="25">
        <v>40137</v>
      </c>
      <c r="B1334">
        <v>89</v>
      </c>
      <c r="C1334" t="s">
        <v>81</v>
      </c>
      <c r="D1334">
        <v>213.61699999999999</v>
      </c>
      <c r="E1334">
        <v>92049.278779999993</v>
      </c>
      <c r="F1334">
        <v>8.3295093609999996E-2</v>
      </c>
      <c r="G1334">
        <v>1.280951189</v>
      </c>
      <c r="H1334">
        <v>6.5025970019999999</v>
      </c>
      <c r="I1334" t="s">
        <v>131</v>
      </c>
      <c r="J1334" t="s">
        <v>128</v>
      </c>
    </row>
    <row r="1335" spans="1:10">
      <c r="A1335" s="25">
        <v>40137</v>
      </c>
      <c r="B1335">
        <v>89</v>
      </c>
      <c r="C1335" t="s">
        <v>80</v>
      </c>
      <c r="D1335">
        <v>407.77100000000002</v>
      </c>
      <c r="E1335">
        <v>137268.78260000001</v>
      </c>
      <c r="F1335">
        <v>5.60275584E-4</v>
      </c>
      <c r="G1335">
        <v>0.61366153990000005</v>
      </c>
      <c r="H1335">
        <v>9.1300423369999995E-2</v>
      </c>
      <c r="I1335" t="s">
        <v>131</v>
      </c>
      <c r="J1335" t="s">
        <v>128</v>
      </c>
    </row>
    <row r="1336" spans="1:10">
      <c r="A1336" s="25">
        <v>40137</v>
      </c>
      <c r="B1336">
        <v>89</v>
      </c>
      <c r="C1336" t="s">
        <v>79</v>
      </c>
      <c r="D1336">
        <v>421.55200000000002</v>
      </c>
      <c r="E1336">
        <v>50829.171240000003</v>
      </c>
      <c r="F1336">
        <v>6.7280147410000003E-4</v>
      </c>
      <c r="G1336">
        <v>0.71575994050000002</v>
      </c>
      <c r="H1336">
        <v>9.3998201919999996E-2</v>
      </c>
      <c r="I1336" t="s">
        <v>131</v>
      </c>
      <c r="J1336" t="s">
        <v>128</v>
      </c>
    </row>
    <row r="1337" spans="1:10">
      <c r="A1337" s="25">
        <v>40137</v>
      </c>
      <c r="B1337">
        <v>90</v>
      </c>
      <c r="C1337" t="s">
        <v>126</v>
      </c>
      <c r="D1337">
        <v>396.15300000000002</v>
      </c>
      <c r="E1337">
        <v>146970.06109999999</v>
      </c>
      <c r="F1337">
        <v>19.202634419999999</v>
      </c>
      <c r="G1337">
        <v>1.420916361</v>
      </c>
      <c r="H1337">
        <f t="shared" ref="H1337:H1339" si="89">J1337/1000</f>
        <v>1.351426091</v>
      </c>
      <c r="I1337" t="s">
        <v>127</v>
      </c>
      <c r="J1337">
        <v>1351.426091</v>
      </c>
    </row>
    <row r="1338" spans="1:10">
      <c r="A1338" s="25">
        <v>40137</v>
      </c>
      <c r="B1338">
        <v>90</v>
      </c>
      <c r="C1338" t="s">
        <v>129</v>
      </c>
      <c r="D1338">
        <v>308.21499999999997</v>
      </c>
      <c r="E1338">
        <v>103705.9011</v>
      </c>
      <c r="F1338">
        <v>18.724984639999999</v>
      </c>
      <c r="G1338">
        <v>1.285504875</v>
      </c>
      <c r="H1338">
        <f t="shared" si="89"/>
        <v>1.4566249419999999</v>
      </c>
      <c r="I1338" t="s">
        <v>127</v>
      </c>
      <c r="J1338">
        <v>1456.6249419999999</v>
      </c>
    </row>
    <row r="1339" spans="1:10">
      <c r="A1339" s="25">
        <v>40137</v>
      </c>
      <c r="B1339" s="21">
        <v>90</v>
      </c>
      <c r="C1339" s="21" t="s">
        <v>130</v>
      </c>
      <c r="D1339" s="21">
        <v>394.40100000000001</v>
      </c>
      <c r="E1339" s="21">
        <v>118006.3993</v>
      </c>
      <c r="F1339" s="21">
        <v>19.64616968</v>
      </c>
      <c r="G1339" s="21">
        <v>1.3667654380000001</v>
      </c>
      <c r="H1339">
        <f t="shared" si="89"/>
        <v>1.437420726</v>
      </c>
      <c r="I1339" s="21" t="s">
        <v>127</v>
      </c>
      <c r="J1339" s="21">
        <v>1437.4207260000001</v>
      </c>
    </row>
    <row r="1340" spans="1:10">
      <c r="A1340" s="25">
        <v>40137</v>
      </c>
      <c r="B1340">
        <v>90</v>
      </c>
      <c r="C1340" t="s">
        <v>50</v>
      </c>
      <c r="D1340">
        <v>317.93299999999999</v>
      </c>
      <c r="E1340">
        <v>1605658.358</v>
      </c>
      <c r="F1340">
        <v>0.62851908479999996</v>
      </c>
      <c r="G1340">
        <v>0.73488841530000004</v>
      </c>
      <c r="H1340">
        <v>85.525784830000006</v>
      </c>
      <c r="I1340" t="s">
        <v>131</v>
      </c>
      <c r="J1340" t="s">
        <v>128</v>
      </c>
    </row>
    <row r="1341" spans="1:10">
      <c r="A1341" s="25">
        <v>40137</v>
      </c>
      <c r="B1341">
        <v>90</v>
      </c>
      <c r="C1341" t="s">
        <v>49</v>
      </c>
      <c r="D1341">
        <v>315.887</v>
      </c>
      <c r="E1341">
        <v>856207.2548</v>
      </c>
      <c r="F1341">
        <v>0.63041119739999996</v>
      </c>
      <c r="G1341">
        <v>0.72778828480000002</v>
      </c>
      <c r="H1341">
        <v>86.620135349999998</v>
      </c>
      <c r="I1341" t="s">
        <v>131</v>
      </c>
      <c r="J1341" t="s">
        <v>128</v>
      </c>
    </row>
    <row r="1342" spans="1:10">
      <c r="A1342" s="25">
        <v>40137</v>
      </c>
      <c r="B1342">
        <v>90</v>
      </c>
      <c r="C1342" t="s">
        <v>48</v>
      </c>
      <c r="D1342">
        <v>766.49</v>
      </c>
      <c r="E1342">
        <v>510218.53570000001</v>
      </c>
      <c r="F1342">
        <v>0.56382695240000003</v>
      </c>
      <c r="G1342">
        <v>0.66681663329999996</v>
      </c>
      <c r="H1342">
        <v>84.555022210000004</v>
      </c>
      <c r="I1342" t="s">
        <v>131</v>
      </c>
      <c r="J1342" t="s">
        <v>128</v>
      </c>
    </row>
    <row r="1343" spans="1:10">
      <c r="A1343" s="25">
        <v>40137</v>
      </c>
      <c r="B1343">
        <v>90</v>
      </c>
      <c r="C1343" t="s">
        <v>47</v>
      </c>
      <c r="D1343">
        <v>279.077</v>
      </c>
      <c r="E1343">
        <v>26300.485519999998</v>
      </c>
      <c r="F1343">
        <v>0.15413807160000001</v>
      </c>
      <c r="G1343">
        <v>1.053954262</v>
      </c>
      <c r="H1343">
        <v>14.6247401</v>
      </c>
      <c r="I1343" t="s">
        <v>131</v>
      </c>
      <c r="J1343" t="s">
        <v>128</v>
      </c>
    </row>
    <row r="1344" spans="1:10">
      <c r="A1344" s="25">
        <v>40137</v>
      </c>
      <c r="B1344" s="21">
        <v>90</v>
      </c>
      <c r="C1344" s="21" t="s">
        <v>46</v>
      </c>
      <c r="D1344" s="21">
        <v>285.21300000000002</v>
      </c>
      <c r="E1344" s="21">
        <v>375352.74400000001</v>
      </c>
      <c r="F1344" s="21">
        <v>0.1175195763</v>
      </c>
      <c r="G1344" s="21">
        <v>0.7047742467</v>
      </c>
      <c r="H1344" s="21">
        <v>16.674783000000001</v>
      </c>
      <c r="I1344" s="21" t="s">
        <v>131</v>
      </c>
      <c r="J1344" t="s">
        <v>128</v>
      </c>
    </row>
    <row r="1345" spans="1:10">
      <c r="A1345" s="25">
        <v>40137</v>
      </c>
      <c r="B1345">
        <v>90</v>
      </c>
      <c r="C1345" t="s">
        <v>45</v>
      </c>
      <c r="D1345">
        <v>257.61</v>
      </c>
      <c r="E1345">
        <v>19699.784019999999</v>
      </c>
      <c r="F1345">
        <v>3.3515931520000002E-3</v>
      </c>
      <c r="G1345">
        <v>1.3776143540000001</v>
      </c>
      <c r="H1345">
        <v>0.24328965089999999</v>
      </c>
      <c r="I1345" t="s">
        <v>131</v>
      </c>
      <c r="J1345" t="s">
        <v>128</v>
      </c>
    </row>
    <row r="1346" spans="1:10">
      <c r="A1346" s="25">
        <v>40137</v>
      </c>
      <c r="B1346">
        <v>90</v>
      </c>
      <c r="C1346" t="s">
        <v>84</v>
      </c>
      <c r="D1346">
        <v>259.37200000000001</v>
      </c>
      <c r="E1346">
        <v>13346.80593</v>
      </c>
      <c r="F1346">
        <v>3.713726902E-3</v>
      </c>
      <c r="G1346">
        <v>1.520199708</v>
      </c>
      <c r="H1346">
        <v>0.2442920415</v>
      </c>
      <c r="I1346" t="s">
        <v>131</v>
      </c>
      <c r="J1346" t="s">
        <v>128</v>
      </c>
    </row>
    <row r="1347" spans="1:10">
      <c r="A1347" s="25">
        <v>40137</v>
      </c>
      <c r="B1347">
        <v>90</v>
      </c>
      <c r="C1347" t="s">
        <v>83</v>
      </c>
      <c r="D1347">
        <v>589.59199999999998</v>
      </c>
      <c r="E1347">
        <v>18299.972659999999</v>
      </c>
      <c r="F1347">
        <v>2.149351624E-2</v>
      </c>
      <c r="G1347">
        <v>1.309907111</v>
      </c>
      <c r="H1347">
        <v>1.640842779</v>
      </c>
      <c r="I1347" t="s">
        <v>131</v>
      </c>
      <c r="J1347" t="s">
        <v>128</v>
      </c>
    </row>
    <row r="1348" spans="1:10">
      <c r="A1348" s="25">
        <v>40137</v>
      </c>
      <c r="B1348">
        <v>90</v>
      </c>
      <c r="C1348" t="s">
        <v>82</v>
      </c>
      <c r="D1348">
        <v>214.91399999999999</v>
      </c>
      <c r="E1348">
        <v>48835.693209999998</v>
      </c>
      <c r="F1348">
        <v>0.1047305213</v>
      </c>
      <c r="G1348">
        <v>1.223408292</v>
      </c>
      <c r="H1348">
        <v>8.5605534930000005</v>
      </c>
      <c r="I1348" t="s">
        <v>131</v>
      </c>
      <c r="J1348" t="s">
        <v>128</v>
      </c>
    </row>
    <row r="1349" spans="1:10">
      <c r="A1349" s="25">
        <v>40137</v>
      </c>
      <c r="B1349">
        <v>90</v>
      </c>
      <c r="C1349" t="s">
        <v>81</v>
      </c>
      <c r="D1349">
        <v>213.61699999999999</v>
      </c>
      <c r="E1349">
        <v>117182.93060000001</v>
      </c>
      <c r="F1349">
        <v>0.10587601639999999</v>
      </c>
      <c r="G1349">
        <v>1.2789889379999999</v>
      </c>
      <c r="H1349">
        <v>8.2781025919999998</v>
      </c>
      <c r="I1349" t="s">
        <v>131</v>
      </c>
      <c r="J1349" t="s">
        <v>128</v>
      </c>
    </row>
    <row r="1350" spans="1:10">
      <c r="A1350" s="25">
        <v>40137</v>
      </c>
      <c r="B1350">
        <v>90</v>
      </c>
      <c r="C1350" t="s">
        <v>80</v>
      </c>
      <c r="D1350">
        <v>407.77100000000002</v>
      </c>
      <c r="E1350">
        <v>177931.96650000001</v>
      </c>
      <c r="F1350">
        <v>8.6934712660000004E-4</v>
      </c>
      <c r="G1350">
        <v>0.73457853740000001</v>
      </c>
      <c r="H1350">
        <v>0.11834638259999999</v>
      </c>
      <c r="I1350" t="s">
        <v>131</v>
      </c>
      <c r="J1350" t="s">
        <v>128</v>
      </c>
    </row>
    <row r="1351" spans="1:10">
      <c r="A1351" s="25">
        <v>40137</v>
      </c>
      <c r="B1351">
        <v>90</v>
      </c>
      <c r="C1351" t="s">
        <v>79</v>
      </c>
      <c r="D1351">
        <v>421.55200000000002</v>
      </c>
      <c r="E1351">
        <v>65937.711909999998</v>
      </c>
      <c r="F1351">
        <v>1.286336834E-3</v>
      </c>
      <c r="G1351">
        <v>1.054907343</v>
      </c>
      <c r="H1351">
        <v>0.1219383714</v>
      </c>
      <c r="I1351" t="s">
        <v>131</v>
      </c>
      <c r="J1351"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S488"/>
  <sheetViews>
    <sheetView workbookViewId="0">
      <pane ySplit="1" topLeftCell="A38" activePane="bottomLeft" state="frozenSplit"/>
      <selection sqref="A1:A1048576"/>
      <selection pane="bottomLeft" activeCell="B52" sqref="B52"/>
    </sheetView>
  </sheetViews>
  <sheetFormatPr defaultColWidth="11" defaultRowHeight="12.75"/>
  <cols>
    <col min="1" max="1" width="6.375" bestFit="1" customWidth="1"/>
    <col min="2" max="2" width="10.125" bestFit="1" customWidth="1"/>
    <col min="3" max="3" width="6.875" customWidth="1"/>
    <col min="4" max="4" width="9" style="28" customWidth="1"/>
    <col min="5" max="5" width="13" style="13" customWidth="1"/>
    <col min="6" max="6" width="12.875" style="13" customWidth="1"/>
    <col min="7" max="7" width="13.25" style="13" customWidth="1"/>
    <col min="8" max="19" width="10.75" style="11"/>
  </cols>
  <sheetData>
    <row r="1" spans="1:19">
      <c r="A1" s="19" t="s">
        <v>143</v>
      </c>
      <c r="B1" s="19" t="s">
        <v>144</v>
      </c>
      <c r="C1" s="19" t="s">
        <v>145</v>
      </c>
      <c r="D1" s="28" t="s">
        <v>120</v>
      </c>
      <c r="E1" s="21" t="s">
        <v>126</v>
      </c>
      <c r="F1" s="21" t="s">
        <v>129</v>
      </c>
      <c r="G1" s="21" t="s">
        <v>130</v>
      </c>
      <c r="H1" s="27" t="s">
        <v>50</v>
      </c>
      <c r="I1" s="11" t="s">
        <v>49</v>
      </c>
      <c r="J1" s="11" t="s">
        <v>48</v>
      </c>
      <c r="K1" s="11" t="s">
        <v>47</v>
      </c>
      <c r="L1" s="27" t="s">
        <v>46</v>
      </c>
      <c r="M1" s="11" t="s">
        <v>45</v>
      </c>
      <c r="N1" s="27" t="s">
        <v>84</v>
      </c>
      <c r="O1" s="11" t="s">
        <v>83</v>
      </c>
      <c r="P1" s="11" t="s">
        <v>82</v>
      </c>
      <c r="Q1" s="11" t="s">
        <v>81</v>
      </c>
      <c r="R1" s="11" t="s">
        <v>80</v>
      </c>
      <c r="S1" s="11" t="s">
        <v>79</v>
      </c>
    </row>
    <row r="2" spans="1:19">
      <c r="A2" t="s">
        <v>146</v>
      </c>
      <c r="B2" t="s">
        <v>147</v>
      </c>
      <c r="C2">
        <v>1422</v>
      </c>
      <c r="D2" s="29">
        <v>1</v>
      </c>
      <c r="E2" s="13">
        <v>2.3429349346211319E-2</v>
      </c>
      <c r="F2" s="13">
        <v>2.2989855528198336E-2</v>
      </c>
      <c r="G2" s="13">
        <v>2.2452942262678608E-2</v>
      </c>
      <c r="H2" s="11">
        <v>6.5607721406425243</v>
      </c>
      <c r="I2" s="11">
        <v>6.5828526006130836</v>
      </c>
      <c r="J2" s="11">
        <v>6.9832200803139148</v>
      </c>
      <c r="K2" s="11">
        <v>0.76791604678118397</v>
      </c>
      <c r="L2" s="11">
        <v>0.87382215680481312</v>
      </c>
      <c r="M2" s="11">
        <v>0.64660505985557626</v>
      </c>
      <c r="N2" s="11">
        <v>0.64605522014514027</v>
      </c>
      <c r="O2" s="11">
        <v>4.9878279246790759E-2</v>
      </c>
      <c r="P2" s="11">
        <v>1.0107523937125702</v>
      </c>
      <c r="Q2" s="11">
        <v>0.99886684972686912</v>
      </c>
      <c r="R2" s="11">
        <v>1.7417368788916927E-2</v>
      </c>
      <c r="S2" s="11">
        <v>1.7221244566021185E-2</v>
      </c>
    </row>
    <row r="3" spans="1:19">
      <c r="A3" t="s">
        <v>148</v>
      </c>
      <c r="B3" t="s">
        <v>149</v>
      </c>
      <c r="C3">
        <v>270</v>
      </c>
      <c r="D3" s="29">
        <v>2</v>
      </c>
      <c r="E3" s="13">
        <v>2.2844036448232824E-2</v>
      </c>
      <c r="F3" s="13">
        <v>2.3209458601477651E-2</v>
      </c>
      <c r="G3" s="13">
        <v>2.2460325389209161E-2</v>
      </c>
      <c r="H3" s="11">
        <v>5.8128610103262472</v>
      </c>
      <c r="I3" s="11">
        <v>5.8313748752196384</v>
      </c>
      <c r="J3" s="11">
        <v>6.3325967937594436</v>
      </c>
      <c r="K3" s="11">
        <v>1.0989940730425423</v>
      </c>
      <c r="L3" s="11">
        <v>1.2400531428905217</v>
      </c>
      <c r="M3" s="11">
        <v>0.40832091396323322</v>
      </c>
      <c r="N3" s="11">
        <v>0.40479141562567034</v>
      </c>
      <c r="O3" s="11">
        <v>6.5112482760595558E-2</v>
      </c>
      <c r="P3" s="11">
        <v>0.80451726592408568</v>
      </c>
      <c r="Q3" s="11">
        <v>0.79256631107109643</v>
      </c>
      <c r="R3" s="11">
        <v>2.1013134040082235E-2</v>
      </c>
      <c r="S3" s="11">
        <v>2.096208505706609E-2</v>
      </c>
    </row>
    <row r="4" spans="1:19">
      <c r="A4" t="s">
        <v>146</v>
      </c>
      <c r="B4" t="s">
        <v>147</v>
      </c>
      <c r="C4">
        <v>848</v>
      </c>
      <c r="D4" s="29">
        <v>3</v>
      </c>
      <c r="E4" s="13">
        <v>4.042864156008634E-2</v>
      </c>
      <c r="F4" s="13">
        <v>4.1406650893133959E-2</v>
      </c>
      <c r="G4" s="13">
        <v>3.965685780827076E-2</v>
      </c>
      <c r="H4" s="11">
        <v>5.7115564451343772</v>
      </c>
      <c r="I4" s="11">
        <v>5.7028722329343395</v>
      </c>
      <c r="J4" s="11">
        <v>5.4644058194928018</v>
      </c>
      <c r="K4" s="11">
        <v>0.68017324977653859</v>
      </c>
      <c r="L4" s="11">
        <v>0.7664973169481617</v>
      </c>
      <c r="M4" s="11">
        <v>0.61007682514041528</v>
      </c>
      <c r="N4" s="11">
        <v>0.6014584174977331</v>
      </c>
      <c r="O4" s="11">
        <v>6.914504418105942E-2</v>
      </c>
      <c r="P4" s="11">
        <v>0.89913328986688779</v>
      </c>
      <c r="Q4" s="11">
        <v>0.88670087303143241</v>
      </c>
      <c r="R4" s="11">
        <v>1.4676009977288558E-2</v>
      </c>
      <c r="S4" s="11">
        <v>1.4317295501939392E-2</v>
      </c>
    </row>
    <row r="5" spans="1:19">
      <c r="A5" t="s">
        <v>150</v>
      </c>
      <c r="B5" t="s">
        <v>147</v>
      </c>
      <c r="C5">
        <v>1346</v>
      </c>
      <c r="D5" s="29">
        <v>4</v>
      </c>
      <c r="E5" s="13">
        <v>5.8631087865244277E-2</v>
      </c>
      <c r="F5" s="13">
        <v>5.8629017223980902E-2</v>
      </c>
      <c r="G5" s="13">
        <v>5.7991110984417144E-2</v>
      </c>
      <c r="H5" s="11">
        <v>5.4143561323195657</v>
      </c>
      <c r="I5" s="11">
        <v>5.4104988811580697</v>
      </c>
      <c r="J5" s="11">
        <v>6.4389624023208958</v>
      </c>
      <c r="K5" s="11">
        <v>0.71818676819379013</v>
      </c>
      <c r="L5" s="11">
        <v>0.81078816817139465</v>
      </c>
      <c r="M5" s="11">
        <v>0.50057411368475202</v>
      </c>
      <c r="N5" s="11">
        <v>0.49288532350551728</v>
      </c>
      <c r="O5" s="11">
        <v>9.9191035153467569E-2</v>
      </c>
      <c r="P5" s="11">
        <v>1.176879487112769</v>
      </c>
      <c r="Q5" s="11">
        <v>1.1588217640777612</v>
      </c>
      <c r="R5" s="11">
        <v>1.5004729964038954E-2</v>
      </c>
      <c r="S5" s="11">
        <v>1.4646136792171884E-2</v>
      </c>
    </row>
    <row r="6" spans="1:19">
      <c r="A6" t="s">
        <v>150</v>
      </c>
      <c r="B6" t="s">
        <v>151</v>
      </c>
      <c r="C6">
        <v>8017</v>
      </c>
      <c r="D6" s="29">
        <v>5</v>
      </c>
      <c r="E6" s="13">
        <v>1.9409791731346417E-2</v>
      </c>
      <c r="F6" s="13">
        <v>2.0347497612843043E-2</v>
      </c>
      <c r="G6" s="13">
        <v>1.8781950065004646E-2</v>
      </c>
      <c r="H6" s="11">
        <v>9.0845538536048114</v>
      </c>
      <c r="I6" s="11">
        <v>9.0930241479110983</v>
      </c>
      <c r="J6" s="11">
        <v>5.3270395990477644</v>
      </c>
      <c r="K6" s="11">
        <v>1.4030235292291817</v>
      </c>
      <c r="L6" s="11">
        <v>1.5766494786239074</v>
      </c>
      <c r="M6" s="11">
        <v>0.20773929988196627</v>
      </c>
      <c r="N6" s="11">
        <v>0.20748944259631227</v>
      </c>
      <c r="O6" s="11">
        <v>7.0563779353175121E-2</v>
      </c>
      <c r="P6" s="11">
        <v>1.0490466108208651</v>
      </c>
      <c r="Q6" s="11">
        <v>1.0325432914125066</v>
      </c>
      <c r="R6" s="11">
        <v>2.2823044420879752E-2</v>
      </c>
      <c r="S6" s="11">
        <v>2.2674838763614771E-2</v>
      </c>
    </row>
    <row r="7" spans="1:19">
      <c r="A7" t="s">
        <v>152</v>
      </c>
      <c r="B7" t="s">
        <v>149</v>
      </c>
      <c r="C7">
        <v>77</v>
      </c>
      <c r="D7" s="29">
        <v>6</v>
      </c>
      <c r="E7" s="13">
        <v>2.0970151387927127E-2</v>
      </c>
      <c r="F7" s="13">
        <v>2.4137386575653647E-2</v>
      </c>
      <c r="G7" s="13">
        <v>2.04737855055417E-2</v>
      </c>
      <c r="H7" s="11">
        <v>3.5452518995466273</v>
      </c>
      <c r="I7" s="11">
        <v>3.5623625496952522</v>
      </c>
      <c r="J7" s="11">
        <v>6.3747942593518561</v>
      </c>
      <c r="K7" s="11">
        <v>0.5879995818185817</v>
      </c>
      <c r="L7" s="11">
        <v>0.66552657143964844</v>
      </c>
      <c r="M7" s="11">
        <v>0.40489624130173268</v>
      </c>
      <c r="N7" s="11">
        <v>0.41009637816374617</v>
      </c>
      <c r="O7" s="11">
        <v>9.3879869059625559E-2</v>
      </c>
      <c r="P7" s="11">
        <v>0.95286426883032771</v>
      </c>
      <c r="Q7" s="11">
        <v>0.93127345396636829</v>
      </c>
      <c r="R7" s="11">
        <v>7.5590993307189797E-3</v>
      </c>
      <c r="S7" s="11">
        <v>7.6648208637911056E-3</v>
      </c>
    </row>
    <row r="8" spans="1:19">
      <c r="A8" t="s">
        <v>148</v>
      </c>
      <c r="B8" t="s">
        <v>151</v>
      </c>
      <c r="C8">
        <v>173</v>
      </c>
      <c r="D8" s="29">
        <v>7</v>
      </c>
      <c r="E8" s="13">
        <v>5.0891969041393419E-2</v>
      </c>
      <c r="F8" s="13">
        <v>5.2188746416801969E-2</v>
      </c>
      <c r="G8" s="13">
        <v>5.1438418564610518E-2</v>
      </c>
      <c r="H8" s="11">
        <v>3.883612421505394</v>
      </c>
      <c r="I8" s="11">
        <v>3.8981509731586175</v>
      </c>
      <c r="J8" s="11">
        <v>6.8582770726999343</v>
      </c>
      <c r="K8" s="11">
        <v>0.75881362444957889</v>
      </c>
      <c r="L8" s="11">
        <v>0.85746296605853289</v>
      </c>
      <c r="M8" s="11">
        <v>0.88009152613967767</v>
      </c>
      <c r="N8" s="11">
        <v>0.88602575488069724</v>
      </c>
      <c r="O8" s="11">
        <v>0.10573311197183487</v>
      </c>
      <c r="P8" s="11">
        <v>1.2295440700000264</v>
      </c>
      <c r="Q8" s="11">
        <v>1.1887621812369078</v>
      </c>
      <c r="R8" s="11">
        <v>6.8132574399842752E-3</v>
      </c>
      <c r="S8" s="11">
        <v>6.5861770552758537E-3</v>
      </c>
    </row>
    <row r="9" spans="1:19">
      <c r="A9" t="s">
        <v>153</v>
      </c>
      <c r="B9" t="s">
        <v>132</v>
      </c>
      <c r="C9">
        <v>1465</v>
      </c>
      <c r="D9" s="29">
        <v>8</v>
      </c>
      <c r="E9" s="13">
        <v>2.140015682656863E-2</v>
      </c>
      <c r="F9" s="13">
        <v>2.1298761061343503E-2</v>
      </c>
      <c r="G9" s="13">
        <v>2.0786853259083155E-2</v>
      </c>
      <c r="H9" s="11">
        <v>10.485486210215507</v>
      </c>
      <c r="I9" s="11">
        <v>10.486808486073896</v>
      </c>
      <c r="J9" s="11">
        <v>6.9395799447986581</v>
      </c>
      <c r="K9" s="11">
        <v>1.1967504227642884</v>
      </c>
      <c r="L9" s="11">
        <v>1.3374308461226034</v>
      </c>
      <c r="M9" s="11">
        <v>0.1958541854764706</v>
      </c>
      <c r="N9" s="11">
        <v>0.1959036173721678</v>
      </c>
      <c r="O9" s="11">
        <v>0.12415962210611477</v>
      </c>
      <c r="P9" s="11">
        <v>1.2310113436045753</v>
      </c>
      <c r="Q9" s="11">
        <v>1.2100265052938093</v>
      </c>
      <c r="R9" s="11">
        <v>1.9967228834322805E-2</v>
      </c>
      <c r="S9" s="11">
        <v>1.988820015330247E-2</v>
      </c>
    </row>
    <row r="10" spans="1:19">
      <c r="A10" t="s">
        <v>148</v>
      </c>
      <c r="B10" t="s">
        <v>154</v>
      </c>
      <c r="C10">
        <v>1466</v>
      </c>
      <c r="D10" s="29">
        <v>9</v>
      </c>
      <c r="E10" s="13">
        <v>2.2907509729482314E-2</v>
      </c>
      <c r="F10" s="13">
        <v>2.4129930530107493E-2</v>
      </c>
      <c r="G10" s="13">
        <v>2.293268691350149E-2</v>
      </c>
      <c r="H10" s="11">
        <v>3.2843878428633468</v>
      </c>
      <c r="I10" s="11">
        <v>3.3022355899901084</v>
      </c>
      <c r="J10" s="11">
        <v>5.798145161078704</v>
      </c>
      <c r="K10" s="11">
        <v>0.50451947194366209</v>
      </c>
      <c r="L10" s="11">
        <v>0.57044796555735233</v>
      </c>
      <c r="M10" s="11">
        <v>0.56251331438691288</v>
      </c>
      <c r="N10" s="11">
        <v>0.56232956572838921</v>
      </c>
      <c r="O10" s="11">
        <v>9.2496158357260314E-2</v>
      </c>
      <c r="P10" s="11">
        <v>0.95386546920303295</v>
      </c>
      <c r="Q10" s="11">
        <v>0.93803299038671972</v>
      </c>
      <c r="R10" s="11">
        <v>7.7981332476611672E-3</v>
      </c>
      <c r="S10" s="11">
        <v>7.7171905715394985E-3</v>
      </c>
    </row>
    <row r="11" spans="1:19">
      <c r="A11" t="s">
        <v>148</v>
      </c>
      <c r="B11" t="s">
        <v>132</v>
      </c>
      <c r="C11">
        <v>244</v>
      </c>
      <c r="D11" s="29">
        <v>10</v>
      </c>
      <c r="E11" s="13">
        <v>2.3745087011203113E-2</v>
      </c>
      <c r="F11" s="13">
        <v>2.435352849455039E-2</v>
      </c>
      <c r="G11" s="13">
        <v>2.2753711200299065E-2</v>
      </c>
      <c r="H11" s="11">
        <v>6.6556297634398609</v>
      </c>
      <c r="I11" s="11">
        <v>6.6987326906601083</v>
      </c>
      <c r="J11" s="11">
        <v>7.2380795453935622</v>
      </c>
      <c r="K11" s="11">
        <v>0.87959111131441681</v>
      </c>
      <c r="L11" s="11">
        <v>0.99800461874207325</v>
      </c>
      <c r="M11" s="11">
        <v>0.40653878486307632</v>
      </c>
      <c r="N11" s="11">
        <v>0.41078938710369056</v>
      </c>
      <c r="O11" s="11">
        <v>7.8879703029217429E-2</v>
      </c>
      <c r="P11" s="11">
        <v>1.6613619900564123</v>
      </c>
      <c r="Q11" s="11">
        <v>1.6398922727583547</v>
      </c>
      <c r="R11" s="11">
        <v>1.7860230366981093E-2</v>
      </c>
      <c r="S11" s="11">
        <v>1.7913948125729908E-2</v>
      </c>
    </row>
    <row r="12" spans="1:19">
      <c r="A12" t="s">
        <v>152</v>
      </c>
      <c r="B12" t="s">
        <v>151</v>
      </c>
      <c r="C12">
        <v>175</v>
      </c>
      <c r="D12" s="29">
        <v>11</v>
      </c>
      <c r="E12" s="13">
        <v>3.7976313524440142E-2</v>
      </c>
      <c r="F12" s="13">
        <v>3.9502109578175466E-2</v>
      </c>
      <c r="G12" s="13">
        <v>3.7948407106610411E-2</v>
      </c>
      <c r="H12" s="11">
        <v>4.3661775342461713</v>
      </c>
      <c r="I12" s="11">
        <v>4.3850662375092933</v>
      </c>
      <c r="J12" s="11">
        <v>5.1955841489614123</v>
      </c>
      <c r="K12" s="11">
        <v>0.39316147662979184</v>
      </c>
      <c r="L12" s="11">
        <v>0.44649554024214866</v>
      </c>
      <c r="M12" s="11">
        <v>0.43751439125745722</v>
      </c>
      <c r="N12" s="11">
        <v>0.43745276498587354</v>
      </c>
      <c r="O12" s="11">
        <v>0.10953916369099627</v>
      </c>
      <c r="P12" s="11">
        <v>0.94678240308718198</v>
      </c>
      <c r="Q12" s="11">
        <v>0.92910622983272118</v>
      </c>
      <c r="R12" s="11">
        <v>9.31990269732446E-3</v>
      </c>
      <c r="S12" s="11">
        <v>9.3123086766238664E-3</v>
      </c>
    </row>
    <row r="13" spans="1:19">
      <c r="A13" t="s">
        <v>148</v>
      </c>
      <c r="B13" t="s">
        <v>155</v>
      </c>
      <c r="C13">
        <v>1451</v>
      </c>
      <c r="D13" s="29">
        <v>12</v>
      </c>
      <c r="E13" s="13">
        <v>2.5700411637746726E-2</v>
      </c>
      <c r="F13" s="13">
        <v>2.8810147610067307E-2</v>
      </c>
      <c r="G13" s="13">
        <v>2.5983960494579534E-2</v>
      </c>
      <c r="H13" s="11">
        <v>3.0866676403889328</v>
      </c>
      <c r="I13" s="11">
        <v>3.0753466021702915</v>
      </c>
      <c r="J13" s="11">
        <v>6.6715988830167419</v>
      </c>
      <c r="K13" s="11">
        <v>0.55814152401329797</v>
      </c>
      <c r="L13" s="11">
        <v>0.6344954478764484</v>
      </c>
      <c r="M13" s="11">
        <v>0.45548528293965568</v>
      </c>
      <c r="N13" s="11">
        <v>0.45622634418275276</v>
      </c>
      <c r="O13" s="11">
        <v>0.12983914915833022</v>
      </c>
      <c r="P13" s="11">
        <v>0.90828045611900243</v>
      </c>
      <c r="Q13" s="11">
        <v>0.88636344467825545</v>
      </c>
      <c r="R13" s="11">
        <v>7.0541021946528837E-3</v>
      </c>
      <c r="S13" s="11">
        <v>7.0358768351388244E-3</v>
      </c>
    </row>
    <row r="14" spans="1:19">
      <c r="A14" t="s">
        <v>150</v>
      </c>
      <c r="B14" t="s">
        <v>132</v>
      </c>
      <c r="C14">
        <v>8096</v>
      </c>
      <c r="D14" s="29">
        <v>13</v>
      </c>
      <c r="E14" s="13">
        <v>1.5533107730104466E-2</v>
      </c>
      <c r="F14" s="13">
        <v>1.6552981040752923E-2</v>
      </c>
      <c r="G14" s="13">
        <v>1.4932272844232273E-2</v>
      </c>
      <c r="H14" s="11">
        <v>4.3777242480722753</v>
      </c>
      <c r="I14" s="11">
        <v>4.3892967572628443</v>
      </c>
      <c r="J14" s="11">
        <v>6.922587291330812</v>
      </c>
      <c r="K14" s="11">
        <v>0.93631352892578024</v>
      </c>
      <c r="L14" s="11">
        <v>1.0626748000583086</v>
      </c>
      <c r="M14" s="11">
        <v>0.43468547118922757</v>
      </c>
      <c r="N14" s="11">
        <v>0.42828154184821127</v>
      </c>
      <c r="O14" s="11">
        <v>5.5853304633021947E-2</v>
      </c>
      <c r="P14" s="11">
        <v>1.4230218385563087</v>
      </c>
      <c r="Q14" s="11">
        <v>1.3958556633519996</v>
      </c>
      <c r="R14" s="11">
        <v>1.003719990679333E-2</v>
      </c>
      <c r="S14" s="11">
        <v>9.7927139301612169E-3</v>
      </c>
    </row>
    <row r="15" spans="1:19">
      <c r="A15" t="s">
        <v>150</v>
      </c>
      <c r="B15" t="s">
        <v>149</v>
      </c>
      <c r="C15">
        <v>61</v>
      </c>
      <c r="D15" s="29">
        <v>14</v>
      </c>
      <c r="E15" s="13">
        <v>1.5957996510610955E-2</v>
      </c>
      <c r="F15" s="13">
        <v>1.6828618971594978E-2</v>
      </c>
      <c r="G15" s="13">
        <v>1.5615409703629653E-2</v>
      </c>
      <c r="H15" s="11">
        <v>6.4720218588412033</v>
      </c>
      <c r="I15" s="11">
        <v>6.5145810394677834</v>
      </c>
      <c r="J15" s="11">
        <v>6.3279385439151143</v>
      </c>
      <c r="K15" s="11">
        <v>0.89923715197994203</v>
      </c>
      <c r="L15" s="11">
        <v>1.0346865340575402</v>
      </c>
      <c r="M15" s="11">
        <v>0.31501484825078119</v>
      </c>
      <c r="N15" s="11">
        <v>0.31324459071819694</v>
      </c>
      <c r="O15" s="11">
        <v>8.0613209006182407E-2</v>
      </c>
      <c r="P15" s="11">
        <v>0.96843196243205742</v>
      </c>
      <c r="Q15" s="11">
        <v>0.94309343591556349</v>
      </c>
      <c r="R15" s="11">
        <v>1.3093311380331195E-2</v>
      </c>
      <c r="S15" s="11">
        <v>1.2682760755776861E-2</v>
      </c>
    </row>
    <row r="16" spans="1:19">
      <c r="A16" t="s">
        <v>148</v>
      </c>
      <c r="B16" t="s">
        <v>147</v>
      </c>
      <c r="C16">
        <v>540</v>
      </c>
      <c r="D16" s="29">
        <v>15</v>
      </c>
      <c r="E16" s="13">
        <v>2.204806794939973E-2</v>
      </c>
      <c r="F16" s="13">
        <v>2.3798067737934837E-2</v>
      </c>
      <c r="G16" s="13">
        <v>2.1566594244443845E-2</v>
      </c>
      <c r="H16" s="11">
        <v>6.336298111571308</v>
      </c>
      <c r="I16" s="11">
        <v>6.3467438539707128</v>
      </c>
      <c r="J16" s="11">
        <v>4.8597510037051448</v>
      </c>
      <c r="K16" s="11">
        <v>0.78048630975882904</v>
      </c>
      <c r="L16" s="11">
        <v>0.88192581187658481</v>
      </c>
      <c r="M16" s="11">
        <v>1.0434631535736558</v>
      </c>
      <c r="N16" s="11">
        <v>1.043689300054313</v>
      </c>
      <c r="O16" s="11">
        <v>6.039603016004761E-2</v>
      </c>
      <c r="P16" s="11">
        <v>0.99119400880198016</v>
      </c>
      <c r="Q16" s="11">
        <v>0.97961731148001352</v>
      </c>
      <c r="R16" s="11">
        <v>1.5066724386386411E-2</v>
      </c>
      <c r="S16" s="11">
        <v>1.4570655286666651E-2</v>
      </c>
    </row>
    <row r="17" spans="1:19">
      <c r="A17" t="s">
        <v>148</v>
      </c>
      <c r="B17" t="s">
        <v>155</v>
      </c>
      <c r="C17">
        <v>30</v>
      </c>
      <c r="D17" s="29">
        <v>16</v>
      </c>
      <c r="E17" s="13">
        <v>2.3837597447493492E-2</v>
      </c>
      <c r="F17" s="13">
        <v>2.6011428594675683E-2</v>
      </c>
      <c r="G17" s="13">
        <v>2.4060807008972788E-2</v>
      </c>
      <c r="H17" s="11">
        <v>3.3235693388243899</v>
      </c>
      <c r="I17" s="11">
        <v>3.3468443521904505</v>
      </c>
      <c r="J17" s="11">
        <v>5.9508412979663516</v>
      </c>
      <c r="K17" s="11">
        <v>0.50717526221930664</v>
      </c>
      <c r="L17" s="11">
        <v>0.57632047246256335</v>
      </c>
      <c r="M17" s="11">
        <v>0.5853012990295734</v>
      </c>
      <c r="N17" s="11">
        <v>0.58695029821018674</v>
      </c>
      <c r="O17" s="11">
        <v>7.1381474185870444E-2</v>
      </c>
      <c r="P17" s="11">
        <v>1.0324073281379464</v>
      </c>
      <c r="Q17" s="11">
        <v>1.0173852668256975</v>
      </c>
      <c r="R17" s="11">
        <v>9.4404243410605194E-3</v>
      </c>
      <c r="S17" s="11">
        <v>9.3407484415988298E-3</v>
      </c>
    </row>
    <row r="18" spans="1:19">
      <c r="A18" t="s">
        <v>148</v>
      </c>
      <c r="B18" t="s">
        <v>147</v>
      </c>
      <c r="C18">
        <v>555</v>
      </c>
      <c r="D18" s="29">
        <v>17</v>
      </c>
      <c r="E18" s="13">
        <v>2.1835074998968345E-2</v>
      </c>
      <c r="F18" s="13">
        <v>2.5074783274996661E-2</v>
      </c>
      <c r="G18" s="13">
        <v>2.190300437102758E-2</v>
      </c>
      <c r="H18" s="11">
        <v>4.2622481970110879</v>
      </c>
      <c r="I18" s="11">
        <v>4.2909457785815066</v>
      </c>
      <c r="J18" s="11">
        <v>6.3425129768019985</v>
      </c>
      <c r="K18" s="11">
        <v>0.90143319614629025</v>
      </c>
      <c r="L18" s="11">
        <v>1.0206184219136727</v>
      </c>
      <c r="M18" s="11">
        <v>0.50371336739051087</v>
      </c>
      <c r="N18" s="11">
        <v>0.50409047529606987</v>
      </c>
      <c r="O18" s="11">
        <v>6.9273617217651434E-2</v>
      </c>
      <c r="P18" s="11">
        <v>1.1532529241641096</v>
      </c>
      <c r="Q18" s="11">
        <v>1.1328784538431433</v>
      </c>
      <c r="R18" s="11">
        <v>1.120473031826142E-2</v>
      </c>
      <c r="S18" s="11">
        <v>1.1139873507719399E-2</v>
      </c>
    </row>
    <row r="19" spans="1:19">
      <c r="A19" t="s">
        <v>152</v>
      </c>
      <c r="B19" t="s">
        <v>151</v>
      </c>
      <c r="C19">
        <v>196</v>
      </c>
      <c r="D19" s="29">
        <v>18</v>
      </c>
      <c r="E19" s="13">
        <v>3.0614935816279248E-2</v>
      </c>
      <c r="F19" s="13">
        <v>3.3431112540784902E-2</v>
      </c>
      <c r="G19" s="13">
        <v>3.1150362182520756E-2</v>
      </c>
      <c r="H19" s="11">
        <v>4.0370020477184907</v>
      </c>
      <c r="I19" s="11">
        <v>4.0627359001298116</v>
      </c>
      <c r="J19" s="11">
        <v>6.2482280843109441</v>
      </c>
      <c r="K19" s="11">
        <v>0.44493294592460386</v>
      </c>
      <c r="L19" s="11">
        <v>0.50410663149788693</v>
      </c>
      <c r="M19" s="11">
        <v>0.40512690057109441</v>
      </c>
      <c r="N19" s="11">
        <v>0.40844917560928312</v>
      </c>
      <c r="O19" s="11">
        <v>0.12067895374563022</v>
      </c>
      <c r="P19" s="11">
        <v>0.95684464230611344</v>
      </c>
      <c r="Q19" s="11">
        <v>0.93996522975154739</v>
      </c>
      <c r="R19" s="11">
        <v>9.1830045564233968E-3</v>
      </c>
      <c r="S19" s="11">
        <v>9.2039880280596238E-3</v>
      </c>
    </row>
    <row r="20" spans="1:19">
      <c r="A20" t="s">
        <v>153</v>
      </c>
      <c r="B20" t="s">
        <v>149</v>
      </c>
      <c r="C20">
        <v>8326</v>
      </c>
      <c r="D20" s="29">
        <v>19</v>
      </c>
      <c r="E20" s="13">
        <v>3.0381533319375736E-2</v>
      </c>
      <c r="F20" s="13">
        <v>3.1919996986392127E-2</v>
      </c>
      <c r="G20" s="13">
        <v>2.9660970874817047E-2</v>
      </c>
      <c r="H20" s="11">
        <v>7.6324773460865574</v>
      </c>
      <c r="I20" s="11">
        <v>7.6900327382746232</v>
      </c>
      <c r="J20" s="11">
        <v>7.5813224531121319</v>
      </c>
      <c r="K20" s="11">
        <v>0.93612409728805235</v>
      </c>
      <c r="L20" s="11">
        <v>1.0589833162569182</v>
      </c>
      <c r="M20" s="11">
        <v>0.10647114853528396</v>
      </c>
      <c r="N20" s="11">
        <v>0.10648666067342162</v>
      </c>
      <c r="O20" s="11">
        <v>0.29313443354009183</v>
      </c>
      <c r="P20" s="11">
        <v>1.0040163301965115</v>
      </c>
      <c r="Q20" s="11">
        <v>0.97528722084424901</v>
      </c>
      <c r="R20" s="11">
        <v>1.4826187565532591E-2</v>
      </c>
      <c r="S20" s="11">
        <v>1.4563584166733114E-2</v>
      </c>
    </row>
    <row r="21" spans="1:19">
      <c r="A21" t="s">
        <v>146</v>
      </c>
      <c r="B21" t="s">
        <v>149</v>
      </c>
      <c r="C21">
        <v>1419</v>
      </c>
      <c r="D21" s="29">
        <v>20</v>
      </c>
      <c r="E21" s="13">
        <v>5.2474582369088398E-2</v>
      </c>
      <c r="F21" s="13">
        <v>5.2928081528129271E-2</v>
      </c>
      <c r="G21" s="13">
        <v>5.282890747620151E-2</v>
      </c>
      <c r="H21" s="11">
        <v>6.4683637939673604</v>
      </c>
      <c r="I21" s="11">
        <v>6.5158748276032057</v>
      </c>
      <c r="J21" s="11">
        <v>6.8526519567730624</v>
      </c>
      <c r="K21" s="11">
        <v>1.0516306146290402</v>
      </c>
      <c r="L21" s="11">
        <v>1.1756696995383791</v>
      </c>
      <c r="M21" s="11">
        <v>0.38247572455679568</v>
      </c>
      <c r="N21" s="11">
        <v>0.38308383113395794</v>
      </c>
      <c r="O21" s="11">
        <v>0.21681787893509305</v>
      </c>
      <c r="P21" s="11">
        <v>0.80505464996518672</v>
      </c>
      <c r="Q21" s="11">
        <v>0.77297092973938353</v>
      </c>
      <c r="R21" s="11">
        <v>2.4011178104190088E-2</v>
      </c>
      <c r="S21" s="11">
        <v>2.3941840175617655E-2</v>
      </c>
    </row>
    <row r="22" spans="1:19">
      <c r="A22" t="s">
        <v>152</v>
      </c>
      <c r="B22" t="s">
        <v>155</v>
      </c>
      <c r="C22">
        <v>330</v>
      </c>
      <c r="D22" s="29">
        <v>21</v>
      </c>
      <c r="E22" s="13">
        <v>2.4983352814209131E-2</v>
      </c>
      <c r="F22" s="13">
        <v>2.5510679404846311E-2</v>
      </c>
      <c r="G22" s="13">
        <v>2.4720266327485089E-2</v>
      </c>
      <c r="H22" s="11">
        <v>5.9461699710213471</v>
      </c>
      <c r="I22" s="11">
        <v>5.9557241916594554</v>
      </c>
      <c r="J22" s="11">
        <v>8.164036763906946</v>
      </c>
      <c r="K22" s="11">
        <v>1.0044250829500803</v>
      </c>
      <c r="L22" s="11">
        <v>1.1596960412097421</v>
      </c>
      <c r="M22" s="11">
        <v>0.61760143024178171</v>
      </c>
      <c r="N22" s="11">
        <v>0.61545063507796616</v>
      </c>
      <c r="O22" s="11">
        <v>0.19752077322863296</v>
      </c>
      <c r="P22" s="11">
        <v>1.0934392462852267</v>
      </c>
      <c r="Q22" s="11">
        <v>1.0721060331445715</v>
      </c>
      <c r="R22" s="11">
        <v>1.1775430794964971E-2</v>
      </c>
      <c r="S22" s="11">
        <v>1.190043667896497E-2</v>
      </c>
    </row>
    <row r="23" spans="1:19">
      <c r="A23" t="s">
        <v>153</v>
      </c>
      <c r="B23" t="s">
        <v>155</v>
      </c>
      <c r="C23">
        <v>8288</v>
      </c>
      <c r="D23" s="29">
        <v>22</v>
      </c>
      <c r="E23" s="13">
        <v>2.3313172983513316E-2</v>
      </c>
      <c r="F23" s="13">
        <v>2.3998008330085925E-2</v>
      </c>
      <c r="G23" s="13">
        <v>2.3161596526807531E-2</v>
      </c>
      <c r="H23" s="11">
        <v>7.2588783060835924</v>
      </c>
      <c r="I23" s="11">
        <v>7.2980239523522092</v>
      </c>
      <c r="J23" s="11">
        <v>7.0460140131334654</v>
      </c>
      <c r="K23" s="11">
        <v>1.1276334415763816</v>
      </c>
      <c r="L23" s="11">
        <v>1.3067800368636329</v>
      </c>
      <c r="M23" s="11">
        <v>0.30865491284276381</v>
      </c>
      <c r="N23" s="11">
        <v>0.30889860226572352</v>
      </c>
      <c r="O23" s="11">
        <v>0.12097572094488539</v>
      </c>
      <c r="P23" s="11">
        <v>1.2426440130161756</v>
      </c>
      <c r="Q23" s="11">
        <v>1.1983744744926479</v>
      </c>
      <c r="R23" s="11">
        <v>1.6490974772474472E-2</v>
      </c>
      <c r="S23" s="11">
        <v>1.6801491998617538E-2</v>
      </c>
    </row>
    <row r="24" spans="1:19">
      <c r="A24" t="s">
        <v>153</v>
      </c>
      <c r="B24" t="s">
        <v>151</v>
      </c>
      <c r="C24">
        <v>1467</v>
      </c>
      <c r="D24" s="29">
        <v>23</v>
      </c>
      <c r="E24" s="13">
        <v>2.7665212757956359E-2</v>
      </c>
      <c r="F24" s="13">
        <v>2.868039554623272E-2</v>
      </c>
      <c r="G24" s="13">
        <v>2.7646343406547268E-2</v>
      </c>
      <c r="H24" s="11">
        <v>10.260636775925455</v>
      </c>
      <c r="I24" s="11">
        <v>10.270237357110364</v>
      </c>
      <c r="J24" s="11">
        <v>8.6777437917496361</v>
      </c>
      <c r="K24" s="11">
        <v>1.4919210409419998</v>
      </c>
      <c r="L24" s="11">
        <v>1.7168934747016182</v>
      </c>
      <c r="M24" s="11">
        <v>0.36573199177559995</v>
      </c>
      <c r="N24" s="11">
        <v>0.36599613470796361</v>
      </c>
      <c r="O24" s="11">
        <v>9.3725702495694535E-2</v>
      </c>
      <c r="P24" s="11">
        <v>1.3955650197810183</v>
      </c>
      <c r="Q24" s="11">
        <v>1.3596721561812362</v>
      </c>
      <c r="R24" s="11">
        <v>2.8753587575979993E-2</v>
      </c>
      <c r="S24" s="11">
        <v>2.8968650278510904E-2</v>
      </c>
    </row>
    <row r="25" spans="1:19">
      <c r="A25" t="s">
        <v>152</v>
      </c>
      <c r="B25" t="s">
        <v>149</v>
      </c>
      <c r="C25">
        <v>46</v>
      </c>
      <c r="D25" s="29">
        <v>24</v>
      </c>
      <c r="E25" s="13">
        <v>3.5861148835252911E-2</v>
      </c>
      <c r="F25" s="13">
        <v>3.8760532533310292E-2</v>
      </c>
      <c r="G25" s="13">
        <v>3.6274859314097373E-2</v>
      </c>
      <c r="H25" s="11">
        <v>5.5258463610967752</v>
      </c>
      <c r="I25" s="11">
        <v>5.5374671065577372</v>
      </c>
      <c r="J25" s="11">
        <v>7.0816924119243208</v>
      </c>
      <c r="K25" s="11">
        <v>0.6361590041669265</v>
      </c>
      <c r="L25" s="11">
        <v>0.73949982376974244</v>
      </c>
      <c r="M25" s="11">
        <v>0.39838944993985131</v>
      </c>
      <c r="N25" s="11">
        <v>0.39698153587240353</v>
      </c>
      <c r="O25" s="11">
        <v>0.27810837955725437</v>
      </c>
      <c r="P25" s="11">
        <v>0.93648246007477942</v>
      </c>
      <c r="Q25" s="11">
        <v>0.91086142204246767</v>
      </c>
      <c r="R25" s="11">
        <v>1.371625052501209E-2</v>
      </c>
      <c r="S25" s="11">
        <v>1.3636102357865826E-2</v>
      </c>
    </row>
    <row r="26" spans="1:19">
      <c r="A26" t="s">
        <v>153</v>
      </c>
      <c r="B26" t="s">
        <v>132</v>
      </c>
      <c r="C26">
        <v>811</v>
      </c>
      <c r="D26" s="29">
        <v>25</v>
      </c>
      <c r="E26" s="13">
        <v>2.3862684846294918E-2</v>
      </c>
      <c r="F26" s="13">
        <v>2.391902507824397E-2</v>
      </c>
      <c r="G26" s="13">
        <v>2.3043456758880969E-2</v>
      </c>
      <c r="H26" s="11">
        <v>9.6816439574808868</v>
      </c>
      <c r="I26" s="11">
        <v>9.7139258771028167</v>
      </c>
      <c r="J26" s="11">
        <v>6.091048022979197</v>
      </c>
      <c r="K26" s="11">
        <v>1.6159427430013056</v>
      </c>
      <c r="L26" s="11">
        <v>1.8666849261302414</v>
      </c>
      <c r="M26" s="11">
        <v>0.39324079121275074</v>
      </c>
      <c r="N26" s="11">
        <v>0.39395357339508041</v>
      </c>
      <c r="O26" s="11">
        <v>8.8274636419303235E-2</v>
      </c>
      <c r="P26" s="11">
        <v>1.8797557169700272</v>
      </c>
      <c r="Q26" s="11">
        <v>1.8466679605846383</v>
      </c>
      <c r="R26" s="11">
        <v>2.0510627493703755E-2</v>
      </c>
      <c r="S26" s="11">
        <v>2.0809498985303758E-2</v>
      </c>
    </row>
    <row r="27" spans="1:19">
      <c r="A27" t="s">
        <v>152</v>
      </c>
      <c r="B27" t="s">
        <v>155</v>
      </c>
      <c r="C27">
        <v>315</v>
      </c>
      <c r="D27" s="29">
        <v>26</v>
      </c>
      <c r="E27" s="13">
        <v>3.1124794570332782E-2</v>
      </c>
      <c r="F27" s="13">
        <v>3.2690099518672709E-2</v>
      </c>
      <c r="G27" s="13">
        <v>3.1246592351788515E-2</v>
      </c>
      <c r="H27" s="11">
        <v>5.6791837338845887</v>
      </c>
      <c r="I27" s="11">
        <v>5.6928494762292638</v>
      </c>
      <c r="J27" s="11">
        <v>8.7163415843141863</v>
      </c>
      <c r="K27" s="11">
        <v>0.77937813278022805</v>
      </c>
      <c r="L27" s="11">
        <v>0.90343638601169374</v>
      </c>
      <c r="M27" s="11">
        <v>0.48489439754151853</v>
      </c>
      <c r="N27" s="11">
        <v>0.48137546298378148</v>
      </c>
      <c r="O27" s="11">
        <v>0.11226471087965156</v>
      </c>
      <c r="P27" s="11">
        <v>1.183911344046054</v>
      </c>
      <c r="Q27" s="11">
        <v>1.154106641416256</v>
      </c>
      <c r="R27" s="11">
        <v>1.115051920932344E-2</v>
      </c>
      <c r="S27" s="11">
        <v>1.1053851692572808E-2</v>
      </c>
    </row>
    <row r="28" spans="1:19">
      <c r="A28" t="s">
        <v>152</v>
      </c>
      <c r="B28" t="s">
        <v>151</v>
      </c>
      <c r="C28">
        <v>184</v>
      </c>
      <c r="D28" s="29">
        <v>27</v>
      </c>
      <c r="E28" s="13">
        <v>2.6773377732041654E-2</v>
      </c>
      <c r="F28" s="13">
        <v>2.868011211882503E-2</v>
      </c>
      <c r="G28" s="13">
        <v>2.6421979565991516E-2</v>
      </c>
      <c r="H28" s="11">
        <v>3.2695964174211616</v>
      </c>
      <c r="I28" s="11">
        <v>3.2879866530758552</v>
      </c>
      <c r="J28" s="11">
        <v>5.7332344866758564</v>
      </c>
      <c r="K28" s="11">
        <v>0.4978442315717066</v>
      </c>
      <c r="L28" s="11">
        <v>0.57676635430072742</v>
      </c>
      <c r="M28" s="11">
        <v>0.35615502629355844</v>
      </c>
      <c r="N28" s="11">
        <v>0.35420441873103409</v>
      </c>
      <c r="O28" s="11">
        <v>7.0927379930948539E-2</v>
      </c>
      <c r="P28" s="11">
        <v>1.1243621956128103</v>
      </c>
      <c r="Q28" s="11">
        <v>1.1044080257842921</v>
      </c>
      <c r="R28" s="11">
        <v>5.9657569235183599E-3</v>
      </c>
      <c r="S28" s="11">
        <v>6.1451212242801265E-3</v>
      </c>
    </row>
    <row r="29" spans="1:19">
      <c r="A29" t="s">
        <v>152</v>
      </c>
      <c r="B29" t="s">
        <v>149</v>
      </c>
      <c r="C29">
        <v>79</v>
      </c>
      <c r="D29" s="29">
        <v>28</v>
      </c>
      <c r="E29" s="13">
        <v>3.4112068569568055E-2</v>
      </c>
      <c r="F29" s="13">
        <v>3.7151042149052647E-2</v>
      </c>
      <c r="G29" s="13">
        <v>3.4128209470377244E-2</v>
      </c>
      <c r="H29" s="11">
        <v>2.7926255518147878</v>
      </c>
      <c r="I29" s="11">
        <v>2.7882254686499284</v>
      </c>
      <c r="J29" s="11">
        <v>6.9247667113924081</v>
      </c>
      <c r="K29" s="11">
        <v>0.39503724694440212</v>
      </c>
      <c r="L29" s="11">
        <v>0.46492912241535267</v>
      </c>
      <c r="M29" s="11">
        <v>0.37797969531220599</v>
      </c>
      <c r="N29" s="11">
        <v>0.37718573795550076</v>
      </c>
      <c r="O29" s="11">
        <v>0.15347586975251279</v>
      </c>
      <c r="P29" s="11">
        <v>0.97426305401781244</v>
      </c>
      <c r="Q29" s="11">
        <v>0.95335264222451588</v>
      </c>
      <c r="R29" s="11">
        <v>4.1074008691054879E-3</v>
      </c>
      <c r="S29" s="11">
        <v>4.5369749482040171E-3</v>
      </c>
    </row>
    <row r="30" spans="1:19">
      <c r="A30" t="s">
        <v>152</v>
      </c>
      <c r="B30" t="s">
        <v>151</v>
      </c>
      <c r="C30">
        <v>179</v>
      </c>
      <c r="D30" s="29">
        <v>29</v>
      </c>
      <c r="E30" s="13">
        <v>2.3558861284397863E-2</v>
      </c>
      <c r="F30" s="13">
        <v>2.5327808512035793E-2</v>
      </c>
      <c r="G30" s="13">
        <v>2.3273893751925751E-2</v>
      </c>
      <c r="H30" s="11">
        <v>5.9499710836217536</v>
      </c>
      <c r="I30" s="11">
        <v>5.9616513793000179</v>
      </c>
      <c r="J30" s="11">
        <v>9.131521280763824</v>
      </c>
      <c r="K30" s="11">
        <v>0.85050693835502089</v>
      </c>
      <c r="L30" s="11">
        <v>0.99529305309081317</v>
      </c>
      <c r="M30" s="11">
        <v>0.47270529651373722</v>
      </c>
      <c r="N30" s="11">
        <v>0.47422262316260189</v>
      </c>
      <c r="O30" s="11">
        <v>0.25564470518497556</v>
      </c>
      <c r="P30" s="11">
        <v>1.0546434963306299</v>
      </c>
      <c r="Q30" s="11">
        <v>1.0257801118401633</v>
      </c>
      <c r="R30" s="11">
        <v>1.4000941528917841E-2</v>
      </c>
      <c r="S30" s="11">
        <v>1.4314371747044613E-2</v>
      </c>
    </row>
    <row r="31" spans="1:19">
      <c r="A31" t="s">
        <v>150</v>
      </c>
      <c r="B31" t="s">
        <v>147</v>
      </c>
      <c r="C31">
        <v>1357</v>
      </c>
      <c r="D31" s="29">
        <v>30</v>
      </c>
      <c r="E31" s="13">
        <v>3.3186313165004512E-2</v>
      </c>
      <c r="F31" s="13">
        <v>3.5287571729217808E-2</v>
      </c>
      <c r="G31" s="13">
        <v>3.2890617291489038E-2</v>
      </c>
      <c r="H31" s="11">
        <v>6.5531370590578115</v>
      </c>
      <c r="I31" s="11">
        <v>6.5966150497584906</v>
      </c>
      <c r="J31" s="11">
        <v>6.6028088719674365</v>
      </c>
      <c r="K31" s="11">
        <v>0.98922546415939305</v>
      </c>
      <c r="L31" s="11">
        <v>1.1586428050310509</v>
      </c>
      <c r="M31" s="11">
        <v>0.676950854645332</v>
      </c>
      <c r="N31" s="11">
        <v>0.67700472467890038</v>
      </c>
      <c r="O31" s="11">
        <v>4.9882294765954946E-2</v>
      </c>
      <c r="P31" s="11">
        <v>1.5513237333303156</v>
      </c>
      <c r="Q31" s="11">
        <v>1.5222461469606154</v>
      </c>
      <c r="R31" s="11">
        <v>1.9336713895079571E-2</v>
      </c>
      <c r="S31" s="11">
        <v>1.964549253048932E-2</v>
      </c>
    </row>
    <row r="32" spans="1:19">
      <c r="A32" t="s">
        <v>153</v>
      </c>
      <c r="B32" t="s">
        <v>151</v>
      </c>
      <c r="C32">
        <v>8210</v>
      </c>
      <c r="D32" s="29">
        <v>31</v>
      </c>
      <c r="E32" s="13">
        <v>8.1322517801754104E-2</v>
      </c>
      <c r="F32" s="13">
        <v>8.8607926422316269E-2</v>
      </c>
      <c r="G32" s="13">
        <v>8.3207982129849492E-2</v>
      </c>
      <c r="H32" s="11">
        <v>10.72906579551185</v>
      </c>
      <c r="I32" s="11">
        <v>10.793892394883615</v>
      </c>
      <c r="J32" s="11">
        <v>6.0510590168885683</v>
      </c>
      <c r="K32" s="11">
        <v>2.0416419834484643</v>
      </c>
      <c r="L32" s="11">
        <v>2.3792466776125876</v>
      </c>
      <c r="M32" s="11">
        <v>0.58202415385424755</v>
      </c>
      <c r="N32" s="11">
        <v>0.58128201700201243</v>
      </c>
      <c r="O32" s="11">
        <v>0.23423506672153502</v>
      </c>
      <c r="P32" s="11">
        <v>1.6347189266967286</v>
      </c>
      <c r="Q32" s="11">
        <v>1.593342162969217</v>
      </c>
      <c r="R32" s="11">
        <v>2.7575828702782197E-2</v>
      </c>
      <c r="S32" s="11">
        <v>2.8681662349653827E-2</v>
      </c>
    </row>
    <row r="33" spans="1:19">
      <c r="A33" t="s">
        <v>148</v>
      </c>
      <c r="B33" t="s">
        <v>151</v>
      </c>
      <c r="C33">
        <v>938</v>
      </c>
      <c r="D33" s="29">
        <v>32</v>
      </c>
      <c r="E33" s="13">
        <v>3.0132498336203267E-2</v>
      </c>
      <c r="F33" s="13">
        <v>3.3097698050387842E-2</v>
      </c>
      <c r="G33" s="13">
        <v>2.9845826949304752E-2</v>
      </c>
      <c r="H33" s="11">
        <v>3.5496404218457203</v>
      </c>
      <c r="I33" s="11">
        <v>3.5781733424503557</v>
      </c>
      <c r="J33" s="11">
        <v>6.0103063732900912</v>
      </c>
      <c r="K33" s="11">
        <v>0.54879999473036745</v>
      </c>
      <c r="L33" s="11">
        <v>0.64280099475739672</v>
      </c>
      <c r="M33" s="11">
        <v>0.69346168019323551</v>
      </c>
      <c r="N33" s="11">
        <v>0.69415744494172771</v>
      </c>
      <c r="O33" s="11">
        <v>0.10541095848784533</v>
      </c>
      <c r="P33" s="11">
        <v>1.2003834304684733</v>
      </c>
      <c r="Q33" s="11">
        <v>1.1688882979842203</v>
      </c>
      <c r="R33" s="11">
        <v>5.7594932937262899E-3</v>
      </c>
      <c r="S33" s="11">
        <v>5.9793290481394709E-3</v>
      </c>
    </row>
    <row r="34" spans="1:19">
      <c r="A34" t="s">
        <v>152</v>
      </c>
      <c r="B34" t="s">
        <v>132</v>
      </c>
      <c r="C34">
        <v>115</v>
      </c>
      <c r="D34" s="29">
        <v>33</v>
      </c>
      <c r="E34" s="13">
        <v>3.0072426966937293E-2</v>
      </c>
      <c r="F34" s="13">
        <v>3.2448295972271127E-2</v>
      </c>
      <c r="G34" s="13">
        <v>2.9976638575414619E-2</v>
      </c>
      <c r="H34" s="11">
        <v>4.0490232043149934</v>
      </c>
      <c r="I34" s="11">
        <v>4.0792174108796031</v>
      </c>
      <c r="J34" s="11">
        <v>7.5468827582739522</v>
      </c>
      <c r="K34" s="11">
        <v>0.47338102510568519</v>
      </c>
      <c r="L34" s="11">
        <v>0.55408917379110767</v>
      </c>
      <c r="M34" s="11">
        <v>0.41931205171321434</v>
      </c>
      <c r="N34" s="11">
        <v>0.41667647562364807</v>
      </c>
      <c r="O34" s="11">
        <v>9.3352384421914736E-2</v>
      </c>
      <c r="P34" s="11">
        <v>1.1153499857535814</v>
      </c>
      <c r="Q34" s="11">
        <v>1.0794514359310181</v>
      </c>
      <c r="R34" s="11">
        <v>9.2582330938647331E-3</v>
      </c>
      <c r="S34" s="11">
        <v>9.6000535763858235E-3</v>
      </c>
    </row>
    <row r="35" spans="1:19">
      <c r="A35" t="s">
        <v>153</v>
      </c>
      <c r="B35" t="s">
        <v>147</v>
      </c>
      <c r="C35">
        <v>1429</v>
      </c>
      <c r="D35" s="29">
        <v>34</v>
      </c>
      <c r="E35" s="13">
        <v>3.1429660531844844E-2</v>
      </c>
      <c r="F35" s="13">
        <v>3.3248897823750019E-2</v>
      </c>
      <c r="G35" s="13">
        <v>3.101751857814446E-2</v>
      </c>
      <c r="H35" s="11">
        <v>11.198538063313116</v>
      </c>
      <c r="I35" s="11">
        <v>11.261882192953504</v>
      </c>
      <c r="J35" s="11">
        <v>8.0538664437376735</v>
      </c>
      <c r="K35" s="11">
        <v>1.1406243190529213</v>
      </c>
      <c r="L35" s="11">
        <v>1.3349492125203413</v>
      </c>
      <c r="M35" s="11">
        <v>0.28138279963351792</v>
      </c>
      <c r="N35" s="11">
        <v>0.28128331523465316</v>
      </c>
      <c r="O35" s="11">
        <v>0.2396780433363658</v>
      </c>
      <c r="P35" s="11">
        <v>1.1833174095860339</v>
      </c>
      <c r="Q35" s="11">
        <v>1.1499588855391945</v>
      </c>
      <c r="R35" s="11">
        <v>1.9860269658733755E-2</v>
      </c>
      <c r="S35" s="11">
        <v>2.0139188302808961E-2</v>
      </c>
    </row>
    <row r="36" spans="1:19">
      <c r="A36" t="s">
        <v>153</v>
      </c>
      <c r="B36" t="s">
        <v>132</v>
      </c>
      <c r="C36">
        <v>839</v>
      </c>
      <c r="D36" s="29">
        <v>35</v>
      </c>
      <c r="E36" s="13">
        <v>2.6254897653633435E-2</v>
      </c>
      <c r="F36" s="13">
        <v>2.8021968849065822E-2</v>
      </c>
      <c r="G36" s="13">
        <v>2.4781249902386924E-2</v>
      </c>
      <c r="H36" s="11">
        <v>9.2738688422216065</v>
      </c>
      <c r="I36" s="11">
        <v>9.3375153442026591</v>
      </c>
      <c r="J36" s="11">
        <v>7.5703098649957807</v>
      </c>
      <c r="K36" s="11">
        <v>1.683792602391581</v>
      </c>
      <c r="L36" s="11">
        <v>1.9540090941803567</v>
      </c>
      <c r="M36" s="11">
        <v>0.3931635004459762</v>
      </c>
      <c r="N36" s="11">
        <v>0.3932795787383328</v>
      </c>
      <c r="O36" s="11">
        <v>0.15175483743184889</v>
      </c>
      <c r="P36" s="11">
        <v>1.7770028674185336</v>
      </c>
      <c r="Q36" s="11">
        <v>1.7275587493323163</v>
      </c>
      <c r="R36" s="11">
        <v>2.0530319753019166E-2</v>
      </c>
      <c r="S36" s="11">
        <v>2.0754347002776372E-2</v>
      </c>
    </row>
    <row r="37" spans="1:19">
      <c r="A37" t="s">
        <v>148</v>
      </c>
      <c r="B37" t="s">
        <v>149</v>
      </c>
      <c r="C37">
        <v>651</v>
      </c>
      <c r="D37" s="29">
        <v>36</v>
      </c>
      <c r="E37" s="13">
        <v>2.1846804224262988E-2</v>
      </c>
      <c r="F37" s="13">
        <v>2.3176222838640712E-2</v>
      </c>
      <c r="G37" s="13">
        <v>2.1259642681884114E-2</v>
      </c>
      <c r="H37" s="11">
        <v>7.3785103155398772</v>
      </c>
      <c r="I37" s="11">
        <v>7.4523426022760297</v>
      </c>
      <c r="J37" s="11">
        <v>6.5327443236076368</v>
      </c>
      <c r="K37" s="11">
        <v>1.1996252857165779</v>
      </c>
      <c r="L37" s="11">
        <v>1.3977441698700492</v>
      </c>
      <c r="M37" s="11">
        <v>0.4346518685101225</v>
      </c>
      <c r="N37" s="11">
        <v>0.43554643117172653</v>
      </c>
      <c r="O37" s="11">
        <v>0.17217515094169797</v>
      </c>
      <c r="P37" s="11">
        <v>1.2051972322489306</v>
      </c>
      <c r="Q37" s="11">
        <v>1.1692327444831885</v>
      </c>
      <c r="R37" s="11">
        <v>2.5551523128092599E-2</v>
      </c>
      <c r="S37" s="11">
        <v>2.5688912726099369E-2</v>
      </c>
    </row>
    <row r="38" spans="1:19">
      <c r="A38" t="s">
        <v>148</v>
      </c>
      <c r="B38" t="s">
        <v>132</v>
      </c>
      <c r="C38">
        <v>509</v>
      </c>
      <c r="D38" s="29">
        <v>37</v>
      </c>
      <c r="E38" s="13">
        <v>2.259330478120794E-2</v>
      </c>
      <c r="F38" s="13">
        <v>2.3888333171570322E-2</v>
      </c>
      <c r="G38" s="13">
        <v>2.1594156662927522E-2</v>
      </c>
      <c r="H38" s="11">
        <v>7.2317401346065573</v>
      </c>
      <c r="I38" s="11">
        <v>7.2344461056911129</v>
      </c>
      <c r="J38" s="11">
        <v>7.825259920123381</v>
      </c>
      <c r="K38" s="11">
        <v>0.928919489191113</v>
      </c>
      <c r="L38" s="11">
        <v>1.0935452070046592</v>
      </c>
      <c r="M38" s="11">
        <v>0.42507209321440897</v>
      </c>
      <c r="N38" s="11">
        <v>0.42290456543192406</v>
      </c>
      <c r="O38" s="11">
        <v>0.12030545588893875</v>
      </c>
      <c r="P38" s="11">
        <v>1.3443632482317514</v>
      </c>
      <c r="Q38" s="11">
        <v>1.3011919515496981</v>
      </c>
      <c r="R38" s="11">
        <v>2.2704164358119071E-2</v>
      </c>
      <c r="S38" s="11">
        <v>2.2966367717756685E-2</v>
      </c>
    </row>
    <row r="39" spans="1:19">
      <c r="A39" t="s">
        <v>152</v>
      </c>
      <c r="B39" t="s">
        <v>132</v>
      </c>
      <c r="C39">
        <v>110</v>
      </c>
      <c r="D39" s="29">
        <v>38</v>
      </c>
      <c r="E39" s="13">
        <v>0.11127365085330802</v>
      </c>
      <c r="F39" s="13">
        <v>0.12383300433295782</v>
      </c>
      <c r="G39" s="13">
        <v>0.11667637658015159</v>
      </c>
      <c r="H39" s="11">
        <v>3.1437918711442019</v>
      </c>
      <c r="I39" s="11">
        <v>3.1693569093756788</v>
      </c>
      <c r="J39" s="11">
        <v>6.5094551283632791</v>
      </c>
      <c r="K39" s="11">
        <v>0.70803540482056182</v>
      </c>
      <c r="L39" s="11">
        <v>0.83255508591876504</v>
      </c>
      <c r="M39" s="11">
        <v>0.51879194177899168</v>
      </c>
      <c r="N39" s="11">
        <v>0.52465789048591027</v>
      </c>
      <c r="O39" s="11">
        <v>8.9979189957881872E-2</v>
      </c>
      <c r="P39" s="11">
        <v>1.1990753474303508</v>
      </c>
      <c r="Q39" s="11">
        <v>1.1568926442282548</v>
      </c>
      <c r="R39" s="11">
        <v>5.7956427162547276E-3</v>
      </c>
      <c r="S39" s="11">
        <v>6.1068305969939089E-3</v>
      </c>
    </row>
    <row r="40" spans="1:19">
      <c r="A40" t="s">
        <v>146</v>
      </c>
      <c r="B40" t="s">
        <v>149</v>
      </c>
      <c r="C40">
        <v>1417</v>
      </c>
      <c r="D40" s="29">
        <v>39</v>
      </c>
      <c r="E40" s="13">
        <v>4.1462531292764324E-2</v>
      </c>
      <c r="F40" s="13">
        <v>4.548306390903599E-2</v>
      </c>
      <c r="G40" s="13">
        <v>4.199564233489244E-2</v>
      </c>
      <c r="H40" s="11">
        <v>5.7155169817615095</v>
      </c>
      <c r="I40" s="11">
        <v>5.7651592714030304</v>
      </c>
      <c r="J40" s="11">
        <v>6.1688245801850847</v>
      </c>
      <c r="K40" s="11">
        <v>0.73620550108658178</v>
      </c>
      <c r="L40" s="11">
        <v>0.86647126407964392</v>
      </c>
      <c r="M40" s="11">
        <v>0.37899061138690304</v>
      </c>
      <c r="N40" s="11">
        <v>0.37732558663994742</v>
      </c>
      <c r="O40" s="11">
        <v>9.392401867231584E-2</v>
      </c>
      <c r="P40" s="11">
        <v>0.93638187029509568</v>
      </c>
      <c r="Q40" s="11">
        <v>0.90248568749779623</v>
      </c>
      <c r="R40" s="11">
        <v>1.6289371353858682E-2</v>
      </c>
      <c r="S40" s="11">
        <v>1.6583004073190057E-2</v>
      </c>
    </row>
    <row r="41" spans="1:19">
      <c r="A41" t="s">
        <v>150</v>
      </c>
      <c r="B41" t="s">
        <v>149</v>
      </c>
      <c r="C41">
        <v>50</v>
      </c>
      <c r="D41" s="29">
        <v>40</v>
      </c>
      <c r="E41" s="13">
        <v>1.4963828461340502E-2</v>
      </c>
      <c r="F41" s="13">
        <v>1.6028600807222071E-2</v>
      </c>
      <c r="G41" s="13">
        <v>1.3740899194324637E-2</v>
      </c>
      <c r="H41" s="11">
        <v>9.4067794021736582</v>
      </c>
      <c r="I41" s="11">
        <v>9.4718582102889926</v>
      </c>
      <c r="J41" s="11">
        <v>6.5067482709867992</v>
      </c>
      <c r="K41" s="11">
        <v>1.3450241466728063</v>
      </c>
      <c r="L41" s="11">
        <v>1.5692069051679474</v>
      </c>
      <c r="M41" s="11">
        <v>0.3852960265961457</v>
      </c>
      <c r="N41" s="11">
        <v>0.38535150238581078</v>
      </c>
      <c r="O41" s="11">
        <v>9.5485529984967274E-2</v>
      </c>
      <c r="P41" s="11">
        <v>1.09607993502349</v>
      </c>
      <c r="Q41" s="11">
        <v>1.0554591148516252</v>
      </c>
      <c r="R41" s="11">
        <v>1.7499117852790461E-2</v>
      </c>
      <c r="S41" s="11">
        <v>1.7801041485927187E-2</v>
      </c>
    </row>
    <row r="42" spans="1:19">
      <c r="A42" t="s">
        <v>44</v>
      </c>
      <c r="B42" t="s">
        <v>44</v>
      </c>
      <c r="C42" t="s">
        <v>44</v>
      </c>
      <c r="D42" s="29">
        <v>41</v>
      </c>
      <c r="E42" s="13" t="e">
        <v>#VALUE!</v>
      </c>
      <c r="F42" s="13" t="e">
        <v>#VALUE!</v>
      </c>
      <c r="G42" s="13" t="e">
        <v>#VALUE!</v>
      </c>
      <c r="H42" s="11" t="e">
        <v>#VALUE!</v>
      </c>
      <c r="I42" s="11" t="e">
        <v>#VALUE!</v>
      </c>
      <c r="J42" s="11" t="e">
        <v>#VALUE!</v>
      </c>
      <c r="K42" s="11" t="e">
        <v>#VALUE!</v>
      </c>
      <c r="L42" s="11" t="e">
        <v>#VALUE!</v>
      </c>
      <c r="M42" s="11" t="e">
        <v>#VALUE!</v>
      </c>
      <c r="N42" s="11" t="e">
        <v>#VALUE!</v>
      </c>
      <c r="O42" s="11" t="e">
        <v>#VALUE!</v>
      </c>
      <c r="P42" s="11" t="e">
        <v>#VALUE!</v>
      </c>
      <c r="Q42" s="11" t="e">
        <v>#VALUE!</v>
      </c>
      <c r="R42" s="11" t="e">
        <v>#VALUE!</v>
      </c>
      <c r="S42" s="11" t="e">
        <v>#VALUE!</v>
      </c>
    </row>
    <row r="43" spans="1:19">
      <c r="A43" t="s">
        <v>152</v>
      </c>
      <c r="B43" t="s">
        <v>132</v>
      </c>
      <c r="C43">
        <v>94</v>
      </c>
      <c r="D43" s="29">
        <v>42</v>
      </c>
      <c r="E43" s="13">
        <v>4.8627462028292476E-2</v>
      </c>
      <c r="F43" s="13">
        <v>5.2528882637335378E-2</v>
      </c>
      <c r="G43" s="13">
        <v>4.9183461644011814E-2</v>
      </c>
      <c r="H43" s="11">
        <v>5.1706659940640156</v>
      </c>
      <c r="I43" s="11">
        <v>5.208959211078481</v>
      </c>
      <c r="J43" s="11">
        <v>6.971856308743229</v>
      </c>
      <c r="K43" s="11">
        <v>0.8636526134167305</v>
      </c>
      <c r="L43" s="11">
        <v>1.0089149622205689</v>
      </c>
      <c r="M43" s="11">
        <v>0.56920769102084856</v>
      </c>
      <c r="N43" s="11">
        <v>0.55833966598962614</v>
      </c>
      <c r="O43" s="11">
        <v>0.10590734602674585</v>
      </c>
      <c r="P43" s="11">
        <v>1.2289212880349023</v>
      </c>
      <c r="Q43" s="11">
        <v>1.1917357797275747</v>
      </c>
      <c r="R43" s="11">
        <v>1.1444075114911158E-2</v>
      </c>
      <c r="S43" s="11">
        <v>1.1520818737213218E-2</v>
      </c>
    </row>
    <row r="44" spans="1:19">
      <c r="A44" t="s">
        <v>123</v>
      </c>
      <c r="B44" t="s">
        <v>123</v>
      </c>
      <c r="C44" t="s">
        <v>123</v>
      </c>
      <c r="D44" s="29">
        <v>43</v>
      </c>
      <c r="E44" s="13">
        <v>0.2730293535909859</v>
      </c>
      <c r="F44" s="13">
        <v>0.29160879646174648</v>
      </c>
      <c r="G44" s="13">
        <v>0.2848285150330141</v>
      </c>
      <c r="H44" s="11">
        <v>16.134268245681124</v>
      </c>
      <c r="I44" s="11">
        <v>16.162920207193238</v>
      </c>
      <c r="J44" s="11">
        <v>14.679708680331268</v>
      </c>
      <c r="K44" s="11">
        <v>2.7265167131290147</v>
      </c>
      <c r="L44" s="11">
        <v>3.1516234775752112</v>
      </c>
      <c r="M44" s="11">
        <v>6.5894640808923946E-2</v>
      </c>
      <c r="N44" s="11">
        <v>6.592539628987043E-2</v>
      </c>
      <c r="O44" s="11">
        <v>0.23796073994402256</v>
      </c>
      <c r="P44" s="11">
        <v>1.547916749900845</v>
      </c>
      <c r="Q44" s="11">
        <v>1.5005643205421972</v>
      </c>
      <c r="R44" s="11">
        <v>2.1804128264594932E-2</v>
      </c>
      <c r="S44" s="11">
        <v>2.2283129107364508E-2</v>
      </c>
    </row>
    <row r="45" spans="1:19">
      <c r="A45" t="s">
        <v>123</v>
      </c>
      <c r="B45" t="s">
        <v>123</v>
      </c>
      <c r="C45" t="s">
        <v>123</v>
      </c>
      <c r="D45" s="29">
        <v>44</v>
      </c>
      <c r="E45" s="13">
        <v>0.25389449010530235</v>
      </c>
      <c r="F45" s="13">
        <v>0.2719525356173827</v>
      </c>
      <c r="G45" s="13">
        <v>0.2659624994328979</v>
      </c>
      <c r="H45" s="11">
        <v>16.510532179866424</v>
      </c>
      <c r="I45" s="11">
        <v>16.652605270232176</v>
      </c>
      <c r="J45" s="11">
        <v>15.074364561109915</v>
      </c>
      <c r="K45" s="11">
        <v>2.7221961401195935</v>
      </c>
      <c r="L45" s="11">
        <v>3.1434286414998067</v>
      </c>
      <c r="M45" s="11">
        <v>4.7069795433200293E-2</v>
      </c>
      <c r="N45" s="11">
        <v>4.7298747553838415E-2</v>
      </c>
      <c r="O45" s="11">
        <v>0.22190378360039428</v>
      </c>
      <c r="P45" s="11">
        <v>1.5902877913268938</v>
      </c>
      <c r="Q45" s="11">
        <v>1.546948997423846</v>
      </c>
      <c r="R45" s="11">
        <v>2.1918640188651955E-2</v>
      </c>
      <c r="S45" s="11">
        <v>2.2435897855628495E-2</v>
      </c>
    </row>
    <row r="46" spans="1:19">
      <c r="A46" t="s">
        <v>150</v>
      </c>
      <c r="B46" t="s">
        <v>155</v>
      </c>
      <c r="C46">
        <v>8159</v>
      </c>
      <c r="D46" s="29">
        <v>45</v>
      </c>
      <c r="E46" s="13">
        <v>3.6378285265035969E-2</v>
      </c>
      <c r="F46" s="13">
        <v>3.9630444168494955E-2</v>
      </c>
      <c r="G46" s="13">
        <v>3.6520303484201433E-2</v>
      </c>
      <c r="H46" s="11">
        <v>3.1773317876420144</v>
      </c>
      <c r="I46" s="11">
        <v>3.1803623704702155</v>
      </c>
      <c r="J46" s="11">
        <v>9.925667677921151</v>
      </c>
      <c r="K46" s="11">
        <v>0.72217862999620142</v>
      </c>
      <c r="L46" s="11">
        <v>0.84625074459925176</v>
      </c>
      <c r="M46" s="11">
        <v>0.28156170419061866</v>
      </c>
      <c r="N46" s="11">
        <v>0.28178716335079135</v>
      </c>
      <c r="O46" s="11">
        <v>0.38018293838135253</v>
      </c>
      <c r="P46" s="11">
        <v>1.3257574011688058</v>
      </c>
      <c r="Q46" s="11">
        <v>1.2550674719898705</v>
      </c>
      <c r="R46" s="11">
        <v>7.987075212217554E-3</v>
      </c>
      <c r="S46" s="11">
        <v>8.3076502403246037E-3</v>
      </c>
    </row>
    <row r="47" spans="1:19">
      <c r="A47" t="s">
        <v>150</v>
      </c>
      <c r="B47" t="s">
        <v>156</v>
      </c>
      <c r="C47">
        <v>30</v>
      </c>
      <c r="D47" s="29">
        <v>46</v>
      </c>
      <c r="E47" s="13">
        <v>1.4647994759727456E-2</v>
      </c>
      <c r="F47" s="13">
        <v>1.5178472712619219E-2</v>
      </c>
      <c r="G47" s="13">
        <v>1.3209307718895743E-2</v>
      </c>
      <c r="H47" s="11">
        <v>9.0642127024807237</v>
      </c>
      <c r="I47" s="11">
        <v>9.1563864503914782</v>
      </c>
      <c r="J47" s="11">
        <v>6.5573568274906719</v>
      </c>
      <c r="K47" s="11">
        <v>1.4116871646303839</v>
      </c>
      <c r="L47" s="11">
        <v>1.6655802973227991</v>
      </c>
      <c r="M47" s="11">
        <v>0.2881793698786837</v>
      </c>
      <c r="N47" s="11">
        <v>0.28791329253006898</v>
      </c>
      <c r="O47" s="11">
        <v>0.11513410713704882</v>
      </c>
      <c r="P47" s="11">
        <v>1.1160099261505705</v>
      </c>
      <c r="Q47" s="11">
        <v>1.0777554667533646</v>
      </c>
      <c r="R47" s="11">
        <v>1.9320334451487401E-2</v>
      </c>
      <c r="S47" s="11">
        <v>1.9361551134399881E-2</v>
      </c>
    </row>
    <row r="48" spans="1:19">
      <c r="A48" t="s">
        <v>146</v>
      </c>
      <c r="B48" t="s">
        <v>133</v>
      </c>
      <c r="C48">
        <v>591</v>
      </c>
      <c r="D48" s="29">
        <v>47</v>
      </c>
      <c r="E48" s="13">
        <v>1.237009007171345E-2</v>
      </c>
      <c r="F48" s="13">
        <v>1.3038538775989553E-2</v>
      </c>
      <c r="G48" s="13">
        <v>1.138766036582723E-2</v>
      </c>
      <c r="H48" s="11">
        <v>7.6132649602151226</v>
      </c>
      <c r="I48" s="11">
        <v>7.6781296862069395</v>
      </c>
      <c r="J48" s="11">
        <v>8.6827278015531171</v>
      </c>
      <c r="K48" s="11">
        <v>1.1390272832594002</v>
      </c>
      <c r="L48" s="11">
        <v>1.3241830785158593</v>
      </c>
      <c r="M48" s="11">
        <v>0.56943504139330492</v>
      </c>
      <c r="N48" s="11">
        <v>0.56928845865727162</v>
      </c>
      <c r="O48" s="11">
        <v>6.1821951306921911E-2</v>
      </c>
      <c r="P48" s="11">
        <v>1.0014359615562407</v>
      </c>
      <c r="Q48" s="11">
        <v>0.96837769211103253</v>
      </c>
      <c r="R48" s="11">
        <v>2.3290196549997515E-2</v>
      </c>
      <c r="S48" s="11">
        <v>2.3068790363515133E-2</v>
      </c>
    </row>
    <row r="49" spans="1:19">
      <c r="A49" t="s">
        <v>148</v>
      </c>
      <c r="B49" t="s">
        <v>156</v>
      </c>
      <c r="C49">
        <v>265</v>
      </c>
      <c r="D49" s="29">
        <v>48</v>
      </c>
      <c r="E49" s="13">
        <v>9.8137420145078501E-3</v>
      </c>
      <c r="F49" s="13">
        <v>1.0036205134728261E-2</v>
      </c>
      <c r="G49" s="13">
        <v>8.6580723802581507E-3</v>
      </c>
      <c r="H49" s="11">
        <v>5.2004985136005439</v>
      </c>
      <c r="I49" s="11">
        <v>5.2342715427264492</v>
      </c>
      <c r="J49" s="11">
        <v>8.1535468314794688</v>
      </c>
      <c r="K49" s="11">
        <v>0.90497789574773546</v>
      </c>
      <c r="L49" s="11">
        <v>1.0585109425721617</v>
      </c>
      <c r="M49" s="11">
        <v>0.30819957249547092</v>
      </c>
      <c r="N49" s="11">
        <v>0.30774038671407006</v>
      </c>
      <c r="O49" s="11">
        <v>0.11216188246619867</v>
      </c>
      <c r="P49" s="11">
        <v>1.1084288799332729</v>
      </c>
      <c r="Q49" s="11">
        <v>1.0756987807912137</v>
      </c>
      <c r="R49" s="11">
        <v>1.7518481606171497E-2</v>
      </c>
      <c r="S49" s="11">
        <v>1.7513896643573369E-2</v>
      </c>
    </row>
    <row r="50" spans="1:19">
      <c r="A50" t="s">
        <v>146</v>
      </c>
      <c r="B50" t="s">
        <v>133</v>
      </c>
      <c r="C50">
        <v>1432</v>
      </c>
      <c r="D50" s="29">
        <v>49</v>
      </c>
      <c r="E50" s="13">
        <v>2.0878444471885482E-2</v>
      </c>
      <c r="F50" s="13">
        <v>2.2940536486974954E-2</v>
      </c>
      <c r="G50" s="13">
        <v>2.0347163970590845E-2</v>
      </c>
      <c r="H50" s="11">
        <v>7.5184941074911009</v>
      </c>
      <c r="I50" s="11">
        <v>7.58172023469215</v>
      </c>
      <c r="J50" s="11">
        <v>5.0313451297220899</v>
      </c>
      <c r="K50" s="11">
        <v>1.0205376685001779</v>
      </c>
      <c r="L50" s="11">
        <v>1.2043754054383775</v>
      </c>
      <c r="M50" s="11">
        <v>0.76052422941332998</v>
      </c>
      <c r="N50" s="11">
        <v>0.76002854072503334</v>
      </c>
      <c r="O50" s="11">
        <v>5.2906079683026935E-2</v>
      </c>
      <c r="P50" s="11">
        <v>0.79143450948448768</v>
      </c>
      <c r="Q50" s="11">
        <v>0.76219365501909753</v>
      </c>
      <c r="R50" s="11">
        <v>2.0209369886084388E-2</v>
      </c>
      <c r="S50" s="11">
        <v>2.0320997468338944E-2</v>
      </c>
    </row>
    <row r="51" spans="1:19">
      <c r="A51" t="s">
        <v>153</v>
      </c>
      <c r="B51" t="s">
        <v>151</v>
      </c>
      <c r="C51">
        <v>1456</v>
      </c>
      <c r="D51" s="29">
        <v>50</v>
      </c>
      <c r="E51" s="13">
        <v>2.591076924267564E-2</v>
      </c>
      <c r="F51" s="13">
        <v>2.8135452577299203E-2</v>
      </c>
      <c r="G51" s="13">
        <v>2.5254353394383453E-2</v>
      </c>
      <c r="H51" s="11">
        <v>8.2435876466405027</v>
      </c>
      <c r="I51" s="11">
        <v>8.3171447986827616</v>
      </c>
      <c r="J51" s="11">
        <v>5.6561386598399803</v>
      </c>
      <c r="K51" s="11">
        <v>1.3083724934664382</v>
      </c>
      <c r="L51" s="11">
        <v>1.5223040126325946</v>
      </c>
      <c r="M51" s="11">
        <v>0.35949945738407263</v>
      </c>
      <c r="N51" s="11">
        <v>0.35977771023594185</v>
      </c>
      <c r="O51" s="11">
        <v>0.11590487669886296</v>
      </c>
      <c r="P51" s="11">
        <v>1.3706303146665575</v>
      </c>
      <c r="Q51" s="11">
        <v>1.3280572986342731</v>
      </c>
      <c r="R51" s="11">
        <v>2.2386844304261386E-2</v>
      </c>
      <c r="S51" s="11">
        <v>2.2366900941771257E-2</v>
      </c>
    </row>
    <row r="52" spans="1:19">
      <c r="A52" t="s">
        <v>150</v>
      </c>
      <c r="B52" t="s">
        <v>156</v>
      </c>
      <c r="C52">
        <v>10</v>
      </c>
      <c r="D52" s="29">
        <v>51</v>
      </c>
      <c r="E52" s="13">
        <v>1.5519566853466261E-2</v>
      </c>
      <c r="F52" s="13">
        <v>1.6355463967173706E-2</v>
      </c>
      <c r="G52" s="13">
        <v>1.4483001656673419E-2</v>
      </c>
      <c r="H52" s="11">
        <v>9.5028810842636631</v>
      </c>
      <c r="I52" s="11">
        <v>9.5851661372849257</v>
      </c>
      <c r="J52" s="11">
        <v>6.4826598329337077</v>
      </c>
      <c r="K52" s="11">
        <v>1.6265217484531662</v>
      </c>
      <c r="L52" s="11">
        <v>1.8845817249440122</v>
      </c>
      <c r="M52" s="11">
        <v>0.38462669172827907</v>
      </c>
      <c r="N52" s="11">
        <v>0.38528451615264464</v>
      </c>
      <c r="O52" s="11">
        <v>0.12824769206542316</v>
      </c>
      <c r="P52" s="11">
        <v>1.1963942960128415</v>
      </c>
      <c r="Q52" s="11">
        <v>1.1555515391603275</v>
      </c>
      <c r="R52" s="11">
        <v>2.083183054863225E-2</v>
      </c>
      <c r="S52" s="11">
        <v>2.0683972134053076E-2</v>
      </c>
    </row>
    <row r="53" spans="1:19">
      <c r="A53" t="s">
        <v>148</v>
      </c>
      <c r="B53" t="s">
        <v>132</v>
      </c>
      <c r="C53">
        <v>249</v>
      </c>
      <c r="D53" s="29">
        <v>52</v>
      </c>
      <c r="E53" s="13">
        <v>1.3793701272132993E-2</v>
      </c>
      <c r="F53" s="13">
        <v>1.5021374042729484E-2</v>
      </c>
      <c r="G53" s="13">
        <v>1.2896763098107217E-2</v>
      </c>
      <c r="H53" s="11">
        <v>5.2480004997656708</v>
      </c>
      <c r="I53" s="11">
        <v>5.2782346931314441</v>
      </c>
      <c r="J53" s="11">
        <v>7.8671230925945377</v>
      </c>
      <c r="K53" s="11">
        <v>0.72246978413753626</v>
      </c>
      <c r="L53" s="11">
        <v>0.84037660726910313</v>
      </c>
      <c r="M53" s="11">
        <v>0.3626449078038248</v>
      </c>
      <c r="N53" s="11">
        <v>0.36083625028030941</v>
      </c>
      <c r="O53" s="11">
        <v>7.8238208138639187E-2</v>
      </c>
      <c r="P53" s="11">
        <v>1.4225598596517939</v>
      </c>
      <c r="Q53" s="11">
        <v>1.3864324549902374</v>
      </c>
      <c r="R53" s="11">
        <v>1.4844212758964232E-2</v>
      </c>
      <c r="S53" s="11">
        <v>1.4853952258475158E-2</v>
      </c>
    </row>
    <row r="54" spans="1:19">
      <c r="A54" t="s">
        <v>152</v>
      </c>
      <c r="B54" t="s">
        <v>155</v>
      </c>
      <c r="C54">
        <v>348</v>
      </c>
      <c r="D54" s="29">
        <v>53</v>
      </c>
      <c r="E54" s="13">
        <v>6.3490558399501837E-2</v>
      </c>
      <c r="F54" s="13">
        <v>7.0371708170933744E-2</v>
      </c>
      <c r="G54" s="13">
        <v>6.6261786887817475E-2</v>
      </c>
      <c r="H54" s="11">
        <v>3.5884595590272963</v>
      </c>
      <c r="I54" s="11">
        <v>3.6188422467300225</v>
      </c>
      <c r="J54" s="11">
        <v>6.0500155087267906</v>
      </c>
      <c r="K54" s="11">
        <v>0.77850629721833631</v>
      </c>
      <c r="L54" s="11">
        <v>0.90812239989864996</v>
      </c>
      <c r="M54" s="11">
        <v>0.3347830835103654</v>
      </c>
      <c r="N54" s="11">
        <v>0.33387937972455067</v>
      </c>
      <c r="O54" s="11">
        <v>0.79315946207316079</v>
      </c>
      <c r="P54" s="11">
        <v>0.90737514881243764</v>
      </c>
      <c r="Q54" s="11">
        <v>0.86991614705181053</v>
      </c>
      <c r="R54" s="11">
        <v>5.4175421716708841E-3</v>
      </c>
      <c r="S54" s="11">
        <v>5.65193518597416E-3</v>
      </c>
    </row>
    <row r="55" spans="1:19">
      <c r="A55" t="s">
        <v>150</v>
      </c>
      <c r="B55" t="s">
        <v>157</v>
      </c>
      <c r="C55">
        <v>1147</v>
      </c>
      <c r="D55" s="29">
        <v>54</v>
      </c>
      <c r="E55" s="13">
        <v>3.7637654085748339E-2</v>
      </c>
      <c r="F55" s="13">
        <v>4.1832524179290641E-2</v>
      </c>
      <c r="G55" s="13">
        <v>3.8421969930670881E-2</v>
      </c>
      <c r="H55" s="11">
        <v>7.336540242208426</v>
      </c>
      <c r="I55" s="11">
        <v>7.4018016875199359</v>
      </c>
      <c r="J55" s="11">
        <v>7.6448193021593163</v>
      </c>
      <c r="K55" s="11">
        <v>1.1419565581244828</v>
      </c>
      <c r="L55" s="11">
        <v>1.3218200645300751</v>
      </c>
      <c r="M55" s="11">
        <v>0.71099623894675668</v>
      </c>
      <c r="N55" s="11">
        <v>0.7100166815927087</v>
      </c>
      <c r="O55" s="11">
        <v>0.37354271577732473</v>
      </c>
      <c r="P55" s="11">
        <v>1.3628437422935551</v>
      </c>
      <c r="Q55" s="11">
        <v>1.315833069774085</v>
      </c>
      <c r="R55" s="11">
        <v>2.0728313806395032E-2</v>
      </c>
      <c r="S55" s="11">
        <v>2.0929879827831104E-2</v>
      </c>
    </row>
    <row r="56" spans="1:19">
      <c r="A56" t="s">
        <v>153</v>
      </c>
      <c r="B56" t="s">
        <v>133</v>
      </c>
      <c r="C56">
        <v>1422</v>
      </c>
      <c r="D56" s="29">
        <v>55</v>
      </c>
      <c r="E56" s="13">
        <v>9.4215502185324967E-3</v>
      </c>
      <c r="F56" s="13">
        <v>9.428020503724455E-3</v>
      </c>
      <c r="G56" s="13">
        <v>8.3090584752006837E-3</v>
      </c>
      <c r="H56" s="11">
        <v>8.5885655338665572</v>
      </c>
      <c r="I56" s="11">
        <v>8.6600887242756102</v>
      </c>
      <c r="J56" s="11">
        <v>6.569572456590854</v>
      </c>
      <c r="K56" s="11">
        <v>1.27806942789089</v>
      </c>
      <c r="L56" s="11">
        <v>1.4863339431672988</v>
      </c>
      <c r="M56" s="11">
        <v>0.26542236806766145</v>
      </c>
      <c r="N56" s="11">
        <v>0.265698847285746</v>
      </c>
      <c r="O56" s="11">
        <v>8.0693993294068414E-2</v>
      </c>
      <c r="P56" s="11">
        <v>1.1033012790455279</v>
      </c>
      <c r="Q56" s="11">
        <v>1.0675868777063535</v>
      </c>
      <c r="R56" s="11">
        <v>1.6277166968135349E-2</v>
      </c>
      <c r="S56" s="11">
        <v>1.6720419995770789E-2</v>
      </c>
    </row>
    <row r="57" spans="1:19">
      <c r="A57" t="s">
        <v>148</v>
      </c>
      <c r="B57" t="s">
        <v>133</v>
      </c>
      <c r="C57">
        <v>563</v>
      </c>
      <c r="D57" s="29">
        <v>56</v>
      </c>
      <c r="E57" s="13">
        <v>1.5633774297528501E-2</v>
      </c>
      <c r="F57" s="13">
        <v>1.6884895134195152E-2</v>
      </c>
      <c r="G57" s="13">
        <v>1.4581258608040477E-2</v>
      </c>
      <c r="H57" s="11">
        <v>8.8929042874314952</v>
      </c>
      <c r="I57" s="11">
        <v>8.9644982352345952</v>
      </c>
      <c r="J57" s="11">
        <v>4.5636426532901986</v>
      </c>
      <c r="K57" s="11">
        <v>1.1601674396384503</v>
      </c>
      <c r="L57" s="11">
        <v>1.3638445271981694</v>
      </c>
      <c r="M57" s="11">
        <v>0.89575793017232053</v>
      </c>
      <c r="N57" s="11">
        <v>0.89518279646734555</v>
      </c>
      <c r="O57" s="11">
        <v>6.6678427851020655E-2</v>
      </c>
      <c r="P57" s="11">
        <v>0.97369747577462518</v>
      </c>
      <c r="Q57" s="11">
        <v>0.94921884937871515</v>
      </c>
      <c r="R57" s="11">
        <v>1.9733291323004637E-2</v>
      </c>
      <c r="S57" s="11">
        <v>1.9551646224291761E-2</v>
      </c>
    </row>
    <row r="58" spans="1:19">
      <c r="A58" t="s">
        <v>150</v>
      </c>
      <c r="B58" t="s">
        <v>155</v>
      </c>
      <c r="C58">
        <v>8167</v>
      </c>
      <c r="D58" s="29">
        <v>57</v>
      </c>
      <c r="E58" s="13">
        <v>1.4744580352753828E-2</v>
      </c>
      <c r="F58" s="13">
        <v>1.5021430614230048E-2</v>
      </c>
      <c r="G58" s="13">
        <v>1.4126229292569346E-2</v>
      </c>
      <c r="H58" s="11">
        <v>9.27096023105962</v>
      </c>
      <c r="I58" s="11">
        <v>9.3597048834586438</v>
      </c>
      <c r="J58" s="11">
        <v>7.1676097608325779</v>
      </c>
      <c r="K58" s="11">
        <v>1.5941602563735322</v>
      </c>
      <c r="L58" s="11">
        <v>1.8421894839313713</v>
      </c>
      <c r="M58" s="11">
        <v>0.40722948126581854</v>
      </c>
      <c r="N58" s="11">
        <v>0.40757783047622614</v>
      </c>
      <c r="O58" s="11">
        <v>0.13225003796500218</v>
      </c>
      <c r="P58" s="11">
        <v>1.3254109717696247</v>
      </c>
      <c r="Q58" s="11">
        <v>1.2850032555950033</v>
      </c>
      <c r="R58" s="11">
        <v>2.7937763901336704E-2</v>
      </c>
      <c r="S58" s="11">
        <v>2.8221319091096823E-2</v>
      </c>
    </row>
    <row r="59" spans="1:19">
      <c r="A59" t="s">
        <v>146</v>
      </c>
      <c r="B59" t="s">
        <v>156</v>
      </c>
      <c r="C59">
        <v>1418</v>
      </c>
      <c r="D59" s="29">
        <v>58</v>
      </c>
      <c r="E59" s="13">
        <v>0.14551398463931595</v>
      </c>
      <c r="F59" s="13">
        <v>0.16107217438848173</v>
      </c>
      <c r="G59" s="13">
        <v>0.15498595830560891</v>
      </c>
      <c r="H59" s="11">
        <v>8.9490906143006743</v>
      </c>
      <c r="I59" s="11">
        <v>9.0240226119124696</v>
      </c>
      <c r="J59" s="11">
        <v>8.5166600694837165</v>
      </c>
      <c r="K59" s="11">
        <v>1.096908605299227</v>
      </c>
      <c r="L59" s="11">
        <v>1.2837345115065697</v>
      </c>
      <c r="M59" s="11">
        <v>0.57342521383610856</v>
      </c>
      <c r="N59" s="11">
        <v>0.57713153891162683</v>
      </c>
      <c r="O59" s="11">
        <v>0.15298173744072413</v>
      </c>
      <c r="P59" s="11">
        <v>1.057520140295638</v>
      </c>
      <c r="Q59" s="11">
        <v>1.0122780783546363</v>
      </c>
      <c r="R59" s="11">
        <v>3.2102982607522597E-2</v>
      </c>
      <c r="S59" s="11">
        <v>3.2131692775609913E-2</v>
      </c>
    </row>
    <row r="60" spans="1:19">
      <c r="A60" t="s">
        <v>150</v>
      </c>
      <c r="B60" t="s">
        <v>151</v>
      </c>
      <c r="C60">
        <v>8027</v>
      </c>
      <c r="D60" s="29">
        <v>59</v>
      </c>
      <c r="E60" s="13">
        <v>1.1692387099772437E-2</v>
      </c>
      <c r="F60" s="13">
        <v>1.2487416831504724E-2</v>
      </c>
      <c r="G60" s="13">
        <v>1.0432202355232446E-2</v>
      </c>
      <c r="H60" s="11">
        <v>9.6362350451028256</v>
      </c>
      <c r="I60" s="11">
        <v>9.7194077237403356</v>
      </c>
      <c r="J60" s="11">
        <v>5.5391997053251281</v>
      </c>
      <c r="K60" s="11">
        <v>1.241987983043451</v>
      </c>
      <c r="L60" s="11">
        <v>1.4484903213635771</v>
      </c>
      <c r="M60" s="11">
        <v>0.21042917875169684</v>
      </c>
      <c r="N60" s="11">
        <v>0.21062393524044898</v>
      </c>
      <c r="O60" s="11">
        <v>8.4838655054682174E-2</v>
      </c>
      <c r="P60" s="11">
        <v>1.1684584145119639</v>
      </c>
      <c r="Q60" s="11">
        <v>1.1289756650568799</v>
      </c>
      <c r="R60" s="11">
        <v>2.4283071125614748E-2</v>
      </c>
      <c r="S60" s="11">
        <v>2.4554193331447927E-2</v>
      </c>
    </row>
    <row r="61" spans="1:19">
      <c r="A61" t="s">
        <v>150</v>
      </c>
      <c r="B61" t="s">
        <v>151</v>
      </c>
      <c r="C61">
        <v>8051</v>
      </c>
      <c r="D61" s="29">
        <v>60</v>
      </c>
      <c r="E61" s="13">
        <v>1.2385531966793008E-2</v>
      </c>
      <c r="F61" s="13">
        <v>1.2850246821327712E-2</v>
      </c>
      <c r="G61" s="13">
        <v>1.1282975638341188E-2</v>
      </c>
      <c r="H61" s="11">
        <v>6.6916951609766766</v>
      </c>
      <c r="I61" s="11">
        <v>6.7492190639429559</v>
      </c>
      <c r="J61" s="11">
        <v>6.577201059786125</v>
      </c>
      <c r="K61" s="11">
        <v>1.0999433787527826</v>
      </c>
      <c r="L61" s="11">
        <v>1.2945174784401574</v>
      </c>
      <c r="M61" s="11">
        <v>0.35351565489159464</v>
      </c>
      <c r="N61" s="11">
        <v>0.35182635251695088</v>
      </c>
      <c r="O61" s="11">
        <v>0.15555353506100247</v>
      </c>
      <c r="P61" s="11">
        <v>1.3751915764032865</v>
      </c>
      <c r="Q61" s="11">
        <v>1.32869677890802</v>
      </c>
      <c r="R61" s="11">
        <v>1.266921566632043E-2</v>
      </c>
      <c r="S61" s="11">
        <v>1.2517745512123315E-2</v>
      </c>
    </row>
    <row r="62" spans="1:19">
      <c r="A62" t="s">
        <v>152</v>
      </c>
      <c r="B62" t="s">
        <v>155</v>
      </c>
      <c r="C62">
        <v>337</v>
      </c>
      <c r="D62" s="29">
        <v>61</v>
      </c>
      <c r="E62" s="13">
        <v>1.486438640909901E-2</v>
      </c>
      <c r="F62" s="13">
        <v>1.6385231440102028E-2</v>
      </c>
      <c r="G62" s="13">
        <v>1.4348608554319815E-2</v>
      </c>
      <c r="H62" s="11">
        <v>5.0419330137979452</v>
      </c>
      <c r="I62" s="11">
        <v>5.0893280662601024</v>
      </c>
      <c r="J62" s="11">
        <v>6.1516391035869331</v>
      </c>
      <c r="K62" s="11">
        <v>0.64653501529337143</v>
      </c>
      <c r="L62" s="11">
        <v>0.74943308121137997</v>
      </c>
      <c r="M62" s="11">
        <v>0.74014189540161401</v>
      </c>
      <c r="N62" s="11">
        <v>0.74036174729600746</v>
      </c>
      <c r="O62" s="11">
        <v>6.8964391786610638E-2</v>
      </c>
      <c r="P62" s="11">
        <v>0.91241819448766692</v>
      </c>
      <c r="Q62" s="11">
        <v>0.7243400795594076</v>
      </c>
      <c r="R62" s="11">
        <v>1.1832394803489642E-2</v>
      </c>
      <c r="S62" s="11">
        <v>1.2274109187602815E-2</v>
      </c>
    </row>
    <row r="63" spans="1:19">
      <c r="A63" t="s">
        <v>153</v>
      </c>
      <c r="B63" t="s">
        <v>155</v>
      </c>
      <c r="C63">
        <v>1471</v>
      </c>
      <c r="D63" s="29">
        <v>62</v>
      </c>
      <c r="E63" s="13">
        <v>9.0910517923417835E-3</v>
      </c>
      <c r="F63" s="13">
        <v>9.3460517220168692E-3</v>
      </c>
      <c r="G63" s="13">
        <v>7.7312310817786202E-3</v>
      </c>
      <c r="H63" s="11">
        <v>8.8323441388694963</v>
      </c>
      <c r="I63" s="11">
        <v>8.8400339797418521</v>
      </c>
      <c r="J63" s="11">
        <v>6.6170074117664992</v>
      </c>
      <c r="K63" s="11">
        <v>1.3765746228054683</v>
      </c>
      <c r="L63" s="11">
        <v>1.6003229917169697</v>
      </c>
      <c r="M63" s="11">
        <v>0.17266618117954446</v>
      </c>
      <c r="N63" s="11">
        <v>0.17295080326156231</v>
      </c>
      <c r="O63" s="11">
        <v>8.9231097312588215E-2</v>
      </c>
      <c r="P63" s="11">
        <v>1.1178049776426633</v>
      </c>
      <c r="Q63" s="11">
        <v>1.0740925003154276</v>
      </c>
      <c r="R63" s="11">
        <v>1.5691825915940909E-2</v>
      </c>
      <c r="S63" s="11">
        <v>1.6021332495414143E-2</v>
      </c>
    </row>
    <row r="64" spans="1:19">
      <c r="A64" t="s">
        <v>148</v>
      </c>
      <c r="B64" t="s">
        <v>151</v>
      </c>
      <c r="C64">
        <v>927</v>
      </c>
      <c r="D64" s="29">
        <v>63</v>
      </c>
      <c r="E64" s="13">
        <v>2.4418272730425281E-2</v>
      </c>
      <c r="F64" s="13">
        <v>2.7664202578459109E-2</v>
      </c>
      <c r="G64" s="13">
        <v>2.4536458957235496E-2</v>
      </c>
      <c r="H64" s="11">
        <v>4.5493101854303104</v>
      </c>
      <c r="I64" s="11">
        <v>4.5909487584340285</v>
      </c>
      <c r="J64" s="11">
        <v>5.77734694431477</v>
      </c>
      <c r="K64" s="11">
        <v>0.51764334681442981</v>
      </c>
      <c r="L64" s="11">
        <v>0.60216355482108264</v>
      </c>
      <c r="M64" s="11">
        <v>0.64037883438697163</v>
      </c>
      <c r="N64" s="11">
        <v>0.64112970506348999</v>
      </c>
      <c r="O64" s="11">
        <v>0.2776221771403764</v>
      </c>
      <c r="P64" s="11">
        <v>1.0263236454292324</v>
      </c>
      <c r="Q64" s="11">
        <v>0.99141481085617944</v>
      </c>
      <c r="R64" s="11">
        <v>7.6795545372304831E-3</v>
      </c>
      <c r="S64" s="11">
        <v>7.8853517542381412E-3</v>
      </c>
    </row>
    <row r="65" spans="1:19">
      <c r="A65" t="s">
        <v>150</v>
      </c>
      <c r="B65" t="s">
        <v>132</v>
      </c>
      <c r="C65">
        <v>8091</v>
      </c>
      <c r="D65" s="29">
        <v>64</v>
      </c>
      <c r="E65" s="13">
        <v>2.5715704933346621E-2</v>
      </c>
      <c r="F65" s="13">
        <v>2.861957807837812E-2</v>
      </c>
      <c r="G65" s="13">
        <v>2.5845439010537829E-2</v>
      </c>
      <c r="H65" s="11">
        <v>3.6366621705629636</v>
      </c>
      <c r="I65" s="11">
        <v>3.6723388044994656</v>
      </c>
      <c r="J65" s="11">
        <v>7.323164071415925</v>
      </c>
      <c r="K65" s="11">
        <v>0.66197655768575925</v>
      </c>
      <c r="L65" s="11">
        <v>0.76761297682855634</v>
      </c>
      <c r="M65" s="11">
        <v>0.20192482668524012</v>
      </c>
      <c r="N65" s="11">
        <v>0.20180487593514432</v>
      </c>
      <c r="O65" s="11">
        <v>0.17412917767823341</v>
      </c>
      <c r="P65" s="11">
        <v>1.186822386950581</v>
      </c>
      <c r="Q65" s="11">
        <v>1.1345953347997346</v>
      </c>
      <c r="R65" s="11">
        <v>9.1364290029406735E-3</v>
      </c>
      <c r="S65" s="11">
        <v>9.3524195649935526E-3</v>
      </c>
    </row>
    <row r="66" spans="1:19">
      <c r="A66" t="s">
        <v>153</v>
      </c>
      <c r="B66" t="s">
        <v>156</v>
      </c>
      <c r="C66">
        <v>8303</v>
      </c>
      <c r="D66" s="29">
        <v>65</v>
      </c>
      <c r="E66" s="13">
        <v>9.2976757392642176E-3</v>
      </c>
      <c r="F66" s="13">
        <v>9.4192627110419487E-3</v>
      </c>
      <c r="G66" s="13">
        <v>7.6695949248942455E-3</v>
      </c>
      <c r="H66" s="11">
        <v>12.746070900602584</v>
      </c>
      <c r="I66" s="11">
        <v>12.832134072732691</v>
      </c>
      <c r="J66" s="11">
        <v>6.8499910234688892</v>
      </c>
      <c r="K66" s="11">
        <v>1.5487141899918933</v>
      </c>
      <c r="L66" s="11">
        <v>1.797501613790208</v>
      </c>
      <c r="M66" s="11">
        <v>0.27881249738380315</v>
      </c>
      <c r="N66" s="11">
        <v>0.2791205670625771</v>
      </c>
      <c r="O66" s="11">
        <v>0.13938422612833692</v>
      </c>
      <c r="P66" s="11">
        <v>1.1808113578643702</v>
      </c>
      <c r="Q66" s="11">
        <v>1.1396032059464301</v>
      </c>
      <c r="R66" s="11">
        <v>2.2357074922943278E-2</v>
      </c>
      <c r="S66" s="11">
        <v>2.2836650556160968E-2</v>
      </c>
    </row>
    <row r="67" spans="1:19">
      <c r="A67" t="s">
        <v>148</v>
      </c>
      <c r="B67" t="s">
        <v>151</v>
      </c>
      <c r="C67">
        <v>917</v>
      </c>
      <c r="D67" s="29">
        <v>66</v>
      </c>
      <c r="E67" s="13">
        <v>1.6668347017795217E-2</v>
      </c>
      <c r="F67" s="13">
        <v>1.8442402749089256E-2</v>
      </c>
      <c r="G67" s="13">
        <v>1.6222866334091045E-2</v>
      </c>
      <c r="H67" s="11">
        <v>5.38641492183931</v>
      </c>
      <c r="I67" s="11">
        <v>5.4402754744847828</v>
      </c>
      <c r="J67" s="11">
        <v>5.150450698469907</v>
      </c>
      <c r="K67" s="11">
        <v>0.6826592330205723</v>
      </c>
      <c r="L67" s="11">
        <v>0.80057638902295569</v>
      </c>
      <c r="M67" s="11">
        <v>0.78131595174406665</v>
      </c>
      <c r="N67" s="11">
        <v>0.78223192832227173</v>
      </c>
      <c r="O67" s="11">
        <v>6.5965171645012505E-2</v>
      </c>
      <c r="P67" s="11">
        <v>1.0836949100711741</v>
      </c>
      <c r="Q67" s="11">
        <v>1.0442367777864299</v>
      </c>
      <c r="R67" s="11">
        <v>1.0857920872659714E-2</v>
      </c>
      <c r="S67" s="11">
        <v>1.114137029707964E-2</v>
      </c>
    </row>
    <row r="68" spans="1:19">
      <c r="A68" t="s">
        <v>153</v>
      </c>
      <c r="B68" t="s">
        <v>151</v>
      </c>
      <c r="C68">
        <v>8208</v>
      </c>
      <c r="D68" s="29">
        <v>67</v>
      </c>
      <c r="E68" s="13">
        <v>9.6399425803925225E-3</v>
      </c>
      <c r="F68" s="13">
        <v>1.0828396056880468E-2</v>
      </c>
      <c r="G68" s="13">
        <v>8.0975671662251707E-3</v>
      </c>
      <c r="H68" s="11">
        <v>7.5364822305460475</v>
      </c>
      <c r="I68" s="11">
        <v>7.5487690075263219</v>
      </c>
      <c r="J68" s="11">
        <v>6.7792473055841107</v>
      </c>
      <c r="K68" s="11">
        <v>1.1162558164492913</v>
      </c>
      <c r="L68" s="11">
        <v>1.2957585292613649</v>
      </c>
      <c r="M68" s="11">
        <v>0.29384060137591639</v>
      </c>
      <c r="N68" s="11">
        <v>0.29349859609917123</v>
      </c>
      <c r="O68" s="11">
        <v>0.11757933792584055</v>
      </c>
      <c r="P68" s="11">
        <v>1.3132762092456003</v>
      </c>
      <c r="Q68" s="11">
        <v>1.2182197763186089</v>
      </c>
      <c r="R68" s="11">
        <v>2.1127204471623969E-2</v>
      </c>
      <c r="S68" s="11">
        <v>2.1434525703677782E-2</v>
      </c>
    </row>
    <row r="69" spans="1:19">
      <c r="A69" t="s">
        <v>153</v>
      </c>
      <c r="B69" t="s">
        <v>156</v>
      </c>
      <c r="C69">
        <v>8298</v>
      </c>
      <c r="D69" s="29">
        <v>68</v>
      </c>
      <c r="E69" s="13">
        <v>1.3927925258963473E-2</v>
      </c>
      <c r="F69" s="13">
        <v>1.5878345331022739E-2</v>
      </c>
      <c r="G69" s="13">
        <v>1.3361517111734887E-2</v>
      </c>
      <c r="H69" s="11">
        <v>5.2998051939273489</v>
      </c>
      <c r="I69" s="11">
        <v>5.3409704863176852</v>
      </c>
      <c r="J69" s="11">
        <v>7.3561864289961427</v>
      </c>
      <c r="K69" s="11">
        <v>1.0976787272294195</v>
      </c>
      <c r="L69" s="11">
        <v>1.280142192836853</v>
      </c>
      <c r="M69" s="11">
        <v>9.6530005105233158E-2</v>
      </c>
      <c r="N69" s="11">
        <v>9.6701627016934855E-2</v>
      </c>
      <c r="O69" s="11">
        <v>0.13869039833417424</v>
      </c>
      <c r="P69" s="11">
        <v>0.95401650441874564</v>
      </c>
      <c r="Q69" s="11">
        <v>0.89015306308678654</v>
      </c>
      <c r="R69" s="11">
        <v>9.6371765160966315E-3</v>
      </c>
      <c r="S69" s="11">
        <v>9.8209578295199475E-3</v>
      </c>
    </row>
    <row r="70" spans="1:19">
      <c r="A70" t="s">
        <v>150</v>
      </c>
      <c r="B70" t="s">
        <v>151</v>
      </c>
      <c r="C70">
        <v>8024</v>
      </c>
      <c r="D70" s="29">
        <v>69</v>
      </c>
      <c r="E70" s="13">
        <v>0.14064627949912736</v>
      </c>
      <c r="F70" s="13">
        <v>0.15730042585416684</v>
      </c>
      <c r="G70" s="13">
        <v>0.15045623898570631</v>
      </c>
      <c r="H70" s="11">
        <v>12.100172753767895</v>
      </c>
      <c r="I70" s="11">
        <v>12.179078095580223</v>
      </c>
      <c r="J70" s="11">
        <v>6.0053189988963673</v>
      </c>
      <c r="K70" s="11">
        <v>1.6231863501719059</v>
      </c>
      <c r="L70" s="11">
        <v>1.8866834598288564</v>
      </c>
      <c r="M70" s="11">
        <v>0.31900028743693726</v>
      </c>
      <c r="N70" s="11">
        <v>0.31937673219916152</v>
      </c>
      <c r="O70" s="11">
        <v>0.1018911706970695</v>
      </c>
      <c r="P70" s="11">
        <v>1.3496939505638657</v>
      </c>
      <c r="Q70" s="11">
        <v>1.291168635421269</v>
      </c>
      <c r="R70" s="11">
        <v>2.7675173187801796E-2</v>
      </c>
      <c r="S70" s="11">
        <v>2.7787555094845741E-2</v>
      </c>
    </row>
    <row r="71" spans="1:19">
      <c r="A71" t="s">
        <v>148</v>
      </c>
      <c r="B71" t="s">
        <v>156</v>
      </c>
      <c r="C71">
        <v>250</v>
      </c>
      <c r="D71" s="29">
        <v>70</v>
      </c>
      <c r="E71" s="13">
        <v>3.1783536747000567E-2</v>
      </c>
      <c r="F71" s="13">
        <v>3.5394610262068874E-2</v>
      </c>
      <c r="G71" s="13">
        <v>3.2294283374761992E-2</v>
      </c>
      <c r="H71" s="11">
        <v>8.6650768125479267</v>
      </c>
      <c r="I71" s="11">
        <v>8.7571037700388068</v>
      </c>
      <c r="J71" s="11">
        <v>9.5384474025810544</v>
      </c>
      <c r="K71" s="11">
        <v>1.0406227886872121</v>
      </c>
      <c r="L71" s="11">
        <v>1.2163094337923743</v>
      </c>
      <c r="M71" s="11">
        <v>0.31835812355021437</v>
      </c>
      <c r="N71" s="11">
        <v>0.31838137832482477</v>
      </c>
      <c r="O71" s="11">
        <v>0.2671691837540387</v>
      </c>
      <c r="P71" s="11">
        <v>1.6646026842325989</v>
      </c>
      <c r="Q71" s="11">
        <v>1.6140280473058426</v>
      </c>
      <c r="R71" s="11">
        <v>2.9151955638674301E-2</v>
      </c>
      <c r="S71" s="11">
        <v>2.9356227560462071E-2</v>
      </c>
    </row>
    <row r="72" spans="1:19">
      <c r="A72" t="s">
        <v>153</v>
      </c>
      <c r="B72" t="s">
        <v>155</v>
      </c>
      <c r="C72">
        <v>1454</v>
      </c>
      <c r="D72" s="29">
        <v>71</v>
      </c>
      <c r="E72" s="13">
        <v>1.0993434742031242E-2</v>
      </c>
      <c r="F72" s="13">
        <v>1.2479183877759242E-2</v>
      </c>
      <c r="G72" s="13">
        <v>1.0673793387345526E-2</v>
      </c>
      <c r="H72" s="11">
        <v>6.5416554363977149</v>
      </c>
      <c r="I72" s="11">
        <v>6.5975825260106689</v>
      </c>
      <c r="J72" s="11">
        <v>5.6642695739017155</v>
      </c>
      <c r="K72" s="11">
        <v>1.316724092645867</v>
      </c>
      <c r="L72" s="11">
        <v>1.5273266085574098</v>
      </c>
      <c r="M72" s="11">
        <v>0.2640637887888001</v>
      </c>
      <c r="N72" s="11">
        <v>0.26431128644464763</v>
      </c>
      <c r="O72" s="11">
        <v>0.11300465698644574</v>
      </c>
      <c r="P72" s="11">
        <v>1.0067653726198098</v>
      </c>
      <c r="Q72" s="11">
        <v>0.96834177380076214</v>
      </c>
      <c r="R72" s="11">
        <v>1.5830810662387809E-2</v>
      </c>
      <c r="S72" s="11">
        <v>1.6011123937189339E-2</v>
      </c>
    </row>
    <row r="73" spans="1:19">
      <c r="A73" t="s">
        <v>150</v>
      </c>
      <c r="B73" t="s">
        <v>132</v>
      </c>
      <c r="C73">
        <v>8082</v>
      </c>
      <c r="D73" s="29">
        <v>72</v>
      </c>
      <c r="E73" s="13">
        <v>1.1615754492081886E-2</v>
      </c>
      <c r="F73" s="13">
        <v>1.2716528138054012E-2</v>
      </c>
      <c r="G73" s="13">
        <v>1.0003912336168675E-2</v>
      </c>
      <c r="H73" s="11">
        <v>7.727188376064599</v>
      </c>
      <c r="I73" s="11">
        <v>7.8086096534416143</v>
      </c>
      <c r="J73" s="11">
        <v>7.1533630671586899</v>
      </c>
      <c r="K73" s="11">
        <v>1.2833100999938163</v>
      </c>
      <c r="L73" s="11">
        <v>1.498075132682464</v>
      </c>
      <c r="M73" s="11">
        <v>0.4566948716763044</v>
      </c>
      <c r="N73" s="11">
        <v>0.45421879174967528</v>
      </c>
      <c r="O73" s="11">
        <v>0.17464441456739296</v>
      </c>
      <c r="P73" s="11">
        <v>1.4382063089568897</v>
      </c>
      <c r="Q73" s="11">
        <v>1.3843703729584962</v>
      </c>
      <c r="R73" s="11">
        <v>2.015929333540508E-2</v>
      </c>
      <c r="S73" s="11">
        <v>2.0307137201895368E-2</v>
      </c>
    </row>
    <row r="74" spans="1:19">
      <c r="A74" t="s">
        <v>153</v>
      </c>
      <c r="B74" t="s">
        <v>132</v>
      </c>
      <c r="C74">
        <v>1464</v>
      </c>
      <c r="D74" s="29">
        <v>73</v>
      </c>
      <c r="E74" s="13">
        <v>1.6570859727772346E-2</v>
      </c>
      <c r="F74" s="13">
        <v>1.8336089452900724E-2</v>
      </c>
      <c r="G74" s="13">
        <v>1.59950856774961E-2</v>
      </c>
      <c r="H74" s="11">
        <v>11.747064660257022</v>
      </c>
      <c r="I74" s="11">
        <v>11.821114842759791</v>
      </c>
      <c r="J74" s="11">
        <v>5.6910871260736684</v>
      </c>
      <c r="K74" s="11">
        <v>1.3326008984290283</v>
      </c>
      <c r="L74" s="11">
        <v>1.5511558313656066</v>
      </c>
      <c r="M74" s="11">
        <v>0.31515840071331874</v>
      </c>
      <c r="N74" s="11">
        <v>0.31490567552352428</v>
      </c>
      <c r="O74" s="11">
        <v>0.35253241023199683</v>
      </c>
      <c r="P74" s="11">
        <v>1.3325995343373125</v>
      </c>
      <c r="Q74" s="11">
        <v>1.2812699104131908</v>
      </c>
      <c r="R74" s="11">
        <v>2.1182184213985877E-2</v>
      </c>
      <c r="S74" s="11">
        <v>2.1377452749495096E-2</v>
      </c>
    </row>
    <row r="75" spans="1:19">
      <c r="A75" t="s">
        <v>152</v>
      </c>
      <c r="B75" t="s">
        <v>132</v>
      </c>
      <c r="C75">
        <v>99</v>
      </c>
      <c r="D75" s="29">
        <v>74</v>
      </c>
      <c r="E75" s="13">
        <v>1.9103847432183362E-2</v>
      </c>
      <c r="F75" s="13">
        <v>2.2110435921629881E-2</v>
      </c>
      <c r="G75" s="13">
        <v>1.8683925024272404E-2</v>
      </c>
      <c r="H75" s="11">
        <v>4.1850472627170001</v>
      </c>
      <c r="I75" s="11">
        <v>4.2258248063269201</v>
      </c>
      <c r="J75" s="11">
        <v>6.3508321826409606</v>
      </c>
      <c r="K75" s="11">
        <v>0.49100919231013196</v>
      </c>
      <c r="L75" s="11">
        <v>0.57658107580714801</v>
      </c>
      <c r="M75" s="11">
        <v>0.37921863463567207</v>
      </c>
      <c r="N75" s="11">
        <v>0.37815669622605608</v>
      </c>
      <c r="O75" s="11">
        <v>6.2055100896231598E-2</v>
      </c>
      <c r="P75" s="11">
        <v>1.0034159304521162</v>
      </c>
      <c r="Q75" s="11">
        <v>0.96231583043650815</v>
      </c>
      <c r="R75" s="11">
        <v>1.0629622162935721E-2</v>
      </c>
      <c r="S75" s="11">
        <v>1.0840574985204601E-2</v>
      </c>
    </row>
    <row r="76" spans="1:19">
      <c r="A76" t="s">
        <v>152</v>
      </c>
      <c r="B76" t="s">
        <v>156</v>
      </c>
      <c r="C76">
        <v>49</v>
      </c>
      <c r="D76" s="29">
        <v>75</v>
      </c>
      <c r="E76" s="13">
        <v>3.3880417202774994E-2</v>
      </c>
      <c r="F76" s="13">
        <v>3.8836959979623095E-2</v>
      </c>
      <c r="G76" s="13">
        <v>3.4931695888542211E-2</v>
      </c>
      <c r="H76" s="11">
        <v>5.0295311280102126</v>
      </c>
      <c r="I76" s="11">
        <v>5.0675150361302048</v>
      </c>
      <c r="J76" s="11">
        <v>8.6146335229349535</v>
      </c>
      <c r="K76" s="11">
        <v>1.0052813789320145</v>
      </c>
      <c r="L76" s="11">
        <v>1.1758304016000016</v>
      </c>
      <c r="M76" s="11">
        <v>0.39065180147847534</v>
      </c>
      <c r="N76" s="11">
        <v>0.38868513605228905</v>
      </c>
      <c r="O76" s="11">
        <v>0.46985330781519302</v>
      </c>
      <c r="P76" s="11">
        <v>1.0751492840163537</v>
      </c>
      <c r="Q76" s="11">
        <v>1.0372677964511765</v>
      </c>
      <c r="R76" s="11">
        <v>1.21149845544141E-2</v>
      </c>
      <c r="S76" s="11">
        <v>1.2197861348602653E-2</v>
      </c>
    </row>
    <row r="77" spans="1:19">
      <c r="A77" t="s">
        <v>146</v>
      </c>
      <c r="B77" t="s">
        <v>156</v>
      </c>
      <c r="C77">
        <v>1488</v>
      </c>
      <c r="D77" s="29">
        <v>76</v>
      </c>
      <c r="E77" s="13">
        <v>1.4150657285685654E-2</v>
      </c>
      <c r="F77" s="13">
        <v>1.5596900708087079E-2</v>
      </c>
      <c r="G77" s="13">
        <v>1.295335961077349E-2</v>
      </c>
      <c r="H77" s="11">
        <v>6.2022109283918958</v>
      </c>
      <c r="I77" s="11">
        <v>6.2696268167975626</v>
      </c>
      <c r="J77" s="11">
        <v>7.0673762167184568</v>
      </c>
      <c r="K77" s="11">
        <v>1.268213711212927</v>
      </c>
      <c r="L77" s="11">
        <v>1.4840820446691463</v>
      </c>
      <c r="M77" s="11">
        <v>0.34584954760419112</v>
      </c>
      <c r="N77" s="11">
        <v>0.34550101837146363</v>
      </c>
      <c r="O77" s="11">
        <v>0.12065638131651074</v>
      </c>
      <c r="P77" s="11">
        <v>0.87687746265451072</v>
      </c>
      <c r="Q77" s="11">
        <v>0.84405038631475993</v>
      </c>
      <c r="R77" s="11">
        <v>2.462408516789626E-2</v>
      </c>
      <c r="S77" s="11">
        <v>2.516105840613474E-2</v>
      </c>
    </row>
    <row r="78" spans="1:19">
      <c r="A78" t="s">
        <v>153</v>
      </c>
      <c r="B78" t="s">
        <v>133</v>
      </c>
      <c r="C78">
        <v>1457</v>
      </c>
      <c r="D78" s="29">
        <v>77</v>
      </c>
      <c r="E78" s="13">
        <v>2.3819372741236168E-2</v>
      </c>
      <c r="F78" s="13">
        <v>2.5621815457459955E-2</v>
      </c>
      <c r="G78" s="13">
        <v>2.3373054769319456E-2</v>
      </c>
      <c r="H78" s="11">
        <v>8.3522382501689219</v>
      </c>
      <c r="I78" s="11">
        <v>8.4599026016386549</v>
      </c>
      <c r="J78" s="11">
        <v>7.0701566412399108</v>
      </c>
      <c r="K78" s="11">
        <v>1.3192388521266272</v>
      </c>
      <c r="L78" s="11">
        <v>1.534422149384512</v>
      </c>
      <c r="M78" s="11">
        <v>0.16793209752291899</v>
      </c>
      <c r="N78" s="11">
        <v>0.16803475263214462</v>
      </c>
      <c r="O78" s="11">
        <v>0.14672526355152027</v>
      </c>
      <c r="P78" s="11">
        <v>1.2654279892342373</v>
      </c>
      <c r="Q78" s="11">
        <v>1.2215717878448069</v>
      </c>
      <c r="R78" s="11">
        <v>1.3317698349887339E-2</v>
      </c>
      <c r="S78" s="11">
        <v>1.3485751967016632E-2</v>
      </c>
    </row>
    <row r="79" spans="1:19">
      <c r="A79" t="s">
        <v>150</v>
      </c>
      <c r="B79" t="s">
        <v>155</v>
      </c>
      <c r="C79">
        <v>8163</v>
      </c>
      <c r="D79" s="29">
        <v>78</v>
      </c>
      <c r="E79" s="13">
        <v>2.4349439972722205E-2</v>
      </c>
      <c r="F79" s="13">
        <v>2.7003639412156132E-2</v>
      </c>
      <c r="G79" s="13">
        <v>2.3583122725672295E-2</v>
      </c>
      <c r="H79" s="11">
        <v>6.841018762432892</v>
      </c>
      <c r="I79" s="11">
        <v>6.9066190572211719</v>
      </c>
      <c r="J79" s="11">
        <v>7.9303901594167323</v>
      </c>
      <c r="K79" s="11">
        <v>1.0786153119347976</v>
      </c>
      <c r="L79" s="11">
        <v>1.2627314557399838</v>
      </c>
      <c r="M79" s="11">
        <v>0.54698030880219628</v>
      </c>
      <c r="N79" s="11">
        <v>0.55000095022806106</v>
      </c>
      <c r="O79" s="11">
        <v>0.13119163419237642</v>
      </c>
      <c r="P79" s="11">
        <v>1.4796996638118391</v>
      </c>
      <c r="Q79" s="11">
        <v>1.422762896791248</v>
      </c>
      <c r="R79" s="11">
        <v>1.6665011121706493E-2</v>
      </c>
      <c r="S79" s="11">
        <v>1.69519348116428E-2</v>
      </c>
    </row>
    <row r="80" spans="1:19">
      <c r="A80" t="s">
        <v>148</v>
      </c>
      <c r="B80" t="s">
        <v>155</v>
      </c>
      <c r="C80">
        <v>26</v>
      </c>
      <c r="D80" s="29">
        <v>79</v>
      </c>
      <c r="E80" s="13">
        <v>1.6068011592837481E-2</v>
      </c>
      <c r="F80" s="13">
        <v>1.7378741550154463E-2</v>
      </c>
      <c r="G80" s="13">
        <v>1.463486001897614E-2</v>
      </c>
      <c r="H80" s="11">
        <v>6.6251540223073162</v>
      </c>
      <c r="I80" s="11">
        <v>6.6945739445894459</v>
      </c>
      <c r="J80" s="11">
        <v>6.3467744364580909</v>
      </c>
      <c r="K80" s="11">
        <v>1.4065706743575737</v>
      </c>
      <c r="L80" s="11">
        <v>1.6516362097038326</v>
      </c>
      <c r="M80" s="11">
        <v>0.67681962187412714</v>
      </c>
      <c r="N80" s="11">
        <v>0.6727704950547192</v>
      </c>
      <c r="O80" s="11">
        <v>0.11497970799451908</v>
      </c>
      <c r="P80" s="11">
        <v>1.7777245294086403</v>
      </c>
      <c r="Q80" s="11">
        <v>1.7207838737282473</v>
      </c>
      <c r="R80" s="11">
        <v>1.7988253429089669E-2</v>
      </c>
      <c r="S80" s="11">
        <v>1.8093876290819849E-2</v>
      </c>
    </row>
    <row r="81" spans="1:19">
      <c r="A81" t="s">
        <v>150</v>
      </c>
      <c r="B81" t="s">
        <v>133</v>
      </c>
      <c r="C81">
        <v>1154</v>
      </c>
      <c r="D81" s="29">
        <v>80</v>
      </c>
      <c r="E81" s="13">
        <v>1.0034683875067339E-2</v>
      </c>
      <c r="F81" s="13">
        <v>1.1036823007312228E-2</v>
      </c>
      <c r="G81" s="13">
        <v>8.0773068302025883E-3</v>
      </c>
      <c r="H81" s="11">
        <v>3.5942002075525172</v>
      </c>
      <c r="I81" s="11">
        <v>3.6079731949841727</v>
      </c>
      <c r="J81" s="11">
        <v>7.8051255906267611</v>
      </c>
      <c r="K81" s="11">
        <v>0.71157255505246031</v>
      </c>
      <c r="L81" s="11">
        <v>0.83313102213824441</v>
      </c>
      <c r="M81" s="11">
        <v>0.41405729630558269</v>
      </c>
      <c r="N81" s="11">
        <v>0.41209472126814378</v>
      </c>
      <c r="O81" s="11">
        <v>6.6583970536831627E-2</v>
      </c>
      <c r="P81" s="11">
        <v>1.5825589693589639</v>
      </c>
      <c r="Q81" s="11">
        <v>1.5202294426690071</v>
      </c>
      <c r="R81" s="11">
        <v>9.0649303766805744E-3</v>
      </c>
      <c r="S81" s="11">
        <v>9.2882787686837404E-3</v>
      </c>
    </row>
    <row r="82" spans="1:19">
      <c r="A82" t="s">
        <v>153</v>
      </c>
      <c r="B82" t="s">
        <v>133</v>
      </c>
      <c r="C82">
        <v>1438</v>
      </c>
      <c r="D82" s="29">
        <v>81</v>
      </c>
      <c r="E82" s="13">
        <v>1.6602915606393234E-2</v>
      </c>
      <c r="F82" s="13">
        <v>1.7560131622032387E-2</v>
      </c>
      <c r="G82" s="13">
        <v>1.4880820219297163E-2</v>
      </c>
      <c r="H82" s="11">
        <v>9.0736446360780665</v>
      </c>
      <c r="I82" s="11">
        <v>9.1900475303879148</v>
      </c>
      <c r="J82" s="11">
        <v>6.1498407838407259</v>
      </c>
      <c r="K82" s="11">
        <v>1.3978410815127009</v>
      </c>
      <c r="L82" s="11">
        <v>1.6281032326206404</v>
      </c>
      <c r="M82" s="11">
        <v>0.18797750393125315</v>
      </c>
      <c r="N82" s="11">
        <v>0.18765420954564349</v>
      </c>
      <c r="O82" s="11">
        <v>0.26062835801561324</v>
      </c>
      <c r="P82" s="11">
        <v>1.0504314262189003</v>
      </c>
      <c r="Q82" s="11">
        <v>1.0101498357864169</v>
      </c>
      <c r="R82" s="11">
        <v>1.727162840460399E-2</v>
      </c>
      <c r="S82" s="11">
        <v>1.7738759746000001E-2</v>
      </c>
    </row>
    <row r="83" spans="1:19">
      <c r="A83" t="s">
        <v>148</v>
      </c>
      <c r="B83" t="s">
        <v>132</v>
      </c>
      <c r="C83">
        <v>242</v>
      </c>
      <c r="D83" s="29">
        <v>82</v>
      </c>
      <c r="E83" s="13">
        <v>2.1399737593633644E-2</v>
      </c>
      <c r="F83" s="13">
        <v>2.3195773163933078E-2</v>
      </c>
      <c r="G83" s="13">
        <v>2.1092465515997826E-2</v>
      </c>
      <c r="H83" s="11">
        <v>5.4928082098478264</v>
      </c>
      <c r="I83" s="11">
        <v>5.5373824531197053</v>
      </c>
      <c r="J83" s="11">
        <v>8.1844117607760811</v>
      </c>
      <c r="K83" s="11">
        <v>0.62090450939648711</v>
      </c>
      <c r="L83" s="11">
        <v>0.73027153631611974</v>
      </c>
      <c r="M83" s="11">
        <v>0.52216894312800433</v>
      </c>
      <c r="N83" s="11">
        <v>0.52806799663652848</v>
      </c>
      <c r="O83" s="11">
        <v>0.27484246630613801</v>
      </c>
      <c r="P83" s="11">
        <v>1.5320293743705267</v>
      </c>
      <c r="Q83" s="11">
        <v>1.4773291678317511</v>
      </c>
      <c r="R83" s="11">
        <v>1.2973375763971246E-2</v>
      </c>
      <c r="S83" s="11">
        <v>1.3295866342804141E-2</v>
      </c>
    </row>
    <row r="84" spans="1:19">
      <c r="A84" t="s">
        <v>150</v>
      </c>
      <c r="B84" t="s">
        <v>155</v>
      </c>
      <c r="C84">
        <v>8153</v>
      </c>
      <c r="D84" s="29">
        <v>83</v>
      </c>
      <c r="E84" s="13">
        <v>2.4907055931061947E-2</v>
      </c>
      <c r="F84" s="13">
        <v>2.7633257629876781E-2</v>
      </c>
      <c r="G84" s="13">
        <v>2.4653955117315243E-2</v>
      </c>
      <c r="H84" s="11">
        <v>5.2647887115382055</v>
      </c>
      <c r="I84" s="11">
        <v>5.317517484673238</v>
      </c>
      <c r="J84" s="11">
        <v>6.1247829879357845</v>
      </c>
      <c r="K84" s="11">
        <v>0.79590459483417553</v>
      </c>
      <c r="L84" s="11">
        <v>0.93352792323607203</v>
      </c>
      <c r="M84" s="11">
        <v>0.30037461901813761</v>
      </c>
      <c r="N84" s="11">
        <v>0.30008513190980562</v>
      </c>
      <c r="O84" s="11">
        <v>7.8612158351235445E-2</v>
      </c>
      <c r="P84" s="11">
        <v>1.1130297514819185</v>
      </c>
      <c r="Q84" s="11">
        <v>1.0663773618721692</v>
      </c>
      <c r="R84" s="11">
        <v>1.6475146858134716E-2</v>
      </c>
      <c r="S84" s="11">
        <v>1.6821263483924327E-2</v>
      </c>
    </row>
    <row r="85" spans="1:19">
      <c r="A85" t="s">
        <v>148</v>
      </c>
      <c r="B85" t="s">
        <v>133</v>
      </c>
      <c r="C85">
        <v>533</v>
      </c>
      <c r="D85" s="29">
        <v>84</v>
      </c>
      <c r="E85" s="13">
        <v>1.3521135952784917E-2</v>
      </c>
      <c r="F85" s="13">
        <v>1.5242133530996621E-2</v>
      </c>
      <c r="G85" s="13">
        <v>1.1997604717551636E-2</v>
      </c>
      <c r="H85" s="11">
        <v>5.9342209574379305</v>
      </c>
      <c r="I85" s="11">
        <v>5.9947681718563341</v>
      </c>
      <c r="J85" s="11">
        <v>6.714189971600554</v>
      </c>
      <c r="K85" s="11">
        <v>0.94005636041355656</v>
      </c>
      <c r="L85" s="11">
        <v>1.101799259921995</v>
      </c>
      <c r="M85" s="11">
        <v>0.85003544433250788</v>
      </c>
      <c r="N85" s="11">
        <v>0.85009476648924986</v>
      </c>
      <c r="O85" s="11">
        <v>8.6027991677414276E-2</v>
      </c>
      <c r="P85" s="11">
        <v>1.1520389398063624</v>
      </c>
      <c r="Q85" s="11">
        <v>1.1147835963076631</v>
      </c>
      <c r="R85" s="11">
        <v>1.1645141636714386E-2</v>
      </c>
      <c r="S85" s="11">
        <v>1.1800040021446001E-2</v>
      </c>
    </row>
    <row r="86" spans="1:19">
      <c r="A86" t="s">
        <v>150</v>
      </c>
      <c r="B86" t="s">
        <v>132</v>
      </c>
      <c r="C86">
        <v>8095</v>
      </c>
      <c r="D86" s="29">
        <v>85</v>
      </c>
      <c r="E86" s="13">
        <v>2.964924058325764E-2</v>
      </c>
      <c r="F86" s="13">
        <v>3.3129535724438254E-2</v>
      </c>
      <c r="G86" s="13">
        <v>2.9408907245155384E-2</v>
      </c>
      <c r="H86" s="11">
        <v>5.8429029402807453</v>
      </c>
      <c r="I86" s="11">
        <v>5.9000389879648081</v>
      </c>
      <c r="J86" s="11">
        <v>8.421417077286188</v>
      </c>
      <c r="K86" s="11">
        <v>1.1485456241682339</v>
      </c>
      <c r="L86" s="11">
        <v>1.3429055259911156</v>
      </c>
      <c r="M86" s="11">
        <v>0.43950061193142104</v>
      </c>
      <c r="N86" s="11">
        <v>0.43706282024042503</v>
      </c>
      <c r="O86" s="11">
        <v>0.15494548811337452</v>
      </c>
      <c r="P86" s="11">
        <v>1.3660042104942234</v>
      </c>
      <c r="Q86" s="11">
        <v>1.3091848713060164</v>
      </c>
      <c r="R86" s="11">
        <v>1.4109334361638515E-2</v>
      </c>
      <c r="S86" s="11">
        <v>1.4347947626842631E-2</v>
      </c>
    </row>
    <row r="87" spans="1:19">
      <c r="A87" t="s">
        <v>153</v>
      </c>
      <c r="B87" t="s">
        <v>156</v>
      </c>
      <c r="C87">
        <v>1476</v>
      </c>
      <c r="D87" s="29">
        <v>86</v>
      </c>
      <c r="E87" s="13">
        <v>1.9167569149787206E-2</v>
      </c>
      <c r="F87" s="13">
        <v>2.1188404073277593E-2</v>
      </c>
      <c r="G87" s="13">
        <v>1.8437454438645213E-2</v>
      </c>
      <c r="H87" s="11">
        <v>8.8439826606774741</v>
      </c>
      <c r="I87" s="11">
        <v>8.9369180006490332</v>
      </c>
      <c r="J87" s="11">
        <v>6.9084372462513244</v>
      </c>
      <c r="K87" s="11">
        <v>1.2410309683539851</v>
      </c>
      <c r="L87" s="11">
        <v>1.4480621105618547</v>
      </c>
      <c r="M87" s="11">
        <v>0.13574165742259431</v>
      </c>
      <c r="N87" s="11">
        <v>0.13576906769578972</v>
      </c>
      <c r="O87" s="11">
        <v>8.7954889821684645E-2</v>
      </c>
      <c r="P87" s="11">
        <v>1.0683343343767868</v>
      </c>
      <c r="Q87" s="11">
        <v>1.0210136348181149</v>
      </c>
      <c r="R87" s="11">
        <v>1.6981090805308345E-2</v>
      </c>
      <c r="S87" s="11">
        <v>1.7420851310905049E-2</v>
      </c>
    </row>
    <row r="88" spans="1:19">
      <c r="A88" t="s">
        <v>153</v>
      </c>
      <c r="B88" t="s">
        <v>155</v>
      </c>
      <c r="C88">
        <v>1474</v>
      </c>
      <c r="D88" s="29">
        <v>87</v>
      </c>
      <c r="E88" s="13">
        <v>0.2220673966002184</v>
      </c>
      <c r="F88" s="13">
        <v>0.24581325714541619</v>
      </c>
      <c r="G88" s="13">
        <v>0.23710847941238392</v>
      </c>
      <c r="H88" s="11">
        <v>11.020656157625686</v>
      </c>
      <c r="I88" s="11">
        <v>11.14651258749555</v>
      </c>
      <c r="J88" s="11">
        <v>8.3230444733793547</v>
      </c>
      <c r="K88" s="11">
        <v>2.0516448866006756</v>
      </c>
      <c r="L88" s="11">
        <v>2.3834931916447677</v>
      </c>
      <c r="M88" s="11">
        <v>0.39034217448839015</v>
      </c>
      <c r="N88" s="11">
        <v>0.39067851031713741</v>
      </c>
      <c r="O88" s="11">
        <v>1.1085056089700414</v>
      </c>
      <c r="P88" s="11">
        <v>1.3109744148088707</v>
      </c>
      <c r="Q88" s="11">
        <v>1.2584058309465262</v>
      </c>
      <c r="R88" s="11">
        <v>2.6571735332027609E-2</v>
      </c>
      <c r="S88" s="11">
        <v>2.7224035541670875E-2</v>
      </c>
    </row>
    <row r="89" spans="1:19">
      <c r="A89" t="s">
        <v>44</v>
      </c>
      <c r="B89" t="s">
        <v>44</v>
      </c>
      <c r="C89" t="s">
        <v>44</v>
      </c>
      <c r="D89" s="29">
        <v>88</v>
      </c>
      <c r="E89" s="13" t="e">
        <v>#VALUE!</v>
      </c>
      <c r="F89" s="13" t="e">
        <v>#VALUE!</v>
      </c>
      <c r="G89" s="13" t="e">
        <v>#VALUE!</v>
      </c>
      <c r="H89" s="11" t="e">
        <v>#VALUE!</v>
      </c>
      <c r="I89" s="11" t="e">
        <v>#VALUE!</v>
      </c>
      <c r="J89" s="11" t="e">
        <v>#VALUE!</v>
      </c>
      <c r="K89" s="11" t="e">
        <v>#VALUE!</v>
      </c>
      <c r="L89" s="11" t="e">
        <v>#VALUE!</v>
      </c>
      <c r="M89" s="11" t="e">
        <v>#VALUE!</v>
      </c>
      <c r="N89" s="11" t="e">
        <v>#VALUE!</v>
      </c>
      <c r="O89" s="11" t="e">
        <v>#VALUE!</v>
      </c>
      <c r="P89" s="11" t="e">
        <v>#VALUE!</v>
      </c>
      <c r="Q89" s="11" t="e">
        <v>#VALUE!</v>
      </c>
      <c r="R89" s="11" t="e">
        <v>#VALUE!</v>
      </c>
      <c r="S89" s="11" t="e">
        <v>#VALUE!</v>
      </c>
    </row>
    <row r="90" spans="1:19">
      <c r="A90" t="s">
        <v>123</v>
      </c>
      <c r="B90" t="s">
        <v>123</v>
      </c>
      <c r="C90">
        <v>1</v>
      </c>
      <c r="D90" s="29">
        <v>89</v>
      </c>
      <c r="E90" s="13">
        <v>0.22431201813020629</v>
      </c>
      <c r="F90" s="13">
        <v>0.24472974044153203</v>
      </c>
      <c r="G90" s="13">
        <v>0.23992128860280809</v>
      </c>
      <c r="H90" s="11">
        <v>15.302760173653862</v>
      </c>
      <c r="I90" s="11">
        <v>15.367695317014569</v>
      </c>
      <c r="J90" s="11">
        <v>14.985170227797839</v>
      </c>
      <c r="K90" s="11">
        <v>2.5541768886584633</v>
      </c>
      <c r="L90" s="11">
        <v>2.9709543683683641</v>
      </c>
      <c r="M90" s="11">
        <v>4.4737891469579905E-2</v>
      </c>
      <c r="N90" s="11">
        <v>4.4707219176166602E-2</v>
      </c>
      <c r="O90" s="11">
        <v>0.21826504048741799</v>
      </c>
      <c r="P90" s="11">
        <v>1.508878139958008</v>
      </c>
      <c r="Q90" s="11">
        <v>1.4588935147587154</v>
      </c>
      <c r="R90" s="11">
        <v>2.0483753723051046E-2</v>
      </c>
      <c r="S90" s="11">
        <v>2.1089015225438421E-2</v>
      </c>
    </row>
    <row r="91" spans="1:19">
      <c r="A91" t="s">
        <v>123</v>
      </c>
      <c r="B91" t="s">
        <v>123</v>
      </c>
      <c r="C91">
        <v>2</v>
      </c>
      <c r="D91" s="29">
        <v>90</v>
      </c>
      <c r="E91" s="13">
        <v>0.23741650807515613</v>
      </c>
      <c r="F91" s="13">
        <v>0.25589768438532889</v>
      </c>
      <c r="G91" s="13">
        <v>0.25252391653120426</v>
      </c>
      <c r="H91" s="11">
        <v>15.0250415616149</v>
      </c>
      <c r="I91" s="11">
        <v>15.217295419076224</v>
      </c>
      <c r="J91" s="11">
        <v>14.854499441002334</v>
      </c>
      <c r="K91" s="11">
        <v>2.5692523987600806</v>
      </c>
      <c r="L91" s="11">
        <v>2.9294008596811794</v>
      </c>
      <c r="M91" s="11">
        <v>4.2740760854158871E-2</v>
      </c>
      <c r="N91" s="11">
        <v>4.2916859330845283E-2</v>
      </c>
      <c r="O91" s="11">
        <v>0.28826079760103956</v>
      </c>
      <c r="P91" s="11">
        <v>1.5039051939531041</v>
      </c>
      <c r="Q91" s="11">
        <v>1.4542846434363672</v>
      </c>
      <c r="R91" s="11">
        <v>2.0790914935960352E-2</v>
      </c>
      <c r="S91" s="11">
        <v>2.1421950139158204E-2</v>
      </c>
    </row>
    <row r="92" spans="1:19">
      <c r="D92" s="29"/>
    </row>
    <row r="93" spans="1:19">
      <c r="D93" s="29"/>
      <c r="E93" s="36" t="s">
        <v>183</v>
      </c>
      <c r="F93" s="36"/>
      <c r="G93" s="36"/>
    </row>
    <row r="94" spans="1:19">
      <c r="D94" s="29"/>
      <c r="E94" s="36" t="s">
        <v>184</v>
      </c>
      <c r="F94" s="36"/>
      <c r="G94" s="36"/>
    </row>
    <row r="95" spans="1:19">
      <c r="D95" s="29"/>
    </row>
    <row r="96" spans="1:19">
      <c r="D96" s="29"/>
    </row>
    <row r="97" spans="4:4">
      <c r="D97" s="29"/>
    </row>
    <row r="98" spans="4:4">
      <c r="D98" s="29"/>
    </row>
    <row r="99" spans="4:4">
      <c r="D99" s="29"/>
    </row>
    <row r="100" spans="4:4">
      <c r="D100" s="29"/>
    </row>
    <row r="101" spans="4:4">
      <c r="D101" s="29"/>
    </row>
    <row r="102" spans="4:4">
      <c r="D102" s="29"/>
    </row>
    <row r="103" spans="4:4">
      <c r="D103" s="29"/>
    </row>
    <row r="104" spans="4:4">
      <c r="D104" s="29"/>
    </row>
    <row r="105" spans="4:4">
      <c r="D105" s="29"/>
    </row>
    <row r="106" spans="4:4">
      <c r="D106" s="29"/>
    </row>
    <row r="107" spans="4:4">
      <c r="D107" s="29"/>
    </row>
    <row r="108" spans="4:4">
      <c r="D108" s="29"/>
    </row>
    <row r="109" spans="4:4">
      <c r="D109" s="29"/>
    </row>
    <row r="110" spans="4:4">
      <c r="D110" s="29"/>
    </row>
    <row r="111" spans="4:4">
      <c r="D111" s="29"/>
    </row>
    <row r="112" spans="4:4">
      <c r="D112" s="29"/>
    </row>
    <row r="113" spans="4:4">
      <c r="D113" s="29"/>
    </row>
    <row r="114" spans="4:4">
      <c r="D114" s="29"/>
    </row>
    <row r="115" spans="4:4">
      <c r="D115" s="29"/>
    </row>
    <row r="116" spans="4:4">
      <c r="D116" s="29"/>
    </row>
    <row r="117" spans="4:4">
      <c r="D117" s="29"/>
    </row>
    <row r="118" spans="4:4">
      <c r="D118" s="29"/>
    </row>
    <row r="119" spans="4:4">
      <c r="D119" s="29"/>
    </row>
    <row r="120" spans="4:4">
      <c r="D120" s="29"/>
    </row>
    <row r="121" spans="4:4">
      <c r="D121" s="29"/>
    </row>
    <row r="122" spans="4:4">
      <c r="D122" s="29"/>
    </row>
    <row r="123" spans="4:4">
      <c r="D123" s="29"/>
    </row>
    <row r="124" spans="4:4">
      <c r="D124" s="29"/>
    </row>
    <row r="125" spans="4:4">
      <c r="D125" s="29"/>
    </row>
    <row r="126" spans="4:4">
      <c r="D126" s="29"/>
    </row>
    <row r="127" spans="4:4">
      <c r="D127" s="29"/>
    </row>
    <row r="128" spans="4:4">
      <c r="D128" s="29"/>
    </row>
    <row r="129" spans="4:4">
      <c r="D129" s="29"/>
    </row>
    <row r="130" spans="4:4">
      <c r="D130" s="29"/>
    </row>
    <row r="131" spans="4:4">
      <c r="D131" s="29"/>
    </row>
    <row r="132" spans="4:4">
      <c r="D132" s="29"/>
    </row>
    <row r="133" spans="4:4">
      <c r="D133" s="29"/>
    </row>
    <row r="134" spans="4:4">
      <c r="D134" s="29"/>
    </row>
    <row r="135" spans="4:4">
      <c r="D135" s="29"/>
    </row>
    <row r="136" spans="4:4">
      <c r="D136" s="29"/>
    </row>
    <row r="137" spans="4:4">
      <c r="D137" s="29"/>
    </row>
    <row r="138" spans="4:4">
      <c r="D138" s="29"/>
    </row>
    <row r="139" spans="4:4">
      <c r="D139" s="29"/>
    </row>
    <row r="140" spans="4:4">
      <c r="D140" s="29"/>
    </row>
    <row r="141" spans="4:4">
      <c r="D141" s="29"/>
    </row>
    <row r="142" spans="4:4">
      <c r="D142" s="29"/>
    </row>
    <row r="143" spans="4:4">
      <c r="D143" s="29"/>
    </row>
    <row r="144" spans="4:4">
      <c r="D144" s="29"/>
    </row>
    <row r="145" spans="4:4">
      <c r="D145" s="29"/>
    </row>
    <row r="146" spans="4:4">
      <c r="D146" s="29"/>
    </row>
    <row r="147" spans="4:4">
      <c r="D147" s="29"/>
    </row>
    <row r="148" spans="4:4">
      <c r="D148" s="29"/>
    </row>
    <row r="149" spans="4:4">
      <c r="D149" s="29"/>
    </row>
    <row r="150" spans="4:4">
      <c r="D150" s="29"/>
    </row>
    <row r="151" spans="4:4">
      <c r="D151" s="29"/>
    </row>
    <row r="152" spans="4:4">
      <c r="D152" s="29"/>
    </row>
    <row r="153" spans="4:4">
      <c r="D153" s="29"/>
    </row>
    <row r="154" spans="4:4">
      <c r="D154" s="29"/>
    </row>
    <row r="155" spans="4:4">
      <c r="D155" s="29"/>
    </row>
    <row r="156" spans="4:4">
      <c r="D156" s="29"/>
    </row>
    <row r="157" spans="4:4">
      <c r="D157" s="29"/>
    </row>
    <row r="158" spans="4:4">
      <c r="D158" s="29"/>
    </row>
    <row r="159" spans="4:4">
      <c r="D159" s="29"/>
    </row>
    <row r="160" spans="4:4">
      <c r="D160" s="29"/>
    </row>
    <row r="161" spans="4:4">
      <c r="D161" s="29"/>
    </row>
    <row r="162" spans="4:4">
      <c r="D162" s="29"/>
    </row>
    <row r="163" spans="4:4">
      <c r="D163" s="29"/>
    </row>
    <row r="164" spans="4:4">
      <c r="D164" s="29"/>
    </row>
    <row r="165" spans="4:4">
      <c r="D165" s="29"/>
    </row>
    <row r="166" spans="4:4">
      <c r="D166" s="29"/>
    </row>
    <row r="167" spans="4:4">
      <c r="D167" s="29"/>
    </row>
    <row r="168" spans="4:4">
      <c r="D168" s="29"/>
    </row>
    <row r="169" spans="4:4">
      <c r="D169" s="29"/>
    </row>
    <row r="170" spans="4:4">
      <c r="D170" s="29"/>
    </row>
    <row r="171" spans="4:4">
      <c r="D171" s="29"/>
    </row>
    <row r="172" spans="4:4">
      <c r="D172" s="29"/>
    </row>
    <row r="173" spans="4:4">
      <c r="D173" s="29"/>
    </row>
    <row r="174" spans="4:4">
      <c r="D174" s="29"/>
    </row>
    <row r="175" spans="4:4">
      <c r="D175" s="29"/>
    </row>
    <row r="176" spans="4:4">
      <c r="D176" s="29"/>
    </row>
    <row r="177" spans="4:4">
      <c r="D177" s="29"/>
    </row>
    <row r="178" spans="4:4">
      <c r="D178" s="29"/>
    </row>
    <row r="179" spans="4:4">
      <c r="D179" s="29"/>
    </row>
    <row r="180" spans="4:4">
      <c r="D180" s="29"/>
    </row>
    <row r="181" spans="4:4">
      <c r="D181" s="29"/>
    </row>
    <row r="182" spans="4:4">
      <c r="D182" s="29"/>
    </row>
    <row r="183" spans="4:4">
      <c r="D183" s="29"/>
    </row>
    <row r="184" spans="4:4">
      <c r="D184" s="29"/>
    </row>
    <row r="185" spans="4:4">
      <c r="D185" s="29"/>
    </row>
    <row r="186" spans="4:4">
      <c r="D186" s="29"/>
    </row>
    <row r="187" spans="4:4">
      <c r="D187" s="29"/>
    </row>
    <row r="188" spans="4:4">
      <c r="D188" s="29"/>
    </row>
    <row r="189" spans="4:4">
      <c r="D189" s="29"/>
    </row>
    <row r="190" spans="4:4">
      <c r="D190" s="29"/>
    </row>
    <row r="191" spans="4:4">
      <c r="D191" s="29"/>
    </row>
    <row r="192" spans="4:4">
      <c r="D192" s="29"/>
    </row>
    <row r="193" spans="4:4">
      <c r="D193" s="29"/>
    </row>
    <row r="194" spans="4:4">
      <c r="D194" s="29"/>
    </row>
    <row r="195" spans="4:4">
      <c r="D195" s="29"/>
    </row>
    <row r="196" spans="4:4">
      <c r="D196" s="29"/>
    </row>
    <row r="197" spans="4:4">
      <c r="D197" s="29"/>
    </row>
    <row r="198" spans="4:4">
      <c r="D198" s="29"/>
    </row>
    <row r="199" spans="4:4">
      <c r="D199" s="29"/>
    </row>
    <row r="200" spans="4:4">
      <c r="D200" s="29"/>
    </row>
    <row r="201" spans="4:4">
      <c r="D201" s="29"/>
    </row>
    <row r="202" spans="4:4">
      <c r="D202" s="29"/>
    </row>
    <row r="203" spans="4:4">
      <c r="D203" s="29"/>
    </row>
    <row r="204" spans="4:4">
      <c r="D204" s="29"/>
    </row>
    <row r="205" spans="4:4">
      <c r="D205" s="29"/>
    </row>
    <row r="206" spans="4:4">
      <c r="D206" s="29"/>
    </row>
    <row r="207" spans="4:4">
      <c r="D207" s="29"/>
    </row>
    <row r="208" spans="4:4">
      <c r="D208" s="29"/>
    </row>
    <row r="209" spans="4:4">
      <c r="D209" s="29"/>
    </row>
    <row r="210" spans="4:4">
      <c r="D210" s="29"/>
    </row>
    <row r="211" spans="4:4">
      <c r="D211" s="29"/>
    </row>
    <row r="212" spans="4:4">
      <c r="D212" s="29"/>
    </row>
    <row r="213" spans="4:4">
      <c r="D213" s="29"/>
    </row>
    <row r="214" spans="4:4">
      <c r="D214" s="29"/>
    </row>
    <row r="215" spans="4:4">
      <c r="D215" s="29"/>
    </row>
    <row r="216" spans="4:4">
      <c r="D216" s="29"/>
    </row>
    <row r="217" spans="4:4">
      <c r="D217" s="29"/>
    </row>
    <row r="218" spans="4:4">
      <c r="D218" s="29"/>
    </row>
    <row r="219" spans="4:4">
      <c r="D219" s="29"/>
    </row>
    <row r="220" spans="4:4">
      <c r="D220" s="29"/>
    </row>
    <row r="221" spans="4:4">
      <c r="D221" s="29"/>
    </row>
    <row r="222" spans="4:4">
      <c r="D222" s="29"/>
    </row>
    <row r="223" spans="4:4">
      <c r="D223" s="29"/>
    </row>
    <row r="224" spans="4:4">
      <c r="D224" s="29"/>
    </row>
    <row r="225" spans="4:4">
      <c r="D225" s="29"/>
    </row>
    <row r="226" spans="4:4">
      <c r="D226" s="29"/>
    </row>
    <row r="227" spans="4:4">
      <c r="D227" s="29"/>
    </row>
    <row r="228" spans="4:4">
      <c r="D228" s="29"/>
    </row>
    <row r="229" spans="4:4">
      <c r="D229" s="29"/>
    </row>
    <row r="230" spans="4:4">
      <c r="D230" s="29"/>
    </row>
    <row r="231" spans="4:4">
      <c r="D231" s="29"/>
    </row>
    <row r="232" spans="4:4">
      <c r="D232" s="29"/>
    </row>
    <row r="233" spans="4:4">
      <c r="D233" s="29"/>
    </row>
    <row r="234" spans="4:4">
      <c r="D234" s="29"/>
    </row>
    <row r="235" spans="4:4">
      <c r="D235" s="29"/>
    </row>
    <row r="236" spans="4:4">
      <c r="D236" s="29"/>
    </row>
    <row r="237" spans="4:4">
      <c r="D237" s="29"/>
    </row>
    <row r="238" spans="4:4">
      <c r="D238" s="29"/>
    </row>
    <row r="239" spans="4:4">
      <c r="D239" s="29"/>
    </row>
    <row r="240" spans="4:4">
      <c r="D240" s="29"/>
    </row>
    <row r="241" spans="4:4">
      <c r="D241" s="29"/>
    </row>
    <row r="242" spans="4:4">
      <c r="D242" s="29"/>
    </row>
    <row r="243" spans="4:4">
      <c r="D243" s="29"/>
    </row>
    <row r="244" spans="4:4">
      <c r="D244" s="29"/>
    </row>
    <row r="245" spans="4:4">
      <c r="D245" s="29"/>
    </row>
    <row r="246" spans="4:4">
      <c r="D246" s="29"/>
    </row>
    <row r="247" spans="4:4">
      <c r="D247" s="29"/>
    </row>
    <row r="248" spans="4:4">
      <c r="D248" s="29"/>
    </row>
    <row r="249" spans="4:4">
      <c r="D249" s="29"/>
    </row>
    <row r="250" spans="4:4">
      <c r="D250" s="29"/>
    </row>
    <row r="251" spans="4:4">
      <c r="D251" s="29"/>
    </row>
    <row r="252" spans="4:4">
      <c r="D252" s="29"/>
    </row>
    <row r="253" spans="4:4">
      <c r="D253" s="29"/>
    </row>
    <row r="254" spans="4:4">
      <c r="D254" s="29"/>
    </row>
    <row r="255" spans="4:4">
      <c r="D255" s="29"/>
    </row>
    <row r="256" spans="4:4">
      <c r="D256" s="29"/>
    </row>
    <row r="257" spans="4:4">
      <c r="D257" s="29"/>
    </row>
    <row r="258" spans="4:4">
      <c r="D258" s="29"/>
    </row>
    <row r="259" spans="4:4">
      <c r="D259" s="29"/>
    </row>
    <row r="260" spans="4:4">
      <c r="D260" s="29"/>
    </row>
    <row r="261" spans="4:4">
      <c r="D261" s="29"/>
    </row>
    <row r="262" spans="4:4">
      <c r="D262" s="29"/>
    </row>
    <row r="263" spans="4:4">
      <c r="D263" s="29"/>
    </row>
    <row r="264" spans="4:4">
      <c r="D264" s="29"/>
    </row>
    <row r="265" spans="4:4">
      <c r="D265" s="29"/>
    </row>
    <row r="428" spans="4:7">
      <c r="D428" s="29"/>
      <c r="E428" s="5"/>
      <c r="F428" s="5"/>
      <c r="G428" s="5"/>
    </row>
    <row r="429" spans="4:7">
      <c r="D429" s="29"/>
      <c r="E429" s="5"/>
      <c r="F429" s="5"/>
      <c r="G429" s="5"/>
    </row>
    <row r="430" spans="4:7">
      <c r="D430" s="29"/>
      <c r="E430" s="5"/>
      <c r="F430" s="5"/>
      <c r="G430" s="5"/>
    </row>
    <row r="431" spans="4:7">
      <c r="D431" s="29"/>
      <c r="E431" s="5"/>
      <c r="F431" s="5"/>
      <c r="G431" s="5"/>
    </row>
    <row r="432" spans="4:7">
      <c r="D432" s="29"/>
      <c r="E432" s="5"/>
      <c r="F432" s="5"/>
      <c r="G432" s="5"/>
    </row>
    <row r="433" spans="4:7">
      <c r="D433" s="29"/>
      <c r="E433" s="5"/>
      <c r="F433" s="5"/>
      <c r="G433" s="5"/>
    </row>
    <row r="434" spans="4:7">
      <c r="D434" s="29"/>
      <c r="E434" s="5"/>
      <c r="F434" s="5"/>
      <c r="G434" s="5"/>
    </row>
    <row r="435" spans="4:7">
      <c r="D435" s="29"/>
      <c r="E435" s="5"/>
      <c r="F435" s="5"/>
      <c r="G435" s="5"/>
    </row>
    <row r="436" spans="4:7">
      <c r="D436" s="29"/>
      <c r="E436" s="5"/>
      <c r="F436" s="5"/>
      <c r="G436" s="5"/>
    </row>
    <row r="437" spans="4:7">
      <c r="D437" s="29"/>
      <c r="E437" s="5"/>
      <c r="F437" s="5"/>
      <c r="G437" s="5"/>
    </row>
    <row r="438" spans="4:7">
      <c r="D438" s="29"/>
      <c r="E438" s="5"/>
      <c r="F438" s="5"/>
      <c r="G438" s="5"/>
    </row>
    <row r="439" spans="4:7">
      <c r="D439" s="29"/>
      <c r="E439" s="5"/>
      <c r="F439" s="5"/>
      <c r="G439" s="5"/>
    </row>
    <row r="440" spans="4:7">
      <c r="D440" s="29"/>
      <c r="E440" s="5"/>
      <c r="F440" s="5"/>
      <c r="G440" s="5"/>
    </row>
    <row r="441" spans="4:7">
      <c r="D441" s="29"/>
      <c r="E441" s="5"/>
      <c r="F441" s="5"/>
      <c r="G441" s="5"/>
    </row>
    <row r="442" spans="4:7">
      <c r="D442" s="29"/>
      <c r="E442" s="5"/>
      <c r="F442" s="5"/>
      <c r="G442" s="5"/>
    </row>
    <row r="443" spans="4:7">
      <c r="D443" s="29"/>
      <c r="E443" s="5"/>
      <c r="F443" s="5"/>
      <c r="G443" s="5"/>
    </row>
    <row r="444" spans="4:7">
      <c r="D444" s="29"/>
      <c r="E444" s="5"/>
      <c r="F444" s="5"/>
      <c r="G444" s="5"/>
    </row>
    <row r="445" spans="4:7">
      <c r="D445" s="29"/>
      <c r="E445" s="5"/>
      <c r="F445" s="5"/>
      <c r="G445" s="5"/>
    </row>
    <row r="446" spans="4:7">
      <c r="D446" s="29"/>
      <c r="E446" s="5"/>
      <c r="F446" s="5"/>
      <c r="G446" s="5"/>
    </row>
    <row r="447" spans="4:7">
      <c r="D447" s="29"/>
      <c r="E447" s="5"/>
      <c r="F447" s="5"/>
      <c r="G447" s="5"/>
    </row>
    <row r="448" spans="4:7">
      <c r="D448" s="29"/>
      <c r="E448"/>
      <c r="F448"/>
      <c r="G448"/>
    </row>
    <row r="449" spans="4:19">
      <c r="D449" s="29"/>
      <c r="E449"/>
      <c r="F449"/>
      <c r="G449"/>
    </row>
    <row r="450" spans="4:19">
      <c r="D450" s="29"/>
      <c r="E450"/>
      <c r="F450"/>
      <c r="G450"/>
    </row>
    <row r="451" spans="4:19">
      <c r="D451" s="29"/>
      <c r="E451"/>
      <c r="F451"/>
      <c r="G451"/>
    </row>
    <row r="452" spans="4:19">
      <c r="D452" s="29"/>
      <c r="E452"/>
      <c r="F452"/>
      <c r="G452"/>
    </row>
    <row r="454" spans="4:19">
      <c r="D454" s="29"/>
      <c r="E454"/>
      <c r="F454"/>
      <c r="G454"/>
    </row>
    <row r="455" spans="4:19">
      <c r="D455" s="29"/>
      <c r="E455"/>
      <c r="F455"/>
      <c r="G455"/>
    </row>
    <row r="456" spans="4:19">
      <c r="D456" s="29"/>
      <c r="E456"/>
      <c r="F456"/>
      <c r="G456"/>
    </row>
    <row r="457" spans="4:19">
      <c r="D457" s="29"/>
      <c r="E457"/>
      <c r="F457"/>
      <c r="G457"/>
    </row>
    <row r="458" spans="4:19">
      <c r="D458" s="29"/>
      <c r="E458"/>
      <c r="F458"/>
      <c r="G458"/>
      <c r="H458" s="17"/>
      <c r="I458" s="17"/>
      <c r="J458" s="17"/>
      <c r="K458" s="17"/>
      <c r="L458" s="17"/>
      <c r="M458" s="17"/>
      <c r="N458" s="17"/>
      <c r="O458" s="17"/>
      <c r="P458" s="17"/>
      <c r="Q458" s="17"/>
      <c r="R458" s="17"/>
      <c r="S458" s="17"/>
    </row>
    <row r="459" spans="4:19">
      <c r="D459" s="29"/>
      <c r="E459"/>
      <c r="F459"/>
      <c r="G459"/>
      <c r="H459" s="17"/>
      <c r="I459" s="17"/>
      <c r="J459" s="17"/>
      <c r="K459" s="17"/>
      <c r="L459" s="17"/>
      <c r="M459" s="17"/>
      <c r="N459" s="17"/>
      <c r="O459" s="17"/>
      <c r="P459" s="17"/>
      <c r="Q459" s="17"/>
      <c r="R459" s="17"/>
      <c r="S459" s="17"/>
    </row>
    <row r="460" spans="4:19">
      <c r="D460" s="29"/>
      <c r="E460"/>
      <c r="F460"/>
      <c r="G460"/>
      <c r="H460" s="17"/>
      <c r="I460" s="17"/>
      <c r="J460" s="17"/>
      <c r="K460" s="17"/>
      <c r="L460" s="17"/>
      <c r="M460" s="17"/>
      <c r="N460" s="17"/>
      <c r="O460" s="17"/>
      <c r="P460" s="17"/>
      <c r="Q460" s="17"/>
      <c r="R460" s="17"/>
      <c r="S460" s="17"/>
    </row>
    <row r="461" spans="4:19">
      <c r="D461" s="29"/>
      <c r="E461"/>
      <c r="F461"/>
      <c r="G461"/>
      <c r="H461" s="17"/>
      <c r="I461" s="17"/>
      <c r="J461" s="17"/>
      <c r="K461" s="17"/>
      <c r="L461" s="17"/>
      <c r="M461" s="17"/>
      <c r="N461" s="17"/>
      <c r="O461" s="17"/>
      <c r="P461" s="17"/>
      <c r="Q461" s="17"/>
      <c r="R461" s="17"/>
      <c r="S461" s="17"/>
    </row>
    <row r="462" spans="4:19">
      <c r="D462" s="29"/>
      <c r="E462"/>
      <c r="F462"/>
      <c r="G462"/>
      <c r="H462" s="17"/>
      <c r="I462" s="17"/>
      <c r="J462" s="17"/>
      <c r="K462" s="17"/>
      <c r="L462" s="17"/>
      <c r="M462" s="17"/>
      <c r="N462" s="17"/>
      <c r="O462" s="17"/>
      <c r="P462" s="17"/>
      <c r="Q462" s="17"/>
      <c r="R462" s="17"/>
      <c r="S462" s="17"/>
    </row>
    <row r="463" spans="4:19">
      <c r="D463" s="29"/>
      <c r="E463"/>
      <c r="F463"/>
      <c r="G463"/>
      <c r="H463" s="17"/>
      <c r="I463" s="17"/>
      <c r="J463" s="17"/>
      <c r="K463" s="17"/>
      <c r="L463" s="17"/>
      <c r="M463" s="17"/>
      <c r="N463" s="17"/>
      <c r="O463" s="17"/>
      <c r="P463" s="17"/>
      <c r="Q463" s="17"/>
      <c r="R463" s="17"/>
      <c r="S463" s="17"/>
    </row>
    <row r="464" spans="4:19">
      <c r="D464" s="29"/>
      <c r="E464"/>
      <c r="F464"/>
      <c r="G464"/>
      <c r="H464" s="17"/>
      <c r="I464" s="17"/>
      <c r="J464" s="17"/>
      <c r="K464" s="17"/>
      <c r="L464" s="17"/>
      <c r="M464" s="17"/>
      <c r="N464" s="17"/>
      <c r="O464" s="17"/>
      <c r="P464" s="17"/>
      <c r="Q464" s="17"/>
      <c r="R464" s="17"/>
      <c r="S464" s="17"/>
    </row>
    <row r="488" spans="8:19">
      <c r="H488" s="7"/>
      <c r="I488" s="7"/>
      <c r="J488" s="7"/>
      <c r="K488" s="7"/>
      <c r="L488" s="7"/>
      <c r="M488" s="7"/>
      <c r="N488" s="7"/>
      <c r="O488" s="7"/>
      <c r="P488" s="7"/>
      <c r="Q488" s="7"/>
      <c r="R488" s="7"/>
      <c r="S488" s="7"/>
    </row>
  </sheetData>
  <sortState ref="D2:P1048576">
    <sortCondition ref="D3:D1048576"/>
  </sortState>
  <phoneticPr fontId="5" type="noConversion"/>
  <pageMargins left="0.75" right="0.75" top="1" bottom="1" header="0.5" footer="0.5"/>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dimension ref="A1:R97"/>
  <sheetViews>
    <sheetView topLeftCell="A77" workbookViewId="0">
      <selection activeCell="F101" sqref="F101"/>
    </sheetView>
  </sheetViews>
  <sheetFormatPr defaultRowHeight="12.75"/>
  <sheetData>
    <row r="1" spans="1:18">
      <c r="A1" s="19" t="s">
        <v>143</v>
      </c>
      <c r="B1" s="19" t="s">
        <v>393</v>
      </c>
      <c r="C1" s="19" t="s">
        <v>144</v>
      </c>
      <c r="D1" s="19" t="s">
        <v>547</v>
      </c>
      <c r="E1" s="19" t="s">
        <v>145</v>
      </c>
      <c r="F1" s="81" t="s">
        <v>133</v>
      </c>
      <c r="G1" s="81" t="s">
        <v>540</v>
      </c>
      <c r="H1" s="81" t="s">
        <v>541</v>
      </c>
      <c r="I1" s="81" t="s">
        <v>542</v>
      </c>
      <c r="J1" s="81" t="s">
        <v>543</v>
      </c>
      <c r="K1" s="81" t="s">
        <v>132</v>
      </c>
      <c r="L1" s="81" t="s">
        <v>544</v>
      </c>
      <c r="M1" t="s">
        <v>399</v>
      </c>
      <c r="N1" t="s">
        <v>424</v>
      </c>
      <c r="O1" t="s">
        <v>425</v>
      </c>
      <c r="P1" t="s">
        <v>426</v>
      </c>
      <c r="Q1" t="s">
        <v>427</v>
      </c>
      <c r="R1" t="s">
        <v>428</v>
      </c>
    </row>
    <row r="2" spans="1:18">
      <c r="A2" t="s">
        <v>146</v>
      </c>
      <c r="B2" s="19" t="s">
        <v>73</v>
      </c>
      <c r="C2" t="s">
        <v>133</v>
      </c>
      <c r="D2" s="83" t="s">
        <v>468</v>
      </c>
      <c r="E2">
        <v>591</v>
      </c>
      <c r="F2" s="17">
        <v>7.6781296862069395</v>
      </c>
      <c r="G2" s="17">
        <v>8.6827278015531171</v>
      </c>
      <c r="H2" s="17">
        <v>1.1390272832594002</v>
      </c>
      <c r="I2" s="17">
        <v>0.56943504139330492</v>
      </c>
      <c r="J2" s="17">
        <v>6.1821951306921911E-2</v>
      </c>
      <c r="K2" s="17">
        <v>1.0014359615562407</v>
      </c>
      <c r="L2" s="17">
        <v>2.3290196549997515E-2</v>
      </c>
      <c r="M2">
        <v>19.298582077026367</v>
      </c>
      <c r="N2">
        <v>1.9298582077026367</v>
      </c>
      <c r="O2">
        <v>454.96639251708984</v>
      </c>
      <c r="P2">
        <v>45.496639251708984</v>
      </c>
      <c r="Q2">
        <v>0.24280761182308197</v>
      </c>
      <c r="R2">
        <v>23.57512092590332</v>
      </c>
    </row>
    <row r="3" spans="1:18">
      <c r="A3" t="s">
        <v>146</v>
      </c>
      <c r="B3" s="19" t="s">
        <v>73</v>
      </c>
      <c r="C3" t="s">
        <v>133</v>
      </c>
      <c r="D3" s="84" t="s">
        <v>462</v>
      </c>
      <c r="E3">
        <v>848</v>
      </c>
      <c r="F3" s="17">
        <v>5.7028722329343395</v>
      </c>
      <c r="G3" s="17">
        <v>5.4644058194928018</v>
      </c>
      <c r="H3" s="17">
        <v>0.68017324977653859</v>
      </c>
      <c r="I3" s="17">
        <v>0.61007682514041528</v>
      </c>
      <c r="J3" s="17">
        <v>6.914504418105942E-2</v>
      </c>
      <c r="K3" s="17">
        <v>0.89913328986688779</v>
      </c>
      <c r="L3" s="17">
        <v>1.4676009977288558E-2</v>
      </c>
      <c r="M3">
        <v>17.395845651626587</v>
      </c>
      <c r="N3">
        <v>1.7395845651626587</v>
      </c>
      <c r="O3">
        <v>464.29355621337891</v>
      </c>
      <c r="P3">
        <v>46.429355621337891</v>
      </c>
      <c r="Q3">
        <v>0.22239212691783905</v>
      </c>
      <c r="R3">
        <v>26.689910888671875</v>
      </c>
    </row>
    <row r="4" spans="1:18">
      <c r="A4" t="s">
        <v>146</v>
      </c>
      <c r="B4" s="19" t="s">
        <v>73</v>
      </c>
      <c r="C4" t="s">
        <v>133</v>
      </c>
      <c r="D4" s="83" t="s">
        <v>545</v>
      </c>
      <c r="E4">
        <v>1422</v>
      </c>
      <c r="F4" s="17">
        <v>6.5828526006130836</v>
      </c>
      <c r="G4" s="17">
        <v>6.9832200803139148</v>
      </c>
      <c r="H4" s="17">
        <v>0.76791604678118397</v>
      </c>
      <c r="I4" s="17">
        <v>0.64660505985557626</v>
      </c>
      <c r="J4" s="17">
        <v>4.9878279246790759E-2</v>
      </c>
      <c r="K4" s="17">
        <v>1.0107523937125702</v>
      </c>
      <c r="L4" s="17">
        <v>1.7417368788916927E-2</v>
      </c>
      <c r="M4">
        <v>19.908816814422607</v>
      </c>
      <c r="N4">
        <v>1.9908816814422607</v>
      </c>
      <c r="O4">
        <v>467.23045349121094</v>
      </c>
      <c r="P4">
        <v>46.723045349121094</v>
      </c>
      <c r="Q4">
        <v>0.26043274998664856</v>
      </c>
      <c r="R4">
        <v>23.46851921081543</v>
      </c>
    </row>
    <row r="5" spans="1:18">
      <c r="A5" t="s">
        <v>146</v>
      </c>
      <c r="B5" s="19" t="s">
        <v>73</v>
      </c>
      <c r="C5" t="s">
        <v>133</v>
      </c>
      <c r="D5" s="83" t="s">
        <v>545</v>
      </c>
      <c r="E5">
        <v>1432</v>
      </c>
      <c r="F5" s="17">
        <v>7.58172023469215</v>
      </c>
      <c r="G5" s="17">
        <v>5.0313451297220899</v>
      </c>
      <c r="H5" s="17">
        <v>1.0205376685001779</v>
      </c>
      <c r="I5" s="17">
        <v>0.76052422941332998</v>
      </c>
      <c r="J5" s="17">
        <v>5.2906079683026935E-2</v>
      </c>
      <c r="K5" s="17">
        <v>0.79143450948448768</v>
      </c>
      <c r="L5" s="17">
        <v>2.0209369886084388E-2</v>
      </c>
      <c r="M5">
        <v>15.106866359710693</v>
      </c>
      <c r="N5">
        <v>1.5106866359710693</v>
      </c>
      <c r="O5">
        <v>452.64484405517578</v>
      </c>
      <c r="P5">
        <v>45.264484405517578</v>
      </c>
      <c r="Q5">
        <v>0.18481980264186859</v>
      </c>
      <c r="R5">
        <v>29.962854385375977</v>
      </c>
    </row>
    <row r="6" spans="1:18">
      <c r="A6" t="s">
        <v>146</v>
      </c>
      <c r="B6" s="19" t="s">
        <v>73</v>
      </c>
      <c r="C6" t="s">
        <v>149</v>
      </c>
      <c r="D6" s="85" t="s">
        <v>548</v>
      </c>
      <c r="E6">
        <v>1417</v>
      </c>
      <c r="F6" s="17">
        <v>5.7651592714030304</v>
      </c>
      <c r="G6" s="17">
        <v>6.1688245801850847</v>
      </c>
      <c r="H6" s="17">
        <v>0.73620550108658178</v>
      </c>
      <c r="I6" s="17">
        <v>0.37899061138690304</v>
      </c>
      <c r="J6" s="17">
        <v>9.392401867231584E-2</v>
      </c>
      <c r="K6" s="17">
        <v>0.93638187029509568</v>
      </c>
      <c r="L6" s="17">
        <v>1.6289371353858682E-2</v>
      </c>
      <c r="M6">
        <v>16.091182231903076</v>
      </c>
      <c r="N6">
        <v>1.6091182231903076</v>
      </c>
      <c r="O6">
        <v>474.18155670166016</v>
      </c>
      <c r="P6">
        <v>47.418155670166016</v>
      </c>
      <c r="Q6">
        <v>0.20552332699298859</v>
      </c>
      <c r="R6">
        <v>29.468410491943359</v>
      </c>
    </row>
    <row r="7" spans="1:18">
      <c r="A7" t="s">
        <v>146</v>
      </c>
      <c r="B7" s="19" t="s">
        <v>73</v>
      </c>
      <c r="C7" t="s">
        <v>149</v>
      </c>
      <c r="D7" s="85" t="s">
        <v>548</v>
      </c>
      <c r="E7">
        <v>1418</v>
      </c>
      <c r="F7" s="17">
        <v>9.0240226119124696</v>
      </c>
      <c r="G7" s="17">
        <v>8.5166600694837165</v>
      </c>
      <c r="H7" s="17">
        <v>1.096908605299227</v>
      </c>
      <c r="I7" s="17">
        <v>0.57342521383610856</v>
      </c>
      <c r="J7" s="17">
        <v>0.15298173744072413</v>
      </c>
      <c r="K7" s="17">
        <v>1.057520140295638</v>
      </c>
      <c r="L7" s="17">
        <v>3.2102982607522597E-2</v>
      </c>
      <c r="M7">
        <v>17.178351879119873</v>
      </c>
      <c r="N7">
        <v>1.7178351879119873</v>
      </c>
      <c r="O7">
        <v>465.81703186035156</v>
      </c>
      <c r="P7">
        <v>46.581703186035156</v>
      </c>
      <c r="Q7">
        <v>0.24957813322544098</v>
      </c>
      <c r="R7">
        <v>27.116514205932617</v>
      </c>
    </row>
    <row r="8" spans="1:18">
      <c r="A8" t="s">
        <v>146</v>
      </c>
      <c r="B8" s="19" t="s">
        <v>73</v>
      </c>
      <c r="C8" t="s">
        <v>149</v>
      </c>
      <c r="D8" s="85" t="s">
        <v>548</v>
      </c>
      <c r="E8">
        <v>1419</v>
      </c>
      <c r="F8" s="17">
        <v>6.5158748276032057</v>
      </c>
      <c r="G8" s="17">
        <v>6.8526519567730624</v>
      </c>
      <c r="H8" s="17">
        <v>1.0516306146290402</v>
      </c>
      <c r="I8" s="17">
        <v>0.38247572455679568</v>
      </c>
      <c r="J8" s="17">
        <v>0.21681787893509305</v>
      </c>
      <c r="K8" s="17">
        <v>0.80505464996518672</v>
      </c>
      <c r="L8" s="17">
        <v>2.4011178104190088E-2</v>
      </c>
      <c r="M8">
        <v>17.897632122039795</v>
      </c>
      <c r="N8">
        <v>1.7897632122039795</v>
      </c>
      <c r="O8">
        <v>462.14401245117187</v>
      </c>
      <c r="P8">
        <v>46.214401245117187</v>
      </c>
      <c r="Q8">
        <v>0.26191321015357971</v>
      </c>
      <c r="R8">
        <v>25.821517944335938</v>
      </c>
    </row>
    <row r="9" spans="1:18">
      <c r="A9" t="s">
        <v>146</v>
      </c>
      <c r="B9" s="19" t="s">
        <v>73</v>
      </c>
      <c r="C9" t="s">
        <v>149</v>
      </c>
      <c r="D9" s="85" t="s">
        <v>548</v>
      </c>
      <c r="E9">
        <v>1488</v>
      </c>
      <c r="F9" s="17">
        <v>6.2696268167975626</v>
      </c>
      <c r="G9" s="17">
        <v>7.0673762167184568</v>
      </c>
      <c r="H9" s="17">
        <v>1.268213711212927</v>
      </c>
      <c r="I9" s="17">
        <v>0.34584954760419112</v>
      </c>
      <c r="J9" s="17">
        <v>0.12065638131651074</v>
      </c>
      <c r="K9" s="17">
        <v>0.87687746265451072</v>
      </c>
      <c r="L9" s="17">
        <v>2.462408516789626E-2</v>
      </c>
      <c r="M9">
        <v>15.637919902801514</v>
      </c>
      <c r="N9">
        <v>1.5637919902801514</v>
      </c>
      <c r="O9">
        <v>463.21952819824219</v>
      </c>
      <c r="P9">
        <v>46.321952819824219</v>
      </c>
      <c r="Q9">
        <v>0.21162799000740051</v>
      </c>
      <c r="R9">
        <v>29.621557235717773</v>
      </c>
    </row>
    <row r="10" spans="1:18">
      <c r="A10" t="s">
        <v>148</v>
      </c>
      <c r="B10" s="19" t="s">
        <v>73</v>
      </c>
      <c r="C10" t="s">
        <v>133</v>
      </c>
      <c r="D10" s="84" t="s">
        <v>404</v>
      </c>
      <c r="E10">
        <v>533</v>
      </c>
      <c r="F10" s="17">
        <v>5.9947681718563341</v>
      </c>
      <c r="G10" s="17">
        <v>6.714189971600554</v>
      </c>
      <c r="H10" s="17">
        <v>0.94005636041355656</v>
      </c>
      <c r="I10" s="17">
        <v>0.85003544433250788</v>
      </c>
      <c r="J10" s="17">
        <v>8.6027991677414276E-2</v>
      </c>
      <c r="K10" s="17">
        <v>1.1520389398063624</v>
      </c>
      <c r="L10" s="17">
        <v>1.1645141636714386E-2</v>
      </c>
      <c r="M10">
        <v>12.609965801239014</v>
      </c>
      <c r="N10">
        <v>1.2609965801239014</v>
      </c>
      <c r="O10">
        <v>350.91091156005859</v>
      </c>
      <c r="P10">
        <v>35.091091156005859</v>
      </c>
      <c r="Q10">
        <v>0.18559211492538452</v>
      </c>
      <c r="R10">
        <v>27.828062057495117</v>
      </c>
    </row>
    <row r="11" spans="1:18">
      <c r="A11" t="s">
        <v>148</v>
      </c>
      <c r="B11" s="19" t="s">
        <v>73</v>
      </c>
      <c r="C11" t="s">
        <v>133</v>
      </c>
      <c r="D11" s="84" t="s">
        <v>469</v>
      </c>
      <c r="E11">
        <v>540</v>
      </c>
      <c r="F11" s="17">
        <v>6.3467438539707128</v>
      </c>
      <c r="G11" s="17">
        <v>4.8597510037051448</v>
      </c>
      <c r="H11" s="17">
        <v>0.78048630975882904</v>
      </c>
      <c r="I11" s="17">
        <v>1.0434631535736558</v>
      </c>
      <c r="J11" s="17">
        <v>6.039603016004761E-2</v>
      </c>
      <c r="K11" s="17">
        <v>0.99119400880198016</v>
      </c>
      <c r="L11" s="17">
        <v>1.5066724386386411E-2</v>
      </c>
      <c r="M11">
        <v>8.3765071630477905</v>
      </c>
      <c r="N11">
        <v>0.83765071630477905</v>
      </c>
      <c r="O11">
        <v>301.59097671508789</v>
      </c>
      <c r="P11">
        <v>30.159097671508789</v>
      </c>
      <c r="Q11">
        <v>0.17413331568241119</v>
      </c>
      <c r="R11">
        <v>36.004383087158203</v>
      </c>
    </row>
    <row r="12" spans="1:18">
      <c r="A12" t="s">
        <v>148</v>
      </c>
      <c r="B12" s="19" t="s">
        <v>73</v>
      </c>
      <c r="C12" t="s">
        <v>133</v>
      </c>
      <c r="D12" s="86" t="s">
        <v>429</v>
      </c>
      <c r="E12">
        <v>555</v>
      </c>
      <c r="F12" s="17">
        <v>4.2909457785815066</v>
      </c>
      <c r="G12" s="17">
        <v>6.3425129768019985</v>
      </c>
      <c r="H12" s="17">
        <v>0.90143319614629025</v>
      </c>
      <c r="I12" s="17">
        <v>0.50371336739051087</v>
      </c>
      <c r="J12" s="17">
        <v>6.9273617217651434E-2</v>
      </c>
      <c r="K12" s="17">
        <v>1.1532529241641096</v>
      </c>
      <c r="L12" s="17">
        <v>1.120473031826142E-2</v>
      </c>
      <c r="M12">
        <v>15.73334813117981</v>
      </c>
      <c r="N12">
        <v>1.573334813117981</v>
      </c>
      <c r="O12">
        <v>462.30453491210937</v>
      </c>
      <c r="P12">
        <v>46.230453491210938</v>
      </c>
      <c r="Q12">
        <v>0.2069365382194519</v>
      </c>
      <c r="R12">
        <v>29.383735656738281</v>
      </c>
    </row>
    <row r="13" spans="1:18">
      <c r="A13" t="s">
        <v>148</v>
      </c>
      <c r="B13" s="19" t="s">
        <v>73</v>
      </c>
      <c r="C13" t="s">
        <v>133</v>
      </c>
      <c r="D13" s="86" t="s">
        <v>483</v>
      </c>
      <c r="E13">
        <v>563</v>
      </c>
      <c r="F13" s="17">
        <v>8.9644982352345952</v>
      </c>
      <c r="G13" s="17">
        <v>4.5636426532901986</v>
      </c>
      <c r="H13" s="17">
        <v>1.1601674396384503</v>
      </c>
      <c r="I13" s="17">
        <v>0.89575793017232053</v>
      </c>
      <c r="J13" s="17">
        <v>6.6678427851020655E-2</v>
      </c>
      <c r="K13" s="17">
        <v>0.97369747577462518</v>
      </c>
      <c r="L13" s="17">
        <v>1.9733291323004637E-2</v>
      </c>
      <c r="M13">
        <v>12.420057058334351</v>
      </c>
      <c r="N13">
        <v>1.2420057058334351</v>
      </c>
      <c r="O13">
        <v>455.84823608398437</v>
      </c>
      <c r="P13">
        <v>45.584823608398437</v>
      </c>
      <c r="Q13">
        <v>0.17464843392372131</v>
      </c>
      <c r="R13">
        <v>36.702587127685547</v>
      </c>
    </row>
    <row r="14" spans="1:18">
      <c r="A14" t="s">
        <v>148</v>
      </c>
      <c r="B14" s="19" t="s">
        <v>73</v>
      </c>
      <c r="C14" t="s">
        <v>149</v>
      </c>
      <c r="D14" s="87" t="s">
        <v>468</v>
      </c>
      <c r="E14">
        <v>250</v>
      </c>
      <c r="F14" s="17">
        <v>8.7571037700388068</v>
      </c>
      <c r="G14" s="17">
        <v>9.5384474025810544</v>
      </c>
      <c r="H14" s="17">
        <v>1.0406227886872121</v>
      </c>
      <c r="I14" s="17">
        <v>0.31835812355021437</v>
      </c>
      <c r="J14" s="17">
        <v>0.2671691837540387</v>
      </c>
      <c r="K14" s="17">
        <v>1.6646026842325989</v>
      </c>
      <c r="L14" s="17">
        <v>2.9151955638674301E-2</v>
      </c>
      <c r="M14">
        <v>15.020179748535156</v>
      </c>
      <c r="N14">
        <v>1.5020179748535156</v>
      </c>
      <c r="O14">
        <v>461.78871154785156</v>
      </c>
      <c r="P14">
        <v>46.178871154785156</v>
      </c>
      <c r="Q14">
        <v>0.22572839260101318</v>
      </c>
      <c r="R14">
        <v>30.744552612304688</v>
      </c>
    </row>
    <row r="15" spans="1:18">
      <c r="A15" t="s">
        <v>148</v>
      </c>
      <c r="B15" s="19" t="s">
        <v>73</v>
      </c>
      <c r="C15" t="s">
        <v>149</v>
      </c>
      <c r="D15" s="87" t="s">
        <v>404</v>
      </c>
      <c r="E15">
        <v>265</v>
      </c>
      <c r="F15" s="17">
        <v>5.2342715427264492</v>
      </c>
      <c r="G15" s="17">
        <v>8.1535468314794688</v>
      </c>
      <c r="H15" s="17">
        <v>0.90497789574773546</v>
      </c>
      <c r="I15" s="17">
        <v>0.30819957249547092</v>
      </c>
      <c r="J15" s="17">
        <v>0.11216188246619867</v>
      </c>
      <c r="K15" s="17">
        <v>1.1084288799332729</v>
      </c>
      <c r="L15" s="17">
        <v>1.7518481606171497E-2</v>
      </c>
      <c r="M15">
        <v>15.060007572174072</v>
      </c>
      <c r="N15">
        <v>1.5060007572174072</v>
      </c>
      <c r="O15">
        <v>462.87723541259766</v>
      </c>
      <c r="P15">
        <v>46.287723541259766</v>
      </c>
      <c r="Q15">
        <v>0.22737531363964081</v>
      </c>
      <c r="R15">
        <v>30.735525131225586</v>
      </c>
    </row>
    <row r="16" spans="1:18">
      <c r="A16" t="s">
        <v>148</v>
      </c>
      <c r="B16" s="19" t="s">
        <v>73</v>
      </c>
      <c r="C16" t="s">
        <v>149</v>
      </c>
      <c r="D16" s="87" t="s">
        <v>405</v>
      </c>
      <c r="E16">
        <v>270</v>
      </c>
      <c r="F16" s="17">
        <v>5.8313748752196384</v>
      </c>
      <c r="G16" s="17">
        <v>6.3325967937594436</v>
      </c>
      <c r="H16" s="17">
        <v>1.0989940730425423</v>
      </c>
      <c r="I16" s="17">
        <v>0.40832091396323322</v>
      </c>
      <c r="J16" s="17">
        <v>6.5112482760595558E-2</v>
      </c>
      <c r="K16" s="17">
        <v>0.80451726592408568</v>
      </c>
      <c r="L16" s="17">
        <v>2.1013134040082235E-2</v>
      </c>
      <c r="M16">
        <v>11.599706411361694</v>
      </c>
      <c r="N16">
        <v>1.1599706411361694</v>
      </c>
      <c r="O16">
        <v>458.89938354492187</v>
      </c>
      <c r="P16">
        <v>45.889938354492188</v>
      </c>
      <c r="Q16">
        <v>0.1601080596446991</v>
      </c>
      <c r="R16">
        <v>39.561294555664063</v>
      </c>
    </row>
    <row r="17" spans="1:18">
      <c r="A17" t="s">
        <v>148</v>
      </c>
      <c r="B17" s="19" t="s">
        <v>73</v>
      </c>
      <c r="C17" t="s">
        <v>149</v>
      </c>
      <c r="D17" s="88" t="s">
        <v>402</v>
      </c>
      <c r="E17">
        <v>651</v>
      </c>
      <c r="F17" s="17">
        <v>7.4523426022760297</v>
      </c>
      <c r="G17" s="17">
        <v>6.5327443236076368</v>
      </c>
      <c r="H17" s="17">
        <v>1.1996252857165779</v>
      </c>
      <c r="I17" s="17">
        <v>0.4346518685101225</v>
      </c>
      <c r="J17" s="17">
        <v>0.17217515094169797</v>
      </c>
      <c r="K17" s="17">
        <v>1.2051972322489306</v>
      </c>
      <c r="L17" s="17">
        <v>2.5551523128092599E-2</v>
      </c>
      <c r="M17">
        <v>14.424002170562744</v>
      </c>
      <c r="N17">
        <v>1.4424002170562744</v>
      </c>
      <c r="O17">
        <v>466.81377410888672</v>
      </c>
      <c r="P17">
        <v>46.681377410888672</v>
      </c>
      <c r="Q17">
        <v>0.20310184359550476</v>
      </c>
      <c r="R17">
        <v>32.363677978515625</v>
      </c>
    </row>
    <row r="18" spans="1:18">
      <c r="A18" t="s">
        <v>148</v>
      </c>
      <c r="B18" s="19" t="s">
        <v>73</v>
      </c>
      <c r="C18" t="s">
        <v>155</v>
      </c>
      <c r="D18" s="88" t="s">
        <v>405</v>
      </c>
      <c r="E18">
        <v>26</v>
      </c>
      <c r="F18" s="17">
        <v>6.6945739445894459</v>
      </c>
      <c r="G18" s="17">
        <v>6.3467744364580909</v>
      </c>
      <c r="H18" s="17">
        <v>1.4065706743575737</v>
      </c>
      <c r="I18" s="17">
        <v>0.67681962187412714</v>
      </c>
      <c r="J18" s="17">
        <v>0.11497970799451908</v>
      </c>
      <c r="K18" s="17">
        <v>1.7777245294086403</v>
      </c>
      <c r="L18" s="17">
        <v>1.7988253429089669E-2</v>
      </c>
      <c r="M18">
        <v>17.698085308074951</v>
      </c>
      <c r="N18">
        <v>1.7698085308074951</v>
      </c>
      <c r="O18">
        <v>463.56285095214844</v>
      </c>
      <c r="P18">
        <v>46.356285095214844</v>
      </c>
      <c r="Q18">
        <v>0.18352548778057098</v>
      </c>
      <c r="R18">
        <v>26.192825317382812</v>
      </c>
    </row>
    <row r="19" spans="1:18">
      <c r="A19" t="s">
        <v>148</v>
      </c>
      <c r="B19" s="19" t="s">
        <v>73</v>
      </c>
      <c r="C19" t="s">
        <v>155</v>
      </c>
      <c r="D19" s="88" t="s">
        <v>402</v>
      </c>
      <c r="E19">
        <v>30</v>
      </c>
      <c r="F19" s="17">
        <v>3.3468443521904505</v>
      </c>
      <c r="G19" s="17">
        <v>5.9508412979663516</v>
      </c>
      <c r="H19" s="17">
        <v>0.50717526221930664</v>
      </c>
      <c r="I19" s="17">
        <v>0.5853012990295734</v>
      </c>
      <c r="J19" s="17">
        <v>7.1381474185870444E-2</v>
      </c>
      <c r="K19" s="17">
        <v>1.0324073281379464</v>
      </c>
      <c r="L19" s="17">
        <v>9.4404243410605194E-3</v>
      </c>
      <c r="M19">
        <v>11.744759082794189</v>
      </c>
      <c r="N19">
        <v>1.1744759082794189</v>
      </c>
      <c r="O19">
        <v>443.05477142333984</v>
      </c>
      <c r="P19">
        <v>44.305477142333984</v>
      </c>
      <c r="Q19">
        <v>0.15973588824272156</v>
      </c>
      <c r="R19">
        <v>37.723613739013672</v>
      </c>
    </row>
    <row r="20" spans="1:18">
      <c r="A20" t="s">
        <v>148</v>
      </c>
      <c r="B20" s="19" t="s">
        <v>73</v>
      </c>
      <c r="C20" t="s">
        <v>155</v>
      </c>
      <c r="D20" s="85" t="s">
        <v>545</v>
      </c>
      <c r="E20">
        <v>1451</v>
      </c>
      <c r="F20" s="17">
        <v>3.0753466021702915</v>
      </c>
      <c r="G20" s="17">
        <v>6.6715988830167419</v>
      </c>
      <c r="H20" s="17">
        <v>0.55814152401329797</v>
      </c>
      <c r="I20" s="17">
        <v>0.45548528293965568</v>
      </c>
      <c r="J20" s="17">
        <v>0.12983914915833022</v>
      </c>
      <c r="K20" s="17">
        <v>0.90828045611900243</v>
      </c>
      <c r="L20" s="17">
        <v>7.0541021946528837E-3</v>
      </c>
      <c r="M20">
        <v>9.9058187007904053</v>
      </c>
      <c r="N20">
        <v>0.99058187007904053</v>
      </c>
      <c r="O20">
        <v>368.04454803466797</v>
      </c>
      <c r="P20">
        <v>36.804454803466797</v>
      </c>
      <c r="Q20">
        <v>0.12670986354351044</v>
      </c>
      <c r="R20">
        <v>37.154380798339844</v>
      </c>
    </row>
    <row r="21" spans="1:18">
      <c r="A21" t="s">
        <v>148</v>
      </c>
      <c r="B21" s="19" t="s">
        <v>73</v>
      </c>
      <c r="C21" t="s">
        <v>154</v>
      </c>
      <c r="D21" s="85" t="s">
        <v>545</v>
      </c>
      <c r="E21">
        <v>1466</v>
      </c>
      <c r="F21" s="17">
        <v>3.3022355899901084</v>
      </c>
      <c r="G21" s="17">
        <v>5.798145161078704</v>
      </c>
      <c r="H21" s="17">
        <v>0.50451947194366209</v>
      </c>
      <c r="I21" s="17">
        <v>0.56251331438691288</v>
      </c>
      <c r="J21" s="17">
        <v>9.2496158357260314E-2</v>
      </c>
      <c r="K21" s="17">
        <v>0.95386546920303295</v>
      </c>
      <c r="L21" s="17">
        <v>7.7981332476611672E-3</v>
      </c>
      <c r="M21">
        <v>12.847580909729004</v>
      </c>
      <c r="N21">
        <v>1.2847580909729004</v>
      </c>
      <c r="O21">
        <v>460.77167510986328</v>
      </c>
      <c r="P21">
        <v>46.077167510986328</v>
      </c>
      <c r="Q21">
        <v>0.13435354828834534</v>
      </c>
      <c r="R21">
        <v>35.864471435546875</v>
      </c>
    </row>
    <row r="22" spans="1:18">
      <c r="A22" t="s">
        <v>148</v>
      </c>
      <c r="B22" s="19" t="s">
        <v>73</v>
      </c>
      <c r="C22" t="s">
        <v>151</v>
      </c>
      <c r="D22" s="84" t="s">
        <v>483</v>
      </c>
      <c r="E22">
        <v>173</v>
      </c>
      <c r="F22" s="17">
        <v>3.8981509731586175</v>
      </c>
      <c r="G22" s="17">
        <v>6.8582770726999343</v>
      </c>
      <c r="H22" s="17">
        <v>0.75881362444957889</v>
      </c>
      <c r="I22" s="17">
        <v>0.88009152613967767</v>
      </c>
      <c r="J22" s="17">
        <v>0.10573311197183487</v>
      </c>
      <c r="K22" s="17">
        <v>1.2295440700000264</v>
      </c>
      <c r="L22" s="17">
        <v>6.8132574399842752E-3</v>
      </c>
      <c r="M22">
        <v>18.803727626800537</v>
      </c>
      <c r="N22">
        <v>1.8803727626800537</v>
      </c>
      <c r="O22">
        <v>465.19039154052734</v>
      </c>
      <c r="P22">
        <v>46.519039154052734</v>
      </c>
      <c r="Q22">
        <v>0.17364263534545898</v>
      </c>
      <c r="R22">
        <v>24.739265441894531</v>
      </c>
    </row>
    <row r="23" spans="1:18">
      <c r="A23" t="s">
        <v>148</v>
      </c>
      <c r="B23" s="19" t="s">
        <v>73</v>
      </c>
      <c r="C23" t="s">
        <v>151</v>
      </c>
      <c r="D23" s="84" t="s">
        <v>469</v>
      </c>
      <c r="E23">
        <v>917</v>
      </c>
      <c r="F23" s="17">
        <v>5.4402754744847828</v>
      </c>
      <c r="G23" s="17">
        <v>5.150450698469907</v>
      </c>
      <c r="H23" s="17">
        <v>0.6826592330205723</v>
      </c>
      <c r="I23" s="17">
        <v>0.78131595174406665</v>
      </c>
      <c r="J23" s="17">
        <v>6.5965171645012505E-2</v>
      </c>
      <c r="K23" s="17">
        <v>1.0836949100711741</v>
      </c>
      <c r="L23" s="17">
        <v>1.0857920872659714E-2</v>
      </c>
      <c r="M23">
        <v>16.318075656890869</v>
      </c>
      <c r="N23">
        <v>1.6318075656890869</v>
      </c>
      <c r="O23">
        <v>463.07098388671875</v>
      </c>
      <c r="P23">
        <v>46.307098388671875</v>
      </c>
      <c r="Q23">
        <v>0.20530799031257629</v>
      </c>
      <c r="R23">
        <v>28.37779426574707</v>
      </c>
    </row>
    <row r="24" spans="1:18">
      <c r="A24" t="s">
        <v>148</v>
      </c>
      <c r="B24" s="19" t="s">
        <v>73</v>
      </c>
      <c r="C24" t="s">
        <v>151</v>
      </c>
      <c r="D24" s="84" t="s">
        <v>402</v>
      </c>
      <c r="E24">
        <v>927</v>
      </c>
      <c r="F24" s="17">
        <v>4.5909487584340285</v>
      </c>
      <c r="G24" s="17">
        <v>5.77734694431477</v>
      </c>
      <c r="H24" s="17">
        <v>0.51764334681442981</v>
      </c>
      <c r="I24" s="17">
        <v>0.64037883438697163</v>
      </c>
      <c r="J24" s="17">
        <v>0.2776221771403764</v>
      </c>
      <c r="K24" s="17">
        <v>1.0263236454292324</v>
      </c>
      <c r="L24" s="17">
        <v>7.6795545372304831E-3</v>
      </c>
      <c r="M24">
        <v>14.061970710754395</v>
      </c>
      <c r="N24">
        <v>1.4061970710754395</v>
      </c>
      <c r="O24">
        <v>472.18120574951172</v>
      </c>
      <c r="P24">
        <v>47.218120574951172</v>
      </c>
      <c r="Q24">
        <v>0.16458308696746826</v>
      </c>
      <c r="R24">
        <v>33.578594207763672</v>
      </c>
    </row>
    <row r="25" spans="1:18">
      <c r="A25" t="s">
        <v>148</v>
      </c>
      <c r="B25" s="19" t="s">
        <v>73</v>
      </c>
      <c r="C25" t="s">
        <v>151</v>
      </c>
      <c r="D25" s="84" t="s">
        <v>462</v>
      </c>
      <c r="E25">
        <v>938</v>
      </c>
      <c r="F25" s="17">
        <v>3.5781733424503557</v>
      </c>
      <c r="G25" s="17">
        <v>6.0103063732900912</v>
      </c>
      <c r="H25" s="17">
        <v>0.54879999473036745</v>
      </c>
      <c r="I25" s="17">
        <v>0.69346168019323551</v>
      </c>
      <c r="J25" s="17">
        <v>0.10541095848784533</v>
      </c>
      <c r="K25" s="17">
        <v>1.2003834304684733</v>
      </c>
      <c r="L25" s="17">
        <v>5.7594932937262899E-3</v>
      </c>
      <c r="M25">
        <v>17.64288067817688</v>
      </c>
      <c r="N25">
        <v>1.764288067817688</v>
      </c>
      <c r="O25">
        <v>474.58000183105469</v>
      </c>
      <c r="P25">
        <v>47.458000183105469</v>
      </c>
      <c r="Q25">
        <v>0.17378097772598267</v>
      </c>
      <c r="R25">
        <v>26.899234771728516</v>
      </c>
    </row>
    <row r="26" spans="1:18">
      <c r="A26" t="s">
        <v>148</v>
      </c>
      <c r="B26" s="19" t="s">
        <v>73</v>
      </c>
      <c r="C26" t="s">
        <v>132</v>
      </c>
      <c r="D26" s="87" t="s">
        <v>402</v>
      </c>
      <c r="E26">
        <v>242</v>
      </c>
      <c r="F26" s="17">
        <v>5.5373824531197053</v>
      </c>
      <c r="G26" s="17">
        <v>8.1844117607760811</v>
      </c>
      <c r="H26" s="17">
        <v>0.62090450939648711</v>
      </c>
      <c r="I26" s="17">
        <v>0.52216894312800433</v>
      </c>
      <c r="J26" s="17">
        <v>0.27484246630613801</v>
      </c>
      <c r="K26" s="17">
        <v>1.5320293743705267</v>
      </c>
      <c r="L26" s="17">
        <v>1.2973375763971246E-2</v>
      </c>
      <c r="M26">
        <v>13.565492630004883</v>
      </c>
      <c r="N26">
        <v>1.3565492630004883</v>
      </c>
      <c r="O26">
        <v>464.41860198974609</v>
      </c>
      <c r="P26">
        <v>46.441860198974609</v>
      </c>
      <c r="Q26">
        <v>0.19545955955982208</v>
      </c>
      <c r="R26">
        <v>34.23529052734375</v>
      </c>
    </row>
    <row r="27" spans="1:18">
      <c r="A27" t="s">
        <v>148</v>
      </c>
      <c r="B27" s="19" t="s">
        <v>73</v>
      </c>
      <c r="C27" t="s">
        <v>132</v>
      </c>
      <c r="D27" s="87" t="s">
        <v>429</v>
      </c>
      <c r="E27">
        <v>244</v>
      </c>
      <c r="F27" s="17">
        <v>6.6987326906601083</v>
      </c>
      <c r="G27" s="17">
        <v>7.2380795453935622</v>
      </c>
      <c r="H27" s="17">
        <v>0.87959111131441681</v>
      </c>
      <c r="I27" s="17">
        <v>0.40653878486307632</v>
      </c>
      <c r="J27" s="17">
        <v>7.8879703029217429E-2</v>
      </c>
      <c r="K27" s="17">
        <v>1.6613619900564123</v>
      </c>
      <c r="L27" s="17">
        <v>1.7860230366981093E-2</v>
      </c>
      <c r="M27">
        <v>14.746518135070801</v>
      </c>
      <c r="N27">
        <v>1.4746518135070801</v>
      </c>
      <c r="O27">
        <v>469.97753143310547</v>
      </c>
      <c r="P27">
        <v>46.997753143310547</v>
      </c>
      <c r="Q27">
        <v>0.15267446637153625</v>
      </c>
      <c r="R27">
        <v>31.870407104492188</v>
      </c>
    </row>
    <row r="28" spans="1:18">
      <c r="A28" t="s">
        <v>148</v>
      </c>
      <c r="B28" s="19" t="s">
        <v>73</v>
      </c>
      <c r="C28" t="s">
        <v>132</v>
      </c>
      <c r="D28" s="88" t="s">
        <v>429</v>
      </c>
      <c r="E28">
        <v>249</v>
      </c>
      <c r="F28" s="17">
        <v>5.2782346931314441</v>
      </c>
      <c r="G28" s="17">
        <v>7.8671230925945377</v>
      </c>
      <c r="H28" s="17">
        <v>0.72246978413753626</v>
      </c>
      <c r="I28" s="17">
        <v>0.3626449078038248</v>
      </c>
      <c r="J28" s="17">
        <v>7.8238208138639187E-2</v>
      </c>
      <c r="K28" s="17">
        <v>1.4225598596517939</v>
      </c>
      <c r="L28" s="17">
        <v>1.4844212758964232E-2</v>
      </c>
      <c r="M28">
        <v>12.348177433013916</v>
      </c>
      <c r="N28">
        <v>1.2348177433013916</v>
      </c>
      <c r="O28">
        <v>461.73648834228516</v>
      </c>
      <c r="P28">
        <v>46.173648834228516</v>
      </c>
      <c r="Q28">
        <v>0.14622718095779419</v>
      </c>
      <c r="R28">
        <v>37.393089294433594</v>
      </c>
    </row>
    <row r="29" spans="1:18">
      <c r="A29" t="s">
        <v>148</v>
      </c>
      <c r="B29" s="19" t="s">
        <v>73</v>
      </c>
      <c r="C29" t="s">
        <v>132</v>
      </c>
      <c r="D29" s="87" t="s">
        <v>429</v>
      </c>
      <c r="E29">
        <v>509</v>
      </c>
      <c r="F29" s="17">
        <v>7.2344461056911129</v>
      </c>
      <c r="G29" s="17">
        <v>7.825259920123381</v>
      </c>
      <c r="H29" s="17">
        <v>0.928919489191113</v>
      </c>
      <c r="I29" s="17">
        <v>0.42507209321440897</v>
      </c>
      <c r="J29" s="17">
        <v>0.12030545588893875</v>
      </c>
      <c r="K29" s="17">
        <v>1.3443632482317514</v>
      </c>
      <c r="L29" s="17">
        <v>2.2704164358119071E-2</v>
      </c>
      <c r="M29">
        <v>13.565645217895508</v>
      </c>
      <c r="N29">
        <v>1.3565645217895508</v>
      </c>
      <c r="O29">
        <v>463.22666168212891</v>
      </c>
      <c r="P29">
        <v>46.322666168212891</v>
      </c>
      <c r="Q29">
        <v>0.15951065719127655</v>
      </c>
      <c r="R29">
        <v>34.147041320800781</v>
      </c>
    </row>
    <row r="30" spans="1:18">
      <c r="A30" t="s">
        <v>152</v>
      </c>
      <c r="B30" s="19" t="s">
        <v>73</v>
      </c>
      <c r="C30" t="s">
        <v>149</v>
      </c>
      <c r="D30" s="88" t="s">
        <v>510</v>
      </c>
      <c r="E30">
        <v>46</v>
      </c>
      <c r="F30" s="17">
        <v>5.5374671065577372</v>
      </c>
      <c r="G30" s="17">
        <v>7.0816924119243208</v>
      </c>
      <c r="H30" s="17">
        <v>0.6361590041669265</v>
      </c>
      <c r="I30" s="17">
        <v>0.39838944993985131</v>
      </c>
      <c r="J30" s="17">
        <v>0.27810837955725437</v>
      </c>
      <c r="K30" s="17">
        <v>0.93648246007477942</v>
      </c>
      <c r="L30" s="17">
        <v>1.371625052501209E-2</v>
      </c>
      <c r="M30">
        <v>15.913394689559937</v>
      </c>
      <c r="N30">
        <v>1.5913394689559937</v>
      </c>
      <c r="O30">
        <v>461.75895690917969</v>
      </c>
      <c r="P30">
        <v>46.175895690917969</v>
      </c>
      <c r="Q30">
        <v>0.24708697199821472</v>
      </c>
      <c r="R30">
        <v>29.016998291015625</v>
      </c>
    </row>
    <row r="31" spans="1:18">
      <c r="A31" t="s">
        <v>152</v>
      </c>
      <c r="B31" s="19" t="s">
        <v>73</v>
      </c>
      <c r="C31" t="s">
        <v>149</v>
      </c>
      <c r="D31" s="88" t="s">
        <v>510</v>
      </c>
      <c r="E31">
        <v>49</v>
      </c>
      <c r="F31" s="17">
        <v>5.0675150361302048</v>
      </c>
      <c r="G31" s="17">
        <v>8.6146335229349535</v>
      </c>
      <c r="H31" s="17">
        <v>1.0052813789320145</v>
      </c>
      <c r="I31" s="17">
        <v>0.39065180147847534</v>
      </c>
      <c r="J31" s="17">
        <v>0.46985330781519302</v>
      </c>
      <c r="K31" s="17">
        <v>1.0751492840163537</v>
      </c>
      <c r="L31" s="17">
        <v>1.21149845544141E-2</v>
      </c>
      <c r="M31">
        <v>17.073531150817871</v>
      </c>
      <c r="N31">
        <v>1.7073531150817871</v>
      </c>
      <c r="O31">
        <v>464.78191375732422</v>
      </c>
      <c r="P31">
        <v>46.478191375732422</v>
      </c>
      <c r="Q31">
        <v>0.20974011719226837</v>
      </c>
      <c r="R31">
        <v>27.222366333007813</v>
      </c>
    </row>
    <row r="32" spans="1:18">
      <c r="A32" t="s">
        <v>152</v>
      </c>
      <c r="B32" s="19" t="s">
        <v>73</v>
      </c>
      <c r="C32" t="s">
        <v>149</v>
      </c>
      <c r="D32" s="88" t="s">
        <v>469</v>
      </c>
      <c r="E32">
        <v>77</v>
      </c>
      <c r="F32" s="17">
        <v>3.5623625496952522</v>
      </c>
      <c r="G32" s="17">
        <v>6.3747942593518561</v>
      </c>
      <c r="H32" s="17">
        <v>0.5879995818185817</v>
      </c>
      <c r="I32" s="17">
        <v>0.40489624130173268</v>
      </c>
      <c r="J32" s="17">
        <v>9.3879869059625559E-2</v>
      </c>
      <c r="K32" s="17">
        <v>0.95286426883032771</v>
      </c>
      <c r="L32" s="17">
        <v>7.5590993307189797E-3</v>
      </c>
      <c r="M32">
        <v>18.11984658241272</v>
      </c>
      <c r="N32">
        <v>1.811984658241272</v>
      </c>
      <c r="O32">
        <v>469.58702087402344</v>
      </c>
      <c r="P32">
        <v>46.958702087402344</v>
      </c>
      <c r="Q32">
        <v>0.18874207139015198</v>
      </c>
      <c r="R32">
        <v>25.915616989135742</v>
      </c>
    </row>
    <row r="33" spans="1:18">
      <c r="A33" t="s">
        <v>152</v>
      </c>
      <c r="B33" s="19" t="s">
        <v>73</v>
      </c>
      <c r="C33" t="s">
        <v>149</v>
      </c>
      <c r="D33" s="88" t="s">
        <v>469</v>
      </c>
      <c r="E33">
        <v>79</v>
      </c>
      <c r="F33" s="17">
        <v>2.7882254686499284</v>
      </c>
      <c r="G33" s="17">
        <v>6.9247667113924081</v>
      </c>
      <c r="H33" s="17">
        <v>0.39503724694440212</v>
      </c>
      <c r="I33" s="17">
        <v>0.37797969531220599</v>
      </c>
      <c r="J33" s="17">
        <v>0.15347586975251279</v>
      </c>
      <c r="K33" s="17">
        <v>0.97426305401781244</v>
      </c>
      <c r="L33" s="17">
        <v>4.1074008691054879E-3</v>
      </c>
      <c r="M33">
        <v>16.390770673751831</v>
      </c>
      <c r="N33">
        <v>1.6390770673751831</v>
      </c>
      <c r="O33">
        <v>477.11200714111328</v>
      </c>
      <c r="P33">
        <v>47.711200714111328</v>
      </c>
      <c r="Q33">
        <v>0.15550178289413452</v>
      </c>
      <c r="R33">
        <v>29.108577728271484</v>
      </c>
    </row>
    <row r="34" spans="1:18">
      <c r="A34" t="s">
        <v>152</v>
      </c>
      <c r="B34" s="19" t="s">
        <v>73</v>
      </c>
      <c r="C34" t="s">
        <v>155</v>
      </c>
      <c r="D34" s="84" t="s">
        <v>429</v>
      </c>
      <c r="E34">
        <v>315</v>
      </c>
      <c r="F34" s="17">
        <v>5.6928494762292638</v>
      </c>
      <c r="G34" s="17">
        <v>8.7163415843141863</v>
      </c>
      <c r="H34" s="17">
        <v>0.77937813278022805</v>
      </c>
      <c r="I34" s="17">
        <v>0.48489439754151853</v>
      </c>
      <c r="J34" s="17">
        <v>0.11226471087965156</v>
      </c>
      <c r="K34" s="17">
        <v>1.183911344046054</v>
      </c>
      <c r="L34" s="17">
        <v>1.115051920932344E-2</v>
      </c>
      <c r="M34">
        <v>19.621565341949463</v>
      </c>
      <c r="N34">
        <v>1.9621565341949463</v>
      </c>
      <c r="O34">
        <v>464.98641967773437</v>
      </c>
      <c r="P34">
        <v>46.498641967773437</v>
      </c>
      <c r="Q34">
        <v>0.24855737388134003</v>
      </c>
      <c r="R34">
        <v>23.697723388671875</v>
      </c>
    </row>
    <row r="35" spans="1:18">
      <c r="A35" t="s">
        <v>152</v>
      </c>
      <c r="B35" s="19" t="s">
        <v>73</v>
      </c>
      <c r="C35" t="s">
        <v>155</v>
      </c>
      <c r="D35" s="84" t="s">
        <v>483</v>
      </c>
      <c r="E35">
        <v>330</v>
      </c>
      <c r="F35" s="17">
        <v>5.9557241916594554</v>
      </c>
      <c r="G35" s="17">
        <v>8.164036763906946</v>
      </c>
      <c r="H35" s="17">
        <v>1.0044250829500803</v>
      </c>
      <c r="I35" s="17">
        <v>0.61760143024178171</v>
      </c>
      <c r="J35" s="17">
        <v>0.19752077322863296</v>
      </c>
      <c r="K35" s="17">
        <v>1.0934392462852267</v>
      </c>
      <c r="L35" s="17">
        <v>1.1775430794964971E-2</v>
      </c>
      <c r="M35">
        <v>20.643882751464844</v>
      </c>
      <c r="N35">
        <v>2.0643882751464844</v>
      </c>
      <c r="O35">
        <v>464.57202911376953</v>
      </c>
      <c r="P35">
        <v>46.457202911376953</v>
      </c>
      <c r="Q35">
        <v>0.17395113408565521</v>
      </c>
      <c r="R35">
        <v>22.504100799560547</v>
      </c>
    </row>
    <row r="36" spans="1:18">
      <c r="A36" t="s">
        <v>152</v>
      </c>
      <c r="B36" s="19" t="s">
        <v>73</v>
      </c>
      <c r="C36" t="s">
        <v>155</v>
      </c>
      <c r="D36" s="84" t="s">
        <v>402</v>
      </c>
      <c r="E36">
        <v>337</v>
      </c>
      <c r="F36" s="17">
        <v>5.0893280662601024</v>
      </c>
      <c r="G36" s="17">
        <v>6.1516391035869331</v>
      </c>
      <c r="H36" s="17">
        <v>0.64653501529337143</v>
      </c>
      <c r="I36" s="17">
        <v>0.74014189540161401</v>
      </c>
      <c r="J36" s="17">
        <v>6.8964391786610638E-2</v>
      </c>
      <c r="K36" s="17">
        <v>0.91241819448766692</v>
      </c>
      <c r="L36" s="17">
        <v>1.1832394803489642E-2</v>
      </c>
      <c r="M36">
        <v>16.087982654571533</v>
      </c>
      <c r="N36">
        <v>1.6087982654571533</v>
      </c>
      <c r="O36">
        <v>395.49087524414062</v>
      </c>
      <c r="P36">
        <v>39.549087524414063</v>
      </c>
      <c r="Q36">
        <v>0.16586855053901672</v>
      </c>
      <c r="R36">
        <v>24.583000183105469</v>
      </c>
    </row>
    <row r="37" spans="1:18">
      <c r="A37" t="s">
        <v>152</v>
      </c>
      <c r="B37" s="19" t="s">
        <v>73</v>
      </c>
      <c r="C37" t="s">
        <v>155</v>
      </c>
      <c r="D37" s="84" t="s">
        <v>468</v>
      </c>
      <c r="E37">
        <v>348</v>
      </c>
      <c r="F37" s="17">
        <v>3.6188422467300225</v>
      </c>
      <c r="G37" s="17">
        <v>6.0500155087267906</v>
      </c>
      <c r="H37" s="17">
        <v>0.77850629721833631</v>
      </c>
      <c r="I37" s="17">
        <v>0.3347830835103654</v>
      </c>
      <c r="J37" s="17">
        <v>0.79315946207316079</v>
      </c>
      <c r="K37" s="17">
        <v>0.90737514881243764</v>
      </c>
      <c r="L37" s="17">
        <v>5.4175421716708841E-3</v>
      </c>
      <c r="M37">
        <v>14.992444515228271</v>
      </c>
      <c r="N37">
        <v>1.4992444515228271</v>
      </c>
      <c r="O37">
        <v>441.86813354492187</v>
      </c>
      <c r="P37">
        <v>44.186813354492188</v>
      </c>
      <c r="Q37">
        <v>0.23596492409706116</v>
      </c>
      <c r="R37">
        <v>29.472721099853516</v>
      </c>
    </row>
    <row r="38" spans="1:18">
      <c r="A38" t="s">
        <v>152</v>
      </c>
      <c r="B38" s="19" t="s">
        <v>73</v>
      </c>
      <c r="C38" t="s">
        <v>151</v>
      </c>
      <c r="D38" s="88" t="s">
        <v>462</v>
      </c>
      <c r="E38">
        <v>175</v>
      </c>
      <c r="F38" s="17">
        <v>4.3850662375092933</v>
      </c>
      <c r="G38" s="17">
        <v>5.1955841489614123</v>
      </c>
      <c r="H38" s="17">
        <v>0.39316147662979184</v>
      </c>
      <c r="I38" s="17">
        <v>0.43751439125745722</v>
      </c>
      <c r="J38" s="17">
        <v>0.10953916369099627</v>
      </c>
      <c r="K38" s="17">
        <v>0.94678240308718198</v>
      </c>
      <c r="L38" s="17">
        <v>9.31990269732446E-3</v>
      </c>
      <c r="M38">
        <v>16.349862813949585</v>
      </c>
      <c r="N38">
        <v>1.6349862813949585</v>
      </c>
      <c r="O38">
        <v>477.37228393554687</v>
      </c>
      <c r="P38">
        <v>47.737228393554687</v>
      </c>
      <c r="Q38">
        <v>0.18420782685279846</v>
      </c>
      <c r="R38">
        <v>29.19732666015625</v>
      </c>
    </row>
    <row r="39" spans="1:18">
      <c r="A39" t="s">
        <v>152</v>
      </c>
      <c r="B39" s="19" t="s">
        <v>73</v>
      </c>
      <c r="C39" t="s">
        <v>151</v>
      </c>
      <c r="D39" s="88" t="s">
        <v>405</v>
      </c>
      <c r="E39">
        <v>179</v>
      </c>
      <c r="F39" s="17">
        <v>5.9616513793000179</v>
      </c>
      <c r="G39" s="17">
        <v>9.131521280763824</v>
      </c>
      <c r="H39" s="17">
        <v>0.85050693835502089</v>
      </c>
      <c r="I39" s="17">
        <v>0.47270529651373722</v>
      </c>
      <c r="J39" s="17">
        <v>0.25564470518497556</v>
      </c>
      <c r="K39" s="17">
        <v>1.0546434963306299</v>
      </c>
      <c r="L39" s="17">
        <v>1.4000941528917841E-2</v>
      </c>
      <c r="M39">
        <v>19.571154117584229</v>
      </c>
      <c r="N39">
        <v>1.9571154117584229</v>
      </c>
      <c r="O39">
        <v>464.78404998779297</v>
      </c>
      <c r="P39">
        <v>46.478404998779297</v>
      </c>
      <c r="Q39">
        <v>0.20543354749679565</v>
      </c>
      <c r="R39">
        <v>23.748422622680664</v>
      </c>
    </row>
    <row r="40" spans="1:18">
      <c r="A40" t="s">
        <v>152</v>
      </c>
      <c r="B40" s="19" t="s">
        <v>73</v>
      </c>
      <c r="C40" t="s">
        <v>151</v>
      </c>
      <c r="D40" s="88" t="s">
        <v>429</v>
      </c>
      <c r="E40">
        <v>184</v>
      </c>
      <c r="F40" s="17">
        <v>3.2879866530758552</v>
      </c>
      <c r="G40" s="17">
        <v>5.7332344866758564</v>
      </c>
      <c r="H40" s="17">
        <v>0.4978442315717066</v>
      </c>
      <c r="I40" s="17">
        <v>0.35615502629355844</v>
      </c>
      <c r="J40" s="17">
        <v>7.0927379930948539E-2</v>
      </c>
      <c r="K40" s="17">
        <v>1.1243621956128103</v>
      </c>
      <c r="L40" s="17">
        <v>5.9657569235183599E-3</v>
      </c>
      <c r="M40">
        <v>15.834852457046509</v>
      </c>
      <c r="N40">
        <v>1.5834852457046509</v>
      </c>
      <c r="O40">
        <v>467.56698608398437</v>
      </c>
      <c r="P40">
        <v>46.756698608398437</v>
      </c>
      <c r="Q40">
        <v>0.13511015474796295</v>
      </c>
      <c r="R40">
        <v>29.527713775634766</v>
      </c>
    </row>
    <row r="41" spans="1:18">
      <c r="A41" t="s">
        <v>152</v>
      </c>
      <c r="B41" s="19" t="s">
        <v>73</v>
      </c>
      <c r="C41" t="s">
        <v>151</v>
      </c>
      <c r="D41" s="88" t="s">
        <v>483</v>
      </c>
      <c r="E41">
        <v>196</v>
      </c>
      <c r="F41" s="17">
        <v>4.0627359001298116</v>
      </c>
      <c r="G41" s="17">
        <v>6.2482280843109441</v>
      </c>
      <c r="H41" s="17">
        <v>0.44493294592460386</v>
      </c>
      <c r="I41" s="17">
        <v>0.40512690057109441</v>
      </c>
      <c r="J41" s="17">
        <v>0.12067895374563022</v>
      </c>
      <c r="K41" s="17">
        <v>0.95684464230611344</v>
      </c>
      <c r="L41" s="17">
        <v>9.1830045564233968E-3</v>
      </c>
      <c r="M41">
        <v>13.536484241485596</v>
      </c>
      <c r="N41">
        <v>1.3536484241485596</v>
      </c>
      <c r="O41">
        <v>426.34105682373047</v>
      </c>
      <c r="P41">
        <v>42.634105682373047</v>
      </c>
      <c r="Q41">
        <v>0.13223773241043091</v>
      </c>
      <c r="R41">
        <v>31.495700836181641</v>
      </c>
    </row>
    <row r="42" spans="1:18">
      <c r="A42" t="s">
        <v>152</v>
      </c>
      <c r="B42" s="19" t="s">
        <v>73</v>
      </c>
      <c r="C42" t="s">
        <v>132</v>
      </c>
      <c r="D42" s="88" t="s">
        <v>429</v>
      </c>
      <c r="E42">
        <v>94</v>
      </c>
      <c r="F42" s="17">
        <v>5.208959211078481</v>
      </c>
      <c r="G42" s="17">
        <v>6.971856308743229</v>
      </c>
      <c r="H42" s="17">
        <v>0.8636526134167305</v>
      </c>
      <c r="I42" s="17">
        <v>0.56920769102084856</v>
      </c>
      <c r="J42" s="17">
        <v>0.10590734602674585</v>
      </c>
      <c r="K42" s="17">
        <v>1.2289212880349023</v>
      </c>
      <c r="L42" s="17">
        <v>1.1444075114911158E-2</v>
      </c>
      <c r="M42">
        <v>17.216168642044067</v>
      </c>
      <c r="N42">
        <v>1.7216168642044067</v>
      </c>
      <c r="O42">
        <v>466.37905120849609</v>
      </c>
      <c r="P42">
        <v>46.637905120849609</v>
      </c>
      <c r="Q42">
        <v>0.20590582489967346</v>
      </c>
      <c r="R42">
        <v>27.089595794677734</v>
      </c>
    </row>
    <row r="43" spans="1:18">
      <c r="A43" t="s">
        <v>152</v>
      </c>
      <c r="B43" s="19" t="s">
        <v>73</v>
      </c>
      <c r="C43" t="s">
        <v>132</v>
      </c>
      <c r="D43" s="88" t="s">
        <v>468</v>
      </c>
      <c r="E43">
        <v>99</v>
      </c>
      <c r="F43" s="17">
        <v>4.2258248063269201</v>
      </c>
      <c r="G43" s="17">
        <v>6.3508321826409606</v>
      </c>
      <c r="H43" s="17">
        <v>0.49100919231013196</v>
      </c>
      <c r="I43" s="17">
        <v>0.37921863463567207</v>
      </c>
      <c r="J43" s="17">
        <v>6.2055100896231598E-2</v>
      </c>
      <c r="K43" s="17">
        <v>1.0034159304521162</v>
      </c>
      <c r="L43" s="17">
        <v>1.0629622162935721E-2</v>
      </c>
      <c r="M43">
        <v>15.446385145187378</v>
      </c>
      <c r="N43">
        <v>1.5446385145187378</v>
      </c>
      <c r="O43">
        <v>474.52686309814453</v>
      </c>
      <c r="P43">
        <v>47.452686309814453</v>
      </c>
      <c r="Q43">
        <v>0.19956536591053009</v>
      </c>
      <c r="R43">
        <v>30.720901489257813</v>
      </c>
    </row>
    <row r="44" spans="1:18">
      <c r="A44" t="s">
        <v>152</v>
      </c>
      <c r="B44" s="19" t="s">
        <v>73</v>
      </c>
      <c r="C44" t="s">
        <v>132</v>
      </c>
      <c r="D44" s="88" t="s">
        <v>405</v>
      </c>
      <c r="E44">
        <v>110</v>
      </c>
      <c r="F44" s="17">
        <v>3.1693569093756788</v>
      </c>
      <c r="G44" s="17">
        <v>6.5094551283632791</v>
      </c>
      <c r="H44" s="17">
        <v>0.70803540482056182</v>
      </c>
      <c r="I44" s="17">
        <v>0.51879194177899168</v>
      </c>
      <c r="J44" s="17">
        <v>8.9979189957881872E-2</v>
      </c>
      <c r="K44" s="17">
        <v>1.1990753474303508</v>
      </c>
      <c r="L44" s="17">
        <v>5.7956427162547276E-3</v>
      </c>
      <c r="M44">
        <v>14.366017580032349</v>
      </c>
      <c r="N44">
        <v>1.4366017580032349</v>
      </c>
      <c r="O44">
        <v>471.16481781005859</v>
      </c>
      <c r="P44">
        <v>47.116481781005859</v>
      </c>
      <c r="Q44">
        <v>0.14423981308937073</v>
      </c>
      <c r="R44">
        <v>32.797176361083984</v>
      </c>
    </row>
    <row r="45" spans="1:18">
      <c r="A45" t="s">
        <v>152</v>
      </c>
      <c r="B45" s="19" t="s">
        <v>73</v>
      </c>
      <c r="C45" t="s">
        <v>132</v>
      </c>
      <c r="D45" s="88" t="s">
        <v>405</v>
      </c>
      <c r="E45">
        <v>115</v>
      </c>
      <c r="F45" s="17">
        <v>4.0792174108796031</v>
      </c>
      <c r="G45" s="17">
        <v>7.5468827582739522</v>
      </c>
      <c r="H45" s="17">
        <v>0.47338102510568519</v>
      </c>
      <c r="I45" s="17">
        <v>0.41931205171321434</v>
      </c>
      <c r="J45" s="17">
        <v>9.3352384421914736E-2</v>
      </c>
      <c r="K45" s="17">
        <v>1.1153499857535814</v>
      </c>
      <c r="L45" s="17">
        <v>9.2582330938647331E-3</v>
      </c>
      <c r="M45">
        <v>16.939581632614136</v>
      </c>
      <c r="N45">
        <v>1.6939581632614136</v>
      </c>
      <c r="O45">
        <v>468.92829895019531</v>
      </c>
      <c r="P45">
        <v>46.892829895019531</v>
      </c>
      <c r="Q45">
        <v>0.20110692083835602</v>
      </c>
      <c r="R45">
        <v>27.682401657104492</v>
      </c>
    </row>
    <row r="46" spans="1:18">
      <c r="A46" t="s">
        <v>153</v>
      </c>
      <c r="B46" s="19" t="s">
        <v>73</v>
      </c>
      <c r="C46" t="s">
        <v>133</v>
      </c>
      <c r="D46" s="84" t="s">
        <v>429</v>
      </c>
      <c r="E46">
        <v>1422</v>
      </c>
      <c r="F46" s="17">
        <v>8.6600887242756102</v>
      </c>
      <c r="G46" s="17">
        <v>6.569572456590854</v>
      </c>
      <c r="H46" s="17">
        <v>1.27806942789089</v>
      </c>
      <c r="I46" s="17">
        <v>0.26542236806766145</v>
      </c>
      <c r="J46" s="17">
        <v>8.0693993294068414E-2</v>
      </c>
      <c r="K46" s="17">
        <v>1.1033012790455279</v>
      </c>
      <c r="L46" s="17">
        <v>1.6277166968135349E-2</v>
      </c>
      <c r="M46">
        <v>15.354070663452148</v>
      </c>
      <c r="N46">
        <v>1.5354070663452148</v>
      </c>
      <c r="O46">
        <v>463.81427764892578</v>
      </c>
      <c r="P46">
        <v>46.381427764892578</v>
      </c>
      <c r="Q46">
        <v>0.19864098727703094</v>
      </c>
      <c r="R46">
        <v>30.207902908325195</v>
      </c>
    </row>
    <row r="47" spans="1:18">
      <c r="A47" t="s">
        <v>153</v>
      </c>
      <c r="B47" s="19" t="s">
        <v>73</v>
      </c>
      <c r="C47" t="s">
        <v>133</v>
      </c>
      <c r="D47" s="84" t="s">
        <v>405</v>
      </c>
      <c r="E47">
        <v>1429</v>
      </c>
      <c r="F47" s="17">
        <v>11.261882192953504</v>
      </c>
      <c r="G47" s="17">
        <v>8.0538664437376735</v>
      </c>
      <c r="H47" s="17">
        <v>1.1406243190529213</v>
      </c>
      <c r="I47" s="17">
        <v>0.28138279963351792</v>
      </c>
      <c r="J47" s="17">
        <v>0.2396780433363658</v>
      </c>
      <c r="K47" s="17">
        <v>1.1833174095860339</v>
      </c>
      <c r="L47" s="17">
        <v>1.9860269658733755E-2</v>
      </c>
      <c r="M47">
        <v>19.811402559280396</v>
      </c>
      <c r="N47">
        <v>1.9811402559280396</v>
      </c>
      <c r="O47">
        <v>472.14649200439453</v>
      </c>
      <c r="P47">
        <v>47.214649200439453</v>
      </c>
      <c r="Q47">
        <v>0.2517065703868866</v>
      </c>
      <c r="R47">
        <v>23.832057952880859</v>
      </c>
    </row>
    <row r="48" spans="1:18">
      <c r="A48" t="s">
        <v>153</v>
      </c>
      <c r="B48" s="19" t="s">
        <v>73</v>
      </c>
      <c r="C48" t="s">
        <v>133</v>
      </c>
      <c r="D48" s="89" t="s">
        <v>510</v>
      </c>
      <c r="E48">
        <v>1438</v>
      </c>
      <c r="F48" s="17">
        <v>9.1900475303879148</v>
      </c>
      <c r="G48" s="17">
        <v>6.1498407838407259</v>
      </c>
      <c r="H48" s="17">
        <v>1.3978410815127009</v>
      </c>
      <c r="I48" s="17">
        <v>0.18797750393125315</v>
      </c>
      <c r="J48" s="17">
        <v>0.26062835801561324</v>
      </c>
      <c r="K48" s="17">
        <v>1.0504314262189003</v>
      </c>
      <c r="L48" s="17">
        <v>1.727162840460399E-2</v>
      </c>
      <c r="M48">
        <v>17.088241577148438</v>
      </c>
      <c r="N48">
        <v>1.7088241577148437</v>
      </c>
      <c r="O48">
        <v>452.87208557128906</v>
      </c>
      <c r="P48">
        <v>45.287208557128906</v>
      </c>
      <c r="Q48">
        <v>0.236255943775177</v>
      </c>
      <c r="R48">
        <v>26.501970291137695</v>
      </c>
    </row>
    <row r="49" spans="1:18">
      <c r="A49" t="s">
        <v>153</v>
      </c>
      <c r="B49" s="19" t="s">
        <v>73</v>
      </c>
      <c r="C49" t="s">
        <v>133</v>
      </c>
      <c r="D49" s="84" t="s">
        <v>510</v>
      </c>
      <c r="E49">
        <v>1457</v>
      </c>
      <c r="F49" s="17">
        <v>8.4599026016386549</v>
      </c>
      <c r="G49" s="17">
        <v>7.0701566412399108</v>
      </c>
      <c r="H49" s="17">
        <v>1.3192388521266272</v>
      </c>
      <c r="I49" s="17">
        <v>0.16793209752291899</v>
      </c>
      <c r="J49" s="17">
        <v>0.14672526355152027</v>
      </c>
      <c r="K49" s="17">
        <v>1.2654279892342373</v>
      </c>
      <c r="L49" s="17">
        <v>1.3317698349887339E-2</v>
      </c>
      <c r="M49">
        <v>16.885315179824829</v>
      </c>
      <c r="N49">
        <v>1.6885315179824829</v>
      </c>
      <c r="O49">
        <v>428.49628448486328</v>
      </c>
      <c r="P49">
        <v>42.849628448486328</v>
      </c>
      <c r="Q49">
        <v>0.17465412616729736</v>
      </c>
      <c r="R49">
        <v>25.376859664916992</v>
      </c>
    </row>
    <row r="50" spans="1:18">
      <c r="A50" t="s">
        <v>153</v>
      </c>
      <c r="B50" s="19" t="s">
        <v>73</v>
      </c>
      <c r="C50" t="s">
        <v>149</v>
      </c>
      <c r="D50" s="84" t="s">
        <v>404</v>
      </c>
      <c r="E50">
        <v>1476</v>
      </c>
      <c r="F50" s="17">
        <v>8.9369180006490332</v>
      </c>
      <c r="G50" s="17">
        <v>6.9084372462513244</v>
      </c>
      <c r="H50" s="17">
        <v>1.2410309683539851</v>
      </c>
      <c r="I50" s="17">
        <v>0.13574165742259431</v>
      </c>
      <c r="J50" s="17">
        <v>8.7954889821684645E-2</v>
      </c>
      <c r="K50" s="17">
        <v>1.0683343343767868</v>
      </c>
      <c r="L50" s="17">
        <v>1.6981090805308345E-2</v>
      </c>
      <c r="M50">
        <v>19.004603624343872</v>
      </c>
      <c r="N50">
        <v>1.9004603624343872</v>
      </c>
      <c r="O50">
        <v>474.87625122070312</v>
      </c>
      <c r="P50">
        <v>47.487625122070313</v>
      </c>
      <c r="Q50">
        <v>0.18217194080352783</v>
      </c>
      <c r="R50">
        <v>24.987432479858398</v>
      </c>
    </row>
    <row r="51" spans="1:18">
      <c r="A51" t="s">
        <v>153</v>
      </c>
      <c r="B51" s="19" t="s">
        <v>73</v>
      </c>
      <c r="C51" t="s">
        <v>149</v>
      </c>
      <c r="D51" s="84" t="s">
        <v>405</v>
      </c>
      <c r="E51">
        <v>8298</v>
      </c>
      <c r="F51" s="17">
        <v>5.3409704863176852</v>
      </c>
      <c r="G51" s="17">
        <v>7.3561864289961427</v>
      </c>
      <c r="H51" s="17">
        <v>1.0976787272294195</v>
      </c>
      <c r="I51" s="17">
        <v>9.6530005105233158E-2</v>
      </c>
      <c r="J51" s="17">
        <v>0.13869039833417424</v>
      </c>
      <c r="K51" s="17">
        <v>0.95401650441874564</v>
      </c>
      <c r="L51" s="17">
        <v>9.6371765160966315E-3</v>
      </c>
      <c r="M51">
        <v>14.422248601913452</v>
      </c>
      <c r="N51">
        <v>1.4422248601913452</v>
      </c>
      <c r="O51">
        <v>463.91864776611328</v>
      </c>
      <c r="P51">
        <v>46.391864776611328</v>
      </c>
      <c r="Q51">
        <v>0.15974374115467072</v>
      </c>
      <c r="R51">
        <v>32.166873931884766</v>
      </c>
    </row>
    <row r="52" spans="1:18">
      <c r="A52" t="s">
        <v>153</v>
      </c>
      <c r="B52" s="19" t="s">
        <v>73</v>
      </c>
      <c r="C52" t="s">
        <v>149</v>
      </c>
      <c r="D52" s="84" t="s">
        <v>405</v>
      </c>
      <c r="E52">
        <v>8303</v>
      </c>
      <c r="F52" s="17">
        <v>12.832134072732691</v>
      </c>
      <c r="G52" s="17">
        <v>6.8499910234688892</v>
      </c>
      <c r="H52" s="17">
        <v>1.5487141899918933</v>
      </c>
      <c r="I52" s="17">
        <v>0.27881249738380315</v>
      </c>
      <c r="J52" s="17">
        <v>0.13938422612833692</v>
      </c>
      <c r="K52" s="17">
        <v>1.1808113578643702</v>
      </c>
      <c r="L52" s="17">
        <v>2.2357074922943278E-2</v>
      </c>
      <c r="M52">
        <v>19.203248023986816</v>
      </c>
      <c r="N52">
        <v>1.9203248023986816</v>
      </c>
      <c r="O52">
        <v>461.89968109130859</v>
      </c>
      <c r="P52">
        <v>46.189968109130859</v>
      </c>
      <c r="Q52">
        <v>0.1896233856678009</v>
      </c>
      <c r="R52">
        <v>24.053205490112305</v>
      </c>
    </row>
    <row r="53" spans="1:18">
      <c r="A53" t="s">
        <v>153</v>
      </c>
      <c r="B53" s="19" t="s">
        <v>73</v>
      </c>
      <c r="C53" t="s">
        <v>149</v>
      </c>
      <c r="D53" s="85" t="s">
        <v>510</v>
      </c>
      <c r="E53">
        <v>8326</v>
      </c>
      <c r="F53" s="17">
        <v>7.6900327382746232</v>
      </c>
      <c r="G53" s="17">
        <v>7.5813224531121319</v>
      </c>
      <c r="H53" s="17">
        <v>0.93612409728805235</v>
      </c>
      <c r="I53" s="17">
        <v>0.10647114853528396</v>
      </c>
      <c r="J53" s="17">
        <v>0.29313443354009183</v>
      </c>
      <c r="K53" s="17">
        <v>1.0040163301965115</v>
      </c>
      <c r="L53" s="17">
        <v>1.4826187565532591E-2</v>
      </c>
      <c r="M53">
        <v>15.182904005050659</v>
      </c>
      <c r="N53">
        <v>1.5182904005050659</v>
      </c>
      <c r="O53">
        <v>435.21736145019531</v>
      </c>
      <c r="P53">
        <v>43.521736145019531</v>
      </c>
      <c r="Q53">
        <v>0.23279887437820435</v>
      </c>
      <c r="R53">
        <v>28.664960861206055</v>
      </c>
    </row>
    <row r="54" spans="1:18">
      <c r="A54" t="s">
        <v>153</v>
      </c>
      <c r="B54" s="19" t="s">
        <v>73</v>
      </c>
      <c r="C54" t="s">
        <v>155</v>
      </c>
      <c r="D54" s="5" t="s">
        <v>545</v>
      </c>
      <c r="E54">
        <v>1454</v>
      </c>
      <c r="F54" s="17">
        <v>6.5975825260106689</v>
      </c>
      <c r="G54" s="17">
        <v>5.6642695739017155</v>
      </c>
      <c r="H54" s="17">
        <v>1.316724092645867</v>
      </c>
      <c r="I54" s="17">
        <v>0.2640637887888001</v>
      </c>
      <c r="J54" s="17">
        <v>0.11300465698644574</v>
      </c>
      <c r="K54" s="17">
        <v>1.0067653726198098</v>
      </c>
      <c r="L54" s="17">
        <v>1.5830810662387809E-2</v>
      </c>
      <c r="M54">
        <v>21.649656295776367</v>
      </c>
      <c r="N54">
        <v>2.1649656295776367</v>
      </c>
      <c r="O54">
        <v>476.35936737060547</v>
      </c>
      <c r="P54">
        <v>47.635936737060547</v>
      </c>
      <c r="Q54">
        <v>0.17386059463024139</v>
      </c>
      <c r="R54">
        <v>22.003091812133789</v>
      </c>
    </row>
    <row r="55" spans="1:18">
      <c r="A55" t="s">
        <v>153</v>
      </c>
      <c r="B55" s="19" t="s">
        <v>73</v>
      </c>
      <c r="C55" t="s">
        <v>155</v>
      </c>
      <c r="D55" s="5" t="s">
        <v>545</v>
      </c>
      <c r="E55">
        <v>1471</v>
      </c>
      <c r="F55" s="17">
        <v>8.8400339797418521</v>
      </c>
      <c r="G55" s="17">
        <v>6.6170074117664992</v>
      </c>
      <c r="H55" s="17">
        <v>1.3765746228054683</v>
      </c>
      <c r="I55" s="17">
        <v>0.17266618117954446</v>
      </c>
      <c r="J55" s="17">
        <v>8.9231097312588215E-2</v>
      </c>
      <c r="K55" s="17">
        <v>1.1178049776426633</v>
      </c>
      <c r="L55" s="17">
        <v>1.5691825915940909E-2</v>
      </c>
      <c r="M55">
        <v>19.987314939498901</v>
      </c>
      <c r="N55">
        <v>1.9987314939498901</v>
      </c>
      <c r="O55">
        <v>470.78544616699219</v>
      </c>
      <c r="P55">
        <v>47.078544616699219</v>
      </c>
      <c r="Q55">
        <v>0.1609557718038559</v>
      </c>
      <c r="R55">
        <v>23.55421257019043</v>
      </c>
    </row>
    <row r="56" spans="1:18">
      <c r="A56" t="s">
        <v>153</v>
      </c>
      <c r="B56" s="19" t="s">
        <v>73</v>
      </c>
      <c r="C56" t="s">
        <v>155</v>
      </c>
      <c r="D56" s="5" t="s">
        <v>545</v>
      </c>
      <c r="E56">
        <v>1474</v>
      </c>
      <c r="F56" s="17">
        <v>11.14651258749555</v>
      </c>
      <c r="G56" s="17">
        <v>8.3230444733793547</v>
      </c>
      <c r="H56" s="17">
        <v>2.0516448866006756</v>
      </c>
      <c r="I56" s="17">
        <v>0.39034217448839015</v>
      </c>
      <c r="J56" s="17">
        <v>1.1085056089700414</v>
      </c>
      <c r="K56" s="17">
        <v>1.3109744148088707</v>
      </c>
      <c r="L56" s="17">
        <v>2.6571735332027609E-2</v>
      </c>
      <c r="M56">
        <v>21.177089214324951</v>
      </c>
      <c r="N56">
        <v>2.1177089214324951</v>
      </c>
      <c r="O56">
        <v>470.30818939208984</v>
      </c>
      <c r="P56">
        <v>47.030818939208984</v>
      </c>
      <c r="Q56">
        <v>0.19391985237598419</v>
      </c>
      <c r="R56">
        <v>22.208349227905273</v>
      </c>
    </row>
    <row r="57" spans="1:18">
      <c r="A57" t="s">
        <v>153</v>
      </c>
      <c r="B57" s="19" t="s">
        <v>73</v>
      </c>
      <c r="C57" t="s">
        <v>155</v>
      </c>
      <c r="D57" s="90" t="s">
        <v>510</v>
      </c>
      <c r="E57">
        <v>8288</v>
      </c>
      <c r="F57" s="17">
        <v>7.2980239523522092</v>
      </c>
      <c r="G57" s="17">
        <v>7.0460140131334654</v>
      </c>
      <c r="H57" s="17">
        <v>1.1276334415763816</v>
      </c>
      <c r="I57" s="17">
        <v>0.30865491284276381</v>
      </c>
      <c r="J57" s="17">
        <v>0.12097572094488539</v>
      </c>
      <c r="K57" s="17">
        <v>1.2426440130161756</v>
      </c>
      <c r="L57" s="17">
        <v>1.6490974772474472E-2</v>
      </c>
      <c r="M57">
        <v>22.788922786712646</v>
      </c>
      <c r="N57">
        <v>2.2788922786712646</v>
      </c>
      <c r="O57">
        <v>469.05509948730469</v>
      </c>
      <c r="P57">
        <v>46.905509948730469</v>
      </c>
      <c r="Q57">
        <v>0.21847251057624817</v>
      </c>
      <c r="R57">
        <v>20.582592010498047</v>
      </c>
    </row>
    <row r="58" spans="1:18">
      <c r="A58" t="s">
        <v>153</v>
      </c>
      <c r="B58" s="19" t="s">
        <v>73</v>
      </c>
      <c r="C58" t="s">
        <v>151</v>
      </c>
      <c r="D58" s="84" t="s">
        <v>545</v>
      </c>
      <c r="E58">
        <v>1456</v>
      </c>
      <c r="F58" s="17">
        <v>8.3171447986827616</v>
      </c>
      <c r="G58" s="17">
        <v>5.6561386598399803</v>
      </c>
      <c r="H58" s="17">
        <v>1.3083724934664382</v>
      </c>
      <c r="I58" s="17">
        <v>0.35949945738407263</v>
      </c>
      <c r="J58" s="17">
        <v>0.11590487669886296</v>
      </c>
      <c r="K58" s="17">
        <v>1.3706303146665575</v>
      </c>
      <c r="L58" s="17">
        <v>2.2386844304261386E-2</v>
      </c>
      <c r="M58">
        <v>21.158111095428467</v>
      </c>
      <c r="N58">
        <v>2.1158111095428467</v>
      </c>
      <c r="O58">
        <v>478.53935241699219</v>
      </c>
      <c r="P58">
        <v>47.853935241699219</v>
      </c>
      <c r="Q58">
        <v>0.15323169529438019</v>
      </c>
      <c r="R58">
        <v>22.617300033569336</v>
      </c>
    </row>
    <row r="59" spans="1:18">
      <c r="A59" t="s">
        <v>153</v>
      </c>
      <c r="B59" s="19" t="s">
        <v>73</v>
      </c>
      <c r="C59" t="s">
        <v>151</v>
      </c>
      <c r="D59" s="84" t="s">
        <v>545</v>
      </c>
      <c r="E59">
        <v>1467</v>
      </c>
      <c r="F59" s="17">
        <v>10.270237357110364</v>
      </c>
      <c r="G59" s="17">
        <v>8.6777437917496361</v>
      </c>
      <c r="H59" s="17">
        <v>1.4919210409419998</v>
      </c>
      <c r="I59" s="17">
        <v>0.36573199177559995</v>
      </c>
      <c r="J59" s="17">
        <v>9.3725702495694535E-2</v>
      </c>
      <c r="K59" s="17">
        <v>1.3955650197810183</v>
      </c>
      <c r="L59" s="17">
        <v>2.8753587575979993E-2</v>
      </c>
      <c r="M59">
        <v>23.809635639190674</v>
      </c>
      <c r="N59">
        <v>2.3809635639190674</v>
      </c>
      <c r="O59">
        <v>463.77578735351562</v>
      </c>
      <c r="P59">
        <v>46.377578735351563</v>
      </c>
      <c r="Q59">
        <v>0.25542497634887695</v>
      </c>
      <c r="R59">
        <v>19.478490829467773</v>
      </c>
    </row>
    <row r="60" spans="1:18">
      <c r="A60" t="s">
        <v>153</v>
      </c>
      <c r="B60" s="19" t="s">
        <v>73</v>
      </c>
      <c r="C60" t="s">
        <v>151</v>
      </c>
      <c r="D60" s="85" t="s">
        <v>405</v>
      </c>
      <c r="E60">
        <v>8208</v>
      </c>
      <c r="F60" s="17">
        <v>7.5487690075263219</v>
      </c>
      <c r="G60" s="17">
        <v>6.7792473055841107</v>
      </c>
      <c r="H60" s="17">
        <v>1.1162558164492913</v>
      </c>
      <c r="I60" s="17">
        <v>0.29384060137591639</v>
      </c>
      <c r="J60" s="17">
        <v>0.11757933792584055</v>
      </c>
      <c r="K60" s="17">
        <v>1.3132762092456003</v>
      </c>
      <c r="L60" s="17">
        <v>2.1127204471623969E-2</v>
      </c>
      <c r="M60">
        <v>18.443793058395386</v>
      </c>
      <c r="N60">
        <v>1.8443793058395386</v>
      </c>
      <c r="O60">
        <v>467.41573333740234</v>
      </c>
      <c r="P60">
        <v>46.741573333740234</v>
      </c>
      <c r="Q60">
        <v>0.14880931377410889</v>
      </c>
      <c r="R60">
        <v>25.34271240234375</v>
      </c>
    </row>
    <row r="61" spans="1:18">
      <c r="A61" t="s">
        <v>153</v>
      </c>
      <c r="B61" s="19" t="s">
        <v>73</v>
      </c>
      <c r="C61" t="s">
        <v>151</v>
      </c>
      <c r="D61" s="86" t="s">
        <v>405</v>
      </c>
      <c r="E61">
        <v>8210</v>
      </c>
      <c r="F61" s="17">
        <v>10.793892394883615</v>
      </c>
      <c r="G61" s="17">
        <v>6.0510590168885683</v>
      </c>
      <c r="H61" s="17">
        <v>2.0416419834484643</v>
      </c>
      <c r="I61" s="17">
        <v>0.58202415385424755</v>
      </c>
      <c r="J61" s="17">
        <v>0.23423506672153502</v>
      </c>
      <c r="K61" s="17">
        <v>1.6347189266967286</v>
      </c>
      <c r="L61" s="17">
        <v>2.7575828702782197E-2</v>
      </c>
      <c r="M61">
        <v>22.059199810028076</v>
      </c>
      <c r="N61">
        <v>2.2059199810028076</v>
      </c>
      <c r="O61">
        <v>469.89261627197266</v>
      </c>
      <c r="P61">
        <v>46.989261627197266</v>
      </c>
      <c r="Q61">
        <v>0.22858959436416626</v>
      </c>
      <c r="R61">
        <v>21.301435470581055</v>
      </c>
    </row>
    <row r="62" spans="1:18">
      <c r="A62" t="s">
        <v>153</v>
      </c>
      <c r="B62" s="19" t="s">
        <v>73</v>
      </c>
      <c r="C62" t="s">
        <v>132</v>
      </c>
      <c r="D62" s="84" t="s">
        <v>429</v>
      </c>
      <c r="E62">
        <v>811</v>
      </c>
      <c r="F62" s="17">
        <v>9.7139258771028167</v>
      </c>
      <c r="G62" s="17">
        <v>6.091048022979197</v>
      </c>
      <c r="H62" s="17">
        <v>1.6159427430013056</v>
      </c>
      <c r="I62" s="17">
        <v>0.39324079121275074</v>
      </c>
      <c r="J62" s="17">
        <v>8.8274636419303235E-2</v>
      </c>
      <c r="K62" s="17">
        <v>1.8797557169700272</v>
      </c>
      <c r="L62" s="17">
        <v>2.0510627493703755E-2</v>
      </c>
      <c r="M62">
        <v>22.014484405517578</v>
      </c>
      <c r="N62">
        <v>2.2014484405517578</v>
      </c>
      <c r="O62">
        <v>468.47896575927734</v>
      </c>
      <c r="P62">
        <v>46.847896575927734</v>
      </c>
      <c r="Q62">
        <v>0.24787221848964691</v>
      </c>
      <c r="R62">
        <v>21.280487060546875</v>
      </c>
    </row>
    <row r="63" spans="1:18">
      <c r="A63" t="s">
        <v>153</v>
      </c>
      <c r="B63" s="19" t="s">
        <v>73</v>
      </c>
      <c r="C63" t="s">
        <v>132</v>
      </c>
      <c r="D63" s="86" t="s">
        <v>429</v>
      </c>
      <c r="E63">
        <v>839</v>
      </c>
      <c r="F63" s="17">
        <v>9.3375153442026591</v>
      </c>
      <c r="G63" s="17">
        <v>7.5703098649957807</v>
      </c>
      <c r="H63" s="17">
        <v>1.683792602391581</v>
      </c>
      <c r="I63" s="17">
        <v>0.3931635004459762</v>
      </c>
      <c r="J63" s="17">
        <v>0.15175483743184889</v>
      </c>
      <c r="K63" s="17">
        <v>1.7770028674185336</v>
      </c>
      <c r="L63" s="17">
        <v>2.0530319753019166E-2</v>
      </c>
      <c r="M63">
        <v>22.561216354370117</v>
      </c>
      <c r="N63">
        <v>2.2561216354370117</v>
      </c>
      <c r="O63">
        <v>468.22277069091797</v>
      </c>
      <c r="P63">
        <v>46.822277069091797</v>
      </c>
      <c r="Q63">
        <v>0.2165440171957016</v>
      </c>
      <c r="R63">
        <v>20.753437042236328</v>
      </c>
    </row>
    <row r="64" spans="1:18">
      <c r="A64" t="s">
        <v>153</v>
      </c>
      <c r="B64" s="19" t="s">
        <v>73</v>
      </c>
      <c r="C64" t="s">
        <v>132</v>
      </c>
      <c r="D64" s="85" t="s">
        <v>545</v>
      </c>
      <c r="E64">
        <v>1464</v>
      </c>
      <c r="F64" s="17">
        <v>11.821114842759791</v>
      </c>
      <c r="G64" s="17">
        <v>5.6910871260736684</v>
      </c>
      <c r="H64" s="17">
        <v>1.3326008984290283</v>
      </c>
      <c r="I64" s="17">
        <v>0.31515840071331874</v>
      </c>
      <c r="J64" s="17">
        <v>0.35253241023199683</v>
      </c>
      <c r="K64" s="17">
        <v>1.3325995343373125</v>
      </c>
      <c r="L64" s="17">
        <v>2.1182184213985877E-2</v>
      </c>
      <c r="M64">
        <v>16.928119659423828</v>
      </c>
      <c r="N64">
        <v>1.6928119659423828</v>
      </c>
      <c r="O64">
        <v>457.79861450195312</v>
      </c>
      <c r="P64">
        <v>45.779861450195313</v>
      </c>
      <c r="Q64">
        <v>0.11979290097951889</v>
      </c>
      <c r="R64">
        <v>27.043678283691406</v>
      </c>
    </row>
    <row r="65" spans="1:18">
      <c r="A65" t="s">
        <v>153</v>
      </c>
      <c r="B65" s="19" t="s">
        <v>73</v>
      </c>
      <c r="C65" t="s">
        <v>132</v>
      </c>
      <c r="D65" s="85" t="s">
        <v>545</v>
      </c>
      <c r="E65">
        <v>1465</v>
      </c>
      <c r="F65" s="17">
        <v>10.486808486073896</v>
      </c>
      <c r="G65" s="17">
        <v>6.9395799447986581</v>
      </c>
      <c r="H65" s="17">
        <v>1.1967504227642884</v>
      </c>
      <c r="I65" s="17">
        <v>0.1958541854764706</v>
      </c>
      <c r="J65" s="17">
        <v>0.12415962210611477</v>
      </c>
      <c r="K65" s="17">
        <v>1.2310113436045753</v>
      </c>
      <c r="L65" s="17">
        <v>1.9967228834322805E-2</v>
      </c>
      <c r="M65">
        <v>16.892482042312622</v>
      </c>
      <c r="N65">
        <v>1.6892482042312622</v>
      </c>
      <c r="O65">
        <v>467.41504669189453</v>
      </c>
      <c r="P65">
        <v>46.741504669189453</v>
      </c>
      <c r="Q65">
        <v>0.14342334866523743</v>
      </c>
      <c r="R65">
        <v>27.670003890991211</v>
      </c>
    </row>
    <row r="66" spans="1:18">
      <c r="A66" t="s">
        <v>150</v>
      </c>
      <c r="B66" s="19" t="s">
        <v>73</v>
      </c>
      <c r="C66" s="19" t="s">
        <v>133</v>
      </c>
      <c r="D66" s="89" t="s">
        <v>468</v>
      </c>
      <c r="E66">
        <v>1147</v>
      </c>
      <c r="F66" s="17">
        <v>7.4018016875199359</v>
      </c>
      <c r="G66" s="17">
        <v>7.6448193021593163</v>
      </c>
      <c r="H66" s="17">
        <v>1.1419565581244828</v>
      </c>
      <c r="I66" s="17">
        <v>0.71099623894675668</v>
      </c>
      <c r="J66" s="17">
        <v>0.37354271577732473</v>
      </c>
      <c r="K66" s="17">
        <v>1.3628437422935551</v>
      </c>
      <c r="L66" s="17">
        <v>2.0728313806395032E-2</v>
      </c>
      <c r="M66">
        <v>16.688308715820312</v>
      </c>
      <c r="N66">
        <v>1.6688308715820312</v>
      </c>
      <c r="O66">
        <v>464.47910308837891</v>
      </c>
      <c r="P66">
        <v>46.447910308837891</v>
      </c>
      <c r="Q66">
        <v>0.14836974442005157</v>
      </c>
      <c r="R66">
        <v>27.832605361938477</v>
      </c>
    </row>
    <row r="67" spans="1:18">
      <c r="A67" t="s">
        <v>150</v>
      </c>
      <c r="B67" s="19" t="s">
        <v>73</v>
      </c>
      <c r="C67" s="19" t="s">
        <v>133</v>
      </c>
      <c r="D67" s="89" t="s">
        <v>429</v>
      </c>
      <c r="E67">
        <v>1154</v>
      </c>
      <c r="F67" s="17">
        <v>3.6079731949841727</v>
      </c>
      <c r="G67" s="17">
        <v>7.8051255906267611</v>
      </c>
      <c r="H67" s="17">
        <v>0.71157255505246031</v>
      </c>
      <c r="I67" s="17">
        <v>0.41405729630558269</v>
      </c>
      <c r="J67" s="17">
        <v>6.6583970536831627E-2</v>
      </c>
      <c r="K67" s="17">
        <v>1.5825589693589639</v>
      </c>
      <c r="L67" s="17">
        <v>9.0649303766805744E-3</v>
      </c>
      <c r="M67">
        <v>15.5420982837677</v>
      </c>
      <c r="N67">
        <v>1.55420982837677</v>
      </c>
      <c r="O67">
        <v>460.86227416992187</v>
      </c>
      <c r="P67">
        <v>46.086227416992188</v>
      </c>
      <c r="Q67">
        <v>0.17156748473644257</v>
      </c>
      <c r="R67">
        <v>29.65251350402832</v>
      </c>
    </row>
    <row r="68" spans="1:18">
      <c r="A68" t="s">
        <v>150</v>
      </c>
      <c r="B68" s="19" t="s">
        <v>73</v>
      </c>
      <c r="C68" s="19" t="s">
        <v>133</v>
      </c>
      <c r="D68" s="89" t="s">
        <v>468</v>
      </c>
      <c r="E68">
        <v>1346</v>
      </c>
      <c r="F68" s="17">
        <v>5.4104988811580697</v>
      </c>
      <c r="G68" s="17">
        <v>6.4389624023208958</v>
      </c>
      <c r="H68" s="17">
        <v>0.71818676819379013</v>
      </c>
      <c r="I68" s="17">
        <v>0.50057411368475202</v>
      </c>
      <c r="J68" s="17">
        <v>9.9191035153467569E-2</v>
      </c>
      <c r="K68" s="17">
        <v>1.176879487112769</v>
      </c>
      <c r="L68" s="17">
        <v>1.5004729964038954E-2</v>
      </c>
      <c r="M68">
        <v>19.339724779129028</v>
      </c>
      <c r="N68">
        <v>1.9339724779129028</v>
      </c>
      <c r="O68">
        <v>470.39352416992187</v>
      </c>
      <c r="P68">
        <v>47.039352416992188</v>
      </c>
      <c r="Q68">
        <v>0.20256990194320679</v>
      </c>
      <c r="R68">
        <v>24.322658538818359</v>
      </c>
    </row>
    <row r="69" spans="1:18">
      <c r="A69" t="s">
        <v>150</v>
      </c>
      <c r="B69" s="19" t="s">
        <v>73</v>
      </c>
      <c r="C69" s="19" t="s">
        <v>133</v>
      </c>
      <c r="D69" s="89" t="s">
        <v>402</v>
      </c>
      <c r="E69">
        <v>1357</v>
      </c>
      <c r="F69" s="17">
        <v>6.5966150497584906</v>
      </c>
      <c r="G69" s="17">
        <v>6.6028088719674365</v>
      </c>
      <c r="H69" s="17">
        <v>0.98922546415939305</v>
      </c>
      <c r="I69" s="17">
        <v>0.676950854645332</v>
      </c>
      <c r="J69" s="17">
        <v>4.9882294765954946E-2</v>
      </c>
      <c r="K69" s="17">
        <v>1.5513237333303156</v>
      </c>
      <c r="L69" s="17">
        <v>1.9336713895079571E-2</v>
      </c>
      <c r="M69">
        <v>21.897249221801758</v>
      </c>
      <c r="N69">
        <v>2.1897249221801758</v>
      </c>
      <c r="O69">
        <v>476.05552673339844</v>
      </c>
      <c r="P69">
        <v>47.605552673339844</v>
      </c>
      <c r="Q69">
        <v>0.20653434097766876</v>
      </c>
      <c r="R69">
        <v>21.740425109863281</v>
      </c>
    </row>
    <row r="70" spans="1:18">
      <c r="A70" t="s">
        <v>150</v>
      </c>
      <c r="B70" s="19" t="s">
        <v>73</v>
      </c>
      <c r="C70" t="s">
        <v>149</v>
      </c>
      <c r="D70" s="89" t="s">
        <v>402</v>
      </c>
      <c r="E70">
        <v>10</v>
      </c>
      <c r="F70" s="17">
        <v>9.5851661372849257</v>
      </c>
      <c r="G70" s="17">
        <v>6.4826598329337077</v>
      </c>
      <c r="H70" s="17">
        <v>1.6265217484531662</v>
      </c>
      <c r="I70" s="17">
        <v>0.38462669172827907</v>
      </c>
      <c r="J70" s="17">
        <v>0.12824769206542316</v>
      </c>
      <c r="K70" s="17">
        <v>1.1963942960128415</v>
      </c>
      <c r="L70" s="17">
        <v>2.083183054863225E-2</v>
      </c>
      <c r="M70">
        <v>18.019512891769409</v>
      </c>
      <c r="N70">
        <v>1.8019512891769409</v>
      </c>
      <c r="O70">
        <v>475.28968811035156</v>
      </c>
      <c r="P70">
        <v>47.528968811035156</v>
      </c>
      <c r="Q70">
        <v>0.1668027937412262</v>
      </c>
      <c r="R70">
        <v>26.376388549804688</v>
      </c>
    </row>
    <row r="71" spans="1:18">
      <c r="A71" t="s">
        <v>150</v>
      </c>
      <c r="B71" s="19" t="s">
        <v>73</v>
      </c>
      <c r="C71" t="s">
        <v>149</v>
      </c>
      <c r="D71" s="89" t="s">
        <v>462</v>
      </c>
      <c r="E71">
        <v>30</v>
      </c>
      <c r="F71" s="17">
        <v>9.1563864503914782</v>
      </c>
      <c r="G71" s="17">
        <v>6.5573568274906719</v>
      </c>
      <c r="H71" s="17">
        <v>1.4116871646303839</v>
      </c>
      <c r="I71" s="17">
        <v>0.2881793698786837</v>
      </c>
      <c r="J71" s="17">
        <v>0.11513410713704882</v>
      </c>
      <c r="K71" s="17">
        <v>1.1160099261505705</v>
      </c>
      <c r="L71" s="17">
        <v>1.9320334451487401E-2</v>
      </c>
      <c r="M71">
        <v>6.6119396686553955</v>
      </c>
      <c r="N71">
        <v>0.66119396686553955</v>
      </c>
      <c r="O71">
        <v>208.9227294921875</v>
      </c>
      <c r="P71">
        <v>20.89227294921875</v>
      </c>
      <c r="Q71">
        <v>0.10589385032653809</v>
      </c>
      <c r="R71">
        <v>31.597797393798828</v>
      </c>
    </row>
    <row r="72" spans="1:18">
      <c r="A72" t="s">
        <v>150</v>
      </c>
      <c r="B72" s="19" t="s">
        <v>73</v>
      </c>
      <c r="C72" t="s">
        <v>149</v>
      </c>
      <c r="D72" s="89" t="s">
        <v>462</v>
      </c>
      <c r="E72">
        <v>50</v>
      </c>
      <c r="F72" s="17">
        <v>9.4718582102889926</v>
      </c>
      <c r="G72" s="17">
        <v>6.5067482709867992</v>
      </c>
      <c r="H72" s="17">
        <v>1.3450241466728063</v>
      </c>
      <c r="I72" s="17">
        <v>0.3852960265961457</v>
      </c>
      <c r="J72" s="17">
        <v>9.5485529984967274E-2</v>
      </c>
      <c r="K72" s="17">
        <v>1.09607993502349</v>
      </c>
      <c r="L72" s="17">
        <v>1.7499117852790461E-2</v>
      </c>
      <c r="M72">
        <v>17.333859205245972</v>
      </c>
      <c r="N72">
        <v>1.7333859205245972</v>
      </c>
      <c r="O72">
        <v>471.81838989257812</v>
      </c>
      <c r="P72">
        <v>47.181838989257813</v>
      </c>
      <c r="Q72">
        <v>0.25674575567245483</v>
      </c>
      <c r="R72">
        <v>27.219465255737305</v>
      </c>
    </row>
    <row r="73" spans="1:18">
      <c r="A73" t="s">
        <v>150</v>
      </c>
      <c r="B73" s="19" t="s">
        <v>73</v>
      </c>
      <c r="C73" t="s">
        <v>149</v>
      </c>
      <c r="D73" s="89" t="s">
        <v>483</v>
      </c>
      <c r="E73">
        <v>61</v>
      </c>
      <c r="F73" s="17">
        <v>6.5145810394677834</v>
      </c>
      <c r="G73" s="17">
        <v>6.3279385439151143</v>
      </c>
      <c r="H73" s="17">
        <v>0.89923715197994203</v>
      </c>
      <c r="I73" s="17">
        <v>0.31501484825078119</v>
      </c>
      <c r="J73" s="17">
        <v>8.0613209006182407E-2</v>
      </c>
      <c r="K73" s="17">
        <v>0.96843196243205742</v>
      </c>
      <c r="L73" s="17">
        <v>1.3093311380331195E-2</v>
      </c>
      <c r="M73">
        <v>16.872955560684204</v>
      </c>
      <c r="N73">
        <v>1.6872955560684204</v>
      </c>
      <c r="O73">
        <v>466.30897521972656</v>
      </c>
      <c r="P73">
        <v>46.630897521972656</v>
      </c>
      <c r="Q73">
        <v>0.1480778306722641</v>
      </c>
      <c r="R73">
        <v>27.636472702026367</v>
      </c>
    </row>
    <row r="74" spans="1:18">
      <c r="A74" t="s">
        <v>150</v>
      </c>
      <c r="B74" s="19" t="s">
        <v>73</v>
      </c>
      <c r="C74" t="s">
        <v>155</v>
      </c>
      <c r="D74" s="89" t="s">
        <v>405</v>
      </c>
      <c r="E74">
        <v>8153</v>
      </c>
      <c r="F74" s="17">
        <v>5.317517484673238</v>
      </c>
      <c r="G74" s="17">
        <v>6.1247829879357845</v>
      </c>
      <c r="H74" s="17">
        <v>0.79590459483417553</v>
      </c>
      <c r="I74" s="17">
        <v>0.30037461901813761</v>
      </c>
      <c r="J74" s="17">
        <v>7.8612158351235445E-2</v>
      </c>
      <c r="K74" s="17">
        <v>1.1130297514819185</v>
      </c>
      <c r="L74" s="17">
        <v>1.6475146858134716E-2</v>
      </c>
      <c r="M74">
        <v>21.031534671783447</v>
      </c>
      <c r="N74">
        <v>2.1031534671783447</v>
      </c>
      <c r="O74">
        <v>476.92302703857422</v>
      </c>
      <c r="P74">
        <v>47.692302703857422</v>
      </c>
      <c r="Q74">
        <v>0.1863064169883728</v>
      </c>
      <c r="R74">
        <v>22.676568984985352</v>
      </c>
    </row>
    <row r="75" spans="1:18">
      <c r="A75" t="s">
        <v>150</v>
      </c>
      <c r="B75" s="19" t="s">
        <v>73</v>
      </c>
      <c r="C75" t="s">
        <v>155</v>
      </c>
      <c r="D75" s="89" t="s">
        <v>462</v>
      </c>
      <c r="E75">
        <v>8159</v>
      </c>
      <c r="F75" s="17">
        <v>3.1803623704702155</v>
      </c>
      <c r="G75" s="17">
        <v>9.925667677921151</v>
      </c>
      <c r="H75" s="17">
        <v>0.72217862999620142</v>
      </c>
      <c r="I75" s="17">
        <v>0.28156170419061866</v>
      </c>
      <c r="J75" s="17">
        <v>0.38018293838135253</v>
      </c>
      <c r="K75" s="17">
        <v>1.3257574011688058</v>
      </c>
      <c r="L75" s="17">
        <v>7.987075212217554E-3</v>
      </c>
      <c r="M75">
        <v>20.30397891998291</v>
      </c>
      <c r="N75">
        <v>2.030397891998291</v>
      </c>
      <c r="O75">
        <v>465.19828796386719</v>
      </c>
      <c r="P75">
        <v>46.519828796386719</v>
      </c>
      <c r="Q75">
        <v>0.19699931144714355</v>
      </c>
      <c r="R75">
        <v>22.911680221557617</v>
      </c>
    </row>
    <row r="76" spans="1:18">
      <c r="A76" t="s">
        <v>150</v>
      </c>
      <c r="B76" s="19" t="s">
        <v>73</v>
      </c>
      <c r="C76" t="s">
        <v>155</v>
      </c>
      <c r="D76" s="89" t="s">
        <v>462</v>
      </c>
      <c r="E76">
        <v>8163</v>
      </c>
      <c r="F76" s="17">
        <v>6.9066190572211719</v>
      </c>
      <c r="G76" s="17">
        <v>7.9303901594167323</v>
      </c>
      <c r="H76" s="17">
        <v>1.0786153119347976</v>
      </c>
      <c r="I76" s="17">
        <v>0.54698030880219628</v>
      </c>
      <c r="J76" s="17">
        <v>0.13119163419237642</v>
      </c>
      <c r="K76" s="17">
        <v>1.4796996638118391</v>
      </c>
      <c r="L76" s="17">
        <v>1.6665011121706493E-2</v>
      </c>
      <c r="M76">
        <v>20.051088333129883</v>
      </c>
      <c r="N76">
        <v>2.0051088333129883</v>
      </c>
      <c r="O76">
        <v>465.85430145263672</v>
      </c>
      <c r="P76">
        <v>46.585430145263672</v>
      </c>
      <c r="Q76">
        <v>0.20992742478847504</v>
      </c>
      <c r="R76">
        <v>23.233367919921875</v>
      </c>
    </row>
    <row r="77" spans="1:18">
      <c r="A77" t="s">
        <v>150</v>
      </c>
      <c r="B77" s="19" t="s">
        <v>73</v>
      </c>
      <c r="C77" t="s">
        <v>155</v>
      </c>
      <c r="D77" s="89" t="s">
        <v>483</v>
      </c>
      <c r="E77">
        <v>8167</v>
      </c>
      <c r="F77" s="17">
        <v>9.3597048834586438</v>
      </c>
      <c r="G77" s="17">
        <v>7.1676097608325779</v>
      </c>
      <c r="H77" s="17">
        <v>1.5941602563735322</v>
      </c>
      <c r="I77" s="17">
        <v>0.40722948126581854</v>
      </c>
      <c r="J77" s="17">
        <v>0.13225003796500218</v>
      </c>
      <c r="K77" s="17">
        <v>1.3254109717696247</v>
      </c>
      <c r="L77" s="17">
        <v>2.7937763901336704E-2</v>
      </c>
      <c r="M77">
        <v>21.52172327041626</v>
      </c>
      <c r="N77">
        <v>2.152172327041626</v>
      </c>
      <c r="O77">
        <v>453.15998077392578</v>
      </c>
      <c r="P77">
        <v>45.315998077392578</v>
      </c>
      <c r="Q77">
        <v>0.21351377665996552</v>
      </c>
      <c r="R77">
        <v>21.055932998657227</v>
      </c>
    </row>
    <row r="78" spans="1:18">
      <c r="A78" t="s">
        <v>150</v>
      </c>
      <c r="B78" s="19" t="s">
        <v>73</v>
      </c>
      <c r="C78" t="s">
        <v>151</v>
      </c>
      <c r="D78" s="89" t="s">
        <v>429</v>
      </c>
      <c r="E78">
        <v>8017</v>
      </c>
      <c r="F78" s="17">
        <v>9.0930241479110983</v>
      </c>
      <c r="G78" s="17">
        <v>5.3270395990477644</v>
      </c>
      <c r="H78" s="17">
        <v>1.4030235292291817</v>
      </c>
      <c r="I78" s="17">
        <v>0.20773929988196627</v>
      </c>
      <c r="J78" s="17">
        <v>7.0563779353175121E-2</v>
      </c>
      <c r="K78" s="17">
        <v>1.0490466108208651</v>
      </c>
      <c r="L78" s="17">
        <v>2.2823044420879752E-2</v>
      </c>
      <c r="M78">
        <v>18.961663246154785</v>
      </c>
      <c r="N78">
        <v>1.8961663246154785</v>
      </c>
      <c r="O78">
        <v>467.32223510742187</v>
      </c>
      <c r="P78">
        <v>46.732223510742188</v>
      </c>
      <c r="Q78">
        <v>0.18378046154975891</v>
      </c>
      <c r="R78">
        <v>24.645635604858398</v>
      </c>
    </row>
    <row r="79" spans="1:18">
      <c r="A79" t="s">
        <v>150</v>
      </c>
      <c r="B79" s="19" t="s">
        <v>73</v>
      </c>
      <c r="C79" t="s">
        <v>151</v>
      </c>
      <c r="D79" s="89" t="s">
        <v>429</v>
      </c>
      <c r="E79">
        <v>8024</v>
      </c>
      <c r="F79" s="17">
        <v>12.179078095580223</v>
      </c>
      <c r="G79" s="17">
        <v>6.0053189988963673</v>
      </c>
      <c r="H79" s="17">
        <v>1.6231863501719059</v>
      </c>
      <c r="I79" s="17">
        <v>0.31900028743693726</v>
      </c>
      <c r="J79" s="17">
        <v>0.1018911706970695</v>
      </c>
      <c r="K79" s="17">
        <v>1.3496939505638657</v>
      </c>
      <c r="L79" s="17">
        <v>2.7675173187801796E-2</v>
      </c>
      <c r="M79">
        <v>19.036458730697632</v>
      </c>
      <c r="N79">
        <v>1.9036458730697632</v>
      </c>
      <c r="O79">
        <v>461.99005126953125</v>
      </c>
      <c r="P79">
        <v>46.199005126953125</v>
      </c>
      <c r="Q79">
        <v>0.19563126564025879</v>
      </c>
      <c r="R79">
        <v>24.268697738647461</v>
      </c>
    </row>
    <row r="80" spans="1:18">
      <c r="A80" t="s">
        <v>150</v>
      </c>
      <c r="B80" s="19" t="s">
        <v>73</v>
      </c>
      <c r="C80" t="s">
        <v>151</v>
      </c>
      <c r="D80" s="89" t="s">
        <v>429</v>
      </c>
      <c r="E80">
        <v>8027</v>
      </c>
      <c r="F80" s="17">
        <v>9.7194077237403356</v>
      </c>
      <c r="G80" s="17">
        <v>5.5391997053251281</v>
      </c>
      <c r="H80" s="17">
        <v>1.241987983043451</v>
      </c>
      <c r="I80" s="17">
        <v>0.21042917875169684</v>
      </c>
      <c r="J80" s="17">
        <v>8.4838655054682174E-2</v>
      </c>
      <c r="K80" s="17">
        <v>1.1684584145119639</v>
      </c>
      <c r="L80" s="17">
        <v>2.4283071125614748E-2</v>
      </c>
      <c r="M80">
        <v>19.082738161087036</v>
      </c>
      <c r="N80">
        <v>1.9082738161087036</v>
      </c>
      <c r="O80">
        <v>470.78540802001953</v>
      </c>
      <c r="P80">
        <v>47.078540802001953</v>
      </c>
      <c r="Q80">
        <v>0.25962036848068237</v>
      </c>
      <c r="R80">
        <v>24.670747756958008</v>
      </c>
    </row>
    <row r="81" spans="1:18">
      <c r="A81" t="s">
        <v>150</v>
      </c>
      <c r="B81" s="19" t="s">
        <v>73</v>
      </c>
      <c r="C81" t="s">
        <v>151</v>
      </c>
      <c r="D81" s="89" t="s">
        <v>469</v>
      </c>
      <c r="E81">
        <v>8051</v>
      </c>
      <c r="F81" s="17">
        <v>6.7492190639429559</v>
      </c>
      <c r="G81" s="17">
        <v>6.577201059786125</v>
      </c>
      <c r="H81" s="17">
        <v>1.0999433787527826</v>
      </c>
      <c r="I81" s="17">
        <v>0.35351565489159464</v>
      </c>
      <c r="J81" s="17">
        <v>0.15555353506100247</v>
      </c>
      <c r="K81" s="17">
        <v>1.3751915764032865</v>
      </c>
      <c r="L81" s="17">
        <v>1.266921566632043E-2</v>
      </c>
      <c r="M81">
        <v>21.284847259521484</v>
      </c>
      <c r="N81">
        <v>2.1284847259521484</v>
      </c>
      <c r="O81">
        <v>467.27302551269531</v>
      </c>
      <c r="P81">
        <v>46.727302551269531</v>
      </c>
      <c r="Q81">
        <v>0.19914062321186066</v>
      </c>
      <c r="R81">
        <v>21.953317642211914</v>
      </c>
    </row>
    <row r="82" spans="1:18">
      <c r="A82" t="s">
        <v>150</v>
      </c>
      <c r="B82" s="19" t="s">
        <v>73</v>
      </c>
      <c r="C82" t="s">
        <v>132</v>
      </c>
      <c r="D82" s="89" t="s">
        <v>462</v>
      </c>
      <c r="E82">
        <v>8082</v>
      </c>
      <c r="F82" s="17">
        <v>7.8086096534416143</v>
      </c>
      <c r="G82" s="17">
        <v>7.1533630671586899</v>
      </c>
      <c r="H82" s="17">
        <v>1.2833100999938163</v>
      </c>
      <c r="I82" s="17">
        <v>0.4566948716763044</v>
      </c>
      <c r="J82" s="17">
        <v>0.17464441456739296</v>
      </c>
      <c r="K82" s="17">
        <v>1.4382063089568897</v>
      </c>
      <c r="L82" s="17">
        <v>2.015929333540508E-2</v>
      </c>
      <c r="M82">
        <v>18.723119497299194</v>
      </c>
      <c r="N82">
        <v>1.8723119497299194</v>
      </c>
      <c r="O82">
        <v>470.87684631347656</v>
      </c>
      <c r="P82">
        <v>47.087684631347656</v>
      </c>
      <c r="Q82">
        <v>0.15686149895191193</v>
      </c>
      <c r="R82">
        <v>25.149486541748047</v>
      </c>
    </row>
    <row r="83" spans="1:18">
      <c r="A83" t="s">
        <v>150</v>
      </c>
      <c r="B83" s="19" t="s">
        <v>73</v>
      </c>
      <c r="C83" t="s">
        <v>132</v>
      </c>
      <c r="D83" s="89" t="s">
        <v>405</v>
      </c>
      <c r="E83">
        <v>8091</v>
      </c>
      <c r="F83" s="17">
        <v>3.6723388044994656</v>
      </c>
      <c r="G83" s="17">
        <v>7.323164071415925</v>
      </c>
      <c r="H83" s="17">
        <v>0.66197655768575925</v>
      </c>
      <c r="I83" s="17">
        <v>0.20192482668524012</v>
      </c>
      <c r="J83" s="17">
        <v>0.17412917767823341</v>
      </c>
      <c r="K83" s="17">
        <v>1.186822386950581</v>
      </c>
      <c r="L83" s="17">
        <v>9.1364290029406735E-3</v>
      </c>
      <c r="M83" s="20">
        <v>19.62</v>
      </c>
      <c r="N83" s="20">
        <v>1.962</v>
      </c>
      <c r="O83" s="20">
        <v>499.71499999999997</v>
      </c>
      <c r="P83" s="20">
        <v>49.971499999999999</v>
      </c>
      <c r="Q83" s="20"/>
      <c r="R83" s="20"/>
    </row>
    <row r="84" spans="1:18">
      <c r="A84" t="s">
        <v>150</v>
      </c>
      <c r="B84" s="19" t="s">
        <v>73</v>
      </c>
      <c r="C84" t="s">
        <v>132</v>
      </c>
      <c r="D84" s="89" t="s">
        <v>429</v>
      </c>
      <c r="E84">
        <v>8095</v>
      </c>
      <c r="F84" s="17">
        <v>5.9000389879648081</v>
      </c>
      <c r="G84" s="17">
        <v>8.421417077286188</v>
      </c>
      <c r="H84" s="17">
        <v>1.1485456241682339</v>
      </c>
      <c r="I84" s="17">
        <v>0.43950061193142104</v>
      </c>
      <c r="J84" s="17">
        <v>0.15494548811337452</v>
      </c>
      <c r="K84" s="17">
        <v>1.3660042104942234</v>
      </c>
      <c r="L84" s="17">
        <v>1.4109334361638515E-2</v>
      </c>
      <c r="M84">
        <v>20.756561756134033</v>
      </c>
      <c r="N84">
        <v>2.0756561756134033</v>
      </c>
      <c r="O84">
        <v>479.94243621826172</v>
      </c>
      <c r="P84">
        <v>47.994243621826172</v>
      </c>
      <c r="Q84">
        <v>0.25272157788276672</v>
      </c>
      <c r="R84">
        <v>23.122444152832031</v>
      </c>
    </row>
    <row r="85" spans="1:18">
      <c r="A85" t="s">
        <v>150</v>
      </c>
      <c r="B85" s="19" t="s">
        <v>73</v>
      </c>
      <c r="C85" t="s">
        <v>132</v>
      </c>
      <c r="D85" s="89" t="s">
        <v>429</v>
      </c>
      <c r="E85">
        <v>8096</v>
      </c>
      <c r="F85" s="17">
        <v>4.3892967572628443</v>
      </c>
      <c r="G85" s="17">
        <v>6.922587291330812</v>
      </c>
      <c r="H85" s="17">
        <v>0.93631352892578024</v>
      </c>
      <c r="I85" s="17">
        <v>0.43468547118922757</v>
      </c>
      <c r="J85" s="17">
        <v>5.5853304633021947E-2</v>
      </c>
      <c r="K85" s="17">
        <v>1.4230218385563087</v>
      </c>
      <c r="L85" s="17">
        <v>1.003719990679333E-2</v>
      </c>
      <c r="M85">
        <v>22.076451778411865</v>
      </c>
      <c r="N85">
        <v>2.2076451778411865</v>
      </c>
      <c r="O85">
        <v>477.45616912841797</v>
      </c>
      <c r="P85">
        <v>47.745616912841797</v>
      </c>
      <c r="Q85">
        <v>0.23642309010028839</v>
      </c>
      <c r="R85">
        <v>21.627395629882813</v>
      </c>
    </row>
    <row r="86" spans="1:18">
      <c r="A86" s="58" t="s">
        <v>512</v>
      </c>
      <c r="B86" t="s">
        <v>552</v>
      </c>
      <c r="C86" s="58" t="s">
        <v>133</v>
      </c>
      <c r="E86" s="91">
        <v>551</v>
      </c>
      <c r="F86" s="60" t="s">
        <v>554</v>
      </c>
      <c r="G86" s="60" t="s">
        <v>554</v>
      </c>
      <c r="H86" s="60" t="s">
        <v>554</v>
      </c>
      <c r="I86" s="60" t="s">
        <v>554</v>
      </c>
      <c r="J86" s="60" t="s">
        <v>554</v>
      </c>
      <c r="K86" s="60" t="s">
        <v>554</v>
      </c>
      <c r="L86" s="60" t="s">
        <v>554</v>
      </c>
      <c r="M86" s="60">
        <v>19.081295728683472</v>
      </c>
      <c r="N86" s="60">
        <v>1.9081295728683472</v>
      </c>
      <c r="O86" s="60">
        <v>458.1097412109375</v>
      </c>
      <c r="P86" s="60">
        <v>45.81097412109375</v>
      </c>
      <c r="Q86" s="60">
        <v>0.19552934169769287</v>
      </c>
      <c r="R86" s="60">
        <v>24.00831413269043</v>
      </c>
    </row>
    <row r="87" spans="1:18">
      <c r="A87" s="58" t="s">
        <v>512</v>
      </c>
      <c r="B87" t="s">
        <v>552</v>
      </c>
      <c r="C87" s="58" t="s">
        <v>133</v>
      </c>
      <c r="E87" s="91">
        <v>552</v>
      </c>
      <c r="F87" s="60" t="s">
        <v>554</v>
      </c>
      <c r="G87" s="60" t="s">
        <v>554</v>
      </c>
      <c r="H87" s="60" t="s">
        <v>554</v>
      </c>
      <c r="I87" s="60" t="s">
        <v>554</v>
      </c>
      <c r="J87" s="60" t="s">
        <v>554</v>
      </c>
      <c r="K87" s="60" t="s">
        <v>554</v>
      </c>
      <c r="L87" s="60" t="s">
        <v>554</v>
      </c>
      <c r="M87" s="60">
        <v>21.988837718963623</v>
      </c>
      <c r="N87" s="60">
        <v>2.1988837718963623</v>
      </c>
      <c r="O87" s="60">
        <v>454.97219085693359</v>
      </c>
      <c r="P87" s="60">
        <v>45.497219085693359</v>
      </c>
      <c r="Q87" s="60">
        <v>0.14767900109291077</v>
      </c>
      <c r="R87" s="60">
        <v>20.691051483154297</v>
      </c>
    </row>
    <row r="88" spans="1:18">
      <c r="A88" s="58" t="s">
        <v>512</v>
      </c>
      <c r="B88" t="s">
        <v>552</v>
      </c>
      <c r="C88" s="58" t="s">
        <v>133</v>
      </c>
      <c r="E88" s="91">
        <v>559</v>
      </c>
      <c r="F88" s="60" t="s">
        <v>554</v>
      </c>
      <c r="G88" s="60" t="s">
        <v>554</v>
      </c>
      <c r="H88" s="60" t="s">
        <v>554</v>
      </c>
      <c r="I88" s="60" t="s">
        <v>554</v>
      </c>
      <c r="J88" s="60" t="s">
        <v>554</v>
      </c>
      <c r="K88" s="60" t="s">
        <v>554</v>
      </c>
      <c r="L88" s="60" t="s">
        <v>554</v>
      </c>
      <c r="M88" s="60">
        <v>17.069604396820068</v>
      </c>
      <c r="N88" s="60">
        <v>1.7069604396820068</v>
      </c>
      <c r="O88" s="60">
        <v>450.13950347900391</v>
      </c>
      <c r="P88" s="60">
        <v>45.013950347900391</v>
      </c>
      <c r="Q88" s="60">
        <v>0.17957861721515656</v>
      </c>
      <c r="R88" s="60">
        <v>26.370822906494141</v>
      </c>
    </row>
    <row r="89" spans="1:18">
      <c r="A89" s="58" t="s">
        <v>512</v>
      </c>
      <c r="B89" t="s">
        <v>552</v>
      </c>
      <c r="C89" s="58" t="s">
        <v>156</v>
      </c>
      <c r="E89" s="91">
        <v>266</v>
      </c>
      <c r="F89" s="60" t="s">
        <v>554</v>
      </c>
      <c r="G89" s="60" t="s">
        <v>554</v>
      </c>
      <c r="H89" s="60" t="s">
        <v>554</v>
      </c>
      <c r="I89" s="60" t="s">
        <v>554</v>
      </c>
      <c r="J89" s="60" t="s">
        <v>554</v>
      </c>
      <c r="K89" s="60" t="s">
        <v>554</v>
      </c>
      <c r="L89" s="60" t="s">
        <v>554</v>
      </c>
      <c r="M89" s="60">
        <v>17.645695209503174</v>
      </c>
      <c r="N89" s="60">
        <v>1.7645695209503174</v>
      </c>
      <c r="O89" s="60">
        <v>452.06432342529297</v>
      </c>
      <c r="P89" s="60">
        <v>45.206432342529297</v>
      </c>
      <c r="Q89" s="60">
        <v>0.14271591603755951</v>
      </c>
      <c r="R89" s="60">
        <v>25.61895751953125</v>
      </c>
    </row>
    <row r="90" spans="1:18">
      <c r="A90" s="58" t="s">
        <v>512</v>
      </c>
      <c r="B90" t="s">
        <v>552</v>
      </c>
      <c r="C90" s="58" t="s">
        <v>156</v>
      </c>
      <c r="E90" s="91">
        <v>285</v>
      </c>
      <c r="F90" s="60" t="s">
        <v>554</v>
      </c>
      <c r="G90" s="60" t="s">
        <v>554</v>
      </c>
      <c r="H90" s="60" t="s">
        <v>554</v>
      </c>
      <c r="I90" s="60" t="s">
        <v>554</v>
      </c>
      <c r="J90" s="60" t="s">
        <v>554</v>
      </c>
      <c r="K90" s="60" t="s">
        <v>554</v>
      </c>
      <c r="L90" s="60" t="s">
        <v>554</v>
      </c>
      <c r="M90" s="60">
        <v>19.591573476791382</v>
      </c>
      <c r="N90" s="60">
        <v>1.9591573476791382</v>
      </c>
      <c r="O90" s="60">
        <v>461.31641387939453</v>
      </c>
      <c r="P90" s="60">
        <v>46.131641387939453</v>
      </c>
      <c r="Q90" s="60">
        <v>0.14377416670322418</v>
      </c>
      <c r="R90" s="60">
        <v>23.546674728393555</v>
      </c>
    </row>
    <row r="91" spans="1:18">
      <c r="A91" s="58" t="s">
        <v>512</v>
      </c>
      <c r="B91" t="s">
        <v>552</v>
      </c>
      <c r="C91" s="58" t="s">
        <v>156</v>
      </c>
      <c r="E91" s="91">
        <v>294</v>
      </c>
      <c r="F91" s="60" t="s">
        <v>554</v>
      </c>
      <c r="G91" s="60" t="s">
        <v>554</v>
      </c>
      <c r="H91" s="60" t="s">
        <v>554</v>
      </c>
      <c r="I91" s="60" t="s">
        <v>554</v>
      </c>
      <c r="J91" s="60" t="s">
        <v>554</v>
      </c>
      <c r="K91" s="60" t="s">
        <v>554</v>
      </c>
      <c r="L91" s="60" t="s">
        <v>554</v>
      </c>
      <c r="M91" s="60">
        <v>16.616885662078857</v>
      </c>
      <c r="N91" s="60">
        <v>1.6616885662078857</v>
      </c>
      <c r="O91" s="60">
        <v>461.11015319824219</v>
      </c>
      <c r="P91" s="60">
        <v>46.111015319824219</v>
      </c>
      <c r="Q91" s="60">
        <v>0.14121046662330627</v>
      </c>
      <c r="R91" s="60">
        <v>27.749492645263672</v>
      </c>
    </row>
    <row r="92" spans="1:18">
      <c r="A92" s="58" t="s">
        <v>519</v>
      </c>
      <c r="B92" t="s">
        <v>553</v>
      </c>
      <c r="C92" s="58" t="s">
        <v>133</v>
      </c>
      <c r="E92" s="91">
        <v>531</v>
      </c>
      <c r="F92" s="60" t="s">
        <v>554</v>
      </c>
      <c r="G92" s="60" t="s">
        <v>554</v>
      </c>
      <c r="H92" s="60" t="s">
        <v>554</v>
      </c>
      <c r="I92" s="60" t="s">
        <v>554</v>
      </c>
      <c r="J92" s="60" t="s">
        <v>554</v>
      </c>
      <c r="K92" s="60" t="s">
        <v>554</v>
      </c>
      <c r="L92" s="60" t="s">
        <v>554</v>
      </c>
      <c r="M92" s="60">
        <v>20.356364250183105</v>
      </c>
      <c r="N92" s="60">
        <v>2.0356364250183105</v>
      </c>
      <c r="O92" s="60">
        <v>468.53534698486328</v>
      </c>
      <c r="P92" s="60">
        <v>46.853534698486328</v>
      </c>
      <c r="Q92" s="60">
        <v>0.12864631414413452</v>
      </c>
      <c r="R92" s="60">
        <v>23.016651153564453</v>
      </c>
    </row>
    <row r="93" spans="1:18">
      <c r="A93" s="58" t="s">
        <v>519</v>
      </c>
      <c r="B93" t="s">
        <v>553</v>
      </c>
      <c r="C93" s="58" t="s">
        <v>133</v>
      </c>
      <c r="E93" s="91">
        <v>547</v>
      </c>
      <c r="F93" s="60" t="s">
        <v>554</v>
      </c>
      <c r="G93" s="60" t="s">
        <v>554</v>
      </c>
      <c r="H93" s="60" t="s">
        <v>554</v>
      </c>
      <c r="I93" s="60" t="s">
        <v>554</v>
      </c>
      <c r="J93" s="60" t="s">
        <v>554</v>
      </c>
      <c r="K93" s="60" t="s">
        <v>554</v>
      </c>
      <c r="L93" s="60" t="s">
        <v>554</v>
      </c>
      <c r="M93" s="60">
        <v>19.64996337890625</v>
      </c>
      <c r="N93" s="60">
        <v>1.964996337890625</v>
      </c>
      <c r="O93" s="60">
        <v>456.04267120361328</v>
      </c>
      <c r="P93" s="60">
        <v>45.604267120361328</v>
      </c>
      <c r="Q93" s="60">
        <v>0.11022095382213593</v>
      </c>
      <c r="R93" s="60">
        <v>23.208322525024414</v>
      </c>
    </row>
    <row r="94" spans="1:18">
      <c r="A94" s="58" t="s">
        <v>519</v>
      </c>
      <c r="B94" t="s">
        <v>553</v>
      </c>
      <c r="C94" s="58" t="s">
        <v>133</v>
      </c>
      <c r="E94" s="91">
        <v>1012</v>
      </c>
      <c r="F94" s="60" t="s">
        <v>554</v>
      </c>
      <c r="G94" s="60" t="s">
        <v>554</v>
      </c>
      <c r="H94" s="60" t="s">
        <v>554</v>
      </c>
      <c r="I94" s="60" t="s">
        <v>554</v>
      </c>
      <c r="J94" s="60" t="s">
        <v>554</v>
      </c>
      <c r="K94" s="60" t="s">
        <v>554</v>
      </c>
      <c r="L94" s="60" t="s">
        <v>554</v>
      </c>
      <c r="M94" s="60">
        <v>22.5834059715271</v>
      </c>
      <c r="N94" s="60">
        <v>2.25834059715271</v>
      </c>
      <c r="O94" s="60">
        <v>462.25017547607422</v>
      </c>
      <c r="P94" s="60">
        <v>46.225017547607422</v>
      </c>
      <c r="Q94" s="60">
        <v>0.12301984429359436</v>
      </c>
      <c r="R94" s="60">
        <v>20.468576431274414</v>
      </c>
    </row>
    <row r="95" spans="1:18">
      <c r="A95" s="58" t="s">
        <v>519</v>
      </c>
      <c r="B95" t="s">
        <v>553</v>
      </c>
      <c r="C95" s="58" t="s">
        <v>156</v>
      </c>
      <c r="D95" t="s">
        <v>545</v>
      </c>
      <c r="E95" s="67" t="s">
        <v>549</v>
      </c>
      <c r="F95" s="60" t="s">
        <v>554</v>
      </c>
      <c r="G95" s="60" t="s">
        <v>554</v>
      </c>
      <c r="H95" s="60" t="s">
        <v>554</v>
      </c>
      <c r="I95" s="60" t="s">
        <v>554</v>
      </c>
      <c r="J95" s="60" t="s">
        <v>554</v>
      </c>
      <c r="K95" s="60" t="s">
        <v>554</v>
      </c>
      <c r="L95" s="60" t="s">
        <v>554</v>
      </c>
      <c r="M95" s="60">
        <v>16.800196170806885</v>
      </c>
      <c r="N95" s="60">
        <v>1.6800196170806885</v>
      </c>
      <c r="O95" s="60">
        <v>455.87139129638672</v>
      </c>
      <c r="P95" s="60">
        <v>45.587139129638672</v>
      </c>
      <c r="Q95" s="60">
        <v>0.12124519795179367</v>
      </c>
      <c r="R95" s="60">
        <v>27.134885787963867</v>
      </c>
    </row>
    <row r="96" spans="1:18">
      <c r="A96" s="58" t="s">
        <v>519</v>
      </c>
      <c r="B96" t="s">
        <v>553</v>
      </c>
      <c r="C96" s="58" t="s">
        <v>156</v>
      </c>
      <c r="D96" t="s">
        <v>545</v>
      </c>
      <c r="E96" s="67" t="s">
        <v>550</v>
      </c>
      <c r="F96" s="60" t="s">
        <v>554</v>
      </c>
      <c r="G96" s="60" t="s">
        <v>554</v>
      </c>
      <c r="H96" s="60" t="s">
        <v>554</v>
      </c>
      <c r="I96" s="60" t="s">
        <v>554</v>
      </c>
      <c r="J96" s="60" t="s">
        <v>554</v>
      </c>
      <c r="K96" s="60" t="s">
        <v>554</v>
      </c>
      <c r="L96" s="60" t="s">
        <v>554</v>
      </c>
      <c r="M96" s="60">
        <v>22.969210147857666</v>
      </c>
      <c r="N96" s="60">
        <v>2.2969210147857666</v>
      </c>
      <c r="O96" s="60">
        <v>468.09425354003906</v>
      </c>
      <c r="P96" s="60">
        <v>46.809425354003906</v>
      </c>
      <c r="Q96" s="60">
        <v>0.17838560044765472</v>
      </c>
      <c r="R96" s="60">
        <v>20.379205703735352</v>
      </c>
    </row>
    <row r="97" spans="1:18">
      <c r="A97" s="58" t="s">
        <v>519</v>
      </c>
      <c r="B97" t="s">
        <v>553</v>
      </c>
      <c r="C97" s="58" t="s">
        <v>156</v>
      </c>
      <c r="D97" t="s">
        <v>546</v>
      </c>
      <c r="E97" s="67" t="s">
        <v>551</v>
      </c>
      <c r="F97" s="60" t="s">
        <v>554</v>
      </c>
      <c r="G97" s="60" t="s">
        <v>554</v>
      </c>
      <c r="H97" s="60" t="s">
        <v>554</v>
      </c>
      <c r="I97" s="60" t="s">
        <v>554</v>
      </c>
      <c r="J97" s="60" t="s">
        <v>554</v>
      </c>
      <c r="K97" s="60" t="s">
        <v>554</v>
      </c>
      <c r="L97" s="60" t="s">
        <v>554</v>
      </c>
      <c r="M97" s="60">
        <v>22.283139228820801</v>
      </c>
      <c r="N97" s="60">
        <v>2.2283139228820801</v>
      </c>
      <c r="O97" s="60">
        <v>474.75860595703125</v>
      </c>
      <c r="P97" s="60">
        <v>47.475860595703125</v>
      </c>
      <c r="Q97" s="60">
        <v>0.13125123083591461</v>
      </c>
      <c r="R97" s="60">
        <v>21.305732727050781</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D67"/>
  <sheetViews>
    <sheetView topLeftCell="A21" workbookViewId="0">
      <selection activeCell="A34" sqref="A1:V38"/>
    </sheetView>
  </sheetViews>
  <sheetFormatPr defaultColWidth="11" defaultRowHeight="12.75"/>
  <cols>
    <col min="2" max="2" width="28.375" customWidth="1"/>
    <col min="3" max="3" width="22" customWidth="1"/>
  </cols>
  <sheetData>
    <row r="1" spans="1:4">
      <c r="A1" t="s">
        <v>557</v>
      </c>
    </row>
    <row r="4" spans="1:4">
      <c r="A4" s="19" t="s">
        <v>411</v>
      </c>
    </row>
    <row r="5" spans="1:4">
      <c r="A5" s="19" t="s">
        <v>159</v>
      </c>
    </row>
    <row r="6" spans="1:4">
      <c r="A6" s="19" t="s">
        <v>558</v>
      </c>
    </row>
    <row r="7" spans="1:4">
      <c r="A7" s="19" t="s">
        <v>556</v>
      </c>
    </row>
    <row r="8" spans="1:4">
      <c r="A8" s="19"/>
    </row>
    <row r="9" spans="1:4">
      <c r="A9" s="19"/>
    </row>
    <row r="10" spans="1:4">
      <c r="A10" s="19" t="s">
        <v>413</v>
      </c>
    </row>
    <row r="11" spans="1:4">
      <c r="A11" s="19" t="s">
        <v>160</v>
      </c>
    </row>
    <row r="12" spans="1:4">
      <c r="A12" s="19" t="s">
        <v>161</v>
      </c>
    </row>
    <row r="13" spans="1:4">
      <c r="A13" s="19" t="s">
        <v>412</v>
      </c>
      <c r="D13" s="19"/>
    </row>
    <row r="14" spans="1:4">
      <c r="A14" s="19"/>
      <c r="D14" s="19"/>
    </row>
    <row r="15" spans="1:4">
      <c r="A15" s="19" t="s">
        <v>162</v>
      </c>
    </row>
    <row r="16" spans="1:4">
      <c r="A16" s="19" t="s">
        <v>163</v>
      </c>
    </row>
    <row r="17" spans="1:3">
      <c r="A17" s="19"/>
    </row>
    <row r="18" spans="1:3">
      <c r="A18" s="19" t="s">
        <v>166</v>
      </c>
    </row>
    <row r="19" spans="1:3">
      <c r="A19" s="19" t="s">
        <v>167</v>
      </c>
    </row>
    <row r="20" spans="1:3">
      <c r="A20" s="19"/>
    </row>
    <row r="21" spans="1:3">
      <c r="A21" s="19" t="s">
        <v>168</v>
      </c>
    </row>
    <row r="22" spans="1:3">
      <c r="A22" s="19"/>
    </row>
    <row r="23" spans="1:3">
      <c r="A23" s="19" t="s">
        <v>169</v>
      </c>
    </row>
    <row r="24" spans="1:3">
      <c r="A24" s="19"/>
    </row>
    <row r="25" spans="1:3">
      <c r="A25" s="19" t="s">
        <v>164</v>
      </c>
    </row>
    <row r="26" spans="1:3">
      <c r="A26" s="19"/>
    </row>
    <row r="27" spans="1:3">
      <c r="A27" s="19" t="s">
        <v>165</v>
      </c>
    </row>
    <row r="28" spans="1:3">
      <c r="A28" s="19"/>
    </row>
    <row r="30" spans="1:3">
      <c r="A30" s="92" t="s">
        <v>158</v>
      </c>
      <c r="B30" s="93"/>
      <c r="C30" s="93"/>
    </row>
    <row r="31" spans="1:3">
      <c r="A31" s="94" t="s">
        <v>416</v>
      </c>
      <c r="B31" s="95"/>
      <c r="C31" s="30" t="s">
        <v>415</v>
      </c>
    </row>
    <row r="32" spans="1:3">
      <c r="A32" s="93" t="s">
        <v>14</v>
      </c>
      <c r="B32" s="93"/>
      <c r="C32" s="93"/>
    </row>
    <row r="33" spans="1:3">
      <c r="A33" s="30"/>
      <c r="B33" s="30"/>
      <c r="C33" s="30"/>
    </row>
    <row r="34" spans="1:3">
      <c r="A34" s="82" t="s">
        <v>559</v>
      </c>
      <c r="B34" s="30"/>
      <c r="C34" s="30"/>
    </row>
    <row r="35" spans="1:3">
      <c r="A35" s="45" t="s">
        <v>555</v>
      </c>
      <c r="B35" s="30"/>
      <c r="C35" s="30"/>
    </row>
    <row r="36" spans="1:3">
      <c r="A36" s="30"/>
      <c r="B36" s="30"/>
      <c r="C36" s="30"/>
    </row>
    <row r="37" spans="1:3">
      <c r="A37" s="30"/>
      <c r="B37" s="30"/>
      <c r="C37" s="30"/>
    </row>
    <row r="38" spans="1:3">
      <c r="A38" s="2"/>
      <c r="B38" s="2"/>
      <c r="C38" s="2"/>
    </row>
    <row r="39" spans="1:3">
      <c r="A39" s="3" t="s">
        <v>15</v>
      </c>
      <c r="B39" s="3" t="s">
        <v>16</v>
      </c>
      <c r="C39" s="3" t="s">
        <v>17</v>
      </c>
    </row>
    <row r="40" spans="1:3">
      <c r="A40" s="2" t="s">
        <v>18</v>
      </c>
      <c r="B40" s="2" t="s">
        <v>19</v>
      </c>
      <c r="C40" s="4" t="s">
        <v>20</v>
      </c>
    </row>
    <row r="41" spans="1:3">
      <c r="A41" s="2" t="s">
        <v>21</v>
      </c>
      <c r="B41" s="2" t="s">
        <v>122</v>
      </c>
      <c r="C41" s="4" t="s">
        <v>23</v>
      </c>
    </row>
    <row r="42" spans="1:3">
      <c r="A42" s="2" t="s">
        <v>24</v>
      </c>
      <c r="B42" s="2" t="s">
        <v>25</v>
      </c>
      <c r="C42" s="4" t="s">
        <v>26</v>
      </c>
    </row>
    <row r="43" spans="1:3">
      <c r="A43" s="2" t="s">
        <v>27</v>
      </c>
      <c r="B43" s="2" t="s">
        <v>29</v>
      </c>
      <c r="C43" s="4" t="s">
        <v>30</v>
      </c>
    </row>
    <row r="44" spans="1:3">
      <c r="A44" s="2" t="s">
        <v>31</v>
      </c>
      <c r="B44" s="2" t="s">
        <v>32</v>
      </c>
      <c r="C44" s="4" t="s">
        <v>90</v>
      </c>
    </row>
    <row r="45" spans="1:3">
      <c r="A45" s="2" t="s">
        <v>91</v>
      </c>
      <c r="B45" s="2" t="s">
        <v>92</v>
      </c>
      <c r="C45" s="4" t="s">
        <v>33</v>
      </c>
    </row>
    <row r="46" spans="1:3">
      <c r="A46" s="2" t="s">
        <v>34</v>
      </c>
      <c r="B46" s="2" t="s">
        <v>35</v>
      </c>
      <c r="C46" s="4" t="s">
        <v>36</v>
      </c>
    </row>
    <row r="47" spans="1:3">
      <c r="A47" s="2" t="s">
        <v>37</v>
      </c>
      <c r="B47" s="2" t="s">
        <v>38</v>
      </c>
      <c r="C47" s="4" t="s">
        <v>39</v>
      </c>
    </row>
    <row r="48" spans="1:3">
      <c r="A48" s="2" t="s">
        <v>40</v>
      </c>
      <c r="B48" s="2" t="s">
        <v>41</v>
      </c>
      <c r="C48" s="4" t="s">
        <v>42</v>
      </c>
    </row>
    <row r="49" spans="1:3">
      <c r="A49" s="2" t="s">
        <v>43</v>
      </c>
      <c r="B49" s="2" t="s">
        <v>59</v>
      </c>
      <c r="C49" s="4" t="s">
        <v>60</v>
      </c>
    </row>
    <row r="50" spans="1:3">
      <c r="A50" s="2" t="s">
        <v>61</v>
      </c>
      <c r="B50" s="2" t="s">
        <v>62</v>
      </c>
      <c r="C50" s="4" t="s">
        <v>63</v>
      </c>
    </row>
    <row r="51" spans="1:3">
      <c r="A51" s="2" t="s">
        <v>64</v>
      </c>
      <c r="B51" s="2" t="s">
        <v>65</v>
      </c>
      <c r="C51" s="4" t="s">
        <v>66</v>
      </c>
    </row>
    <row r="52" spans="1:3">
      <c r="A52" s="2" t="s">
        <v>67</v>
      </c>
      <c r="B52" s="2" t="s">
        <v>68</v>
      </c>
      <c r="C52" s="4" t="s">
        <v>69</v>
      </c>
    </row>
    <row r="53" spans="1:3">
      <c r="A53" s="2" t="s">
        <v>70</v>
      </c>
      <c r="B53" s="2" t="s">
        <v>108</v>
      </c>
      <c r="C53" s="4" t="s">
        <v>109</v>
      </c>
    </row>
    <row r="54" spans="1:3">
      <c r="A54" s="2" t="s">
        <v>110</v>
      </c>
      <c r="B54" s="2" t="s">
        <v>111</v>
      </c>
      <c r="C54" s="4" t="s">
        <v>112</v>
      </c>
    </row>
    <row r="55" spans="1:3">
      <c r="A55" s="2" t="s">
        <v>113</v>
      </c>
      <c r="B55" s="2" t="s">
        <v>114</v>
      </c>
      <c r="C55" s="4" t="s">
        <v>115</v>
      </c>
    </row>
    <row r="56" spans="1:3">
      <c r="A56" s="2" t="s">
        <v>116</v>
      </c>
      <c r="B56" s="2" t="s">
        <v>71</v>
      </c>
      <c r="C56" s="4" t="s">
        <v>72</v>
      </c>
    </row>
    <row r="57" spans="1:3">
      <c r="A57" s="2" t="s">
        <v>73</v>
      </c>
      <c r="B57" s="2" t="s">
        <v>74</v>
      </c>
      <c r="C57" s="4" t="s">
        <v>75</v>
      </c>
    </row>
    <row r="58" spans="1:3">
      <c r="A58" s="2" t="s">
        <v>76</v>
      </c>
      <c r="B58" s="2" t="s">
        <v>86</v>
      </c>
      <c r="C58" s="4" t="s">
        <v>87</v>
      </c>
    </row>
    <row r="59" spans="1:3">
      <c r="A59" s="2" t="s">
        <v>88</v>
      </c>
      <c r="B59" s="2" t="s">
        <v>89</v>
      </c>
      <c r="C59" s="4"/>
    </row>
    <row r="60" spans="1:3">
      <c r="A60" s="2" t="s">
        <v>93</v>
      </c>
      <c r="B60" s="2" t="s">
        <v>94</v>
      </c>
      <c r="C60" s="4" t="s">
        <v>95</v>
      </c>
    </row>
    <row r="61" spans="1:3">
      <c r="A61" s="2" t="s">
        <v>96</v>
      </c>
      <c r="B61" s="2" t="s">
        <v>97</v>
      </c>
      <c r="C61" s="4" t="s">
        <v>98</v>
      </c>
    </row>
    <row r="62" spans="1:3">
      <c r="A62" s="2" t="s">
        <v>99</v>
      </c>
      <c r="B62" s="2" t="s">
        <v>100</v>
      </c>
      <c r="C62" s="4" t="s">
        <v>101</v>
      </c>
    </row>
    <row r="63" spans="1:3">
      <c r="A63" s="2" t="s">
        <v>102</v>
      </c>
      <c r="B63" s="2" t="s">
        <v>103</v>
      </c>
      <c r="C63" s="4" t="s">
        <v>104</v>
      </c>
    </row>
    <row r="64" spans="1:3">
      <c r="A64" s="2" t="s">
        <v>105</v>
      </c>
      <c r="B64" s="2" t="s">
        <v>106</v>
      </c>
      <c r="C64" s="4" t="s">
        <v>107</v>
      </c>
    </row>
    <row r="67" spans="1:1">
      <c r="A67" s="15" t="s">
        <v>13</v>
      </c>
    </row>
  </sheetData>
  <mergeCells count="3">
    <mergeCell ref="A30:C30"/>
    <mergeCell ref="A31:B31"/>
    <mergeCell ref="A32:C32"/>
  </mergeCells>
  <phoneticPr fontId="5" type="noConversion"/>
  <pageMargins left="0.75" right="0.75" top="1" bottom="1" header="0.5" footer="0.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A26"/>
  <sheetViews>
    <sheetView topLeftCell="A18" zoomScale="150" workbookViewId="0">
      <selection activeCell="C30" sqref="C30"/>
    </sheetView>
  </sheetViews>
  <sheetFormatPr defaultColWidth="11" defaultRowHeight="15"/>
  <cols>
    <col min="1" max="1" width="10.75" style="16"/>
  </cols>
  <sheetData>
    <row r="1" spans="1:1">
      <c r="A1" s="16" t="s">
        <v>417</v>
      </c>
    </row>
    <row r="2" spans="1:1">
      <c r="A2" s="16" t="s">
        <v>418</v>
      </c>
    </row>
    <row r="3" spans="1:1">
      <c r="A3" s="16" t="s">
        <v>419</v>
      </c>
    </row>
    <row r="5" spans="1:1">
      <c r="A5" s="16" t="s">
        <v>10</v>
      </c>
    </row>
    <row r="7" spans="1:1">
      <c r="A7" s="16" t="s">
        <v>11</v>
      </c>
    </row>
    <row r="9" spans="1:1">
      <c r="A9" s="16" t="s">
        <v>1</v>
      </c>
    </row>
    <row r="10" spans="1:1">
      <c r="A10" s="16" t="s">
        <v>0</v>
      </c>
    </row>
    <row r="11" spans="1:1">
      <c r="A11" s="16" t="s">
        <v>2</v>
      </c>
    </row>
    <row r="13" spans="1:1">
      <c r="A13" s="16" t="s">
        <v>8</v>
      </c>
    </row>
    <row r="15" spans="1:1">
      <c r="A15" s="16" t="s">
        <v>9</v>
      </c>
    </row>
    <row r="17" spans="1:1">
      <c r="A17" s="16" t="s">
        <v>7</v>
      </c>
    </row>
    <row r="19" spans="1:1">
      <c r="A19" s="16" t="s">
        <v>3</v>
      </c>
    </row>
    <row r="20" spans="1:1">
      <c r="A20" s="16" t="s">
        <v>4</v>
      </c>
    </row>
    <row r="22" spans="1:1">
      <c r="A22" s="16" t="s">
        <v>5</v>
      </c>
    </row>
    <row r="24" spans="1:1">
      <c r="A24" s="16" t="s">
        <v>6</v>
      </c>
    </row>
    <row r="26" spans="1:1">
      <c r="A26" s="18"/>
    </row>
  </sheetData>
  <phoneticPr fontId="9" type="noConversion"/>
  <pageMargins left="0.75" right="0.75" top="1" bottom="1" header="0.5" footer="0.5"/>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1:H47"/>
  <sheetViews>
    <sheetView workbookViewId="0">
      <selection activeCell="E1" sqref="E1:F1"/>
    </sheetView>
  </sheetViews>
  <sheetFormatPr defaultRowHeight="15"/>
  <cols>
    <col min="1" max="4" width="9" style="38"/>
    <col min="5" max="5" width="20.375" style="38" customWidth="1"/>
    <col min="6" max="6" width="16.375" style="38" bestFit="1" customWidth="1"/>
    <col min="7" max="7" width="19.625" style="38" customWidth="1"/>
    <col min="8" max="8" width="14" style="38" customWidth="1"/>
    <col min="9" max="16384" width="9" style="38"/>
  </cols>
  <sheetData>
    <row r="1" spans="1:8">
      <c r="A1" s="37" t="s">
        <v>185</v>
      </c>
      <c r="E1" s="38" t="s">
        <v>189</v>
      </c>
    </row>
    <row r="2" spans="1:8" ht="32.25" customHeight="1">
      <c r="A2" s="38" t="s">
        <v>186</v>
      </c>
      <c r="B2" s="39" t="s">
        <v>187</v>
      </c>
      <c r="C2" s="39" t="s">
        <v>144</v>
      </c>
      <c r="D2" s="39" t="s">
        <v>188</v>
      </c>
      <c r="E2" s="39" t="s">
        <v>189</v>
      </c>
      <c r="F2" s="39" t="s">
        <v>190</v>
      </c>
      <c r="G2" s="39" t="s">
        <v>191</v>
      </c>
      <c r="H2" s="40" t="s">
        <v>192</v>
      </c>
    </row>
    <row r="3" spans="1:8">
      <c r="A3" s="38">
        <v>1</v>
      </c>
      <c r="B3" s="38" t="s">
        <v>146</v>
      </c>
      <c r="C3" s="38" t="s">
        <v>147</v>
      </c>
      <c r="D3" s="38">
        <v>1422</v>
      </c>
      <c r="E3" s="38">
        <v>0.28889999999999999</v>
      </c>
      <c r="F3" s="38">
        <v>14.8202</v>
      </c>
      <c r="G3" s="38">
        <v>66.463700000000003</v>
      </c>
      <c r="H3" s="38">
        <f>G3-F3</f>
        <v>51.643500000000003</v>
      </c>
    </row>
    <row r="4" spans="1:8">
      <c r="A4" s="38">
        <v>2</v>
      </c>
      <c r="B4" s="38" t="s">
        <v>148</v>
      </c>
      <c r="C4" s="38" t="s">
        <v>149</v>
      </c>
      <c r="D4" s="38">
        <v>270</v>
      </c>
      <c r="E4" s="38">
        <v>0.26629999999999998</v>
      </c>
      <c r="F4" s="38">
        <v>14.5905</v>
      </c>
      <c r="G4" s="38">
        <v>66.251499999999993</v>
      </c>
      <c r="H4" s="38">
        <f t="shared" ref="H4:H47" si="0">G4-F4</f>
        <v>51.660999999999994</v>
      </c>
    </row>
    <row r="5" spans="1:8">
      <c r="A5" s="38">
        <v>3</v>
      </c>
      <c r="B5" s="38" t="s">
        <v>146</v>
      </c>
      <c r="C5" s="38" t="s">
        <v>147</v>
      </c>
      <c r="D5" s="38">
        <v>848</v>
      </c>
      <c r="E5" s="38">
        <v>0.24970000000000001</v>
      </c>
      <c r="F5" s="38">
        <v>14.7935</v>
      </c>
      <c r="G5" s="38">
        <v>65.492199999999997</v>
      </c>
      <c r="H5" s="38">
        <f t="shared" si="0"/>
        <v>50.698699999999995</v>
      </c>
    </row>
    <row r="6" spans="1:8">
      <c r="A6" s="38">
        <v>4</v>
      </c>
      <c r="B6" s="38" t="s">
        <v>150</v>
      </c>
      <c r="C6" s="38" t="s">
        <v>147</v>
      </c>
      <c r="D6" s="38">
        <v>1346</v>
      </c>
      <c r="E6" s="38">
        <v>0.25130000000000002</v>
      </c>
      <c r="F6" s="38">
        <v>14.6958</v>
      </c>
      <c r="G6" s="38">
        <v>65.860699999999994</v>
      </c>
      <c r="H6" s="38">
        <f t="shared" si="0"/>
        <v>51.164899999999996</v>
      </c>
    </row>
    <row r="7" spans="1:8">
      <c r="A7" s="38">
        <v>5</v>
      </c>
      <c r="B7" s="38" t="s">
        <v>150</v>
      </c>
      <c r="C7" s="38" t="s">
        <v>151</v>
      </c>
      <c r="D7" s="38">
        <v>8017</v>
      </c>
      <c r="E7" s="38">
        <v>0.28439999999999999</v>
      </c>
      <c r="F7" s="38">
        <v>14.4274</v>
      </c>
      <c r="G7" s="38">
        <v>65.282200000000003</v>
      </c>
      <c r="H7" s="38">
        <f t="shared" si="0"/>
        <v>50.854800000000004</v>
      </c>
    </row>
    <row r="8" spans="1:8">
      <c r="A8" s="38">
        <v>6</v>
      </c>
      <c r="B8" s="38" t="s">
        <v>152</v>
      </c>
      <c r="C8" s="38" t="s">
        <v>149</v>
      </c>
      <c r="D8" s="38">
        <v>77</v>
      </c>
      <c r="E8" s="38">
        <v>0.26619999999999999</v>
      </c>
      <c r="F8" s="38">
        <v>14.5655</v>
      </c>
      <c r="G8" s="38">
        <v>64.294700000000006</v>
      </c>
      <c r="H8" s="38">
        <f t="shared" si="0"/>
        <v>49.729200000000006</v>
      </c>
    </row>
    <row r="9" spans="1:8">
      <c r="A9" s="38">
        <v>7</v>
      </c>
      <c r="B9" s="38" t="s">
        <v>148</v>
      </c>
      <c r="C9" s="38" t="s">
        <v>151</v>
      </c>
      <c r="D9" s="38">
        <v>173</v>
      </c>
      <c r="E9" s="38">
        <v>0.25840000000000002</v>
      </c>
      <c r="F9" s="38">
        <v>14.695499999999999</v>
      </c>
      <c r="G9" s="38">
        <v>65.863799999999998</v>
      </c>
      <c r="H9" s="38">
        <f t="shared" si="0"/>
        <v>51.168300000000002</v>
      </c>
    </row>
    <row r="10" spans="1:8">
      <c r="A10" s="38">
        <v>8</v>
      </c>
      <c r="B10" s="38" t="s">
        <v>153</v>
      </c>
      <c r="C10" s="38" t="s">
        <v>132</v>
      </c>
      <c r="D10" s="38">
        <v>1465</v>
      </c>
      <c r="E10" s="38">
        <v>0.27539999999999998</v>
      </c>
      <c r="F10" s="38">
        <v>14.6577</v>
      </c>
      <c r="G10" s="38">
        <v>66.162700000000001</v>
      </c>
      <c r="H10" s="38">
        <f t="shared" si="0"/>
        <v>51.505000000000003</v>
      </c>
    </row>
    <row r="11" spans="1:8">
      <c r="A11" s="38">
        <v>9</v>
      </c>
      <c r="B11" s="38" t="s">
        <v>148</v>
      </c>
      <c r="C11" s="38" t="s">
        <v>154</v>
      </c>
      <c r="D11" s="38">
        <v>1466</v>
      </c>
      <c r="E11" s="38">
        <v>0.28989999999999999</v>
      </c>
      <c r="F11" s="38">
        <v>14.521800000000001</v>
      </c>
      <c r="G11" s="38">
        <v>65.946200000000005</v>
      </c>
      <c r="H11" s="38">
        <f t="shared" si="0"/>
        <v>51.424400000000006</v>
      </c>
    </row>
    <row r="12" spans="1:8">
      <c r="A12" s="38">
        <v>10</v>
      </c>
      <c r="B12" s="38" t="s">
        <v>148</v>
      </c>
      <c r="C12" s="38" t="s">
        <v>132</v>
      </c>
      <c r="D12" s="38">
        <v>244</v>
      </c>
      <c r="E12" s="38">
        <v>0.25719999999999998</v>
      </c>
      <c r="F12" s="38">
        <v>14.6517</v>
      </c>
      <c r="G12" s="38">
        <v>65.544899999999998</v>
      </c>
      <c r="H12" s="38">
        <f t="shared" si="0"/>
        <v>50.8932</v>
      </c>
    </row>
    <row r="13" spans="1:8">
      <c r="A13" s="38">
        <v>11</v>
      </c>
      <c r="B13" s="38" t="s">
        <v>152</v>
      </c>
      <c r="C13" s="38" t="s">
        <v>151</v>
      </c>
      <c r="D13" s="38">
        <v>175</v>
      </c>
      <c r="E13" s="38">
        <v>0.26900000000000002</v>
      </c>
      <c r="F13" s="38">
        <v>14.6594</v>
      </c>
      <c r="G13" s="38">
        <v>65.737399999999994</v>
      </c>
      <c r="H13" s="38">
        <f t="shared" si="0"/>
        <v>51.077999999999996</v>
      </c>
    </row>
    <row r="14" spans="1:8">
      <c r="A14" s="38">
        <v>12</v>
      </c>
      <c r="B14" s="38" t="s">
        <v>148</v>
      </c>
      <c r="C14" s="38" t="s">
        <v>155</v>
      </c>
      <c r="D14" s="38">
        <v>1451</v>
      </c>
      <c r="E14" s="38">
        <v>0.2707</v>
      </c>
      <c r="F14" s="38">
        <v>14.723100000000001</v>
      </c>
      <c r="G14" s="38">
        <v>64.649699999999996</v>
      </c>
      <c r="H14" s="38">
        <f t="shared" si="0"/>
        <v>49.926599999999993</v>
      </c>
    </row>
    <row r="15" spans="1:8">
      <c r="A15" s="38">
        <v>13</v>
      </c>
      <c r="B15" s="38" t="s">
        <v>150</v>
      </c>
      <c r="C15" s="38" t="s">
        <v>132</v>
      </c>
      <c r="D15" s="38">
        <v>8096</v>
      </c>
      <c r="E15" s="38">
        <v>0.29520000000000002</v>
      </c>
      <c r="F15" s="38">
        <v>14.7484</v>
      </c>
      <c r="G15" s="38">
        <v>66.331599999999995</v>
      </c>
      <c r="H15" s="38">
        <f t="shared" si="0"/>
        <v>51.583199999999991</v>
      </c>
    </row>
    <row r="16" spans="1:8">
      <c r="A16" s="38">
        <v>14</v>
      </c>
      <c r="B16" s="38" t="s">
        <v>150</v>
      </c>
      <c r="C16" s="38" t="s">
        <v>149</v>
      </c>
      <c r="D16" s="38">
        <v>61</v>
      </c>
      <c r="E16" s="38">
        <v>0.2848</v>
      </c>
      <c r="F16" s="38">
        <v>14.7006</v>
      </c>
      <c r="G16" s="38">
        <v>65.793099999999995</v>
      </c>
      <c r="H16" s="38">
        <f t="shared" si="0"/>
        <v>51.092499999999994</v>
      </c>
    </row>
    <row r="17" spans="1:8">
      <c r="A17" s="38">
        <v>15</v>
      </c>
      <c r="B17" s="38" t="s">
        <v>148</v>
      </c>
      <c r="C17" s="38" t="s">
        <v>147</v>
      </c>
      <c r="D17" s="38">
        <v>540</v>
      </c>
      <c r="E17" s="38">
        <v>0.22159999999999999</v>
      </c>
      <c r="F17" s="38">
        <v>14.803100000000001</v>
      </c>
      <c r="G17" s="38">
        <v>66.275199999999998</v>
      </c>
      <c r="H17" s="38">
        <f t="shared" si="0"/>
        <v>51.472099999999998</v>
      </c>
    </row>
    <row r="18" spans="1:8">
      <c r="A18" s="38">
        <v>16</v>
      </c>
      <c r="B18" s="38" t="s">
        <v>148</v>
      </c>
      <c r="C18" s="38" t="s">
        <v>155</v>
      </c>
      <c r="D18" s="38">
        <v>30</v>
      </c>
      <c r="E18" s="38">
        <v>0.29980000000000001</v>
      </c>
      <c r="F18" s="38">
        <v>14.805199999999999</v>
      </c>
      <c r="G18" s="38">
        <v>65.836500000000001</v>
      </c>
      <c r="H18" s="38">
        <f t="shared" si="0"/>
        <v>51.031300000000002</v>
      </c>
    </row>
    <row r="19" spans="1:8">
      <c r="A19" s="38">
        <v>17</v>
      </c>
      <c r="B19" s="38" t="s">
        <v>148</v>
      </c>
      <c r="C19" s="38" t="s">
        <v>147</v>
      </c>
      <c r="D19" s="38">
        <v>555</v>
      </c>
      <c r="E19" s="38">
        <v>0.27010000000000001</v>
      </c>
      <c r="F19" s="38">
        <v>14.6859</v>
      </c>
      <c r="G19" s="38">
        <v>65.241399999999999</v>
      </c>
      <c r="H19" s="38">
        <f t="shared" si="0"/>
        <v>50.555499999999995</v>
      </c>
    </row>
    <row r="20" spans="1:8">
      <c r="A20" s="38">
        <v>18</v>
      </c>
      <c r="B20" s="38" t="s">
        <v>152</v>
      </c>
      <c r="C20" s="38" t="s">
        <v>151</v>
      </c>
      <c r="D20" s="38">
        <v>196</v>
      </c>
      <c r="E20" s="38">
        <v>0.27560000000000001</v>
      </c>
      <c r="F20" s="38">
        <v>14.8803</v>
      </c>
      <c r="G20" s="38">
        <v>69.563500000000005</v>
      </c>
      <c r="H20" s="38">
        <f t="shared" si="0"/>
        <v>54.683200000000006</v>
      </c>
    </row>
    <row r="21" spans="1:8">
      <c r="A21" s="38">
        <v>19</v>
      </c>
      <c r="B21" s="38" t="s">
        <v>153</v>
      </c>
      <c r="C21" s="38" t="s">
        <v>149</v>
      </c>
      <c r="D21" s="38">
        <v>8326</v>
      </c>
      <c r="E21" s="38">
        <v>0.2135</v>
      </c>
      <c r="F21" s="38">
        <v>14.9793</v>
      </c>
      <c r="G21" s="38">
        <v>66.258499999999998</v>
      </c>
      <c r="H21" s="38">
        <f t="shared" si="0"/>
        <v>51.279199999999996</v>
      </c>
    </row>
    <row r="22" spans="1:8">
      <c r="A22" s="38">
        <v>20</v>
      </c>
      <c r="B22" s="38" t="s">
        <v>146</v>
      </c>
      <c r="C22" s="38" t="s">
        <v>149</v>
      </c>
      <c r="D22" s="38">
        <v>1419</v>
      </c>
      <c r="E22" s="38">
        <v>0.29459999999999997</v>
      </c>
      <c r="F22" s="38">
        <v>14.658099999999999</v>
      </c>
      <c r="G22" s="38">
        <v>66.197299999999998</v>
      </c>
      <c r="H22" s="38">
        <f t="shared" si="0"/>
        <v>51.539200000000001</v>
      </c>
    </row>
    <row r="23" spans="1:8">
      <c r="A23" s="38">
        <v>21</v>
      </c>
      <c r="B23" s="38" t="s">
        <v>152</v>
      </c>
      <c r="C23" s="38" t="s">
        <v>155</v>
      </c>
      <c r="D23" s="38">
        <v>330</v>
      </c>
      <c r="E23" s="38">
        <v>0.21249999999999999</v>
      </c>
      <c r="F23" s="38">
        <v>14.7759</v>
      </c>
      <c r="G23" s="38">
        <v>65.591300000000004</v>
      </c>
      <c r="H23" s="38">
        <f t="shared" si="0"/>
        <v>50.815400000000004</v>
      </c>
    </row>
    <row r="24" spans="1:8">
      <c r="A24" s="38">
        <v>22</v>
      </c>
      <c r="B24" s="38" t="s">
        <v>153</v>
      </c>
      <c r="C24" s="38" t="s">
        <v>155</v>
      </c>
      <c r="D24" s="38">
        <v>8288</v>
      </c>
      <c r="E24" s="38">
        <v>0.27860000000000001</v>
      </c>
      <c r="F24" s="38">
        <v>14.616099999999999</v>
      </c>
      <c r="G24" s="38">
        <v>65.610399999999998</v>
      </c>
      <c r="H24" s="38">
        <f t="shared" si="0"/>
        <v>50.994299999999996</v>
      </c>
    </row>
    <row r="25" spans="1:8">
      <c r="A25" s="38">
        <v>23</v>
      </c>
      <c r="B25" s="38" t="s">
        <v>153</v>
      </c>
      <c r="C25" s="38" t="s">
        <v>151</v>
      </c>
      <c r="D25" s="38">
        <v>1467</v>
      </c>
      <c r="E25" s="38">
        <v>0.28050000000000003</v>
      </c>
      <c r="F25" s="38">
        <v>14.4375</v>
      </c>
      <c r="G25" s="38">
        <v>65.085599999999999</v>
      </c>
      <c r="H25" s="38">
        <f t="shared" si="0"/>
        <v>50.648099999999999</v>
      </c>
    </row>
    <row r="26" spans="1:8">
      <c r="A26" s="38">
        <v>24</v>
      </c>
      <c r="B26" s="38" t="s">
        <v>152</v>
      </c>
      <c r="C26" s="38" t="s">
        <v>149</v>
      </c>
      <c r="D26" s="38">
        <v>46</v>
      </c>
      <c r="E26" s="38">
        <v>0.22450000000000001</v>
      </c>
      <c r="F26" s="38">
        <v>14.883599999999999</v>
      </c>
      <c r="G26" s="38">
        <v>66.545400000000001</v>
      </c>
      <c r="H26" s="38">
        <f t="shared" si="0"/>
        <v>51.661799999999999</v>
      </c>
    </row>
    <row r="27" spans="1:8">
      <c r="A27" s="38">
        <v>25</v>
      </c>
      <c r="B27" s="38" t="s">
        <v>153</v>
      </c>
      <c r="C27" s="38" t="s">
        <v>132</v>
      </c>
      <c r="D27" s="38">
        <v>811</v>
      </c>
      <c r="E27" s="38">
        <v>0.2984</v>
      </c>
      <c r="F27" s="38">
        <v>14.6035</v>
      </c>
      <c r="G27" s="38">
        <v>65.881100000000004</v>
      </c>
      <c r="H27" s="38">
        <f t="shared" si="0"/>
        <v>51.277600000000007</v>
      </c>
    </row>
    <row r="28" spans="1:8">
      <c r="A28" s="38">
        <v>26</v>
      </c>
      <c r="B28" s="38" t="s">
        <v>152</v>
      </c>
      <c r="C28" s="38" t="s">
        <v>155</v>
      </c>
      <c r="D28" s="38">
        <v>315</v>
      </c>
      <c r="E28" s="38">
        <v>0.22969999999999999</v>
      </c>
      <c r="F28" s="38">
        <v>14.406700000000001</v>
      </c>
      <c r="G28" s="38">
        <v>65.8733</v>
      </c>
      <c r="H28" s="38">
        <f t="shared" si="0"/>
        <v>51.4666</v>
      </c>
    </row>
    <row r="29" spans="1:8">
      <c r="A29" s="38">
        <v>27</v>
      </c>
      <c r="B29" s="38" t="s">
        <v>152</v>
      </c>
      <c r="C29" s="38" t="s">
        <v>151</v>
      </c>
      <c r="D29" s="38">
        <v>184</v>
      </c>
      <c r="E29" s="38">
        <v>0.28760000000000002</v>
      </c>
      <c r="F29" s="38">
        <v>14.7563</v>
      </c>
      <c r="G29" s="38">
        <v>66.317700000000002</v>
      </c>
      <c r="H29" s="38">
        <f t="shared" si="0"/>
        <v>51.561400000000006</v>
      </c>
    </row>
    <row r="30" spans="1:8">
      <c r="A30" s="38">
        <v>28</v>
      </c>
      <c r="B30" s="38" t="s">
        <v>152</v>
      </c>
      <c r="C30" s="38" t="s">
        <v>149</v>
      </c>
      <c r="D30" s="38">
        <v>79</v>
      </c>
      <c r="E30" s="38">
        <v>0.21010000000000001</v>
      </c>
      <c r="F30" s="38">
        <v>14.7333</v>
      </c>
      <c r="G30" s="38">
        <v>65.141599999999997</v>
      </c>
      <c r="H30" s="38">
        <f t="shared" si="0"/>
        <v>50.408299999999997</v>
      </c>
    </row>
    <row r="31" spans="1:8">
      <c r="A31" s="38">
        <v>29</v>
      </c>
      <c r="B31" s="38" t="s">
        <v>152</v>
      </c>
      <c r="C31" s="38" t="s">
        <v>151</v>
      </c>
      <c r="D31" s="38">
        <v>179</v>
      </c>
      <c r="E31" s="38">
        <v>0.2291</v>
      </c>
      <c r="F31" s="38">
        <v>14.3484</v>
      </c>
      <c r="G31" s="38">
        <v>64.213499999999996</v>
      </c>
      <c r="H31" s="38">
        <f t="shared" si="0"/>
        <v>49.865099999999998</v>
      </c>
    </row>
    <row r="32" spans="1:8">
      <c r="A32" s="38">
        <v>30</v>
      </c>
      <c r="B32" s="38" t="s">
        <v>150</v>
      </c>
      <c r="C32" s="38" t="s">
        <v>147</v>
      </c>
      <c r="D32" s="38">
        <v>1357</v>
      </c>
      <c r="E32" s="38">
        <v>0.2903</v>
      </c>
      <c r="F32" s="38">
        <v>14.8383</v>
      </c>
      <c r="G32" s="38">
        <v>64.950199999999995</v>
      </c>
      <c r="H32" s="38">
        <f t="shared" si="0"/>
        <v>50.111899999999991</v>
      </c>
    </row>
    <row r="33" spans="1:8">
      <c r="A33" s="38">
        <v>31</v>
      </c>
      <c r="B33" s="38" t="s">
        <v>153</v>
      </c>
      <c r="C33" s="38" t="s">
        <v>151</v>
      </c>
      <c r="D33" s="38">
        <v>8210</v>
      </c>
      <c r="E33" s="38">
        <v>0.2157</v>
      </c>
      <c r="F33" s="38">
        <v>14.7812</v>
      </c>
      <c r="G33" s="38">
        <v>65.618899999999996</v>
      </c>
      <c r="H33" s="38">
        <f t="shared" si="0"/>
        <v>50.837699999999998</v>
      </c>
    </row>
    <row r="34" spans="1:8">
      <c r="A34" s="38">
        <v>32</v>
      </c>
      <c r="B34" s="38" t="s">
        <v>148</v>
      </c>
      <c r="C34" s="38" t="s">
        <v>151</v>
      </c>
      <c r="D34" s="38">
        <v>938</v>
      </c>
      <c r="E34" s="38">
        <v>0.27550000000000002</v>
      </c>
      <c r="F34" s="38">
        <v>14.8018</v>
      </c>
      <c r="G34" s="38">
        <v>66.375900000000001</v>
      </c>
      <c r="H34" s="38">
        <f t="shared" si="0"/>
        <v>51.574100000000001</v>
      </c>
    </row>
    <row r="35" spans="1:8">
      <c r="A35" s="38">
        <v>33</v>
      </c>
      <c r="B35" s="38" t="s">
        <v>152</v>
      </c>
      <c r="C35" s="38" t="s">
        <v>132</v>
      </c>
      <c r="D35" s="38">
        <v>115</v>
      </c>
      <c r="E35" s="38">
        <v>0.24210000000000001</v>
      </c>
      <c r="F35" s="38">
        <v>14.756399999999999</v>
      </c>
      <c r="G35" s="38">
        <v>66.069599999999994</v>
      </c>
      <c r="H35" s="38">
        <f t="shared" si="0"/>
        <v>51.313199999999995</v>
      </c>
    </row>
    <row r="36" spans="1:8">
      <c r="A36" s="38">
        <v>34</v>
      </c>
      <c r="B36" s="38" t="s">
        <v>153</v>
      </c>
      <c r="C36" s="38" t="s">
        <v>147</v>
      </c>
      <c r="D36" s="38">
        <v>1429</v>
      </c>
      <c r="E36" s="38">
        <v>0.23730000000000001</v>
      </c>
      <c r="F36" s="38">
        <v>14.829499999999999</v>
      </c>
      <c r="G36" s="38">
        <v>65.880899999999997</v>
      </c>
      <c r="H36" s="38">
        <f t="shared" si="0"/>
        <v>51.051400000000001</v>
      </c>
    </row>
    <row r="37" spans="1:8">
      <c r="A37" s="38">
        <v>35</v>
      </c>
      <c r="B37" s="38" t="s">
        <v>153</v>
      </c>
      <c r="C37" s="38" t="s">
        <v>132</v>
      </c>
      <c r="D37" s="38">
        <v>839</v>
      </c>
      <c r="E37" s="38">
        <v>0.26919999999999999</v>
      </c>
      <c r="F37" s="38">
        <v>14.4528</v>
      </c>
      <c r="G37" s="38">
        <v>63.957999999999998</v>
      </c>
      <c r="H37" s="38">
        <f t="shared" si="0"/>
        <v>49.505200000000002</v>
      </c>
    </row>
    <row r="38" spans="1:8">
      <c r="A38" s="38">
        <v>36</v>
      </c>
      <c r="B38" s="38" t="s">
        <v>148</v>
      </c>
      <c r="C38" s="38" t="s">
        <v>149</v>
      </c>
      <c r="D38" s="38">
        <v>651</v>
      </c>
      <c r="E38" s="38">
        <v>0.28639999999999999</v>
      </c>
      <c r="F38" s="38">
        <v>14.521599999999999</v>
      </c>
      <c r="G38" s="38">
        <v>65.259699999999995</v>
      </c>
      <c r="H38" s="38">
        <f t="shared" si="0"/>
        <v>50.738099999999996</v>
      </c>
    </row>
    <row r="39" spans="1:8">
      <c r="A39" s="38">
        <v>37</v>
      </c>
      <c r="B39" s="38" t="s">
        <v>148</v>
      </c>
      <c r="C39" s="38" t="s">
        <v>132</v>
      </c>
      <c r="D39" s="38">
        <v>509</v>
      </c>
      <c r="E39" s="38">
        <v>0.23180000000000001</v>
      </c>
      <c r="F39" s="38">
        <v>14.4328</v>
      </c>
      <c r="G39" s="38">
        <v>65.012799999999999</v>
      </c>
      <c r="H39" s="38">
        <f t="shared" si="0"/>
        <v>50.58</v>
      </c>
    </row>
    <row r="40" spans="1:8">
      <c r="A40" s="38">
        <v>38</v>
      </c>
      <c r="B40" s="38" t="s">
        <v>152</v>
      </c>
      <c r="C40" s="38" t="s">
        <v>132</v>
      </c>
      <c r="D40" s="38">
        <v>110</v>
      </c>
      <c r="E40" s="38">
        <v>0.27629999999999999</v>
      </c>
      <c r="F40" s="38">
        <v>14.444000000000001</v>
      </c>
      <c r="G40" s="38">
        <v>66.055300000000003</v>
      </c>
      <c r="H40" s="38">
        <f t="shared" si="0"/>
        <v>51.6113</v>
      </c>
    </row>
    <row r="41" spans="1:8">
      <c r="A41" s="38">
        <v>39</v>
      </c>
      <c r="B41" s="38" t="s">
        <v>146</v>
      </c>
      <c r="C41" s="38" t="s">
        <v>149</v>
      </c>
      <c r="D41" s="38">
        <v>1417</v>
      </c>
      <c r="E41" s="38">
        <v>0.28129999999999999</v>
      </c>
      <c r="F41" s="38">
        <v>14.496499999999999</v>
      </c>
      <c r="G41" s="38">
        <v>65.404300000000006</v>
      </c>
      <c r="H41" s="38">
        <f t="shared" si="0"/>
        <v>50.907800000000009</v>
      </c>
    </row>
    <row r="42" spans="1:8">
      <c r="A42" s="38">
        <v>40</v>
      </c>
      <c r="B42" s="38" t="s">
        <v>150</v>
      </c>
      <c r="C42" s="38" t="s">
        <v>149</v>
      </c>
      <c r="D42" s="38">
        <v>50</v>
      </c>
      <c r="E42" s="38">
        <v>0.25530000000000003</v>
      </c>
      <c r="F42" s="38">
        <v>14.660399999999999</v>
      </c>
      <c r="G42" s="38">
        <v>65.668899999999994</v>
      </c>
      <c r="H42" s="38">
        <f t="shared" si="0"/>
        <v>51.008499999999998</v>
      </c>
    </row>
    <row r="43" spans="1:8">
      <c r="A43" s="38">
        <v>41</v>
      </c>
      <c r="B43" s="38" t="s">
        <v>44</v>
      </c>
      <c r="C43" s="38" t="s">
        <v>44</v>
      </c>
      <c r="D43" s="38" t="s">
        <v>44</v>
      </c>
      <c r="E43" s="38" t="s">
        <v>44</v>
      </c>
      <c r="F43" s="38">
        <v>14.4984</v>
      </c>
      <c r="G43" s="38">
        <v>65.452200000000005</v>
      </c>
      <c r="H43" s="38">
        <f t="shared" si="0"/>
        <v>50.953800000000001</v>
      </c>
    </row>
    <row r="44" spans="1:8">
      <c r="A44" s="38">
        <v>42</v>
      </c>
      <c r="B44" s="38" t="s">
        <v>152</v>
      </c>
      <c r="C44" s="38" t="s">
        <v>132</v>
      </c>
      <c r="D44" s="38">
        <v>94</v>
      </c>
      <c r="E44" s="38">
        <v>0.2177</v>
      </c>
      <c r="F44" s="38">
        <v>14.5115</v>
      </c>
      <c r="G44" s="38">
        <v>65.418800000000005</v>
      </c>
      <c r="H44" s="38">
        <f t="shared" si="0"/>
        <v>50.907300000000006</v>
      </c>
    </row>
    <row r="45" spans="1:8">
      <c r="A45" s="38">
        <v>43</v>
      </c>
      <c r="B45" s="38" t="s">
        <v>123</v>
      </c>
      <c r="C45" s="38" t="s">
        <v>123</v>
      </c>
      <c r="D45" s="38" t="s">
        <v>123</v>
      </c>
      <c r="E45" s="38">
        <v>0.21299999999999999</v>
      </c>
      <c r="F45" s="38">
        <v>14.706200000000001</v>
      </c>
      <c r="G45" s="38">
        <v>67.458200000000005</v>
      </c>
      <c r="H45" s="38">
        <f t="shared" si="0"/>
        <v>52.752000000000002</v>
      </c>
    </row>
    <row r="46" spans="1:8">
      <c r="A46" s="38">
        <v>44</v>
      </c>
      <c r="B46" s="38" t="s">
        <v>123</v>
      </c>
      <c r="C46" s="38" t="s">
        <v>123</v>
      </c>
      <c r="D46" s="38" t="s">
        <v>123</v>
      </c>
      <c r="E46" s="38">
        <v>0.20669999999999999</v>
      </c>
      <c r="F46" s="38">
        <v>14.391400000000001</v>
      </c>
      <c r="G46" s="38">
        <v>65.230400000000003</v>
      </c>
      <c r="H46" s="38">
        <f t="shared" si="0"/>
        <v>50.838999999999999</v>
      </c>
    </row>
    <row r="47" spans="1:8">
      <c r="A47" s="38">
        <v>45</v>
      </c>
      <c r="B47" s="38" t="s">
        <v>150</v>
      </c>
      <c r="C47" s="38" t="s">
        <v>155</v>
      </c>
      <c r="D47" s="38">
        <v>8159</v>
      </c>
      <c r="E47" s="38">
        <v>0.22239999999999999</v>
      </c>
      <c r="F47" s="38">
        <v>14.817500000000001</v>
      </c>
      <c r="G47" s="38">
        <v>66.171099999999996</v>
      </c>
      <c r="H47" s="38">
        <f t="shared" si="0"/>
        <v>51.353599999999993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H47"/>
  <sheetViews>
    <sheetView zoomScaleNormal="100" workbookViewId="0">
      <selection activeCell="E23" sqref="E23"/>
    </sheetView>
  </sheetViews>
  <sheetFormatPr defaultRowHeight="15"/>
  <cols>
    <col min="1" max="4" width="9" style="38"/>
    <col min="5" max="5" width="23.25" style="38" bestFit="1" customWidth="1"/>
    <col min="6" max="6" width="19.125" style="38" bestFit="1" customWidth="1"/>
    <col min="7" max="7" width="23.125" style="38" bestFit="1" customWidth="1"/>
    <col min="8" max="8" width="16.5" style="38" bestFit="1" customWidth="1"/>
    <col min="9" max="16384" width="9" style="38"/>
  </cols>
  <sheetData>
    <row r="1" spans="1:8">
      <c r="A1" s="37" t="s">
        <v>193</v>
      </c>
    </row>
    <row r="2" spans="1:8" ht="32.25" customHeight="1">
      <c r="A2" s="39" t="s">
        <v>186</v>
      </c>
      <c r="B2" s="39" t="s">
        <v>187</v>
      </c>
      <c r="C2" s="39" t="s">
        <v>144</v>
      </c>
      <c r="D2" s="39" t="s">
        <v>188</v>
      </c>
      <c r="E2" s="39" t="s">
        <v>189</v>
      </c>
      <c r="F2" s="39" t="s">
        <v>190</v>
      </c>
      <c r="G2" s="39" t="s">
        <v>191</v>
      </c>
      <c r="H2" s="40" t="s">
        <v>192</v>
      </c>
    </row>
    <row r="3" spans="1:8">
      <c r="A3" s="38">
        <v>46</v>
      </c>
      <c r="B3" s="38" t="s">
        <v>150</v>
      </c>
      <c r="C3" s="38" t="s">
        <v>156</v>
      </c>
      <c r="D3" s="38">
        <v>30</v>
      </c>
      <c r="E3" s="38">
        <v>0.22320000000000001</v>
      </c>
      <c r="F3" s="38">
        <v>13.290800000000001</v>
      </c>
      <c r="G3" s="38">
        <v>65.706599999999995</v>
      </c>
      <c r="H3" s="38">
        <f>G3-F3</f>
        <v>52.41579999999999</v>
      </c>
    </row>
    <row r="4" spans="1:8">
      <c r="A4" s="38">
        <v>47</v>
      </c>
      <c r="B4" s="38" t="s">
        <v>146</v>
      </c>
      <c r="C4" s="38" t="s">
        <v>133</v>
      </c>
      <c r="D4" s="38">
        <v>591</v>
      </c>
      <c r="E4" s="38">
        <v>0.28939999999999999</v>
      </c>
      <c r="F4" s="38">
        <v>14.4337</v>
      </c>
      <c r="G4" s="38">
        <v>65.456100000000006</v>
      </c>
      <c r="H4" s="38">
        <f t="shared" ref="H4:H47" si="0">G4-F4</f>
        <v>51.022400000000005</v>
      </c>
    </row>
    <row r="5" spans="1:8">
      <c r="A5" s="38">
        <v>48</v>
      </c>
      <c r="B5" s="38" t="s">
        <v>148</v>
      </c>
      <c r="C5" s="38" t="s">
        <v>156</v>
      </c>
      <c r="D5" s="38">
        <v>265</v>
      </c>
      <c r="E5" s="38">
        <v>0.24840000000000001</v>
      </c>
      <c r="F5" s="38">
        <v>13.257099999999999</v>
      </c>
      <c r="G5" s="38">
        <v>65.269599999999997</v>
      </c>
      <c r="H5" s="38">
        <f t="shared" si="0"/>
        <v>52.012499999999996</v>
      </c>
    </row>
    <row r="6" spans="1:8">
      <c r="A6" s="38">
        <v>49</v>
      </c>
      <c r="B6" s="38" t="s">
        <v>146</v>
      </c>
      <c r="C6" s="38" t="s">
        <v>133</v>
      </c>
      <c r="D6" s="38">
        <v>1432</v>
      </c>
      <c r="E6" s="38">
        <v>0.2555</v>
      </c>
      <c r="F6" s="38">
        <v>14.684900000000001</v>
      </c>
      <c r="G6" s="38">
        <v>66.272300000000001</v>
      </c>
      <c r="H6" s="38">
        <f t="shared" si="0"/>
        <v>51.587400000000002</v>
      </c>
    </row>
    <row r="7" spans="1:8">
      <c r="A7" s="38">
        <v>50</v>
      </c>
      <c r="B7" s="38" t="s">
        <v>153</v>
      </c>
      <c r="C7" s="38" t="s">
        <v>132</v>
      </c>
      <c r="D7" s="38">
        <v>1456</v>
      </c>
      <c r="E7" s="38">
        <v>0.25330000000000003</v>
      </c>
      <c r="F7" s="38">
        <v>14.836</v>
      </c>
      <c r="G7" s="38">
        <v>66.482299999999995</v>
      </c>
      <c r="H7" s="38">
        <f t="shared" si="0"/>
        <v>51.646299999999997</v>
      </c>
    </row>
    <row r="8" spans="1:8">
      <c r="A8" s="38">
        <v>51</v>
      </c>
      <c r="B8" s="38" t="s">
        <v>150</v>
      </c>
      <c r="C8" s="38" t="s">
        <v>156</v>
      </c>
      <c r="D8" s="38">
        <v>10</v>
      </c>
      <c r="E8" s="38">
        <v>0.2651</v>
      </c>
      <c r="F8" s="38">
        <v>13.3085</v>
      </c>
      <c r="G8" s="38">
        <v>65.449399999999997</v>
      </c>
      <c r="H8" s="38">
        <f t="shared" si="0"/>
        <v>52.140899999999995</v>
      </c>
    </row>
    <row r="9" spans="1:8">
      <c r="A9" s="38">
        <v>52</v>
      </c>
      <c r="B9" s="38" t="s">
        <v>148</v>
      </c>
      <c r="C9" s="38" t="s">
        <v>132</v>
      </c>
      <c r="D9" s="38">
        <v>249</v>
      </c>
      <c r="E9" s="38">
        <v>0.27160000000000001</v>
      </c>
      <c r="F9" s="38">
        <v>13.2881</v>
      </c>
      <c r="G9" s="38">
        <v>65.169300000000007</v>
      </c>
      <c r="H9" s="38">
        <f t="shared" si="0"/>
        <v>51.881200000000007</v>
      </c>
    </row>
    <row r="10" spans="1:8">
      <c r="A10" s="38">
        <v>53</v>
      </c>
      <c r="B10" s="38" t="s">
        <v>152</v>
      </c>
      <c r="C10" s="38" t="s">
        <v>155</v>
      </c>
      <c r="D10" s="38">
        <v>348</v>
      </c>
      <c r="E10" s="38">
        <v>0.27839999999999998</v>
      </c>
      <c r="F10" s="38">
        <v>14.814</v>
      </c>
      <c r="G10" s="38">
        <v>66.102900000000005</v>
      </c>
      <c r="H10" s="38">
        <f t="shared" si="0"/>
        <v>51.288900000000005</v>
      </c>
    </row>
    <row r="11" spans="1:8">
      <c r="A11" s="38">
        <v>54</v>
      </c>
      <c r="B11" s="38" t="s">
        <v>150</v>
      </c>
      <c r="C11" s="38" t="s">
        <v>157</v>
      </c>
      <c r="D11" s="38">
        <v>1147</v>
      </c>
      <c r="E11" s="38">
        <v>0.22570000000000001</v>
      </c>
      <c r="F11" s="38">
        <v>14.8744</v>
      </c>
      <c r="G11" s="38">
        <v>66.430999999999997</v>
      </c>
      <c r="H11" s="38">
        <f t="shared" si="0"/>
        <v>51.556599999999996</v>
      </c>
    </row>
    <row r="12" spans="1:8">
      <c r="A12" s="38">
        <v>55</v>
      </c>
      <c r="B12" s="38" t="s">
        <v>153</v>
      </c>
      <c r="C12" s="38" t="s">
        <v>133</v>
      </c>
      <c r="D12" s="38">
        <v>1422</v>
      </c>
      <c r="E12" s="38">
        <v>0.29559999999999997</v>
      </c>
      <c r="F12" s="38">
        <v>14.745100000000001</v>
      </c>
      <c r="G12" s="38">
        <v>66.082800000000006</v>
      </c>
      <c r="H12" s="38">
        <f t="shared" si="0"/>
        <v>51.337700000000005</v>
      </c>
    </row>
    <row r="13" spans="1:8">
      <c r="A13" s="38">
        <v>56</v>
      </c>
      <c r="B13" s="38" t="s">
        <v>148</v>
      </c>
      <c r="C13" s="38" t="s">
        <v>133</v>
      </c>
      <c r="D13" s="38">
        <v>563</v>
      </c>
      <c r="E13" s="38">
        <v>0.22650000000000001</v>
      </c>
      <c r="F13" s="38">
        <v>13.368</v>
      </c>
      <c r="G13" s="38">
        <v>66.436199999999999</v>
      </c>
      <c r="H13" s="38">
        <f t="shared" si="0"/>
        <v>53.068199999999997</v>
      </c>
    </row>
    <row r="14" spans="1:8">
      <c r="A14" s="38">
        <v>57</v>
      </c>
      <c r="B14" s="38" t="s">
        <v>150</v>
      </c>
      <c r="C14" s="38" t="s">
        <v>155</v>
      </c>
      <c r="D14" s="38">
        <v>8167</v>
      </c>
      <c r="E14" s="38">
        <v>0.22720000000000001</v>
      </c>
      <c r="F14" s="38">
        <v>13.257899999999999</v>
      </c>
      <c r="G14" s="38">
        <v>65.551699999999997</v>
      </c>
      <c r="H14" s="38">
        <f t="shared" si="0"/>
        <v>52.293799999999997</v>
      </c>
    </row>
    <row r="15" spans="1:8">
      <c r="A15" s="38">
        <v>58</v>
      </c>
      <c r="B15" s="38" t="s">
        <v>146</v>
      </c>
      <c r="C15" s="38" t="s">
        <v>156</v>
      </c>
      <c r="D15" s="38">
        <v>1418</v>
      </c>
      <c r="E15" s="38">
        <v>0.223</v>
      </c>
      <c r="F15" s="38">
        <v>13.307399999999999</v>
      </c>
      <c r="G15" s="38">
        <v>65.528099999999995</v>
      </c>
      <c r="H15" s="38">
        <f t="shared" si="0"/>
        <v>52.220699999999994</v>
      </c>
    </row>
    <row r="16" spans="1:8">
      <c r="A16" s="38">
        <v>59</v>
      </c>
      <c r="B16" s="38" t="s">
        <v>150</v>
      </c>
      <c r="C16" s="38" t="s">
        <v>151</v>
      </c>
      <c r="D16" s="38">
        <v>8027</v>
      </c>
      <c r="E16" s="38">
        <v>0.24410000000000001</v>
      </c>
      <c r="F16" s="38">
        <v>14.7623</v>
      </c>
      <c r="G16" s="38">
        <v>66.042699999999996</v>
      </c>
      <c r="H16" s="38">
        <f t="shared" si="0"/>
        <v>51.2804</v>
      </c>
    </row>
    <row r="17" spans="1:8">
      <c r="A17" s="38">
        <v>60</v>
      </c>
      <c r="B17" s="38" t="s">
        <v>150</v>
      </c>
      <c r="C17" s="38" t="s">
        <v>151</v>
      </c>
      <c r="D17" s="38">
        <v>8051</v>
      </c>
      <c r="E17" s="38">
        <v>0.2802</v>
      </c>
      <c r="F17" s="38">
        <v>14.538</v>
      </c>
      <c r="G17" s="38">
        <v>65.882800000000003</v>
      </c>
      <c r="H17" s="38">
        <f t="shared" si="0"/>
        <v>51.344800000000006</v>
      </c>
    </row>
    <row r="18" spans="1:8">
      <c r="A18" s="38">
        <v>61</v>
      </c>
      <c r="B18" s="38" t="s">
        <v>152</v>
      </c>
      <c r="C18" s="38" t="s">
        <v>155</v>
      </c>
      <c r="D18" s="38">
        <v>337</v>
      </c>
      <c r="E18" s="38">
        <v>0.21609999999999999</v>
      </c>
      <c r="F18" s="38">
        <v>14.6282</v>
      </c>
      <c r="G18" s="38">
        <v>66.145799999999994</v>
      </c>
      <c r="H18" s="38">
        <f t="shared" si="0"/>
        <v>51.517599999999995</v>
      </c>
    </row>
    <row r="19" spans="1:8">
      <c r="A19" s="38">
        <v>62</v>
      </c>
      <c r="B19" s="38" t="s">
        <v>153</v>
      </c>
      <c r="C19" s="38" t="s">
        <v>155</v>
      </c>
      <c r="D19" s="38">
        <v>1471</v>
      </c>
      <c r="E19" s="38">
        <v>0.2079</v>
      </c>
      <c r="F19" s="38">
        <v>14.855600000000001</v>
      </c>
      <c r="G19" s="38">
        <v>66.502300000000005</v>
      </c>
      <c r="H19" s="38">
        <f t="shared" si="0"/>
        <v>51.646700000000003</v>
      </c>
    </row>
    <row r="20" spans="1:8">
      <c r="A20" s="38">
        <v>63</v>
      </c>
      <c r="B20" s="38" t="s">
        <v>148</v>
      </c>
      <c r="C20" s="38" t="s">
        <v>151</v>
      </c>
      <c r="D20" s="38">
        <v>927</v>
      </c>
      <c r="E20" s="38">
        <v>0.26140000000000002</v>
      </c>
      <c r="F20" s="38">
        <v>13.1714</v>
      </c>
      <c r="G20" s="38">
        <v>65.204099999999997</v>
      </c>
      <c r="H20" s="38">
        <f t="shared" si="0"/>
        <v>52.032699999999998</v>
      </c>
    </row>
    <row r="21" spans="1:8">
      <c r="A21" s="38">
        <v>64</v>
      </c>
      <c r="B21" s="38" t="s">
        <v>150</v>
      </c>
      <c r="C21" s="38" t="s">
        <v>132</v>
      </c>
      <c r="D21" s="38">
        <v>8091</v>
      </c>
      <c r="E21" s="38">
        <v>0.23899999999999999</v>
      </c>
      <c r="F21" s="38">
        <v>13.2463</v>
      </c>
      <c r="G21" s="38">
        <v>65.038600000000002</v>
      </c>
      <c r="H21" s="38">
        <f t="shared" si="0"/>
        <v>51.792300000000004</v>
      </c>
    </row>
    <row r="22" spans="1:8">
      <c r="A22" s="38">
        <v>65</v>
      </c>
      <c r="B22" s="38" t="s">
        <v>153</v>
      </c>
      <c r="C22" s="38" t="s">
        <v>156</v>
      </c>
      <c r="D22" s="38">
        <v>8303</v>
      </c>
      <c r="E22" s="38">
        <v>0.23980000000000001</v>
      </c>
      <c r="F22" s="38">
        <v>13.2835</v>
      </c>
      <c r="G22" s="38">
        <v>65.101500000000001</v>
      </c>
      <c r="H22" s="38">
        <f t="shared" si="0"/>
        <v>51.817999999999998</v>
      </c>
    </row>
    <row r="23" spans="1:8">
      <c r="A23" s="38">
        <v>66</v>
      </c>
      <c r="B23" s="38" t="s">
        <v>148</v>
      </c>
      <c r="C23" s="38" t="s">
        <v>151</v>
      </c>
      <c r="D23" s="38">
        <v>917</v>
      </c>
      <c r="E23" s="38">
        <v>0.22620000000000001</v>
      </c>
      <c r="F23" s="38">
        <v>14.428699999999999</v>
      </c>
      <c r="G23" s="38">
        <v>66.163799999999995</v>
      </c>
      <c r="H23" s="38">
        <f t="shared" si="0"/>
        <v>51.735099999999996</v>
      </c>
    </row>
    <row r="24" spans="1:8">
      <c r="A24" s="38">
        <v>67</v>
      </c>
      <c r="B24" s="38" t="s">
        <v>153</v>
      </c>
      <c r="C24" s="38" t="s">
        <v>151</v>
      </c>
      <c r="D24" s="38">
        <v>8208</v>
      </c>
      <c r="E24" s="38">
        <v>0.2319</v>
      </c>
      <c r="F24" s="38">
        <v>14.848699999999999</v>
      </c>
      <c r="G24" s="38">
        <v>66.221400000000003</v>
      </c>
      <c r="H24" s="38">
        <f t="shared" si="0"/>
        <v>51.372700000000002</v>
      </c>
    </row>
    <row r="25" spans="1:8">
      <c r="A25" s="38">
        <v>68</v>
      </c>
      <c r="B25" s="38" t="s">
        <v>153</v>
      </c>
      <c r="C25" s="38" t="s">
        <v>156</v>
      </c>
      <c r="D25" s="38">
        <v>8298</v>
      </c>
      <c r="E25" s="38">
        <v>0.22559999999999999</v>
      </c>
      <c r="F25" s="38">
        <v>14.805300000000001</v>
      </c>
      <c r="G25" s="38">
        <v>66.454300000000003</v>
      </c>
      <c r="H25" s="38">
        <f t="shared" si="0"/>
        <v>51.649000000000001</v>
      </c>
    </row>
    <row r="26" spans="1:8">
      <c r="A26" s="38">
        <v>69</v>
      </c>
      <c r="B26" s="38" t="s">
        <v>150</v>
      </c>
      <c r="C26" s="38" t="s">
        <v>151</v>
      </c>
      <c r="D26" s="38">
        <v>8024</v>
      </c>
      <c r="E26" s="38">
        <v>0.24529999999999999</v>
      </c>
      <c r="F26" s="38">
        <v>13.369199999999999</v>
      </c>
      <c r="G26" s="38">
        <v>65.523499999999999</v>
      </c>
      <c r="H26" s="38">
        <f t="shared" si="0"/>
        <v>52.154299999999999</v>
      </c>
    </row>
    <row r="27" spans="1:8">
      <c r="A27" s="38">
        <v>70</v>
      </c>
      <c r="B27" s="38" t="s">
        <v>148</v>
      </c>
      <c r="C27" s="38" t="s">
        <v>156</v>
      </c>
      <c r="D27" s="38">
        <v>250</v>
      </c>
      <c r="E27" s="38">
        <v>0.23230000000000001</v>
      </c>
      <c r="F27" s="38">
        <v>13.1831</v>
      </c>
      <c r="G27" s="38">
        <v>65.256399999999999</v>
      </c>
      <c r="H27" s="38">
        <f t="shared" si="0"/>
        <v>52.073300000000003</v>
      </c>
    </row>
    <row r="28" spans="1:8">
      <c r="A28" s="38">
        <v>71</v>
      </c>
      <c r="B28" s="38" t="s">
        <v>153</v>
      </c>
      <c r="C28" s="38" t="s">
        <v>155</v>
      </c>
      <c r="D28" s="38">
        <v>1454</v>
      </c>
      <c r="E28" s="38">
        <v>0.28349999999999997</v>
      </c>
      <c r="F28" s="38">
        <v>13.1951</v>
      </c>
      <c r="G28" s="38">
        <v>65.704700000000003</v>
      </c>
      <c r="H28" s="38">
        <f t="shared" si="0"/>
        <v>52.509600000000006</v>
      </c>
    </row>
    <row r="29" spans="1:8">
      <c r="A29" s="38">
        <v>72</v>
      </c>
      <c r="B29" s="38" t="s">
        <v>150</v>
      </c>
      <c r="C29" s="38" t="s">
        <v>132</v>
      </c>
      <c r="D29" s="38">
        <v>8082</v>
      </c>
      <c r="E29" s="38">
        <v>0.22670000000000001</v>
      </c>
      <c r="F29" s="38">
        <v>14.640700000000001</v>
      </c>
      <c r="G29" s="38">
        <v>66.206800000000001</v>
      </c>
      <c r="H29" s="38">
        <f t="shared" si="0"/>
        <v>51.566099999999999</v>
      </c>
    </row>
    <row r="30" spans="1:8">
      <c r="A30" s="38">
        <v>73</v>
      </c>
      <c r="B30" s="38" t="s">
        <v>153</v>
      </c>
      <c r="C30" s="38" t="s">
        <v>132</v>
      </c>
      <c r="D30" s="38">
        <v>1464</v>
      </c>
      <c r="E30" s="38">
        <v>0.24629999999999999</v>
      </c>
      <c r="F30" s="38">
        <v>13.153600000000001</v>
      </c>
      <c r="G30" s="38">
        <v>65.186400000000006</v>
      </c>
      <c r="H30" s="38">
        <f t="shared" si="0"/>
        <v>52.032800000000009</v>
      </c>
    </row>
    <row r="31" spans="1:8">
      <c r="A31" s="38">
        <v>74</v>
      </c>
      <c r="B31" s="38" t="s">
        <v>152</v>
      </c>
      <c r="C31" s="38" t="s">
        <v>132</v>
      </c>
      <c r="D31" s="38">
        <v>99</v>
      </c>
      <c r="E31" s="38">
        <v>0.22500000000000001</v>
      </c>
      <c r="F31" s="38">
        <v>13.1751</v>
      </c>
      <c r="G31" s="38">
        <v>65.444400000000002</v>
      </c>
      <c r="H31" s="38">
        <f t="shared" si="0"/>
        <v>52.269300000000001</v>
      </c>
    </row>
    <row r="32" spans="1:8">
      <c r="A32" s="38">
        <v>75</v>
      </c>
      <c r="B32" s="38" t="s">
        <v>152</v>
      </c>
      <c r="C32" s="38" t="s">
        <v>156</v>
      </c>
      <c r="D32" s="38">
        <v>49</v>
      </c>
      <c r="E32" s="38">
        <v>0.248</v>
      </c>
      <c r="F32" s="38">
        <v>13.3177</v>
      </c>
      <c r="G32" s="38">
        <v>65.126599999999996</v>
      </c>
      <c r="H32" s="38">
        <f t="shared" si="0"/>
        <v>51.808899999999994</v>
      </c>
    </row>
    <row r="33" spans="1:8">
      <c r="A33" s="38">
        <v>76</v>
      </c>
      <c r="B33" s="38" t="s">
        <v>146</v>
      </c>
      <c r="C33" s="38" t="s">
        <v>156</v>
      </c>
      <c r="D33" s="38">
        <v>1488</v>
      </c>
      <c r="E33" s="38">
        <v>0.20810000000000001</v>
      </c>
      <c r="F33" s="38">
        <v>13.257099999999999</v>
      </c>
      <c r="G33" s="38">
        <v>65.405199999999994</v>
      </c>
      <c r="H33" s="38">
        <f t="shared" si="0"/>
        <v>52.148099999999992</v>
      </c>
    </row>
    <row r="34" spans="1:8">
      <c r="A34" s="38">
        <v>77</v>
      </c>
      <c r="B34" s="38" t="s">
        <v>153</v>
      </c>
      <c r="C34" s="38" t="s">
        <v>133</v>
      </c>
      <c r="D34" s="38">
        <v>1457</v>
      </c>
      <c r="E34" s="38">
        <v>0.2447</v>
      </c>
      <c r="F34" s="38">
        <v>13.273199999999999</v>
      </c>
      <c r="G34" s="38">
        <v>65.245900000000006</v>
      </c>
      <c r="H34" s="38">
        <f t="shared" si="0"/>
        <v>51.972700000000003</v>
      </c>
    </row>
    <row r="35" spans="1:8">
      <c r="A35" s="38">
        <v>78</v>
      </c>
      <c r="B35" s="38" t="s">
        <v>150</v>
      </c>
      <c r="C35" s="38" t="s">
        <v>155</v>
      </c>
      <c r="D35" s="38">
        <v>8163</v>
      </c>
      <c r="E35" s="38">
        <v>0.21609999999999999</v>
      </c>
      <c r="F35" s="38">
        <v>13.317</v>
      </c>
      <c r="G35" s="38">
        <v>65.469899999999996</v>
      </c>
      <c r="H35" s="38">
        <f t="shared" si="0"/>
        <v>52.152899999999995</v>
      </c>
    </row>
    <row r="36" spans="1:8">
      <c r="A36" s="38">
        <v>79</v>
      </c>
      <c r="B36" s="38" t="s">
        <v>148</v>
      </c>
      <c r="C36" s="38" t="s">
        <v>155</v>
      </c>
      <c r="D36" s="38">
        <v>26</v>
      </c>
      <c r="E36" s="38">
        <v>0.21690000000000001</v>
      </c>
      <c r="F36" s="38">
        <v>13.168100000000001</v>
      </c>
      <c r="G36" s="38">
        <v>65.526200000000003</v>
      </c>
      <c r="H36" s="38">
        <f t="shared" si="0"/>
        <v>52.3581</v>
      </c>
    </row>
    <row r="37" spans="1:8">
      <c r="A37" s="38">
        <v>80</v>
      </c>
      <c r="B37" s="38" t="s">
        <v>150</v>
      </c>
      <c r="C37" s="38" t="s">
        <v>133</v>
      </c>
      <c r="D37" s="38">
        <v>1154</v>
      </c>
      <c r="E37" s="38">
        <v>0.23630000000000001</v>
      </c>
      <c r="F37" s="38">
        <v>14.5281</v>
      </c>
      <c r="G37" s="38">
        <v>65.929299999999998</v>
      </c>
      <c r="H37" s="38">
        <f t="shared" si="0"/>
        <v>51.401199999999996</v>
      </c>
    </row>
    <row r="38" spans="1:8">
      <c r="A38" s="38">
        <v>81</v>
      </c>
      <c r="B38" s="38" t="s">
        <v>153</v>
      </c>
      <c r="C38" s="38" t="s">
        <v>133</v>
      </c>
      <c r="D38" s="38">
        <v>1438</v>
      </c>
      <c r="E38" s="38">
        <v>0.23169999999999999</v>
      </c>
      <c r="F38" s="38">
        <v>13.3941</v>
      </c>
      <c r="G38" s="38">
        <v>65.210899999999995</v>
      </c>
      <c r="H38" s="38">
        <f t="shared" si="0"/>
        <v>51.816799999999994</v>
      </c>
    </row>
    <row r="39" spans="1:8">
      <c r="A39" s="38">
        <v>82</v>
      </c>
      <c r="B39" s="38" t="s">
        <v>148</v>
      </c>
      <c r="C39" s="38" t="s">
        <v>132</v>
      </c>
      <c r="D39" s="38">
        <v>242</v>
      </c>
      <c r="E39" s="38">
        <v>0.28420000000000001</v>
      </c>
      <c r="F39" s="38">
        <v>13.2576</v>
      </c>
      <c r="G39" s="38">
        <v>65.707800000000006</v>
      </c>
      <c r="H39" s="38">
        <f t="shared" si="0"/>
        <v>52.450200000000009</v>
      </c>
    </row>
    <row r="40" spans="1:8">
      <c r="A40" s="38">
        <v>83</v>
      </c>
      <c r="B40" s="38" t="s">
        <v>150</v>
      </c>
      <c r="C40" s="38" t="s">
        <v>155</v>
      </c>
      <c r="D40" s="38">
        <v>8153</v>
      </c>
      <c r="E40" s="38">
        <v>0.24279999999999999</v>
      </c>
      <c r="F40" s="38">
        <v>13.2096</v>
      </c>
      <c r="G40" s="38">
        <v>65.439400000000006</v>
      </c>
      <c r="H40" s="38">
        <f t="shared" si="0"/>
        <v>52.229800000000004</v>
      </c>
    </row>
    <row r="41" spans="1:8">
      <c r="A41" s="38">
        <v>84</v>
      </c>
      <c r="B41" s="38" t="s">
        <v>148</v>
      </c>
      <c r="C41" s="38" t="s">
        <v>133</v>
      </c>
      <c r="D41" s="38">
        <v>533</v>
      </c>
      <c r="E41" s="38">
        <v>0.22370000000000001</v>
      </c>
      <c r="F41" s="38">
        <v>13.378399999999999</v>
      </c>
      <c r="G41" s="38">
        <v>67.101100000000002</v>
      </c>
      <c r="H41" s="38">
        <f t="shared" si="0"/>
        <v>53.722700000000003</v>
      </c>
    </row>
    <row r="42" spans="1:8">
      <c r="A42" s="38">
        <v>85</v>
      </c>
      <c r="B42" s="38" t="s">
        <v>150</v>
      </c>
      <c r="C42" s="38" t="s">
        <v>132</v>
      </c>
      <c r="D42" s="38">
        <v>8095</v>
      </c>
      <c r="E42" s="38">
        <v>0.22589999999999999</v>
      </c>
      <c r="F42" s="38">
        <v>14.5054</v>
      </c>
      <c r="G42" s="38">
        <v>65.388400000000004</v>
      </c>
      <c r="H42" s="38">
        <f t="shared" si="0"/>
        <v>50.883000000000003</v>
      </c>
    </row>
    <row r="43" spans="1:8">
      <c r="A43" s="38">
        <v>86</v>
      </c>
      <c r="B43" s="38" t="s">
        <v>153</v>
      </c>
      <c r="C43" s="38" t="s">
        <v>156</v>
      </c>
      <c r="D43" s="38">
        <v>1476</v>
      </c>
      <c r="E43" s="38">
        <v>0.28599999999999998</v>
      </c>
      <c r="F43" s="38">
        <v>14.5679</v>
      </c>
      <c r="G43" s="38">
        <v>65.789000000000001</v>
      </c>
      <c r="H43" s="38">
        <f t="shared" si="0"/>
        <v>51.2211</v>
      </c>
    </row>
    <row r="44" spans="1:8">
      <c r="A44" s="38">
        <v>87</v>
      </c>
      <c r="B44" s="38" t="s">
        <v>153</v>
      </c>
      <c r="C44" s="38" t="s">
        <v>155</v>
      </c>
      <c r="D44" s="38">
        <v>1474</v>
      </c>
      <c r="E44" s="38">
        <v>0.21840000000000001</v>
      </c>
      <c r="F44" s="38">
        <v>13.1305</v>
      </c>
      <c r="G44" s="38">
        <v>65.692599999999999</v>
      </c>
      <c r="H44" s="38">
        <f t="shared" si="0"/>
        <v>52.562100000000001</v>
      </c>
    </row>
    <row r="45" spans="1:8">
      <c r="A45" s="38">
        <v>88</v>
      </c>
      <c r="B45" s="38" t="s">
        <v>44</v>
      </c>
      <c r="C45" s="38" t="s">
        <v>44</v>
      </c>
      <c r="D45" s="38" t="s">
        <v>44</v>
      </c>
      <c r="E45" s="38" t="s">
        <v>44</v>
      </c>
      <c r="F45" s="38">
        <v>13.2577</v>
      </c>
      <c r="G45" s="38">
        <v>65.344999999999999</v>
      </c>
      <c r="H45" s="38">
        <f t="shared" si="0"/>
        <v>52.087299999999999</v>
      </c>
    </row>
    <row r="46" spans="1:8">
      <c r="A46" s="38">
        <v>89</v>
      </c>
      <c r="B46" s="38" t="s">
        <v>123</v>
      </c>
      <c r="C46" s="38" t="s">
        <v>123</v>
      </c>
      <c r="D46" s="38">
        <v>1</v>
      </c>
      <c r="E46" s="38">
        <v>0.2329</v>
      </c>
      <c r="F46" s="38">
        <v>13.1839</v>
      </c>
      <c r="G46" s="38">
        <v>65.436300000000003</v>
      </c>
      <c r="H46" s="38">
        <f t="shared" si="0"/>
        <v>52.252400000000002</v>
      </c>
    </row>
    <row r="47" spans="1:8">
      <c r="A47" s="38">
        <v>90</v>
      </c>
      <c r="B47" s="38" t="s">
        <v>123</v>
      </c>
      <c r="C47" s="38" t="s">
        <v>123</v>
      </c>
      <c r="D47" s="38">
        <v>2</v>
      </c>
      <c r="E47" s="38">
        <v>0.29859999999999998</v>
      </c>
      <c r="F47" s="38">
        <v>13.215400000000001</v>
      </c>
      <c r="G47" s="38">
        <v>65.673000000000002</v>
      </c>
      <c r="H47" s="38">
        <f t="shared" si="0"/>
        <v>52.457599999999999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P101"/>
  <sheetViews>
    <sheetView workbookViewId="0">
      <selection sqref="A1:A1048576"/>
    </sheetView>
  </sheetViews>
  <sheetFormatPr defaultRowHeight="15"/>
  <cols>
    <col min="1" max="2" width="9" style="46"/>
    <col min="3" max="3" width="9.125" style="46" bestFit="1" customWidth="1"/>
    <col min="4" max="4" width="9" style="46"/>
    <col min="5" max="6" width="9.125" style="46" bestFit="1" customWidth="1"/>
    <col min="7" max="7" width="12.5" style="46" bestFit="1" customWidth="1"/>
    <col min="8" max="8" width="18.75" style="46" customWidth="1"/>
    <col min="9" max="15" width="9.125" style="46" bestFit="1" customWidth="1"/>
    <col min="16" max="16" width="10.5" style="46" bestFit="1" customWidth="1"/>
    <col min="17" max="16384" width="9" style="46"/>
  </cols>
  <sheetData>
    <row r="1" spans="1:16">
      <c r="A1" s="53" t="s">
        <v>390</v>
      </c>
    </row>
    <row r="2" spans="1:16">
      <c r="A2" s="47" t="s">
        <v>187</v>
      </c>
      <c r="B2" s="47" t="s">
        <v>391</v>
      </c>
      <c r="C2" s="47" t="s">
        <v>392</v>
      </c>
      <c r="D2" s="47" t="s">
        <v>393</v>
      </c>
      <c r="E2" s="47" t="s">
        <v>394</v>
      </c>
      <c r="F2" s="47" t="s">
        <v>395</v>
      </c>
      <c r="G2" s="47" t="s">
        <v>396</v>
      </c>
      <c r="H2" s="47" t="s">
        <v>397</v>
      </c>
      <c r="I2" s="48" t="s">
        <v>398</v>
      </c>
      <c r="J2" s="49" t="s">
        <v>82</v>
      </c>
      <c r="K2" s="49" t="s">
        <v>49</v>
      </c>
      <c r="L2" s="49" t="s">
        <v>48</v>
      </c>
      <c r="M2" s="49" t="s">
        <v>47</v>
      </c>
      <c r="N2" s="49" t="s">
        <v>45</v>
      </c>
      <c r="O2" s="49" t="s">
        <v>83</v>
      </c>
      <c r="P2" s="46" t="s">
        <v>399</v>
      </c>
    </row>
    <row r="3" spans="1:16">
      <c r="A3" s="46" t="s">
        <v>146</v>
      </c>
      <c r="B3" s="46" t="s">
        <v>133</v>
      </c>
      <c r="C3" s="46">
        <v>591</v>
      </c>
      <c r="D3" s="46" t="s">
        <v>73</v>
      </c>
      <c r="E3" s="46">
        <v>15</v>
      </c>
      <c r="F3" s="46">
        <v>4.9000000000000004</v>
      </c>
      <c r="G3" s="50">
        <v>41525</v>
      </c>
      <c r="H3" s="46">
        <f t="shared" ref="H3:H66" si="0">F3/E3</f>
        <v>0.32666666666666672</v>
      </c>
      <c r="I3" s="51">
        <v>1.75</v>
      </c>
      <c r="J3" s="49">
        <v>1.0014359615562407</v>
      </c>
      <c r="K3" s="49">
        <v>7.6781296862069395</v>
      </c>
      <c r="L3" s="49">
        <v>8.6827278015531171</v>
      </c>
      <c r="M3" s="49">
        <v>1.1390272832594002</v>
      </c>
      <c r="N3" s="49">
        <v>0.56943504139330492</v>
      </c>
      <c r="O3" s="49">
        <v>6.1821951306921911E-2</v>
      </c>
      <c r="P3" s="46">
        <v>19.298582077026367</v>
      </c>
    </row>
    <row r="4" spans="1:16">
      <c r="A4" s="46" t="s">
        <v>146</v>
      </c>
      <c r="B4" s="46" t="s">
        <v>133</v>
      </c>
      <c r="C4" s="46">
        <v>848</v>
      </c>
      <c r="D4" s="46" t="s">
        <v>73</v>
      </c>
      <c r="E4" s="46">
        <v>18</v>
      </c>
      <c r="F4" s="46">
        <v>5.83</v>
      </c>
      <c r="G4" s="50">
        <v>41525</v>
      </c>
      <c r="H4" s="46">
        <f t="shared" si="0"/>
        <v>0.32388888888888889</v>
      </c>
      <c r="I4" s="51">
        <v>3.5</v>
      </c>
      <c r="J4" s="49">
        <v>0.89913328986688779</v>
      </c>
      <c r="K4" s="49">
        <v>5.7028722329343395</v>
      </c>
      <c r="L4" s="49">
        <v>5.4644058194928018</v>
      </c>
      <c r="M4" s="49">
        <v>0.68017324977653859</v>
      </c>
      <c r="N4" s="49">
        <v>0.61007682514041528</v>
      </c>
      <c r="O4" s="49">
        <v>6.914504418105942E-2</v>
      </c>
      <c r="P4" s="46">
        <v>17.395845651626587</v>
      </c>
    </row>
    <row r="5" spans="1:16">
      <c r="A5" s="46" t="s">
        <v>146</v>
      </c>
      <c r="B5" s="46" t="s">
        <v>133</v>
      </c>
      <c r="C5" s="46">
        <v>1422</v>
      </c>
      <c r="D5" s="46" t="s">
        <v>73</v>
      </c>
      <c r="E5" s="46">
        <v>38</v>
      </c>
      <c r="F5" s="46">
        <v>7.38</v>
      </c>
      <c r="G5" s="50">
        <v>41525</v>
      </c>
      <c r="H5" s="46">
        <f t="shared" si="0"/>
        <v>0.19421052631578947</v>
      </c>
      <c r="I5" s="51">
        <v>4.4666666666666668</v>
      </c>
      <c r="J5" s="49">
        <v>1.0107523937125702</v>
      </c>
      <c r="K5" s="49">
        <v>6.5828526006130836</v>
      </c>
      <c r="L5" s="49">
        <v>6.9832200803139148</v>
      </c>
      <c r="M5" s="49">
        <v>0.76791604678118397</v>
      </c>
      <c r="N5" s="49">
        <v>0.64660505985557626</v>
      </c>
      <c r="O5" s="49">
        <v>4.9878279246790759E-2</v>
      </c>
      <c r="P5" s="46">
        <v>19.908816814422607</v>
      </c>
    </row>
    <row r="6" spans="1:16">
      <c r="A6" s="46" t="s">
        <v>146</v>
      </c>
      <c r="B6" s="46" t="s">
        <v>133</v>
      </c>
      <c r="C6" s="46">
        <v>1432</v>
      </c>
      <c r="D6" s="46" t="s">
        <v>73</v>
      </c>
      <c r="E6" s="46">
        <v>24</v>
      </c>
      <c r="F6" s="46">
        <v>7.54</v>
      </c>
      <c r="G6" s="50">
        <v>41525</v>
      </c>
      <c r="H6" s="46">
        <f t="shared" si="0"/>
        <v>0.31416666666666665</v>
      </c>
      <c r="I6" s="51">
        <v>1.9333333333333333</v>
      </c>
      <c r="J6" s="49">
        <v>0.79143450948448768</v>
      </c>
      <c r="K6" s="49">
        <v>7.58172023469215</v>
      </c>
      <c r="L6" s="49">
        <v>5.0313451297220899</v>
      </c>
      <c r="M6" s="49">
        <v>1.0205376685001779</v>
      </c>
      <c r="N6" s="49">
        <v>0.76052422941332998</v>
      </c>
      <c r="O6" s="49">
        <v>5.2906079683026935E-2</v>
      </c>
      <c r="P6" s="46">
        <v>15.106866359710693</v>
      </c>
    </row>
    <row r="7" spans="1:16">
      <c r="A7" s="46" t="s">
        <v>146</v>
      </c>
      <c r="B7" s="46" t="s">
        <v>400</v>
      </c>
      <c r="C7" s="46">
        <v>1417</v>
      </c>
      <c r="D7" s="46" t="s">
        <v>73</v>
      </c>
      <c r="E7" s="46">
        <v>28</v>
      </c>
      <c r="F7" s="46">
        <v>8.11</v>
      </c>
      <c r="G7" s="50">
        <v>41525</v>
      </c>
      <c r="H7" s="46">
        <f t="shared" si="0"/>
        <v>0.28964285714285715</v>
      </c>
      <c r="I7" s="51">
        <v>3.05</v>
      </c>
      <c r="J7" s="49">
        <v>0.93638187029509568</v>
      </c>
      <c r="K7" s="49">
        <v>5.7651592714030304</v>
      </c>
      <c r="L7" s="49">
        <v>6.1688245801850847</v>
      </c>
      <c r="M7" s="49">
        <v>0.73620550108658178</v>
      </c>
      <c r="N7" s="49">
        <v>0.37899061138690304</v>
      </c>
      <c r="O7" s="49">
        <v>9.392401867231584E-2</v>
      </c>
      <c r="P7" s="46">
        <v>16.091182231903076</v>
      </c>
    </row>
    <row r="8" spans="1:16">
      <c r="A8" s="46" t="s">
        <v>146</v>
      </c>
      <c r="B8" s="46" t="s">
        <v>400</v>
      </c>
      <c r="C8" s="46">
        <v>1418</v>
      </c>
      <c r="D8" s="46" t="s">
        <v>73</v>
      </c>
      <c r="E8" s="46">
        <v>23</v>
      </c>
      <c r="F8" s="46">
        <v>6.95</v>
      </c>
      <c r="G8" s="50">
        <v>41525</v>
      </c>
      <c r="H8" s="46">
        <f t="shared" si="0"/>
        <v>0.30217391304347829</v>
      </c>
      <c r="I8" s="51">
        <v>3.25</v>
      </c>
      <c r="J8" s="49">
        <v>1.057520140295638</v>
      </c>
      <c r="K8" s="49">
        <v>9.0240226119124696</v>
      </c>
      <c r="L8" s="49">
        <v>8.5166600694837165</v>
      </c>
      <c r="M8" s="49">
        <v>1.096908605299227</v>
      </c>
      <c r="N8" s="49">
        <v>0.57342521383610856</v>
      </c>
      <c r="O8" s="49">
        <v>0.15298173744072413</v>
      </c>
      <c r="P8" s="46">
        <v>17.178351879119873</v>
      </c>
    </row>
    <row r="9" spans="1:16">
      <c r="A9" s="46" t="s">
        <v>146</v>
      </c>
      <c r="B9" s="46" t="s">
        <v>400</v>
      </c>
      <c r="C9" s="46">
        <v>1419</v>
      </c>
      <c r="D9" s="46" t="s">
        <v>73</v>
      </c>
      <c r="E9" s="46">
        <v>36</v>
      </c>
      <c r="F9" s="46">
        <v>12.02</v>
      </c>
      <c r="G9" s="50">
        <v>41525</v>
      </c>
      <c r="H9" s="46">
        <f t="shared" si="0"/>
        <v>0.3338888888888889</v>
      </c>
      <c r="I9" s="51">
        <v>2.2000000000000002</v>
      </c>
      <c r="J9" s="49">
        <v>0.80505464996518672</v>
      </c>
      <c r="K9" s="49">
        <v>6.5158748276032057</v>
      </c>
      <c r="L9" s="49">
        <v>6.8526519567730624</v>
      </c>
      <c r="M9" s="49">
        <v>1.0516306146290402</v>
      </c>
      <c r="N9" s="49">
        <v>0.38247572455679568</v>
      </c>
      <c r="O9" s="49">
        <v>0.21681787893509305</v>
      </c>
      <c r="P9" s="46">
        <v>17.897632122039795</v>
      </c>
    </row>
    <row r="10" spans="1:16">
      <c r="A10" s="46" t="s">
        <v>146</v>
      </c>
      <c r="B10" s="46" t="s">
        <v>400</v>
      </c>
      <c r="C10" s="46">
        <v>1488</v>
      </c>
      <c r="D10" s="46" t="s">
        <v>73</v>
      </c>
      <c r="E10" s="46">
        <v>36</v>
      </c>
      <c r="F10" s="46">
        <v>11.42</v>
      </c>
      <c r="G10" s="50">
        <v>41525</v>
      </c>
      <c r="H10" s="46">
        <f t="shared" si="0"/>
        <v>0.31722222222222224</v>
      </c>
      <c r="I10" s="51">
        <v>2.35</v>
      </c>
      <c r="J10" s="49">
        <v>0.87687746265451072</v>
      </c>
      <c r="K10" s="49">
        <v>6.2696268167975626</v>
      </c>
      <c r="L10" s="49">
        <v>7.0673762167184568</v>
      </c>
      <c r="M10" s="49">
        <v>1.268213711212927</v>
      </c>
      <c r="N10" s="49">
        <v>0.34584954760419112</v>
      </c>
      <c r="O10" s="49">
        <v>0.12065638131651074</v>
      </c>
      <c r="P10" s="46">
        <v>15.637919902801514</v>
      </c>
    </row>
    <row r="11" spans="1:16">
      <c r="A11" s="46" t="s">
        <v>148</v>
      </c>
      <c r="B11" s="46" t="s">
        <v>133</v>
      </c>
      <c r="C11" s="46">
        <v>533</v>
      </c>
      <c r="D11" s="46" t="s">
        <v>73</v>
      </c>
      <c r="E11" s="46">
        <v>22</v>
      </c>
      <c r="F11" s="46">
        <v>4.53</v>
      </c>
      <c r="G11" s="50">
        <v>41525</v>
      </c>
      <c r="H11" s="46">
        <f t="shared" si="0"/>
        <v>0.20590909090909093</v>
      </c>
      <c r="I11" s="51">
        <v>1.35</v>
      </c>
      <c r="J11" s="49">
        <v>1.1520389398063624</v>
      </c>
      <c r="K11" s="49">
        <v>5.9947681718563341</v>
      </c>
      <c r="L11" s="49">
        <v>6.714189971600554</v>
      </c>
      <c r="M11" s="49">
        <v>0.94005636041355656</v>
      </c>
      <c r="N11" s="49">
        <v>0.85003544433250788</v>
      </c>
      <c r="O11" s="49">
        <v>8.6027991677414276E-2</v>
      </c>
      <c r="P11" s="46">
        <v>12.609965801239014</v>
      </c>
    </row>
    <row r="12" spans="1:16">
      <c r="A12" s="46" t="s">
        <v>148</v>
      </c>
      <c r="B12" s="46" t="s">
        <v>133</v>
      </c>
      <c r="C12" s="46">
        <v>540</v>
      </c>
      <c r="D12" s="46" t="s">
        <v>73</v>
      </c>
      <c r="E12" s="46">
        <v>30</v>
      </c>
      <c r="F12" s="46">
        <v>3.83</v>
      </c>
      <c r="G12" s="50">
        <v>41525</v>
      </c>
      <c r="H12" s="46">
        <f t="shared" si="0"/>
        <v>0.12766666666666668</v>
      </c>
      <c r="I12" s="51">
        <v>1.6</v>
      </c>
      <c r="J12" s="49">
        <v>0.99119400880198016</v>
      </c>
      <c r="K12" s="49">
        <v>6.3467438539707128</v>
      </c>
      <c r="L12" s="49">
        <v>4.8597510037051448</v>
      </c>
      <c r="M12" s="49">
        <v>0.78048630975882904</v>
      </c>
      <c r="N12" s="49">
        <v>1.0434631535736558</v>
      </c>
      <c r="O12" s="49">
        <v>6.039603016004761E-2</v>
      </c>
      <c r="P12" s="46">
        <v>8.3765071630477905</v>
      </c>
    </row>
    <row r="13" spans="1:16">
      <c r="A13" s="46" t="s">
        <v>148</v>
      </c>
      <c r="B13" s="46" t="s">
        <v>133</v>
      </c>
      <c r="C13" s="46">
        <v>555</v>
      </c>
      <c r="D13" s="46" t="s">
        <v>73</v>
      </c>
      <c r="E13" s="46">
        <v>34</v>
      </c>
      <c r="F13" s="46">
        <v>6.98</v>
      </c>
      <c r="G13" s="50">
        <v>41525</v>
      </c>
      <c r="H13" s="46">
        <f t="shared" si="0"/>
        <v>0.20529411764705885</v>
      </c>
      <c r="I13" s="51">
        <v>2.4500000000000002</v>
      </c>
      <c r="J13" s="49">
        <v>1.1532529241641096</v>
      </c>
      <c r="K13" s="49">
        <v>4.2909457785815066</v>
      </c>
      <c r="L13" s="49">
        <v>6.3425129768019985</v>
      </c>
      <c r="M13" s="49">
        <v>0.90143319614629025</v>
      </c>
      <c r="N13" s="49">
        <v>0.50371336739051087</v>
      </c>
      <c r="O13" s="49">
        <v>6.9273617217651434E-2</v>
      </c>
      <c r="P13" s="46">
        <v>15.73334813117981</v>
      </c>
    </row>
    <row r="14" spans="1:16">
      <c r="A14" s="46" t="s">
        <v>148</v>
      </c>
      <c r="B14" s="46" t="s">
        <v>133</v>
      </c>
      <c r="C14" s="46">
        <v>563</v>
      </c>
      <c r="D14" s="46" t="s">
        <v>73</v>
      </c>
      <c r="E14" s="46">
        <v>24</v>
      </c>
      <c r="F14" s="46">
        <v>2.78</v>
      </c>
      <c r="G14" s="50">
        <v>41525</v>
      </c>
      <c r="H14" s="46">
        <f t="shared" si="0"/>
        <v>0.11583333333333333</v>
      </c>
      <c r="I14" s="51">
        <v>2.3333333333333335</v>
      </c>
      <c r="J14" s="49">
        <v>0.97369747577462518</v>
      </c>
      <c r="K14" s="49">
        <v>8.9644982352345952</v>
      </c>
      <c r="L14" s="49">
        <v>4.5636426532901986</v>
      </c>
      <c r="M14" s="49">
        <v>1.1601674396384503</v>
      </c>
      <c r="N14" s="49">
        <v>0.89575793017232053</v>
      </c>
      <c r="O14" s="49">
        <v>6.6678427851020655E-2</v>
      </c>
      <c r="P14" s="46">
        <v>12.420057058334351</v>
      </c>
    </row>
    <row r="15" spans="1:16">
      <c r="A15" s="46" t="s">
        <v>148</v>
      </c>
      <c r="B15" s="46" t="s">
        <v>156</v>
      </c>
      <c r="C15" s="46">
        <v>250</v>
      </c>
      <c r="D15" s="46" t="s">
        <v>73</v>
      </c>
      <c r="E15" s="46">
        <v>28</v>
      </c>
      <c r="F15" s="46">
        <v>6.96</v>
      </c>
      <c r="G15" s="50">
        <v>41525</v>
      </c>
      <c r="H15" s="46">
        <f t="shared" si="0"/>
        <v>0.24857142857142858</v>
      </c>
      <c r="I15" s="51">
        <v>2.2666666666666671</v>
      </c>
      <c r="J15" s="49">
        <v>1.6646026842325989</v>
      </c>
      <c r="K15" s="49">
        <v>8.7571037700388068</v>
      </c>
      <c r="L15" s="49">
        <v>9.5384474025810544</v>
      </c>
      <c r="M15" s="49">
        <v>1.0406227886872121</v>
      </c>
      <c r="N15" s="49">
        <v>0.31835812355021437</v>
      </c>
      <c r="O15" s="49">
        <v>0.2671691837540387</v>
      </c>
      <c r="P15" s="46">
        <v>15.020179748535156</v>
      </c>
    </row>
    <row r="16" spans="1:16">
      <c r="A16" s="46" t="s">
        <v>148</v>
      </c>
      <c r="B16" s="46" t="s">
        <v>156</v>
      </c>
      <c r="C16" s="46">
        <v>265</v>
      </c>
      <c r="D16" s="46" t="s">
        <v>73</v>
      </c>
      <c r="E16" s="46">
        <v>23</v>
      </c>
      <c r="F16" s="46">
        <v>4.92</v>
      </c>
      <c r="G16" s="50">
        <v>41525</v>
      </c>
      <c r="H16" s="46">
        <f t="shared" si="0"/>
        <v>0.21391304347826087</v>
      </c>
      <c r="I16" s="51">
        <v>1.7</v>
      </c>
      <c r="J16" s="49">
        <v>1.1084288799332729</v>
      </c>
      <c r="K16" s="49">
        <v>5.2342715427264492</v>
      </c>
      <c r="L16" s="49">
        <v>8.1535468314794688</v>
      </c>
      <c r="M16" s="49">
        <v>0.90497789574773546</v>
      </c>
      <c r="N16" s="49">
        <v>0.30819957249547092</v>
      </c>
      <c r="O16" s="49">
        <v>0.11216188246619867</v>
      </c>
      <c r="P16" s="46">
        <v>15.060007572174072</v>
      </c>
    </row>
    <row r="17" spans="1:16">
      <c r="A17" s="46" t="s">
        <v>148</v>
      </c>
      <c r="B17" s="46" t="s">
        <v>156</v>
      </c>
      <c r="C17" s="46">
        <v>270</v>
      </c>
      <c r="D17" s="46" t="s">
        <v>73</v>
      </c>
      <c r="E17" s="46">
        <v>30</v>
      </c>
      <c r="F17" s="46">
        <v>6.4</v>
      </c>
      <c r="G17" s="50">
        <v>41525</v>
      </c>
      <c r="H17" s="46">
        <f t="shared" si="0"/>
        <v>0.21333333333333335</v>
      </c>
      <c r="I17" s="51">
        <v>1.7250000000000001</v>
      </c>
      <c r="J17" s="49">
        <v>0.80451726592408568</v>
      </c>
      <c r="K17" s="49">
        <v>5.8313748752196384</v>
      </c>
      <c r="L17" s="49">
        <v>6.3325967937594436</v>
      </c>
      <c r="M17" s="49">
        <v>1.0989940730425423</v>
      </c>
      <c r="N17" s="49">
        <v>0.40832091396323322</v>
      </c>
      <c r="O17" s="49">
        <v>6.5112482760595558E-2</v>
      </c>
      <c r="P17" s="46">
        <v>11.599706411361694</v>
      </c>
    </row>
    <row r="18" spans="1:16">
      <c r="A18" s="46" t="s">
        <v>148</v>
      </c>
      <c r="B18" s="46" t="s">
        <v>156</v>
      </c>
      <c r="C18" s="46">
        <v>651</v>
      </c>
      <c r="D18" s="46" t="s">
        <v>73</v>
      </c>
      <c r="E18" s="46">
        <v>21</v>
      </c>
      <c r="F18" s="46">
        <v>6.22</v>
      </c>
      <c r="G18" s="50">
        <v>41525</v>
      </c>
      <c r="H18" s="46">
        <f t="shared" si="0"/>
        <v>0.29619047619047617</v>
      </c>
      <c r="I18" s="51">
        <v>2.2749999999999995</v>
      </c>
      <c r="J18" s="49">
        <v>1.2051972322489306</v>
      </c>
      <c r="K18" s="49">
        <v>7.4523426022760297</v>
      </c>
      <c r="L18" s="49">
        <v>6.5327443236076368</v>
      </c>
      <c r="M18" s="49">
        <v>1.1996252857165779</v>
      </c>
      <c r="N18" s="49">
        <v>0.4346518685101225</v>
      </c>
      <c r="O18" s="49">
        <v>0.17217515094169797</v>
      </c>
      <c r="P18" s="46">
        <v>14.424002170562744</v>
      </c>
    </row>
    <row r="19" spans="1:16">
      <c r="A19" s="46" t="s">
        <v>148</v>
      </c>
      <c r="B19" s="46" t="s">
        <v>155</v>
      </c>
      <c r="C19" s="46">
        <v>26</v>
      </c>
      <c r="D19" s="46" t="s">
        <v>73</v>
      </c>
      <c r="E19" s="46">
        <v>23</v>
      </c>
      <c r="F19" s="46">
        <v>4.07</v>
      </c>
      <c r="G19" s="50">
        <v>41525</v>
      </c>
      <c r="H19" s="46">
        <f t="shared" si="0"/>
        <v>0.17695652173913046</v>
      </c>
      <c r="I19" s="51">
        <v>1.5</v>
      </c>
      <c r="J19" s="49">
        <v>1.7777245294086403</v>
      </c>
      <c r="K19" s="49">
        <v>6.6945739445894459</v>
      </c>
      <c r="L19" s="49">
        <v>6.3467744364580909</v>
      </c>
      <c r="M19" s="49">
        <v>1.4065706743575737</v>
      </c>
      <c r="N19" s="49">
        <v>0.67681962187412714</v>
      </c>
      <c r="O19" s="49">
        <v>0.11497970799451908</v>
      </c>
      <c r="P19" s="46">
        <v>17.698085308074951</v>
      </c>
    </row>
    <row r="20" spans="1:16">
      <c r="A20" s="46" t="s">
        <v>148</v>
      </c>
      <c r="B20" s="46" t="s">
        <v>155</v>
      </c>
      <c r="C20" s="46">
        <v>30</v>
      </c>
      <c r="D20" s="46" t="s">
        <v>73</v>
      </c>
      <c r="E20" s="46">
        <v>32</v>
      </c>
      <c r="F20" s="46">
        <v>6.71</v>
      </c>
      <c r="G20" s="50">
        <v>41525</v>
      </c>
      <c r="H20" s="46">
        <f t="shared" si="0"/>
        <v>0.2096875</v>
      </c>
      <c r="I20" s="51">
        <v>1.575</v>
      </c>
      <c r="J20" s="49">
        <v>1.0324073281379464</v>
      </c>
      <c r="K20" s="49">
        <v>3.3468443521904505</v>
      </c>
      <c r="L20" s="49">
        <v>5.9508412979663516</v>
      </c>
      <c r="M20" s="49">
        <v>0.50717526221930664</v>
      </c>
      <c r="N20" s="49">
        <v>0.5853012990295734</v>
      </c>
      <c r="O20" s="49">
        <v>7.1381474185870444E-2</v>
      </c>
      <c r="P20" s="46">
        <v>11.744759082794189</v>
      </c>
    </row>
    <row r="21" spans="1:16">
      <c r="A21" s="46" t="s">
        <v>148</v>
      </c>
      <c r="B21" s="46" t="s">
        <v>155</v>
      </c>
      <c r="C21" s="46">
        <v>1451</v>
      </c>
      <c r="D21" s="46" t="s">
        <v>73</v>
      </c>
      <c r="E21" s="46">
        <v>30</v>
      </c>
      <c r="F21" s="46">
        <v>6.77</v>
      </c>
      <c r="G21" s="50">
        <v>41525</v>
      </c>
      <c r="H21" s="46">
        <f t="shared" si="0"/>
        <v>0.22566666666666665</v>
      </c>
      <c r="I21" s="51">
        <v>2.7666666666666671</v>
      </c>
      <c r="J21" s="49">
        <v>0.90828045611900243</v>
      </c>
      <c r="K21" s="49">
        <v>3.0753466021702915</v>
      </c>
      <c r="L21" s="49">
        <v>6.6715988830167419</v>
      </c>
      <c r="M21" s="49">
        <v>0.55814152401329797</v>
      </c>
      <c r="N21" s="49">
        <v>0.45548528293965568</v>
      </c>
      <c r="O21" s="49">
        <v>0.12983914915833022</v>
      </c>
      <c r="P21" s="46">
        <v>9.9058187007904053</v>
      </c>
    </row>
    <row r="22" spans="1:16">
      <c r="A22" s="46" t="s">
        <v>148</v>
      </c>
      <c r="B22" s="46" t="s">
        <v>155</v>
      </c>
      <c r="C22" s="46">
        <v>1466</v>
      </c>
      <c r="D22" s="46" t="s">
        <v>73</v>
      </c>
      <c r="E22" s="46">
        <v>22</v>
      </c>
      <c r="F22" s="46">
        <v>4.45</v>
      </c>
      <c r="G22" s="50">
        <v>41525</v>
      </c>
      <c r="H22" s="46">
        <f t="shared" si="0"/>
        <v>0.20227272727272727</v>
      </c>
      <c r="I22" s="51">
        <v>2.75</v>
      </c>
      <c r="J22" s="49">
        <v>0.95386546920303295</v>
      </c>
      <c r="K22" s="49">
        <v>3.3022355899901084</v>
      </c>
      <c r="L22" s="49">
        <v>5.798145161078704</v>
      </c>
      <c r="M22" s="49">
        <v>0.50451947194366209</v>
      </c>
      <c r="N22" s="49">
        <v>0.56251331438691288</v>
      </c>
      <c r="O22" s="49">
        <v>9.2496158357260314E-2</v>
      </c>
      <c r="P22" s="46">
        <v>12.847580909729004</v>
      </c>
    </row>
    <row r="23" spans="1:16">
      <c r="A23" s="46" t="s">
        <v>148</v>
      </c>
      <c r="B23" s="46" t="s">
        <v>151</v>
      </c>
      <c r="C23" s="46">
        <v>173</v>
      </c>
      <c r="D23" s="46" t="s">
        <v>73</v>
      </c>
      <c r="E23" s="46">
        <v>33</v>
      </c>
      <c r="F23" s="46">
        <v>4.03</v>
      </c>
      <c r="G23" s="50">
        <v>41525</v>
      </c>
      <c r="H23" s="46">
        <f t="shared" si="0"/>
        <v>0.12212121212121213</v>
      </c>
      <c r="I23" s="51">
        <v>2.25</v>
      </c>
      <c r="J23" s="49">
        <v>1.2295440700000264</v>
      </c>
      <c r="K23" s="49">
        <v>3.8981509731586175</v>
      </c>
      <c r="L23" s="49">
        <v>6.8582770726999343</v>
      </c>
      <c r="M23" s="49">
        <v>0.75881362444957889</v>
      </c>
      <c r="N23" s="49">
        <v>0.88009152613967767</v>
      </c>
      <c r="O23" s="49">
        <v>0.10573311197183487</v>
      </c>
      <c r="P23" s="46">
        <v>18.803727626800537</v>
      </c>
    </row>
    <row r="24" spans="1:16">
      <c r="A24" s="46" t="s">
        <v>148</v>
      </c>
      <c r="B24" s="46" t="s">
        <v>151</v>
      </c>
      <c r="C24" s="46">
        <v>917</v>
      </c>
      <c r="D24" s="46" t="s">
        <v>73</v>
      </c>
      <c r="E24" s="46">
        <v>27</v>
      </c>
      <c r="F24" s="46">
        <v>3.66</v>
      </c>
      <c r="G24" s="50">
        <v>41525</v>
      </c>
      <c r="H24" s="46">
        <f t="shared" si="0"/>
        <v>0.13555555555555557</v>
      </c>
      <c r="I24" s="51">
        <v>2.0999999999999996</v>
      </c>
      <c r="J24" s="49">
        <v>1.0836949100711741</v>
      </c>
      <c r="K24" s="49">
        <v>5.4402754744847828</v>
      </c>
      <c r="L24" s="49">
        <v>5.150450698469907</v>
      </c>
      <c r="M24" s="49">
        <v>0.6826592330205723</v>
      </c>
      <c r="N24" s="49">
        <v>0.78131595174406665</v>
      </c>
      <c r="O24" s="49">
        <v>6.5965171645012505E-2</v>
      </c>
      <c r="P24" s="46">
        <v>16.318075656890869</v>
      </c>
    </row>
    <row r="25" spans="1:16">
      <c r="A25" s="46" t="s">
        <v>148</v>
      </c>
      <c r="B25" s="46" t="s">
        <v>151</v>
      </c>
      <c r="C25" s="46">
        <v>927</v>
      </c>
      <c r="D25" s="46" t="s">
        <v>73</v>
      </c>
      <c r="E25" s="46">
        <v>23</v>
      </c>
      <c r="F25" s="46">
        <v>5.22</v>
      </c>
      <c r="G25" s="50">
        <v>41525</v>
      </c>
      <c r="H25" s="46">
        <f t="shared" si="0"/>
        <v>0.22695652173913042</v>
      </c>
      <c r="I25" s="51">
        <v>1.6333333333333335</v>
      </c>
      <c r="J25" s="49">
        <v>1.0263236454292324</v>
      </c>
      <c r="K25" s="49">
        <v>4.5909487584340285</v>
      </c>
      <c r="L25" s="49">
        <v>5.77734694431477</v>
      </c>
      <c r="M25" s="49">
        <v>0.51764334681442981</v>
      </c>
      <c r="N25" s="49">
        <v>0.64037883438697163</v>
      </c>
      <c r="O25" s="49">
        <v>0.2776221771403764</v>
      </c>
      <c r="P25" s="46">
        <v>14.061970710754395</v>
      </c>
    </row>
    <row r="26" spans="1:16">
      <c r="A26" s="46" t="s">
        <v>148</v>
      </c>
      <c r="B26" s="46" t="s">
        <v>151</v>
      </c>
      <c r="C26" s="46">
        <v>938</v>
      </c>
      <c r="D26" s="46" t="s">
        <v>73</v>
      </c>
      <c r="E26" s="46">
        <v>22</v>
      </c>
      <c r="F26" s="46">
        <v>5.22</v>
      </c>
      <c r="G26" s="50">
        <v>41525</v>
      </c>
      <c r="H26" s="46">
        <f t="shared" si="0"/>
        <v>0.23727272727272727</v>
      </c>
      <c r="I26" s="51">
        <v>1.7333333333333332</v>
      </c>
      <c r="J26" s="49">
        <v>1.2003834304684733</v>
      </c>
      <c r="K26" s="49">
        <v>3.5781733424503557</v>
      </c>
      <c r="L26" s="49">
        <v>6.0103063732900912</v>
      </c>
      <c r="M26" s="49">
        <v>0.54879999473036745</v>
      </c>
      <c r="N26" s="49">
        <v>0.69346168019323551</v>
      </c>
      <c r="O26" s="49">
        <v>0.10541095848784533</v>
      </c>
      <c r="P26" s="46">
        <v>17.64288067817688</v>
      </c>
    </row>
    <row r="27" spans="1:16">
      <c r="A27" s="46" t="s">
        <v>148</v>
      </c>
      <c r="B27" s="46" t="s">
        <v>132</v>
      </c>
      <c r="C27" s="46">
        <v>242</v>
      </c>
      <c r="D27" s="46" t="s">
        <v>73</v>
      </c>
      <c r="E27" s="46">
        <v>22</v>
      </c>
      <c r="F27" s="46">
        <v>4.08</v>
      </c>
      <c r="G27" s="50">
        <v>41525</v>
      </c>
      <c r="H27" s="46">
        <f t="shared" si="0"/>
        <v>0.18545454545454546</v>
      </c>
      <c r="I27" s="51">
        <v>1.5666666666666664</v>
      </c>
      <c r="J27" s="49">
        <v>1.5320293743705267</v>
      </c>
      <c r="K27" s="49">
        <v>5.5373824531197053</v>
      </c>
      <c r="L27" s="49">
        <v>8.1844117607760811</v>
      </c>
      <c r="M27" s="49">
        <v>0.62090450939648711</v>
      </c>
      <c r="N27" s="49">
        <v>0.52216894312800433</v>
      </c>
      <c r="O27" s="49">
        <v>0.27484246630613801</v>
      </c>
      <c r="P27" s="46">
        <v>13.565492630004883</v>
      </c>
    </row>
    <row r="28" spans="1:16">
      <c r="A28" s="46" t="s">
        <v>148</v>
      </c>
      <c r="B28" s="46" t="s">
        <v>132</v>
      </c>
      <c r="C28" s="46">
        <v>244</v>
      </c>
      <c r="D28" s="46" t="s">
        <v>73</v>
      </c>
      <c r="E28" s="46">
        <v>26</v>
      </c>
      <c r="F28" s="46">
        <v>2.98</v>
      </c>
      <c r="G28" s="50">
        <v>41525</v>
      </c>
      <c r="H28" s="46">
        <f t="shared" si="0"/>
        <v>0.11461538461538462</v>
      </c>
      <c r="I28" s="51">
        <v>1.4333333333333333</v>
      </c>
      <c r="J28" s="49">
        <v>1.6613619900564123</v>
      </c>
      <c r="K28" s="49">
        <v>6.6987326906601083</v>
      </c>
      <c r="L28" s="49">
        <v>7.2380795453935622</v>
      </c>
      <c r="M28" s="49">
        <v>0.87959111131441681</v>
      </c>
      <c r="N28" s="49">
        <v>0.40653878486307632</v>
      </c>
      <c r="O28" s="49">
        <v>7.8879703029217429E-2</v>
      </c>
      <c r="P28" s="46">
        <v>14.746518135070801</v>
      </c>
    </row>
    <row r="29" spans="1:16">
      <c r="A29" s="46" t="s">
        <v>148</v>
      </c>
      <c r="B29" s="46" t="s">
        <v>132</v>
      </c>
      <c r="C29" s="46">
        <v>249</v>
      </c>
      <c r="D29" s="46" t="s">
        <v>73</v>
      </c>
      <c r="E29" s="46">
        <v>34</v>
      </c>
      <c r="F29" s="46">
        <v>5.38</v>
      </c>
      <c r="G29" s="50">
        <v>41525</v>
      </c>
      <c r="H29" s="46">
        <f t="shared" si="0"/>
        <v>0.15823529411764706</v>
      </c>
      <c r="I29" s="51">
        <v>2.0666666666666669</v>
      </c>
      <c r="J29" s="49">
        <v>1.4225598596517939</v>
      </c>
      <c r="K29" s="49">
        <v>5.2782346931314441</v>
      </c>
      <c r="L29" s="49">
        <v>7.8671230925945377</v>
      </c>
      <c r="M29" s="49">
        <v>0.72246978413753626</v>
      </c>
      <c r="N29" s="49">
        <v>0.3626449078038248</v>
      </c>
      <c r="O29" s="49">
        <v>7.8238208138639187E-2</v>
      </c>
      <c r="P29" s="46">
        <v>12.348177433013916</v>
      </c>
    </row>
    <row r="30" spans="1:16">
      <c r="A30" s="46" t="s">
        <v>148</v>
      </c>
      <c r="B30" s="46" t="s">
        <v>132</v>
      </c>
      <c r="C30" s="46">
        <v>509</v>
      </c>
      <c r="D30" s="46" t="s">
        <v>73</v>
      </c>
      <c r="E30" s="46">
        <v>23</v>
      </c>
      <c r="F30" s="46">
        <v>6.25</v>
      </c>
      <c r="G30" s="50">
        <v>41525</v>
      </c>
      <c r="H30" s="46">
        <f t="shared" si="0"/>
        <v>0.27173913043478259</v>
      </c>
      <c r="I30" s="51">
        <v>2.5</v>
      </c>
      <c r="J30" s="49">
        <v>1.3443632482317514</v>
      </c>
      <c r="K30" s="49">
        <v>7.2344461056911129</v>
      </c>
      <c r="L30" s="49">
        <v>7.825259920123381</v>
      </c>
      <c r="M30" s="49">
        <v>0.928919489191113</v>
      </c>
      <c r="N30" s="49">
        <v>0.42507209321440897</v>
      </c>
      <c r="O30" s="49">
        <v>0.12030545588893875</v>
      </c>
      <c r="P30" s="46">
        <v>13.565645217895508</v>
      </c>
    </row>
    <row r="31" spans="1:16">
      <c r="A31" s="46" t="s">
        <v>152</v>
      </c>
      <c r="B31" s="46" t="s">
        <v>156</v>
      </c>
      <c r="C31" s="46">
        <v>46</v>
      </c>
      <c r="D31" s="46" t="s">
        <v>73</v>
      </c>
      <c r="E31" s="46">
        <v>19</v>
      </c>
      <c r="F31" s="46">
        <v>4.9400000000000004</v>
      </c>
      <c r="G31" s="50">
        <v>41525</v>
      </c>
      <c r="H31" s="46">
        <f t="shared" si="0"/>
        <v>0.26</v>
      </c>
      <c r="I31" s="51">
        <v>1.8666666666666665</v>
      </c>
      <c r="J31" s="49">
        <v>0.93648246007477942</v>
      </c>
      <c r="K31" s="49">
        <v>5.5374671065577372</v>
      </c>
      <c r="L31" s="49">
        <v>7.0816924119243208</v>
      </c>
      <c r="M31" s="49">
        <v>0.6361590041669265</v>
      </c>
      <c r="N31" s="49">
        <v>0.39838944993985131</v>
      </c>
      <c r="O31" s="49">
        <v>0.27810837955725437</v>
      </c>
      <c r="P31" s="46">
        <v>15.913394689559937</v>
      </c>
    </row>
    <row r="32" spans="1:16">
      <c r="A32" s="46" t="s">
        <v>152</v>
      </c>
      <c r="B32" s="46" t="s">
        <v>156</v>
      </c>
      <c r="C32" s="46">
        <v>49</v>
      </c>
      <c r="D32" s="46" t="s">
        <v>73</v>
      </c>
      <c r="E32" s="46">
        <v>35</v>
      </c>
      <c r="F32" s="46">
        <v>4.8099999999999996</v>
      </c>
      <c r="G32" s="50">
        <v>41525</v>
      </c>
      <c r="H32" s="46">
        <f t="shared" si="0"/>
        <v>0.13742857142857143</v>
      </c>
      <c r="I32" s="51">
        <v>1.4333333333333333</v>
      </c>
      <c r="J32" s="49">
        <v>1.0751492840163537</v>
      </c>
      <c r="K32" s="49">
        <v>5.0675150361302048</v>
      </c>
      <c r="L32" s="49">
        <v>8.6146335229349535</v>
      </c>
      <c r="M32" s="49">
        <v>1.0052813789320145</v>
      </c>
      <c r="N32" s="49">
        <v>0.39065180147847534</v>
      </c>
      <c r="O32" s="49">
        <v>0.46985330781519302</v>
      </c>
      <c r="P32" s="46">
        <v>17.073531150817871</v>
      </c>
    </row>
    <row r="33" spans="1:16">
      <c r="A33" s="46" t="s">
        <v>152</v>
      </c>
      <c r="B33" s="46" t="s">
        <v>156</v>
      </c>
      <c r="C33" s="46">
        <v>77</v>
      </c>
      <c r="D33" s="46" t="s">
        <v>73</v>
      </c>
      <c r="E33" s="46">
        <v>32</v>
      </c>
      <c r="F33" s="46">
        <v>5.07</v>
      </c>
      <c r="G33" s="50">
        <v>41525</v>
      </c>
      <c r="H33" s="46">
        <f t="shared" si="0"/>
        <v>0.15843750000000001</v>
      </c>
      <c r="I33" s="51">
        <v>3.1666666666666665</v>
      </c>
      <c r="J33" s="49">
        <v>0.95286426883032771</v>
      </c>
      <c r="K33" s="49">
        <v>3.5623625496952522</v>
      </c>
      <c r="L33" s="49">
        <v>6.3747942593518561</v>
      </c>
      <c r="M33" s="49">
        <v>0.5879995818185817</v>
      </c>
      <c r="N33" s="49">
        <v>0.40489624130173268</v>
      </c>
      <c r="O33" s="49">
        <v>9.3879869059625559E-2</v>
      </c>
      <c r="P33" s="46">
        <v>18.11984658241272</v>
      </c>
    </row>
    <row r="34" spans="1:16">
      <c r="A34" s="46" t="s">
        <v>152</v>
      </c>
      <c r="B34" s="46" t="s">
        <v>156</v>
      </c>
      <c r="C34" s="46">
        <v>79</v>
      </c>
      <c r="D34" s="46" t="s">
        <v>73</v>
      </c>
      <c r="E34" s="46">
        <v>38</v>
      </c>
      <c r="F34" s="46">
        <v>5.96</v>
      </c>
      <c r="G34" s="50">
        <v>41525</v>
      </c>
      <c r="H34" s="46">
        <f t="shared" si="0"/>
        <v>0.15684210526315789</v>
      </c>
      <c r="I34" s="51">
        <v>3.1333333333333333</v>
      </c>
      <c r="J34" s="49">
        <v>0.97426305401781244</v>
      </c>
      <c r="K34" s="49">
        <v>2.7882254686499284</v>
      </c>
      <c r="L34" s="49">
        <v>6.9247667113924081</v>
      </c>
      <c r="M34" s="49">
        <v>0.39503724694440212</v>
      </c>
      <c r="N34" s="49">
        <v>0.37797969531220599</v>
      </c>
      <c r="O34" s="49">
        <v>0.15347586975251279</v>
      </c>
      <c r="P34" s="46">
        <v>16.390770673751831</v>
      </c>
    </row>
    <row r="35" spans="1:16">
      <c r="A35" s="46" t="s">
        <v>152</v>
      </c>
      <c r="B35" s="46" t="s">
        <v>155</v>
      </c>
      <c r="C35" s="46">
        <v>315</v>
      </c>
      <c r="D35" s="46" t="s">
        <v>73</v>
      </c>
      <c r="E35" s="46">
        <v>21</v>
      </c>
      <c r="F35" s="46">
        <v>3.06</v>
      </c>
      <c r="G35" s="50">
        <v>41525</v>
      </c>
      <c r="H35" s="46">
        <f t="shared" si="0"/>
        <v>0.14571428571428571</v>
      </c>
      <c r="I35" s="51">
        <v>2.1500000000000004</v>
      </c>
      <c r="J35" s="49">
        <v>1.183911344046054</v>
      </c>
      <c r="K35" s="49">
        <v>5.6928494762292638</v>
      </c>
      <c r="L35" s="49">
        <v>8.7163415843141863</v>
      </c>
      <c r="M35" s="49">
        <v>0.77937813278022805</v>
      </c>
      <c r="N35" s="49">
        <v>0.48489439754151853</v>
      </c>
      <c r="O35" s="49">
        <v>0.11226471087965156</v>
      </c>
      <c r="P35" s="46">
        <v>19.621565341949463</v>
      </c>
    </row>
    <row r="36" spans="1:16">
      <c r="A36" s="46" t="s">
        <v>152</v>
      </c>
      <c r="B36" s="46" t="s">
        <v>155</v>
      </c>
      <c r="C36" s="46">
        <v>330</v>
      </c>
      <c r="D36" s="46" t="s">
        <v>73</v>
      </c>
      <c r="E36" s="46">
        <v>17</v>
      </c>
      <c r="F36" s="46">
        <v>2.0699999999999998</v>
      </c>
      <c r="G36" s="50">
        <v>41525</v>
      </c>
      <c r="H36" s="46">
        <f t="shared" si="0"/>
        <v>0.12176470588235293</v>
      </c>
      <c r="I36" s="51">
        <v>2.4500000000000002</v>
      </c>
      <c r="J36" s="49">
        <v>1.0934392462852267</v>
      </c>
      <c r="K36" s="49">
        <v>5.9557241916594554</v>
      </c>
      <c r="L36" s="49">
        <v>8.164036763906946</v>
      </c>
      <c r="M36" s="49">
        <v>1.0044250829500803</v>
      </c>
      <c r="N36" s="49">
        <v>0.61760143024178171</v>
      </c>
      <c r="O36" s="49">
        <v>0.19752077322863296</v>
      </c>
      <c r="P36" s="46">
        <v>20.643882751464844</v>
      </c>
    </row>
    <row r="37" spans="1:16">
      <c r="A37" s="46" t="s">
        <v>152</v>
      </c>
      <c r="B37" s="46" t="s">
        <v>155</v>
      </c>
      <c r="C37" s="46">
        <v>337</v>
      </c>
      <c r="D37" s="46" t="s">
        <v>73</v>
      </c>
      <c r="E37" s="46">
        <v>20</v>
      </c>
      <c r="F37" s="46">
        <v>3.97</v>
      </c>
      <c r="G37" s="50">
        <v>41525</v>
      </c>
      <c r="H37" s="46">
        <f t="shared" si="0"/>
        <v>0.19850000000000001</v>
      </c>
      <c r="I37" s="51">
        <v>2.8666666666666667</v>
      </c>
      <c r="J37" s="49">
        <v>0.91241819448766692</v>
      </c>
      <c r="K37" s="49">
        <v>5.0893280662601024</v>
      </c>
      <c r="L37" s="49">
        <v>6.1516391035869331</v>
      </c>
      <c r="M37" s="49">
        <v>0.64653501529337143</v>
      </c>
      <c r="N37" s="49">
        <v>0.74014189540161401</v>
      </c>
      <c r="O37" s="49">
        <v>6.8964391786610638E-2</v>
      </c>
      <c r="P37" s="46">
        <v>16.087982654571533</v>
      </c>
    </row>
    <row r="38" spans="1:16">
      <c r="A38" s="46" t="s">
        <v>152</v>
      </c>
      <c r="B38" s="46" t="s">
        <v>155</v>
      </c>
      <c r="C38" s="46">
        <v>348</v>
      </c>
      <c r="D38" s="46" t="s">
        <v>73</v>
      </c>
      <c r="E38" s="46">
        <v>18</v>
      </c>
      <c r="F38" s="46">
        <v>3.74</v>
      </c>
      <c r="G38" s="50">
        <v>41525</v>
      </c>
      <c r="H38" s="46">
        <f t="shared" si="0"/>
        <v>0.20777777777777778</v>
      </c>
      <c r="I38" s="51">
        <v>4.6333333333333329</v>
      </c>
      <c r="J38" s="49">
        <v>0.90737514881243764</v>
      </c>
      <c r="K38" s="49">
        <v>3.6188422467300225</v>
      </c>
      <c r="L38" s="49">
        <v>6.0500155087267906</v>
      </c>
      <c r="M38" s="49">
        <v>0.77850629721833631</v>
      </c>
      <c r="N38" s="49">
        <v>0.3347830835103654</v>
      </c>
      <c r="O38" s="49">
        <v>0.79315946207316079</v>
      </c>
      <c r="P38" s="46">
        <v>14.992444515228271</v>
      </c>
    </row>
    <row r="39" spans="1:16">
      <c r="A39" s="46" t="s">
        <v>152</v>
      </c>
      <c r="B39" s="46" t="s">
        <v>151</v>
      </c>
      <c r="C39" s="46">
        <v>175</v>
      </c>
      <c r="D39" s="46" t="s">
        <v>73</v>
      </c>
      <c r="E39" s="46">
        <v>30</v>
      </c>
      <c r="F39" s="46">
        <v>5.18</v>
      </c>
      <c r="G39" s="50">
        <v>41525</v>
      </c>
      <c r="H39" s="46">
        <f t="shared" si="0"/>
        <v>0.17266666666666666</v>
      </c>
      <c r="I39" s="51">
        <v>3.1666666666666665</v>
      </c>
      <c r="J39" s="49">
        <v>0.94678240308718198</v>
      </c>
      <c r="K39" s="49">
        <v>4.3850662375092933</v>
      </c>
      <c r="L39" s="49">
        <v>5.1955841489614123</v>
      </c>
      <c r="M39" s="49">
        <v>0.39316147662979184</v>
      </c>
      <c r="N39" s="49">
        <v>0.43751439125745722</v>
      </c>
      <c r="O39" s="49">
        <v>0.10953916369099627</v>
      </c>
      <c r="P39" s="46">
        <v>16.349862813949585</v>
      </c>
    </row>
    <row r="40" spans="1:16">
      <c r="A40" s="46" t="s">
        <v>152</v>
      </c>
      <c r="B40" s="46" t="s">
        <v>151</v>
      </c>
      <c r="C40" s="46">
        <v>179</v>
      </c>
      <c r="D40" s="46" t="s">
        <v>73</v>
      </c>
      <c r="E40" s="46">
        <v>17</v>
      </c>
      <c r="F40" s="46">
        <v>2.2999999999999998</v>
      </c>
      <c r="G40" s="50">
        <v>41525</v>
      </c>
      <c r="H40" s="46">
        <f t="shared" si="0"/>
        <v>0.13529411764705881</v>
      </c>
      <c r="I40" s="51">
        <v>2.1333333333333333</v>
      </c>
      <c r="J40" s="49">
        <v>1.0546434963306299</v>
      </c>
      <c r="K40" s="49">
        <v>5.9616513793000179</v>
      </c>
      <c r="L40" s="49">
        <v>9.131521280763824</v>
      </c>
      <c r="M40" s="49">
        <v>0.85050693835502089</v>
      </c>
      <c r="N40" s="49">
        <v>0.47270529651373722</v>
      </c>
      <c r="O40" s="49">
        <v>0.25564470518497556</v>
      </c>
      <c r="P40" s="46">
        <v>19.571154117584229</v>
      </c>
    </row>
    <row r="41" spans="1:16">
      <c r="A41" s="46" t="s">
        <v>152</v>
      </c>
      <c r="B41" s="46" t="s">
        <v>151</v>
      </c>
      <c r="C41" s="46">
        <v>184</v>
      </c>
      <c r="D41" s="46" t="s">
        <v>73</v>
      </c>
      <c r="E41" s="46">
        <v>20</v>
      </c>
      <c r="F41" s="46">
        <v>4.38</v>
      </c>
      <c r="G41" s="50">
        <v>41525</v>
      </c>
      <c r="H41" s="46">
        <f t="shared" si="0"/>
        <v>0.219</v>
      </c>
      <c r="I41" s="51">
        <v>3.1999999999999997</v>
      </c>
      <c r="J41" s="49">
        <v>1.1243621956128103</v>
      </c>
      <c r="K41" s="49">
        <v>3.2879866530758552</v>
      </c>
      <c r="L41" s="49">
        <v>5.7332344866758564</v>
      </c>
      <c r="M41" s="49">
        <v>0.4978442315717066</v>
      </c>
      <c r="N41" s="49">
        <v>0.35615502629355844</v>
      </c>
      <c r="O41" s="49">
        <v>7.0927379930948539E-2</v>
      </c>
      <c r="P41" s="46">
        <v>15.834852457046509</v>
      </c>
    </row>
    <row r="42" spans="1:16">
      <c r="A42" s="46" t="s">
        <v>152</v>
      </c>
      <c r="B42" s="46" t="s">
        <v>151</v>
      </c>
      <c r="C42" s="46">
        <v>196</v>
      </c>
      <c r="D42" s="46" t="s">
        <v>73</v>
      </c>
      <c r="E42" s="46">
        <v>27</v>
      </c>
      <c r="F42" s="46">
        <v>5.55</v>
      </c>
      <c r="G42" s="50">
        <v>41525</v>
      </c>
      <c r="H42" s="46">
        <f t="shared" si="0"/>
        <v>0.20555555555555555</v>
      </c>
      <c r="I42" s="51">
        <v>1.9333333333333333</v>
      </c>
      <c r="J42" s="49">
        <v>0.95684464230611344</v>
      </c>
      <c r="K42" s="49">
        <v>4.0627359001298116</v>
      </c>
      <c r="L42" s="49">
        <v>6.2482280843109441</v>
      </c>
      <c r="M42" s="49">
        <v>0.44493294592460386</v>
      </c>
      <c r="N42" s="49">
        <v>0.40512690057109441</v>
      </c>
      <c r="O42" s="49">
        <v>0.12067895374563022</v>
      </c>
      <c r="P42" s="46">
        <v>13.536484241485596</v>
      </c>
    </row>
    <row r="43" spans="1:16">
      <c r="A43" s="46" t="s">
        <v>152</v>
      </c>
      <c r="B43" s="46" t="s">
        <v>132</v>
      </c>
      <c r="C43" s="46">
        <v>94</v>
      </c>
      <c r="D43" s="46" t="s">
        <v>73</v>
      </c>
      <c r="E43" s="46">
        <v>38</v>
      </c>
      <c r="F43" s="46">
        <v>6.88</v>
      </c>
      <c r="G43" s="50">
        <v>41525</v>
      </c>
      <c r="H43" s="46">
        <f t="shared" si="0"/>
        <v>0.18105263157894735</v>
      </c>
      <c r="I43" s="51">
        <v>2.8000000000000003</v>
      </c>
      <c r="J43" s="49">
        <v>1.2289212880349023</v>
      </c>
      <c r="K43" s="49">
        <v>5.208959211078481</v>
      </c>
      <c r="L43" s="49">
        <v>6.971856308743229</v>
      </c>
      <c r="M43" s="49">
        <v>0.8636526134167305</v>
      </c>
      <c r="N43" s="49">
        <v>0.56920769102084856</v>
      </c>
      <c r="O43" s="49">
        <v>0.10590734602674585</v>
      </c>
      <c r="P43" s="46">
        <v>17.216168642044067</v>
      </c>
    </row>
    <row r="44" spans="1:16">
      <c r="A44" s="46" t="s">
        <v>152</v>
      </c>
      <c r="B44" s="46" t="s">
        <v>132</v>
      </c>
      <c r="C44" s="46">
        <v>99</v>
      </c>
      <c r="D44" s="46" t="s">
        <v>73</v>
      </c>
      <c r="E44" s="46">
        <v>23</v>
      </c>
      <c r="F44" s="46">
        <v>3.41</v>
      </c>
      <c r="G44" s="50">
        <v>41525</v>
      </c>
      <c r="H44" s="46">
        <f t="shared" si="0"/>
        <v>0.14826086956521739</v>
      </c>
      <c r="I44" s="51">
        <v>1.65</v>
      </c>
      <c r="J44" s="49">
        <v>1.0034159304521162</v>
      </c>
      <c r="K44" s="49">
        <v>4.2258248063269201</v>
      </c>
      <c r="L44" s="49">
        <v>6.3508321826409606</v>
      </c>
      <c r="M44" s="49">
        <v>0.49100919231013196</v>
      </c>
      <c r="N44" s="49">
        <v>0.37921863463567207</v>
      </c>
      <c r="O44" s="49">
        <v>6.2055100896231598E-2</v>
      </c>
      <c r="P44" s="46">
        <v>15.446385145187378</v>
      </c>
    </row>
    <row r="45" spans="1:16">
      <c r="A45" s="46" t="s">
        <v>152</v>
      </c>
      <c r="B45" s="46" t="s">
        <v>132</v>
      </c>
      <c r="C45" s="46">
        <v>110</v>
      </c>
      <c r="D45" s="46" t="s">
        <v>73</v>
      </c>
      <c r="E45" s="46">
        <v>23</v>
      </c>
      <c r="F45" s="46">
        <v>5.79</v>
      </c>
      <c r="G45" s="50">
        <v>41525</v>
      </c>
      <c r="H45" s="46">
        <f t="shared" si="0"/>
        <v>0.25173913043478263</v>
      </c>
      <c r="I45" s="51">
        <v>3.1666666666666665</v>
      </c>
      <c r="J45" s="49">
        <v>1.1990753474303508</v>
      </c>
      <c r="K45" s="49">
        <v>3.1693569093756788</v>
      </c>
      <c r="L45" s="49">
        <v>6.5094551283632791</v>
      </c>
      <c r="M45" s="49">
        <v>0.70803540482056182</v>
      </c>
      <c r="N45" s="49">
        <v>0.51879194177899168</v>
      </c>
      <c r="O45" s="49">
        <v>8.9979189957881872E-2</v>
      </c>
      <c r="P45" s="46">
        <v>14.366017580032349</v>
      </c>
    </row>
    <row r="46" spans="1:16">
      <c r="A46" s="46" t="s">
        <v>152</v>
      </c>
      <c r="B46" s="46" t="s">
        <v>132</v>
      </c>
      <c r="C46" s="46">
        <v>115</v>
      </c>
      <c r="D46" s="46" t="s">
        <v>73</v>
      </c>
      <c r="E46" s="46">
        <v>32</v>
      </c>
      <c r="F46" s="46">
        <v>6.29</v>
      </c>
      <c r="G46" s="50">
        <v>41525</v>
      </c>
      <c r="H46" s="46">
        <f t="shared" si="0"/>
        <v>0.1965625</v>
      </c>
      <c r="I46" s="51">
        <v>1.65</v>
      </c>
      <c r="J46" s="49">
        <v>1.1153499857535814</v>
      </c>
      <c r="K46" s="49">
        <v>4.0792174108796031</v>
      </c>
      <c r="L46" s="49">
        <v>7.5468827582739522</v>
      </c>
      <c r="M46" s="49">
        <v>0.47338102510568519</v>
      </c>
      <c r="N46" s="49">
        <v>0.41931205171321434</v>
      </c>
      <c r="O46" s="49">
        <v>9.3352384421914736E-2</v>
      </c>
      <c r="P46" s="46">
        <v>16.939581632614136</v>
      </c>
    </row>
    <row r="47" spans="1:16">
      <c r="A47" s="46" t="s">
        <v>153</v>
      </c>
      <c r="B47" s="46" t="s">
        <v>133</v>
      </c>
      <c r="C47" s="46">
        <v>1422</v>
      </c>
      <c r="D47" s="46" t="s">
        <v>73</v>
      </c>
      <c r="E47" s="46">
        <v>32</v>
      </c>
      <c r="F47" s="46">
        <v>10.99</v>
      </c>
      <c r="G47" s="50">
        <v>41525</v>
      </c>
      <c r="H47" s="46">
        <f t="shared" si="0"/>
        <v>0.34343750000000001</v>
      </c>
      <c r="I47" s="51">
        <v>3.0666666666666664</v>
      </c>
      <c r="J47" s="49">
        <v>1.1033012790455279</v>
      </c>
      <c r="K47" s="49">
        <v>8.6600887242756102</v>
      </c>
      <c r="L47" s="49">
        <v>6.569572456590854</v>
      </c>
      <c r="M47" s="49">
        <v>1.27806942789089</v>
      </c>
      <c r="N47" s="49">
        <v>0.26542236806766145</v>
      </c>
      <c r="O47" s="49">
        <v>8.0693993294068414E-2</v>
      </c>
      <c r="P47" s="46">
        <v>15.354070663452148</v>
      </c>
    </row>
    <row r="48" spans="1:16">
      <c r="A48" s="46" t="s">
        <v>153</v>
      </c>
      <c r="B48" s="46" t="s">
        <v>133</v>
      </c>
      <c r="C48" s="46">
        <v>1429</v>
      </c>
      <c r="D48" s="46" t="s">
        <v>73</v>
      </c>
      <c r="E48" s="46">
        <v>35</v>
      </c>
      <c r="F48" s="46">
        <v>7.27</v>
      </c>
      <c r="G48" s="50">
        <v>41525</v>
      </c>
      <c r="H48" s="46">
        <f t="shared" si="0"/>
        <v>0.20771428571428571</v>
      </c>
      <c r="I48" s="51">
        <v>2.7999999999999994</v>
      </c>
      <c r="J48" s="49">
        <v>1.1833174095860339</v>
      </c>
      <c r="K48" s="49">
        <v>11.261882192953504</v>
      </c>
      <c r="L48" s="49">
        <v>8.0538664437376735</v>
      </c>
      <c r="M48" s="49">
        <v>1.1406243190529213</v>
      </c>
      <c r="N48" s="49">
        <v>0.28138279963351792</v>
      </c>
      <c r="O48" s="49">
        <v>0.2396780433363658</v>
      </c>
      <c r="P48" s="46">
        <v>19.811402559280396</v>
      </c>
    </row>
    <row r="49" spans="1:16">
      <c r="A49" s="46" t="s">
        <v>153</v>
      </c>
      <c r="B49" s="46" t="s">
        <v>133</v>
      </c>
      <c r="C49" s="46">
        <v>1438</v>
      </c>
      <c r="D49" s="46" t="s">
        <v>73</v>
      </c>
      <c r="E49" s="46">
        <v>19</v>
      </c>
      <c r="F49" s="46">
        <v>4.6900000000000004</v>
      </c>
      <c r="G49" s="50">
        <v>41525</v>
      </c>
      <c r="H49" s="46">
        <f t="shared" si="0"/>
        <v>0.24684210526315792</v>
      </c>
      <c r="I49" s="51">
        <v>1.75</v>
      </c>
      <c r="J49" s="49">
        <v>1.0504314262189003</v>
      </c>
      <c r="K49" s="49">
        <v>9.1900475303879148</v>
      </c>
      <c r="L49" s="49">
        <v>6.1498407838407259</v>
      </c>
      <c r="M49" s="49">
        <v>1.3978410815127009</v>
      </c>
      <c r="N49" s="49">
        <v>0.18797750393125315</v>
      </c>
      <c r="O49" s="49">
        <v>0.26062835801561324</v>
      </c>
      <c r="P49" s="46">
        <v>17.088241577148438</v>
      </c>
    </row>
    <row r="50" spans="1:16">
      <c r="A50" s="46" t="s">
        <v>153</v>
      </c>
      <c r="B50" s="46" t="s">
        <v>133</v>
      </c>
      <c r="C50" s="46">
        <v>1457</v>
      </c>
      <c r="D50" s="46" t="s">
        <v>73</v>
      </c>
      <c r="E50" s="46">
        <v>21</v>
      </c>
      <c r="F50" s="46">
        <v>9.24</v>
      </c>
      <c r="G50" s="50">
        <v>41525</v>
      </c>
      <c r="H50" s="46">
        <f t="shared" si="0"/>
        <v>0.44</v>
      </c>
      <c r="I50" s="51">
        <v>1.9</v>
      </c>
      <c r="J50" s="49">
        <v>1.2654279892342373</v>
      </c>
      <c r="K50" s="49">
        <v>8.4599026016386549</v>
      </c>
      <c r="L50" s="49">
        <v>7.0701566412399108</v>
      </c>
      <c r="M50" s="49">
        <v>1.3192388521266272</v>
      </c>
      <c r="N50" s="49">
        <v>0.16793209752291899</v>
      </c>
      <c r="O50" s="49">
        <v>0.14672526355152027</v>
      </c>
      <c r="P50" s="46">
        <v>16.885315179824829</v>
      </c>
    </row>
    <row r="51" spans="1:16">
      <c r="A51" s="46" t="s">
        <v>153</v>
      </c>
      <c r="B51" s="46" t="s">
        <v>156</v>
      </c>
      <c r="C51" s="46">
        <v>1476</v>
      </c>
      <c r="D51" s="46" t="s">
        <v>73</v>
      </c>
      <c r="E51" s="46">
        <v>22</v>
      </c>
      <c r="F51" s="46">
        <v>6.97</v>
      </c>
      <c r="G51" s="50">
        <v>41525</v>
      </c>
      <c r="H51" s="46">
        <f t="shared" si="0"/>
        <v>0.31681818181818183</v>
      </c>
      <c r="I51" s="51">
        <v>1.9500000000000002</v>
      </c>
      <c r="J51" s="49">
        <v>1.0683343343767868</v>
      </c>
      <c r="K51" s="49">
        <v>8.9369180006490332</v>
      </c>
      <c r="L51" s="49">
        <v>6.9084372462513244</v>
      </c>
      <c r="M51" s="49">
        <v>1.2410309683539851</v>
      </c>
      <c r="N51" s="49">
        <v>0.13574165742259431</v>
      </c>
      <c r="O51" s="49">
        <v>8.7954889821684645E-2</v>
      </c>
      <c r="P51" s="46">
        <v>19.004603624343872</v>
      </c>
    </row>
    <row r="52" spans="1:16">
      <c r="A52" s="46" t="s">
        <v>153</v>
      </c>
      <c r="B52" s="46" t="s">
        <v>156</v>
      </c>
      <c r="C52" s="46">
        <v>8298</v>
      </c>
      <c r="D52" s="46" t="s">
        <v>73</v>
      </c>
      <c r="E52" s="46">
        <v>43</v>
      </c>
      <c r="F52" s="46">
        <v>7.21</v>
      </c>
      <c r="G52" s="50">
        <v>41525</v>
      </c>
      <c r="H52" s="46">
        <f t="shared" si="0"/>
        <v>0.16767441860465115</v>
      </c>
      <c r="I52" s="51">
        <v>2.4000000000000004</v>
      </c>
      <c r="J52" s="49">
        <v>0.95401650441874564</v>
      </c>
      <c r="K52" s="49">
        <v>5.3409704863176852</v>
      </c>
      <c r="L52" s="49">
        <v>7.3561864289961427</v>
      </c>
      <c r="M52" s="49">
        <v>1.0976787272294195</v>
      </c>
      <c r="N52" s="49">
        <v>9.6530005105233158E-2</v>
      </c>
      <c r="O52" s="49">
        <v>0.13869039833417424</v>
      </c>
      <c r="P52" s="46">
        <v>14.422248601913452</v>
      </c>
    </row>
    <row r="53" spans="1:16">
      <c r="A53" s="46" t="s">
        <v>153</v>
      </c>
      <c r="B53" s="46" t="s">
        <v>156</v>
      </c>
      <c r="C53" s="46">
        <v>8303</v>
      </c>
      <c r="D53" s="46" t="s">
        <v>73</v>
      </c>
      <c r="E53" s="46">
        <v>28</v>
      </c>
      <c r="F53" s="46">
        <v>7.52</v>
      </c>
      <c r="G53" s="50">
        <v>41525</v>
      </c>
      <c r="H53" s="46">
        <f t="shared" si="0"/>
        <v>0.26857142857142857</v>
      </c>
      <c r="I53" s="51">
        <v>1.9000000000000001</v>
      </c>
      <c r="J53" s="49">
        <v>1.1808113578643702</v>
      </c>
      <c r="K53" s="49">
        <v>12.832134072732691</v>
      </c>
      <c r="L53" s="49">
        <v>6.8499910234688892</v>
      </c>
      <c r="M53" s="49">
        <v>1.5487141899918933</v>
      </c>
      <c r="N53" s="49">
        <v>0.27881249738380315</v>
      </c>
      <c r="O53" s="49">
        <v>0.13938422612833692</v>
      </c>
      <c r="P53" s="46">
        <v>19.203248023986816</v>
      </c>
    </row>
    <row r="54" spans="1:16">
      <c r="A54" s="46" t="s">
        <v>153</v>
      </c>
      <c r="B54" s="46" t="s">
        <v>156</v>
      </c>
      <c r="C54" s="46">
        <v>8326</v>
      </c>
      <c r="D54" s="46" t="s">
        <v>73</v>
      </c>
      <c r="E54" s="46">
        <v>13</v>
      </c>
      <c r="F54" s="46">
        <v>2.2599999999999998</v>
      </c>
      <c r="G54" s="50">
        <v>41525</v>
      </c>
      <c r="H54" s="46">
        <f t="shared" si="0"/>
        <v>0.17384615384615382</v>
      </c>
      <c r="I54" s="51">
        <v>2.7333333333333338</v>
      </c>
      <c r="J54" s="49">
        <v>1.0040163301965115</v>
      </c>
      <c r="K54" s="49">
        <v>7.6900327382746232</v>
      </c>
      <c r="L54" s="49">
        <v>7.5813224531121319</v>
      </c>
      <c r="M54" s="49">
        <v>0.93612409728805235</v>
      </c>
      <c r="N54" s="49">
        <v>0.10647114853528396</v>
      </c>
      <c r="O54" s="49">
        <v>0.29313443354009183</v>
      </c>
      <c r="P54" s="46">
        <v>15.182904005050659</v>
      </c>
    </row>
    <row r="55" spans="1:16">
      <c r="A55" s="46" t="s">
        <v>153</v>
      </c>
      <c r="B55" s="46" t="s">
        <v>155</v>
      </c>
      <c r="C55" s="46">
        <v>1454</v>
      </c>
      <c r="D55" s="46" t="s">
        <v>73</v>
      </c>
      <c r="E55" s="46">
        <v>23</v>
      </c>
      <c r="F55" s="46">
        <v>5.91</v>
      </c>
      <c r="G55" s="50">
        <v>41525</v>
      </c>
      <c r="H55" s="46">
        <f t="shared" si="0"/>
        <v>0.25695652173913042</v>
      </c>
      <c r="I55" s="51">
        <v>3.5</v>
      </c>
      <c r="J55" s="49">
        <v>1.0067653726198098</v>
      </c>
      <c r="K55" s="49">
        <v>6.5975825260106689</v>
      </c>
      <c r="L55" s="49">
        <v>5.6642695739017155</v>
      </c>
      <c r="M55" s="49">
        <v>1.316724092645867</v>
      </c>
      <c r="N55" s="49">
        <v>0.2640637887888001</v>
      </c>
      <c r="O55" s="49">
        <v>0.11300465698644574</v>
      </c>
      <c r="P55" s="46">
        <v>21.649656295776367</v>
      </c>
    </row>
    <row r="56" spans="1:16">
      <c r="A56" s="46" t="s">
        <v>153</v>
      </c>
      <c r="B56" s="46" t="s">
        <v>155</v>
      </c>
      <c r="C56" s="46">
        <v>1471</v>
      </c>
      <c r="D56" s="46" t="s">
        <v>73</v>
      </c>
      <c r="E56" s="46">
        <v>4</v>
      </c>
      <c r="F56" s="46">
        <v>1.96</v>
      </c>
      <c r="G56" s="50">
        <v>41525</v>
      </c>
      <c r="H56" s="46">
        <f t="shared" si="0"/>
        <v>0.49</v>
      </c>
      <c r="I56" s="51">
        <v>2.6</v>
      </c>
      <c r="J56" s="49">
        <v>1.1178049776426633</v>
      </c>
      <c r="K56" s="49">
        <v>8.8400339797418521</v>
      </c>
      <c r="L56" s="49">
        <v>6.6170074117664992</v>
      </c>
      <c r="M56" s="49">
        <v>1.3765746228054683</v>
      </c>
      <c r="N56" s="49">
        <v>0.17266618117954446</v>
      </c>
      <c r="O56" s="49">
        <v>8.9231097312588215E-2</v>
      </c>
      <c r="P56" s="46">
        <v>19.987314939498901</v>
      </c>
    </row>
    <row r="57" spans="1:16">
      <c r="A57" s="46" t="s">
        <v>153</v>
      </c>
      <c r="B57" s="46" t="s">
        <v>155</v>
      </c>
      <c r="C57" s="46">
        <v>1474</v>
      </c>
      <c r="D57" s="46" t="s">
        <v>73</v>
      </c>
      <c r="E57" s="46">
        <v>31</v>
      </c>
      <c r="F57" s="46">
        <v>7.39</v>
      </c>
      <c r="G57" s="50">
        <v>41525</v>
      </c>
      <c r="H57" s="46">
        <f t="shared" si="0"/>
        <v>0.23838709677419354</v>
      </c>
      <c r="I57" s="51">
        <v>2</v>
      </c>
      <c r="J57" s="49">
        <v>1.3109744148088707</v>
      </c>
      <c r="K57" s="49">
        <v>11.14651258749555</v>
      </c>
      <c r="L57" s="49">
        <v>8.3230444733793547</v>
      </c>
      <c r="M57" s="49">
        <v>2.0516448866006756</v>
      </c>
      <c r="N57" s="49">
        <v>0.39034217448839015</v>
      </c>
      <c r="O57" s="49">
        <v>1.1085056089700414</v>
      </c>
      <c r="P57" s="46">
        <v>21.177089214324951</v>
      </c>
    </row>
    <row r="58" spans="1:16">
      <c r="A58" s="46" t="s">
        <v>153</v>
      </c>
      <c r="B58" s="46" t="s">
        <v>155</v>
      </c>
      <c r="C58" s="46">
        <v>8288</v>
      </c>
      <c r="D58" s="46" t="s">
        <v>73</v>
      </c>
      <c r="E58" s="46">
        <v>21</v>
      </c>
      <c r="F58" s="46">
        <v>7.01</v>
      </c>
      <c r="G58" s="50">
        <v>41525</v>
      </c>
      <c r="H58" s="46">
        <f t="shared" si="0"/>
        <v>0.33380952380952378</v>
      </c>
      <c r="I58" s="51">
        <v>2.9</v>
      </c>
      <c r="J58" s="49">
        <v>1.2426440130161756</v>
      </c>
      <c r="K58" s="49">
        <v>7.2980239523522092</v>
      </c>
      <c r="L58" s="49">
        <v>7.0460140131334654</v>
      </c>
      <c r="M58" s="49">
        <v>1.1276334415763816</v>
      </c>
      <c r="N58" s="49">
        <v>0.30865491284276381</v>
      </c>
      <c r="O58" s="49">
        <v>0.12097572094488539</v>
      </c>
      <c r="P58" s="46">
        <v>22.788922786712646</v>
      </c>
    </row>
    <row r="59" spans="1:16">
      <c r="A59" s="46" t="s">
        <v>153</v>
      </c>
      <c r="B59" s="46" t="s">
        <v>151</v>
      </c>
      <c r="C59" s="46">
        <v>1456</v>
      </c>
      <c r="D59" s="46" t="s">
        <v>73</v>
      </c>
      <c r="E59" s="46">
        <v>19</v>
      </c>
      <c r="F59" s="46">
        <v>4.7</v>
      </c>
      <c r="G59" s="50">
        <v>41525</v>
      </c>
      <c r="H59" s="46">
        <f t="shared" si="0"/>
        <v>0.2473684210526316</v>
      </c>
      <c r="I59" s="51">
        <v>2.3000000000000003</v>
      </c>
      <c r="J59" s="49">
        <v>1.3706303146665575</v>
      </c>
      <c r="K59" s="49">
        <v>8.3171447986827616</v>
      </c>
      <c r="L59" s="49">
        <v>5.6561386598399803</v>
      </c>
      <c r="M59" s="49">
        <v>1.3083724934664382</v>
      </c>
      <c r="N59" s="49">
        <v>0.35949945738407263</v>
      </c>
      <c r="O59" s="49">
        <v>0.11590487669886296</v>
      </c>
      <c r="P59" s="46">
        <v>21.158111095428467</v>
      </c>
    </row>
    <row r="60" spans="1:16">
      <c r="A60" s="46" t="s">
        <v>153</v>
      </c>
      <c r="B60" s="46" t="s">
        <v>151</v>
      </c>
      <c r="C60" s="46">
        <v>1467</v>
      </c>
      <c r="D60" s="46" t="s">
        <v>73</v>
      </c>
      <c r="E60" s="46">
        <v>13</v>
      </c>
      <c r="F60" s="46">
        <v>5.2</v>
      </c>
      <c r="G60" s="50">
        <v>41525</v>
      </c>
      <c r="H60" s="46">
        <f t="shared" si="0"/>
        <v>0.4</v>
      </c>
      <c r="I60" s="51">
        <v>1.7</v>
      </c>
      <c r="J60" s="49">
        <v>1.3955650197810183</v>
      </c>
      <c r="K60" s="49">
        <v>10.270237357110364</v>
      </c>
      <c r="L60" s="49">
        <v>8.6777437917496361</v>
      </c>
      <c r="M60" s="49">
        <v>1.4919210409419998</v>
      </c>
      <c r="N60" s="49">
        <v>0.36573199177559995</v>
      </c>
      <c r="O60" s="49">
        <v>9.3725702495694535E-2</v>
      </c>
      <c r="P60" s="46">
        <v>23.809635639190674</v>
      </c>
    </row>
    <row r="61" spans="1:16">
      <c r="A61" s="46" t="s">
        <v>153</v>
      </c>
      <c r="B61" s="46" t="s">
        <v>151</v>
      </c>
      <c r="C61" s="46">
        <v>8208</v>
      </c>
      <c r="D61" s="46" t="s">
        <v>73</v>
      </c>
      <c r="E61" s="46">
        <v>23</v>
      </c>
      <c r="F61" s="46">
        <v>4.9800000000000004</v>
      </c>
      <c r="G61" s="50">
        <v>41525</v>
      </c>
      <c r="H61" s="46">
        <f t="shared" si="0"/>
        <v>0.21652173913043479</v>
      </c>
      <c r="I61" s="51">
        <v>2.95</v>
      </c>
      <c r="J61" s="49">
        <v>1.3132762092456003</v>
      </c>
      <c r="K61" s="49">
        <v>7.5487690075263219</v>
      </c>
      <c r="L61" s="49">
        <v>6.7792473055841107</v>
      </c>
      <c r="M61" s="49">
        <v>1.1162558164492913</v>
      </c>
      <c r="N61" s="49">
        <v>0.29384060137591639</v>
      </c>
      <c r="O61" s="49">
        <v>0.11757933792584055</v>
      </c>
      <c r="P61" s="46">
        <v>18.443793058395386</v>
      </c>
    </row>
    <row r="62" spans="1:16">
      <c r="A62" s="46" t="s">
        <v>153</v>
      </c>
      <c r="B62" s="46" t="s">
        <v>151</v>
      </c>
      <c r="C62" s="46">
        <v>8210</v>
      </c>
      <c r="D62" s="46" t="s">
        <v>73</v>
      </c>
      <c r="E62" s="46">
        <v>20</v>
      </c>
      <c r="F62" s="46">
        <v>4.74</v>
      </c>
      <c r="G62" s="50">
        <v>41525</v>
      </c>
      <c r="H62" s="46">
        <f t="shared" si="0"/>
        <v>0.23700000000000002</v>
      </c>
      <c r="I62" s="51">
        <v>2.0499999999999998</v>
      </c>
      <c r="J62" s="49">
        <v>1.6347189266967286</v>
      </c>
      <c r="K62" s="49">
        <v>10.793892394883615</v>
      </c>
      <c r="L62" s="49">
        <v>6.0510590168885683</v>
      </c>
      <c r="M62" s="49">
        <v>2.0416419834484643</v>
      </c>
      <c r="N62" s="49">
        <v>0.58202415385424755</v>
      </c>
      <c r="O62" s="49">
        <v>0.23423506672153502</v>
      </c>
      <c r="P62" s="46">
        <v>22.059199810028076</v>
      </c>
    </row>
    <row r="63" spans="1:16">
      <c r="A63" s="46" t="s">
        <v>153</v>
      </c>
      <c r="B63" s="46" t="s">
        <v>132</v>
      </c>
      <c r="C63" s="46">
        <v>811</v>
      </c>
      <c r="D63" s="46" t="s">
        <v>73</v>
      </c>
      <c r="E63" s="46">
        <v>16</v>
      </c>
      <c r="F63" s="46">
        <v>3.78</v>
      </c>
      <c r="G63" s="50">
        <v>41525</v>
      </c>
      <c r="H63" s="46">
        <f t="shared" si="0"/>
        <v>0.23624999999999999</v>
      </c>
      <c r="I63" s="51">
        <v>2.2999999999999998</v>
      </c>
      <c r="J63" s="49">
        <v>1.8797557169700272</v>
      </c>
      <c r="K63" s="49">
        <v>9.7139258771028167</v>
      </c>
      <c r="L63" s="49">
        <v>6.091048022979197</v>
      </c>
      <c r="M63" s="49">
        <v>1.6159427430013056</v>
      </c>
      <c r="N63" s="49">
        <v>0.39324079121275074</v>
      </c>
      <c r="O63" s="49">
        <v>8.8274636419303235E-2</v>
      </c>
      <c r="P63" s="46">
        <v>22.014484405517578</v>
      </c>
    </row>
    <row r="64" spans="1:16">
      <c r="A64" s="46" t="s">
        <v>153</v>
      </c>
      <c r="B64" s="46" t="s">
        <v>132</v>
      </c>
      <c r="C64" s="46">
        <v>1464</v>
      </c>
      <c r="D64" s="46" t="s">
        <v>73</v>
      </c>
      <c r="E64" s="46">
        <v>31</v>
      </c>
      <c r="F64" s="46">
        <v>8.31</v>
      </c>
      <c r="G64" s="50">
        <v>41525</v>
      </c>
      <c r="H64" s="46">
        <f t="shared" si="0"/>
        <v>0.26806451612903226</v>
      </c>
      <c r="I64" s="51">
        <v>3</v>
      </c>
      <c r="J64" s="49">
        <v>1.3325995343373125</v>
      </c>
      <c r="K64" s="49">
        <v>11.821114842759791</v>
      </c>
      <c r="L64" s="49">
        <v>5.6910871260736684</v>
      </c>
      <c r="M64" s="49">
        <v>1.3326008984290283</v>
      </c>
      <c r="N64" s="49">
        <v>0.31515840071331874</v>
      </c>
      <c r="O64" s="49">
        <v>0.35253241023199683</v>
      </c>
      <c r="P64" s="46">
        <v>22.561216354370117</v>
      </c>
    </row>
    <row r="65" spans="1:16">
      <c r="A65" s="46" t="s">
        <v>153</v>
      </c>
      <c r="B65" s="46" t="s">
        <v>132</v>
      </c>
      <c r="C65" s="46">
        <v>1465</v>
      </c>
      <c r="D65" s="46" t="s">
        <v>73</v>
      </c>
      <c r="E65" s="46">
        <v>25</v>
      </c>
      <c r="F65" s="46">
        <v>6.22</v>
      </c>
      <c r="G65" s="50">
        <v>41525</v>
      </c>
      <c r="H65" s="46">
        <f t="shared" si="0"/>
        <v>0.24879999999999999</v>
      </c>
      <c r="I65" s="51">
        <v>3.6666666666666665</v>
      </c>
      <c r="J65" s="49">
        <v>1.2310113436045753</v>
      </c>
      <c r="K65" s="49">
        <v>10.486808486073896</v>
      </c>
      <c r="L65" s="49">
        <v>6.9395799447986581</v>
      </c>
      <c r="M65" s="49">
        <v>1.1967504227642884</v>
      </c>
      <c r="N65" s="49">
        <v>0.1958541854764706</v>
      </c>
      <c r="O65" s="49">
        <v>0.12415962210611477</v>
      </c>
      <c r="P65" s="46">
        <v>16.928119659423828</v>
      </c>
    </row>
    <row r="66" spans="1:16">
      <c r="A66" s="46" t="s">
        <v>153</v>
      </c>
      <c r="B66" s="46" t="s">
        <v>401</v>
      </c>
      <c r="C66" s="46">
        <v>839</v>
      </c>
      <c r="D66" s="46" t="s">
        <v>73</v>
      </c>
      <c r="E66" s="46">
        <v>23</v>
      </c>
      <c r="F66" s="46">
        <v>7.65</v>
      </c>
      <c r="G66" s="50">
        <v>41525</v>
      </c>
      <c r="H66" s="46">
        <f t="shared" si="0"/>
        <v>0.33260869565217394</v>
      </c>
      <c r="I66" s="51">
        <v>1.8</v>
      </c>
      <c r="J66" s="49">
        <v>1.7770028674185336</v>
      </c>
      <c r="K66" s="49">
        <v>9.3375153442026591</v>
      </c>
      <c r="L66" s="49">
        <v>7.5703098649957807</v>
      </c>
      <c r="M66" s="49">
        <v>1.683792602391581</v>
      </c>
      <c r="N66" s="49">
        <v>0.3931635004459762</v>
      </c>
      <c r="O66" s="49">
        <v>0.15175483743184889</v>
      </c>
      <c r="P66" s="46">
        <v>16.892482042312622</v>
      </c>
    </row>
    <row r="67" spans="1:16">
      <c r="A67" s="46" t="s">
        <v>150</v>
      </c>
      <c r="B67" s="46" t="s">
        <v>133</v>
      </c>
      <c r="C67" s="46">
        <v>1147</v>
      </c>
      <c r="D67" s="46" t="s">
        <v>73</v>
      </c>
      <c r="E67" s="46">
        <v>28</v>
      </c>
      <c r="F67" s="46">
        <v>4.75</v>
      </c>
      <c r="G67" s="50">
        <v>41525</v>
      </c>
      <c r="H67" s="46">
        <f t="shared" ref="H67:H86" si="1">F67/E67</f>
        <v>0.16964285714285715</v>
      </c>
      <c r="I67" s="51">
        <v>1.9</v>
      </c>
      <c r="J67" s="49">
        <v>1.3628437422935551</v>
      </c>
      <c r="K67" s="49">
        <v>7.4018016875199359</v>
      </c>
      <c r="L67" s="49">
        <v>7.6448193021593163</v>
      </c>
      <c r="M67" s="49">
        <v>1.1419565581244828</v>
      </c>
      <c r="N67" s="49">
        <v>0.71099623894675668</v>
      </c>
      <c r="O67" s="49">
        <v>0.37354271577732473</v>
      </c>
      <c r="P67" s="46">
        <v>16.688308715820312</v>
      </c>
    </row>
    <row r="68" spans="1:16">
      <c r="A68" s="46" t="s">
        <v>150</v>
      </c>
      <c r="B68" s="46" t="s">
        <v>133</v>
      </c>
      <c r="C68" s="46">
        <v>1154</v>
      </c>
      <c r="D68" s="46" t="s">
        <v>73</v>
      </c>
      <c r="E68" s="46">
        <v>22</v>
      </c>
      <c r="F68" s="46">
        <v>2.16</v>
      </c>
      <c r="G68" s="50">
        <v>41525</v>
      </c>
      <c r="H68" s="46">
        <f t="shared" si="1"/>
        <v>9.818181818181819E-2</v>
      </c>
      <c r="I68" s="51">
        <v>1.9333333333333333</v>
      </c>
      <c r="J68" s="49">
        <v>1.5825589693589639</v>
      </c>
      <c r="K68" s="49">
        <v>3.6079731949841727</v>
      </c>
      <c r="L68" s="49">
        <v>7.8051255906267611</v>
      </c>
      <c r="M68" s="49">
        <v>0.71157255505246031</v>
      </c>
      <c r="N68" s="49">
        <v>0.41405729630558269</v>
      </c>
      <c r="O68" s="49">
        <v>6.6583970536831627E-2</v>
      </c>
      <c r="P68" s="46">
        <v>15.5420982837677</v>
      </c>
    </row>
    <row r="69" spans="1:16">
      <c r="A69" s="46" t="s">
        <v>150</v>
      </c>
      <c r="B69" s="46" t="s">
        <v>133</v>
      </c>
      <c r="C69" s="46">
        <v>1346</v>
      </c>
      <c r="D69" s="46" t="s">
        <v>73</v>
      </c>
      <c r="E69" s="46">
        <v>17</v>
      </c>
      <c r="F69" s="46">
        <v>3.8</v>
      </c>
      <c r="G69" s="50">
        <v>41525</v>
      </c>
      <c r="H69" s="46">
        <f t="shared" si="1"/>
        <v>0.22352941176470587</v>
      </c>
      <c r="I69" s="51">
        <v>2.9</v>
      </c>
      <c r="J69" s="49">
        <v>1.176879487112769</v>
      </c>
      <c r="K69" s="49">
        <v>5.4104988811580697</v>
      </c>
      <c r="L69" s="49">
        <v>6.4389624023208958</v>
      </c>
      <c r="M69" s="49">
        <v>0.71818676819379013</v>
      </c>
      <c r="N69" s="49">
        <v>0.50057411368475202</v>
      </c>
      <c r="O69" s="49">
        <v>9.9191035153467569E-2</v>
      </c>
      <c r="P69" s="46">
        <v>19.339724779129028</v>
      </c>
    </row>
    <row r="70" spans="1:16">
      <c r="A70" s="46" t="s">
        <v>150</v>
      </c>
      <c r="B70" s="46" t="s">
        <v>133</v>
      </c>
      <c r="C70" s="46">
        <v>1357</v>
      </c>
      <c r="D70" s="46" t="s">
        <v>73</v>
      </c>
      <c r="E70" s="46">
        <v>16</v>
      </c>
      <c r="F70" s="46">
        <v>4.75</v>
      </c>
      <c r="G70" s="50">
        <v>41525</v>
      </c>
      <c r="H70" s="46">
        <f t="shared" si="1"/>
        <v>0.296875</v>
      </c>
      <c r="I70" s="51">
        <v>2.8</v>
      </c>
      <c r="J70" s="49">
        <v>1.5513237333303156</v>
      </c>
      <c r="K70" s="49">
        <v>6.5966150497584906</v>
      </c>
      <c r="L70" s="49">
        <v>6.6028088719674365</v>
      </c>
      <c r="M70" s="49">
        <v>0.98922546415939305</v>
      </c>
      <c r="N70" s="49">
        <v>0.676950854645332</v>
      </c>
      <c r="O70" s="49">
        <v>4.9882294765954946E-2</v>
      </c>
      <c r="P70" s="46">
        <v>21.897249221801758</v>
      </c>
    </row>
    <row r="71" spans="1:16">
      <c r="A71" s="46" t="s">
        <v>150</v>
      </c>
      <c r="B71" s="46" t="s">
        <v>156</v>
      </c>
      <c r="C71" s="46">
        <v>10</v>
      </c>
      <c r="D71" s="46" t="s">
        <v>73</v>
      </c>
      <c r="E71" s="46">
        <v>17</v>
      </c>
      <c r="F71" s="46">
        <v>3.59</v>
      </c>
      <c r="G71" s="50">
        <v>41525</v>
      </c>
      <c r="H71" s="46">
        <f t="shared" si="1"/>
        <v>0.2111764705882353</v>
      </c>
      <c r="I71" s="51">
        <v>1.4666666666666668</v>
      </c>
      <c r="J71" s="49">
        <v>1.1963942960128415</v>
      </c>
      <c r="K71" s="49">
        <v>9.5851661372849257</v>
      </c>
      <c r="L71" s="49">
        <v>6.4826598329337077</v>
      </c>
      <c r="M71" s="49">
        <v>1.6265217484531662</v>
      </c>
      <c r="N71" s="49">
        <v>0.38462669172827907</v>
      </c>
      <c r="O71" s="49">
        <v>0.12824769206542316</v>
      </c>
      <c r="P71" s="46">
        <v>18.019512891769409</v>
      </c>
    </row>
    <row r="72" spans="1:16">
      <c r="A72" s="46" t="s">
        <v>150</v>
      </c>
      <c r="B72" s="46" t="s">
        <v>156</v>
      </c>
      <c r="C72" s="46">
        <v>30</v>
      </c>
      <c r="D72" s="46" t="s">
        <v>73</v>
      </c>
      <c r="E72" s="46">
        <v>21</v>
      </c>
      <c r="F72" s="46">
        <v>3.9</v>
      </c>
      <c r="G72" s="50">
        <v>41525</v>
      </c>
      <c r="H72" s="46">
        <f t="shared" si="1"/>
        <v>0.18571428571428572</v>
      </c>
      <c r="I72" s="51">
        <v>1.75</v>
      </c>
      <c r="J72" s="49">
        <v>1.1160099261505705</v>
      </c>
      <c r="K72" s="49">
        <v>9.1563864503914782</v>
      </c>
      <c r="L72" s="49">
        <v>6.5573568274906719</v>
      </c>
      <c r="M72" s="49">
        <v>1.4116871646303839</v>
      </c>
      <c r="N72" s="49">
        <v>0.2881793698786837</v>
      </c>
      <c r="O72" s="49">
        <v>0.11513410713704882</v>
      </c>
      <c r="P72" s="46">
        <v>6.6119396686553955</v>
      </c>
    </row>
    <row r="73" spans="1:16">
      <c r="A73" s="46" t="s">
        <v>150</v>
      </c>
      <c r="B73" s="46" t="s">
        <v>156</v>
      </c>
      <c r="C73" s="46">
        <v>50</v>
      </c>
      <c r="D73" s="46" t="s">
        <v>73</v>
      </c>
      <c r="E73" s="46">
        <v>24</v>
      </c>
      <c r="F73" s="46">
        <v>4.3600000000000003</v>
      </c>
      <c r="G73" s="50">
        <v>41525</v>
      </c>
      <c r="H73" s="46">
        <f t="shared" si="1"/>
        <v>0.18166666666666667</v>
      </c>
      <c r="I73" s="51">
        <v>2.8</v>
      </c>
      <c r="J73" s="49">
        <v>1.09607993502349</v>
      </c>
      <c r="K73" s="49">
        <v>9.4718582102889926</v>
      </c>
      <c r="L73" s="49">
        <v>6.5067482709867992</v>
      </c>
      <c r="M73" s="49">
        <v>1.3450241466728063</v>
      </c>
      <c r="N73" s="49">
        <v>0.3852960265961457</v>
      </c>
      <c r="O73" s="49">
        <v>9.5485529984967274E-2</v>
      </c>
      <c r="P73" s="46">
        <v>17.333859205245972</v>
      </c>
    </row>
    <row r="74" spans="1:16">
      <c r="A74" s="46" t="s">
        <v>150</v>
      </c>
      <c r="B74" s="46" t="s">
        <v>156</v>
      </c>
      <c r="C74" s="46">
        <v>61</v>
      </c>
      <c r="D74" s="46" t="s">
        <v>73</v>
      </c>
      <c r="E74" s="46">
        <v>41</v>
      </c>
      <c r="F74" s="46">
        <v>5.66</v>
      </c>
      <c r="G74" s="50">
        <v>41525</v>
      </c>
      <c r="H74" s="46">
        <f t="shared" si="1"/>
        <v>0.13804878048780489</v>
      </c>
      <c r="I74" s="51">
        <v>3.45</v>
      </c>
      <c r="J74" s="49">
        <v>0.96843196243205742</v>
      </c>
      <c r="K74" s="49">
        <v>6.5145810394677834</v>
      </c>
      <c r="L74" s="49">
        <v>6.3279385439151143</v>
      </c>
      <c r="M74" s="49">
        <v>0.89923715197994203</v>
      </c>
      <c r="N74" s="49">
        <v>0.31501484825078119</v>
      </c>
      <c r="O74" s="49">
        <v>8.0613209006182407E-2</v>
      </c>
      <c r="P74" s="46">
        <v>16.872955560684204</v>
      </c>
    </row>
    <row r="75" spans="1:16">
      <c r="A75" s="46" t="s">
        <v>150</v>
      </c>
      <c r="B75" s="46" t="s">
        <v>155</v>
      </c>
      <c r="C75" s="46">
        <v>8153</v>
      </c>
      <c r="D75" s="46" t="s">
        <v>73</v>
      </c>
      <c r="E75" s="46">
        <v>23</v>
      </c>
      <c r="F75" s="46">
        <v>6.38</v>
      </c>
      <c r="G75" s="50">
        <v>41525</v>
      </c>
      <c r="H75" s="46">
        <f t="shared" si="1"/>
        <v>0.27739130434782611</v>
      </c>
      <c r="I75" s="51">
        <v>2.8333333333333335</v>
      </c>
      <c r="J75" s="49">
        <v>1.1130297514819185</v>
      </c>
      <c r="K75" s="49">
        <v>5.317517484673238</v>
      </c>
      <c r="L75" s="49">
        <v>6.1247829879357845</v>
      </c>
      <c r="M75" s="49">
        <v>0.79590459483417553</v>
      </c>
      <c r="N75" s="49">
        <v>0.30037461901813761</v>
      </c>
      <c r="O75" s="49">
        <v>7.8612158351235445E-2</v>
      </c>
      <c r="P75" s="46">
        <v>21.031534671783447</v>
      </c>
    </row>
    <row r="76" spans="1:16">
      <c r="A76" s="46" t="s">
        <v>150</v>
      </c>
      <c r="B76" s="46" t="s">
        <v>155</v>
      </c>
      <c r="C76" s="46">
        <v>8163</v>
      </c>
      <c r="D76" s="46" t="s">
        <v>73</v>
      </c>
      <c r="E76" s="46">
        <v>17</v>
      </c>
      <c r="F76" s="46">
        <v>2.8</v>
      </c>
      <c r="G76" s="50">
        <v>41525</v>
      </c>
      <c r="H76" s="46">
        <f t="shared" si="1"/>
        <v>0.16470588235294117</v>
      </c>
      <c r="I76" s="51">
        <v>2</v>
      </c>
      <c r="J76" s="49">
        <v>1.4796996638118391</v>
      </c>
      <c r="K76" s="49">
        <v>6.9066190572211719</v>
      </c>
      <c r="L76" s="49">
        <v>7.9303901594167323</v>
      </c>
      <c r="M76" s="49">
        <v>1.0786153119347976</v>
      </c>
      <c r="N76" s="49">
        <v>0.54698030880219628</v>
      </c>
      <c r="O76" s="49">
        <v>0.13119163419237642</v>
      </c>
      <c r="P76" s="46">
        <v>20.30397891998291</v>
      </c>
    </row>
    <row r="77" spans="1:16">
      <c r="A77" s="46" t="s">
        <v>150</v>
      </c>
      <c r="B77" s="46" t="s">
        <v>155</v>
      </c>
      <c r="C77" s="46">
        <v>8167</v>
      </c>
      <c r="D77" s="46" t="s">
        <v>73</v>
      </c>
      <c r="E77" s="46">
        <v>16</v>
      </c>
      <c r="F77" s="46">
        <v>3.57</v>
      </c>
      <c r="G77" s="50">
        <v>41525</v>
      </c>
      <c r="H77" s="46">
        <f t="shared" si="1"/>
        <v>0.22312499999999999</v>
      </c>
      <c r="I77" s="51">
        <v>2.6666666666666665</v>
      </c>
      <c r="J77" s="49">
        <v>1.3254109717696247</v>
      </c>
      <c r="K77" s="49">
        <v>9.3597048834586438</v>
      </c>
      <c r="L77" s="49">
        <v>7.1676097608325779</v>
      </c>
      <c r="M77" s="49">
        <v>1.5941602563735322</v>
      </c>
      <c r="N77" s="49">
        <v>0.40722948126581854</v>
      </c>
      <c r="O77" s="49">
        <v>0.13225003796500218</v>
      </c>
      <c r="P77" s="46">
        <v>20.051088333129883</v>
      </c>
    </row>
    <row r="78" spans="1:16">
      <c r="A78" s="46" t="s">
        <v>150</v>
      </c>
      <c r="B78" s="46" t="s">
        <v>154</v>
      </c>
      <c r="C78" s="46">
        <v>8159</v>
      </c>
      <c r="D78" s="46" t="s">
        <v>73</v>
      </c>
      <c r="E78" s="46">
        <v>18</v>
      </c>
      <c r="F78" s="46">
        <v>1.57</v>
      </c>
      <c r="G78" s="50">
        <v>41525</v>
      </c>
      <c r="H78" s="46">
        <f t="shared" si="1"/>
        <v>8.7222222222222229E-2</v>
      </c>
      <c r="I78" s="51">
        <v>1.9</v>
      </c>
      <c r="J78" s="49">
        <v>1.3257574011688058</v>
      </c>
      <c r="K78" s="49">
        <v>3.1803623704702155</v>
      </c>
      <c r="L78" s="49">
        <v>9.925667677921151</v>
      </c>
      <c r="M78" s="49">
        <v>0.72217862999620142</v>
      </c>
      <c r="N78" s="49">
        <v>0.28156170419061866</v>
      </c>
      <c r="O78" s="49">
        <v>0.38018293838135253</v>
      </c>
      <c r="P78" s="46">
        <v>21.52172327041626</v>
      </c>
    </row>
    <row r="79" spans="1:16">
      <c r="A79" s="46" t="s">
        <v>150</v>
      </c>
      <c r="B79" s="46" t="s">
        <v>151</v>
      </c>
      <c r="C79" s="46">
        <v>8017</v>
      </c>
      <c r="D79" s="46" t="s">
        <v>73</v>
      </c>
      <c r="E79" s="46">
        <v>17</v>
      </c>
      <c r="F79" s="46">
        <v>4.0999999999999996</v>
      </c>
      <c r="G79" s="50">
        <v>41525</v>
      </c>
      <c r="H79" s="46">
        <f t="shared" si="1"/>
        <v>0.24117647058823527</v>
      </c>
      <c r="I79" s="51">
        <v>2.9</v>
      </c>
      <c r="J79" s="49">
        <v>1.0490466108208651</v>
      </c>
      <c r="K79" s="49">
        <v>9.0930241479110983</v>
      </c>
      <c r="L79" s="49">
        <v>5.3270395990477644</v>
      </c>
      <c r="M79" s="49">
        <v>1.4030235292291817</v>
      </c>
      <c r="N79" s="49">
        <v>0.20773929988196627</v>
      </c>
      <c r="O79" s="49">
        <v>7.0563779353175121E-2</v>
      </c>
      <c r="P79" s="46">
        <v>18.961663246154785</v>
      </c>
    </row>
    <row r="80" spans="1:16">
      <c r="A80" s="46" t="s">
        <v>150</v>
      </c>
      <c r="B80" s="46" t="s">
        <v>151</v>
      </c>
      <c r="C80" s="46">
        <v>8024</v>
      </c>
      <c r="D80" s="46" t="s">
        <v>73</v>
      </c>
      <c r="E80" s="46">
        <v>16</v>
      </c>
      <c r="F80" s="46">
        <v>4.72</v>
      </c>
      <c r="G80" s="50">
        <v>41525</v>
      </c>
      <c r="H80" s="46">
        <f t="shared" si="1"/>
        <v>0.29499999999999998</v>
      </c>
      <c r="I80" s="51">
        <v>1.9000000000000001</v>
      </c>
      <c r="J80" s="49">
        <v>1.3496939505638657</v>
      </c>
      <c r="K80" s="49">
        <v>12.179078095580223</v>
      </c>
      <c r="L80" s="49">
        <v>6.0053189988963673</v>
      </c>
      <c r="M80" s="49">
        <v>1.6231863501719059</v>
      </c>
      <c r="N80" s="49">
        <v>0.31900028743693726</v>
      </c>
      <c r="O80" s="49">
        <v>0.1018911706970695</v>
      </c>
      <c r="P80" s="46">
        <v>19.036458730697632</v>
      </c>
    </row>
    <row r="81" spans="1:16">
      <c r="A81" s="46" t="s">
        <v>150</v>
      </c>
      <c r="B81" s="46" t="s">
        <v>151</v>
      </c>
      <c r="C81" s="46">
        <v>8027</v>
      </c>
      <c r="D81" s="46" t="s">
        <v>73</v>
      </c>
      <c r="E81" s="46">
        <v>23</v>
      </c>
      <c r="F81" s="46">
        <v>3.05</v>
      </c>
      <c r="G81" s="50">
        <v>41525</v>
      </c>
      <c r="H81" s="46">
        <f t="shared" si="1"/>
        <v>0.1326086956521739</v>
      </c>
      <c r="I81" s="51">
        <v>3.75</v>
      </c>
      <c r="J81" s="49">
        <v>1.1684584145119639</v>
      </c>
      <c r="K81" s="49">
        <v>9.7194077237403356</v>
      </c>
      <c r="L81" s="49">
        <v>5.5391997053251281</v>
      </c>
      <c r="M81" s="49">
        <v>1.241987983043451</v>
      </c>
      <c r="N81" s="49">
        <v>0.21042917875169684</v>
      </c>
      <c r="O81" s="49">
        <v>8.4838655054682174E-2</v>
      </c>
      <c r="P81" s="46">
        <v>19.082738161087036</v>
      </c>
    </row>
    <row r="82" spans="1:16">
      <c r="A82" s="46" t="s">
        <v>150</v>
      </c>
      <c r="B82" s="46" t="s">
        <v>151</v>
      </c>
      <c r="C82" s="46">
        <v>8051</v>
      </c>
      <c r="D82" s="46" t="s">
        <v>73</v>
      </c>
      <c r="E82" s="46">
        <v>22</v>
      </c>
      <c r="F82" s="46">
        <v>4.09</v>
      </c>
      <c r="G82" s="50">
        <v>41525</v>
      </c>
      <c r="H82" s="46">
        <f t="shared" si="1"/>
        <v>0.18590909090909091</v>
      </c>
      <c r="I82" s="51">
        <v>2</v>
      </c>
      <c r="J82" s="49">
        <v>1.3751915764032865</v>
      </c>
      <c r="K82" s="49">
        <v>6.7492190639429559</v>
      </c>
      <c r="L82" s="49">
        <v>6.577201059786125</v>
      </c>
      <c r="M82" s="49">
        <v>1.0999433787527826</v>
      </c>
      <c r="N82" s="49">
        <v>0.35351565489159464</v>
      </c>
      <c r="O82" s="49">
        <v>0.15555353506100247</v>
      </c>
      <c r="P82" s="46">
        <v>21.284847259521484</v>
      </c>
    </row>
    <row r="83" spans="1:16">
      <c r="A83" s="46" t="s">
        <v>150</v>
      </c>
      <c r="B83" s="46" t="s">
        <v>132</v>
      </c>
      <c r="C83" s="46">
        <v>8082</v>
      </c>
      <c r="D83" s="46" t="s">
        <v>73</v>
      </c>
      <c r="E83" s="46">
        <v>15</v>
      </c>
      <c r="F83" s="46">
        <v>3.93</v>
      </c>
      <c r="G83" s="50">
        <v>41525</v>
      </c>
      <c r="H83" s="46">
        <f t="shared" si="1"/>
        <v>0.26200000000000001</v>
      </c>
      <c r="I83" s="51">
        <v>3.1666666666666665</v>
      </c>
      <c r="J83" s="49">
        <v>1.4382063089568897</v>
      </c>
      <c r="K83" s="49">
        <v>7.8086096534416143</v>
      </c>
      <c r="L83" s="49">
        <v>7.1533630671586899</v>
      </c>
      <c r="M83" s="49">
        <v>1.2833100999938163</v>
      </c>
      <c r="N83" s="49">
        <v>0.4566948716763044</v>
      </c>
      <c r="O83" s="49">
        <v>0.17464441456739296</v>
      </c>
      <c r="P83" s="46">
        <v>18.723119497299194</v>
      </c>
    </row>
    <row r="84" spans="1:16">
      <c r="A84" s="46" t="s">
        <v>150</v>
      </c>
      <c r="B84" s="46" t="s">
        <v>132</v>
      </c>
      <c r="C84" s="46">
        <v>8091</v>
      </c>
      <c r="D84" s="46" t="s">
        <v>73</v>
      </c>
      <c r="E84" s="46">
        <v>15</v>
      </c>
      <c r="F84" s="46">
        <v>2.72</v>
      </c>
      <c r="G84" s="50">
        <v>41525</v>
      </c>
      <c r="H84" s="46">
        <f t="shared" si="1"/>
        <v>0.18133333333333335</v>
      </c>
      <c r="I84" s="51">
        <v>2.0499999999999998</v>
      </c>
      <c r="J84" s="49">
        <v>1.186822386950581</v>
      </c>
      <c r="K84" s="49">
        <v>3.6723388044994656</v>
      </c>
      <c r="L84" s="49">
        <v>7.323164071415925</v>
      </c>
      <c r="M84" s="49">
        <v>0.66197655768575925</v>
      </c>
      <c r="N84" s="49">
        <v>0.20192482668524012</v>
      </c>
      <c r="O84" s="49">
        <v>0.17412917767823341</v>
      </c>
      <c r="P84" s="46">
        <v>8.0829739570617676</v>
      </c>
    </row>
    <row r="85" spans="1:16">
      <c r="A85" s="46" t="s">
        <v>150</v>
      </c>
      <c r="B85" s="46" t="s">
        <v>132</v>
      </c>
      <c r="C85" s="46">
        <v>8095</v>
      </c>
      <c r="D85" s="46" t="s">
        <v>73</v>
      </c>
      <c r="E85" s="46">
        <v>19</v>
      </c>
      <c r="F85" s="46">
        <v>4.3899999999999997</v>
      </c>
      <c r="G85" s="50">
        <v>41525</v>
      </c>
      <c r="H85" s="46">
        <f t="shared" si="1"/>
        <v>0.23105263157894734</v>
      </c>
      <c r="I85" s="51">
        <v>3.0666666666666664</v>
      </c>
      <c r="J85" s="49">
        <v>1.3660042104942234</v>
      </c>
      <c r="K85" s="49">
        <v>5.9000389879648081</v>
      </c>
      <c r="L85" s="49">
        <v>8.421417077286188</v>
      </c>
      <c r="M85" s="49">
        <v>1.1485456241682339</v>
      </c>
      <c r="N85" s="49">
        <v>0.43950061193142104</v>
      </c>
      <c r="O85" s="49">
        <v>0.15494548811337452</v>
      </c>
      <c r="P85" s="46">
        <v>20.756561756134033</v>
      </c>
    </row>
    <row r="86" spans="1:16">
      <c r="A86" s="46" t="s">
        <v>150</v>
      </c>
      <c r="B86" s="46" t="s">
        <v>132</v>
      </c>
      <c r="C86" s="46">
        <v>8096</v>
      </c>
      <c r="D86" s="46" t="s">
        <v>73</v>
      </c>
      <c r="E86" s="46">
        <v>17</v>
      </c>
      <c r="F86" s="46">
        <v>6.57</v>
      </c>
      <c r="G86" s="50">
        <v>41525</v>
      </c>
      <c r="H86" s="46">
        <f t="shared" si="1"/>
        <v>0.38647058823529412</v>
      </c>
      <c r="I86" s="51">
        <v>2.0333333333333332</v>
      </c>
      <c r="J86" s="49">
        <v>1.4230218385563087</v>
      </c>
      <c r="K86" s="49">
        <v>4.3892967572628443</v>
      </c>
      <c r="L86" s="49">
        <v>6.922587291330812</v>
      </c>
      <c r="M86" s="49">
        <v>0.93631352892578024</v>
      </c>
      <c r="N86" s="49">
        <v>0.43468547118922757</v>
      </c>
      <c r="O86" s="49">
        <v>5.5853304633021947E-2</v>
      </c>
      <c r="P86" s="46">
        <v>22.076451778411865</v>
      </c>
    </row>
    <row r="87" spans="1:16">
      <c r="A87" s="46" t="s">
        <v>148</v>
      </c>
      <c r="B87" s="46" t="s">
        <v>149</v>
      </c>
      <c r="C87" s="46" t="s">
        <v>402</v>
      </c>
      <c r="D87" s="46" t="s">
        <v>102</v>
      </c>
      <c r="E87" s="46" t="s">
        <v>403</v>
      </c>
    </row>
    <row r="88" spans="1:16">
      <c r="A88" s="46" t="s">
        <v>148</v>
      </c>
      <c r="B88" s="46" t="s">
        <v>149</v>
      </c>
      <c r="C88" s="46" t="s">
        <v>404</v>
      </c>
      <c r="D88" s="46" t="s">
        <v>102</v>
      </c>
      <c r="E88" s="46" t="s">
        <v>403</v>
      </c>
    </row>
    <row r="89" spans="1:16">
      <c r="A89" s="46" t="s">
        <v>148</v>
      </c>
      <c r="B89" s="46" t="s">
        <v>147</v>
      </c>
      <c r="C89" s="46">
        <v>531</v>
      </c>
      <c r="D89" s="46" t="s">
        <v>102</v>
      </c>
    </row>
    <row r="90" spans="1:16">
      <c r="A90" s="46" t="s">
        <v>148</v>
      </c>
      <c r="B90" s="46" t="s">
        <v>147</v>
      </c>
      <c r="C90" s="46">
        <v>1012</v>
      </c>
      <c r="D90" s="46" t="s">
        <v>102</v>
      </c>
    </row>
    <row r="91" spans="1:16">
      <c r="A91" s="46" t="s">
        <v>148</v>
      </c>
      <c r="B91" s="46" t="s">
        <v>147</v>
      </c>
      <c r="C91" s="46">
        <v>547</v>
      </c>
      <c r="D91" s="46" t="s">
        <v>102</v>
      </c>
    </row>
    <row r="92" spans="1:16">
      <c r="A92" s="46" t="s">
        <v>148</v>
      </c>
      <c r="B92" s="46" t="s">
        <v>149</v>
      </c>
      <c r="C92" s="46">
        <v>285</v>
      </c>
      <c r="D92" s="46" t="s">
        <v>91</v>
      </c>
    </row>
    <row r="93" spans="1:16">
      <c r="A93" s="46" t="s">
        <v>148</v>
      </c>
      <c r="B93" s="46" t="s">
        <v>149</v>
      </c>
      <c r="C93" s="46" t="s">
        <v>405</v>
      </c>
      <c r="D93" s="46" t="s">
        <v>102</v>
      </c>
      <c r="E93" s="46" t="s">
        <v>403</v>
      </c>
    </row>
    <row r="94" spans="1:16">
      <c r="A94" s="46" t="s">
        <v>148</v>
      </c>
      <c r="B94" s="46" t="s">
        <v>147</v>
      </c>
      <c r="C94" s="46">
        <v>551</v>
      </c>
      <c r="D94" s="46" t="s">
        <v>91</v>
      </c>
    </row>
    <row r="95" spans="1:16">
      <c r="A95" s="46" t="s">
        <v>148</v>
      </c>
      <c r="B95" s="46" t="s">
        <v>149</v>
      </c>
      <c r="C95" s="46">
        <v>294</v>
      </c>
      <c r="D95" s="46" t="s">
        <v>91</v>
      </c>
    </row>
    <row r="96" spans="1:16">
      <c r="A96" s="46" t="s">
        <v>148</v>
      </c>
      <c r="B96" s="46" t="s">
        <v>149</v>
      </c>
      <c r="C96" s="46">
        <v>266</v>
      </c>
      <c r="D96" s="46" t="s">
        <v>91</v>
      </c>
    </row>
    <row r="97" spans="1:10">
      <c r="A97" s="46" t="s">
        <v>148</v>
      </c>
      <c r="B97" s="46" t="s">
        <v>147</v>
      </c>
      <c r="C97" s="46">
        <v>559</v>
      </c>
      <c r="D97" s="46" t="s">
        <v>91</v>
      </c>
    </row>
    <row r="101" spans="1:10">
      <c r="I101" s="51"/>
      <c r="J101" s="52"/>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dimension ref="A1:I49"/>
  <sheetViews>
    <sheetView zoomScaleNormal="100" workbookViewId="0">
      <selection activeCell="I1" sqref="I1"/>
    </sheetView>
  </sheetViews>
  <sheetFormatPr defaultRowHeight="15"/>
  <cols>
    <col min="1" max="1" width="6.125" style="41" customWidth="1"/>
    <col min="2" max="2" width="9" style="41"/>
    <col min="3" max="3" width="15.875" style="41" customWidth="1"/>
    <col min="4" max="4" width="10.5" style="42" customWidth="1"/>
    <col min="5" max="5" width="2.625" style="43" customWidth="1"/>
    <col min="6" max="6" width="6.25" style="41" customWidth="1"/>
    <col min="7" max="7" width="9" style="41"/>
    <col min="8" max="8" width="13.375" style="41" customWidth="1"/>
    <col min="9" max="9" width="10.75" style="42" customWidth="1"/>
    <col min="10" max="16384" width="9" style="38"/>
  </cols>
  <sheetData>
    <row r="1" spans="1:9">
      <c r="A1" s="41" t="s">
        <v>194</v>
      </c>
      <c r="B1" s="41" t="s">
        <v>195</v>
      </c>
      <c r="C1" s="41" t="s">
        <v>120</v>
      </c>
      <c r="D1" s="42" t="s">
        <v>196</v>
      </c>
      <c r="F1" s="41" t="s">
        <v>197</v>
      </c>
      <c r="G1" s="41" t="s">
        <v>195</v>
      </c>
      <c r="H1" s="41" t="s">
        <v>120</v>
      </c>
      <c r="I1" s="42" t="s">
        <v>196</v>
      </c>
    </row>
    <row r="2" spans="1:9">
      <c r="B2" s="41" t="s">
        <v>198</v>
      </c>
      <c r="C2" s="41" t="s">
        <v>199</v>
      </c>
      <c r="D2" s="42">
        <v>2.492</v>
      </c>
      <c r="G2" s="41" t="s">
        <v>200</v>
      </c>
      <c r="H2" s="41" t="s">
        <v>201</v>
      </c>
      <c r="I2" s="42">
        <v>2.681</v>
      </c>
    </row>
    <row r="3" spans="1:9">
      <c r="B3" s="41" t="s">
        <v>202</v>
      </c>
      <c r="C3" s="41" t="s">
        <v>203</v>
      </c>
      <c r="D3" s="42">
        <v>2.3410000000000002</v>
      </c>
      <c r="G3" s="41" t="s">
        <v>204</v>
      </c>
      <c r="H3" s="41" t="s">
        <v>205</v>
      </c>
      <c r="I3" s="42">
        <v>2.5630000000000002</v>
      </c>
    </row>
    <row r="4" spans="1:9">
      <c r="B4" s="41" t="s">
        <v>206</v>
      </c>
      <c r="C4" s="41" t="s">
        <v>207</v>
      </c>
      <c r="D4" s="42">
        <v>2.61</v>
      </c>
      <c r="G4" s="41" t="s">
        <v>208</v>
      </c>
      <c r="H4" s="41" t="s">
        <v>209</v>
      </c>
      <c r="I4" s="42">
        <v>2.5939999999999999</v>
      </c>
    </row>
    <row r="5" spans="1:9">
      <c r="B5" s="41" t="s">
        <v>210</v>
      </c>
      <c r="C5" s="41" t="s">
        <v>211</v>
      </c>
      <c r="D5" s="42">
        <v>2.2320000000000002</v>
      </c>
      <c r="G5" s="41" t="s">
        <v>212</v>
      </c>
      <c r="H5" s="41" t="s">
        <v>213</v>
      </c>
      <c r="I5" s="42">
        <v>2.8460000000000001</v>
      </c>
    </row>
    <row r="6" spans="1:9">
      <c r="B6" s="41" t="s">
        <v>214</v>
      </c>
      <c r="C6" s="41" t="s">
        <v>215</v>
      </c>
      <c r="D6" s="42">
        <v>2.0859999999999999</v>
      </c>
      <c r="G6" s="41" t="s">
        <v>216</v>
      </c>
      <c r="H6" s="41" t="s">
        <v>217</v>
      </c>
      <c r="I6" s="42">
        <v>2.786</v>
      </c>
    </row>
    <row r="7" spans="1:9">
      <c r="B7" s="41" t="s">
        <v>218</v>
      </c>
      <c r="C7" s="41" t="s">
        <v>219</v>
      </c>
      <c r="D7" s="42">
        <v>2.597</v>
      </c>
      <c r="G7" s="41" t="s">
        <v>220</v>
      </c>
      <c r="H7" s="41" t="s">
        <v>221</v>
      </c>
      <c r="I7" s="42">
        <v>2.5129999999999999</v>
      </c>
    </row>
    <row r="8" spans="1:9">
      <c r="B8" s="41" t="s">
        <v>222</v>
      </c>
      <c r="C8" s="41" t="s">
        <v>223</v>
      </c>
      <c r="D8" s="42">
        <v>2.9369999999999998</v>
      </c>
      <c r="G8" s="41" t="s">
        <v>224</v>
      </c>
      <c r="H8" s="41" t="s">
        <v>225</v>
      </c>
      <c r="I8" s="42">
        <v>2.66</v>
      </c>
    </row>
    <row r="9" spans="1:9">
      <c r="B9" s="41" t="s">
        <v>226</v>
      </c>
      <c r="C9" s="41" t="s">
        <v>227</v>
      </c>
      <c r="D9" s="42">
        <v>2.4039999999999999</v>
      </c>
      <c r="G9" s="41" t="s">
        <v>228</v>
      </c>
      <c r="H9" s="41" t="s">
        <v>229</v>
      </c>
      <c r="I9" s="42">
        <v>2.4430000000000001</v>
      </c>
    </row>
    <row r="10" spans="1:9">
      <c r="B10" s="41" t="s">
        <v>230</v>
      </c>
      <c r="C10" s="41" t="s">
        <v>231</v>
      </c>
      <c r="D10" s="42">
        <v>2.2570000000000001</v>
      </c>
      <c r="G10" s="41" t="s">
        <v>232</v>
      </c>
      <c r="H10" s="41" t="s">
        <v>233</v>
      </c>
      <c r="I10" s="42">
        <v>2.0939999999999999</v>
      </c>
    </row>
    <row r="11" spans="1:9">
      <c r="B11" s="41" t="s">
        <v>234</v>
      </c>
      <c r="C11" s="41" t="s">
        <v>235</v>
      </c>
      <c r="D11" s="42">
        <v>2.6589999999999998</v>
      </c>
      <c r="G11" s="41" t="s">
        <v>236</v>
      </c>
      <c r="H11" s="41" t="s">
        <v>237</v>
      </c>
      <c r="I11" s="42">
        <v>2.347</v>
      </c>
    </row>
    <row r="12" spans="1:9">
      <c r="B12" s="41" t="s">
        <v>238</v>
      </c>
      <c r="C12" s="41" t="s">
        <v>239</v>
      </c>
      <c r="D12" s="44">
        <v>2.2320000000000002</v>
      </c>
      <c r="G12" s="41" t="s">
        <v>240</v>
      </c>
      <c r="H12" s="41" t="s">
        <v>241</v>
      </c>
      <c r="I12" s="42">
        <v>2.1970000000000001</v>
      </c>
    </row>
    <row r="13" spans="1:9">
      <c r="B13" s="41" t="s">
        <v>242</v>
      </c>
      <c r="C13" s="41" t="s">
        <v>243</v>
      </c>
      <c r="D13" s="44">
        <v>2.222</v>
      </c>
      <c r="G13" s="41" t="s">
        <v>244</v>
      </c>
      <c r="H13" s="41" t="s">
        <v>245</v>
      </c>
      <c r="I13" s="42">
        <v>2.2949999999999999</v>
      </c>
    </row>
    <row r="14" spans="1:9">
      <c r="B14" s="41" t="s">
        <v>246</v>
      </c>
      <c r="C14" s="41" t="s">
        <v>247</v>
      </c>
      <c r="D14" s="44">
        <v>2.5219999999999998</v>
      </c>
      <c r="G14" s="41" t="s">
        <v>248</v>
      </c>
      <c r="H14" s="41" t="s">
        <v>249</v>
      </c>
      <c r="I14" s="42">
        <v>2.4159999999999999</v>
      </c>
    </row>
    <row r="15" spans="1:9">
      <c r="B15" s="41" t="s">
        <v>250</v>
      </c>
      <c r="C15" s="41" t="s">
        <v>251</v>
      </c>
      <c r="D15" s="42">
        <v>2.4079999999999999</v>
      </c>
      <c r="G15" s="41" t="s">
        <v>252</v>
      </c>
      <c r="H15" s="41" t="s">
        <v>253</v>
      </c>
      <c r="I15" s="42">
        <v>2.524</v>
      </c>
    </row>
    <row r="16" spans="1:9">
      <c r="B16" s="41" t="s">
        <v>254</v>
      </c>
      <c r="C16" s="41" t="s">
        <v>255</v>
      </c>
      <c r="D16" s="42">
        <v>2.0750000000000002</v>
      </c>
      <c r="G16" s="41" t="s">
        <v>256</v>
      </c>
      <c r="H16" s="41" t="s">
        <v>257</v>
      </c>
      <c r="I16" s="42">
        <v>2.452</v>
      </c>
    </row>
    <row r="17" spans="2:9">
      <c r="B17" s="41" t="s">
        <v>258</v>
      </c>
      <c r="C17" s="41" t="s">
        <v>259</v>
      </c>
      <c r="D17" s="42">
        <v>2.86</v>
      </c>
      <c r="G17" s="41" t="s">
        <v>260</v>
      </c>
      <c r="H17" s="41" t="s">
        <v>261</v>
      </c>
      <c r="I17" s="42">
        <v>2.2109999999999999</v>
      </c>
    </row>
    <row r="18" spans="2:9">
      <c r="B18" s="41" t="s">
        <v>262</v>
      </c>
      <c r="C18" s="41" t="s">
        <v>263</v>
      </c>
      <c r="D18" s="42">
        <v>2.1160000000000001</v>
      </c>
      <c r="G18" s="41" t="s">
        <v>264</v>
      </c>
      <c r="H18" s="41" t="s">
        <v>265</v>
      </c>
      <c r="I18" s="42">
        <v>2.2549999999999999</v>
      </c>
    </row>
    <row r="19" spans="2:9">
      <c r="B19" s="41" t="s">
        <v>266</v>
      </c>
      <c r="C19" s="41" t="s">
        <v>267</v>
      </c>
      <c r="D19" s="42">
        <v>2.0699999999999998</v>
      </c>
      <c r="G19" s="41" t="s">
        <v>268</v>
      </c>
      <c r="H19" s="41" t="s">
        <v>269</v>
      </c>
      <c r="I19" s="42">
        <v>2.516</v>
      </c>
    </row>
    <row r="20" spans="2:9">
      <c r="B20" s="41" t="s">
        <v>270</v>
      </c>
      <c r="C20" s="41" t="s">
        <v>271</v>
      </c>
      <c r="D20" s="42">
        <v>2.1749999999999998</v>
      </c>
      <c r="G20" s="41" t="s">
        <v>272</v>
      </c>
      <c r="H20" s="41" t="s">
        <v>273</v>
      </c>
      <c r="I20" s="42">
        <v>2.25</v>
      </c>
    </row>
    <row r="21" spans="2:9">
      <c r="B21" s="41" t="s">
        <v>274</v>
      </c>
      <c r="C21" s="41" t="s">
        <v>275</v>
      </c>
      <c r="D21" s="42">
        <v>2.2240000000000002</v>
      </c>
      <c r="G21" s="41" t="s">
        <v>276</v>
      </c>
      <c r="H21" s="41" t="s">
        <v>277</v>
      </c>
      <c r="I21" s="42">
        <v>2.2970000000000002</v>
      </c>
    </row>
    <row r="22" spans="2:9">
      <c r="B22" s="41" t="s">
        <v>278</v>
      </c>
      <c r="C22" s="41" t="s">
        <v>279</v>
      </c>
      <c r="D22" s="42">
        <v>2.9340000000000002</v>
      </c>
      <c r="G22" s="41" t="s">
        <v>280</v>
      </c>
      <c r="H22" s="41" t="s">
        <v>281</v>
      </c>
      <c r="I22" s="42">
        <v>2.27</v>
      </c>
    </row>
    <row r="23" spans="2:9">
      <c r="B23" s="41" t="s">
        <v>282</v>
      </c>
      <c r="C23" s="41" t="s">
        <v>283</v>
      </c>
      <c r="D23" s="42">
        <v>2.056</v>
      </c>
      <c r="G23" s="41" t="s">
        <v>284</v>
      </c>
      <c r="H23" s="41" t="s">
        <v>285</v>
      </c>
      <c r="I23" s="42">
        <v>2.452</v>
      </c>
    </row>
    <row r="24" spans="2:9">
      <c r="B24" s="41" t="s">
        <v>286</v>
      </c>
      <c r="C24" s="41" t="s">
        <v>287</v>
      </c>
      <c r="D24" s="42">
        <v>2.2320000000000002</v>
      </c>
      <c r="G24" s="41" t="s">
        <v>288</v>
      </c>
      <c r="H24" s="41" t="s">
        <v>289</v>
      </c>
      <c r="I24" s="42">
        <v>2.1539999999999999</v>
      </c>
    </row>
    <row r="25" spans="2:9">
      <c r="B25" s="41" t="s">
        <v>290</v>
      </c>
      <c r="C25" s="41" t="s">
        <v>291</v>
      </c>
      <c r="D25" s="42">
        <v>2.4729999999999999</v>
      </c>
      <c r="G25" s="41" t="s">
        <v>292</v>
      </c>
      <c r="H25" s="41" t="s">
        <v>293</v>
      </c>
      <c r="I25" s="42">
        <v>2.37</v>
      </c>
    </row>
    <row r="26" spans="2:9">
      <c r="B26" s="41" t="s">
        <v>294</v>
      </c>
      <c r="C26" s="41" t="s">
        <v>295</v>
      </c>
      <c r="D26" s="42">
        <v>2.1880000000000002</v>
      </c>
      <c r="G26" s="41" t="s">
        <v>296</v>
      </c>
      <c r="H26" s="41" t="s">
        <v>297</v>
      </c>
      <c r="I26" s="42">
        <v>2.4590000000000001</v>
      </c>
    </row>
    <row r="27" spans="2:9">
      <c r="B27" s="41" t="s">
        <v>298</v>
      </c>
      <c r="C27" s="41" t="s">
        <v>299</v>
      </c>
      <c r="D27" s="42">
        <v>2.4300000000000002</v>
      </c>
      <c r="G27" s="41" t="s">
        <v>300</v>
      </c>
      <c r="H27" s="41" t="s">
        <v>301</v>
      </c>
      <c r="I27" s="42">
        <v>2.4860000000000002</v>
      </c>
    </row>
    <row r="28" spans="2:9">
      <c r="B28" s="41" t="s">
        <v>302</v>
      </c>
      <c r="C28" s="41" t="s">
        <v>303</v>
      </c>
      <c r="D28" s="42">
        <v>2.383</v>
      </c>
      <c r="G28" s="41" t="s">
        <v>304</v>
      </c>
      <c r="H28" s="41" t="s">
        <v>305</v>
      </c>
      <c r="I28" s="42">
        <v>2.173</v>
      </c>
    </row>
    <row r="29" spans="2:9">
      <c r="B29" s="41" t="s">
        <v>306</v>
      </c>
      <c r="C29" s="41" t="s">
        <v>307</v>
      </c>
      <c r="D29" s="42">
        <v>2.06</v>
      </c>
      <c r="G29" s="41" t="s">
        <v>308</v>
      </c>
      <c r="H29" s="41" t="s">
        <v>309</v>
      </c>
      <c r="I29" s="42">
        <v>2.1909999999999998</v>
      </c>
    </row>
    <row r="30" spans="2:9">
      <c r="B30" s="41" t="s">
        <v>310</v>
      </c>
      <c r="C30" s="41" t="s">
        <v>311</v>
      </c>
      <c r="D30" s="42">
        <v>2.3250000000000002</v>
      </c>
      <c r="G30" s="41" t="s">
        <v>312</v>
      </c>
      <c r="H30" s="41" t="s">
        <v>313</v>
      </c>
      <c r="I30" s="42">
        <v>2.3250000000000002</v>
      </c>
    </row>
    <row r="31" spans="2:9">
      <c r="B31" s="41" t="s">
        <v>314</v>
      </c>
      <c r="C31" s="41" t="s">
        <v>315</v>
      </c>
      <c r="D31" s="42">
        <v>2.1240000000000001</v>
      </c>
      <c r="G31" s="41" t="s">
        <v>316</v>
      </c>
      <c r="H31" s="41" t="s">
        <v>317</v>
      </c>
      <c r="I31" s="42">
        <v>2.286</v>
      </c>
    </row>
    <row r="32" spans="2:9">
      <c r="B32" s="41" t="s">
        <v>318</v>
      </c>
      <c r="C32" s="41" t="s">
        <v>319</v>
      </c>
      <c r="D32" s="42">
        <v>2.1040000000000001</v>
      </c>
      <c r="G32" s="41" t="s">
        <v>320</v>
      </c>
      <c r="H32" s="41" t="s">
        <v>321</v>
      </c>
      <c r="I32" s="42">
        <v>2.0640000000000001</v>
      </c>
    </row>
    <row r="33" spans="2:9">
      <c r="B33" s="41" t="s">
        <v>322</v>
      </c>
      <c r="C33" s="41" t="s">
        <v>323</v>
      </c>
      <c r="D33" s="42">
        <v>2.2170000000000001</v>
      </c>
      <c r="G33" s="41" t="s">
        <v>324</v>
      </c>
      <c r="H33" s="41" t="s">
        <v>325</v>
      </c>
      <c r="I33" s="42">
        <v>2.74</v>
      </c>
    </row>
    <row r="34" spans="2:9">
      <c r="B34" s="41" t="s">
        <v>326</v>
      </c>
      <c r="C34" s="41" t="s">
        <v>327</v>
      </c>
      <c r="D34" s="42">
        <v>2.0270000000000001</v>
      </c>
      <c r="G34" s="41" t="s">
        <v>328</v>
      </c>
      <c r="H34" s="41" t="s">
        <v>329</v>
      </c>
      <c r="I34" s="42">
        <v>2.0640000000000001</v>
      </c>
    </row>
    <row r="35" spans="2:9">
      <c r="B35" s="41" t="s">
        <v>330</v>
      </c>
      <c r="C35" s="41" t="s">
        <v>331</v>
      </c>
      <c r="D35" s="42">
        <v>2.4540000000000002</v>
      </c>
      <c r="G35" s="41" t="s">
        <v>332</v>
      </c>
      <c r="H35" s="41" t="s">
        <v>333</v>
      </c>
      <c r="I35" s="42">
        <v>2.1800000000000002</v>
      </c>
    </row>
    <row r="36" spans="2:9">
      <c r="B36" s="41" t="s">
        <v>334</v>
      </c>
      <c r="C36" s="41" t="s">
        <v>335</v>
      </c>
      <c r="D36" s="42">
        <v>2.452</v>
      </c>
      <c r="G36" s="41" t="s">
        <v>336</v>
      </c>
      <c r="H36" s="41" t="s">
        <v>337</v>
      </c>
      <c r="I36" s="42">
        <v>2.242</v>
      </c>
    </row>
    <row r="37" spans="2:9">
      <c r="B37" s="41" t="s">
        <v>338</v>
      </c>
      <c r="C37" s="41" t="s">
        <v>339</v>
      </c>
      <c r="D37" s="42">
        <v>2.097</v>
      </c>
      <c r="G37" s="41" t="s">
        <v>340</v>
      </c>
      <c r="H37" s="41" t="s">
        <v>341</v>
      </c>
      <c r="I37" s="42">
        <v>2.7</v>
      </c>
    </row>
    <row r="38" spans="2:9">
      <c r="B38" s="41" t="s">
        <v>342</v>
      </c>
      <c r="C38" s="41" t="s">
        <v>343</v>
      </c>
      <c r="D38" s="42">
        <v>2.0350000000000001</v>
      </c>
      <c r="G38" s="41" t="s">
        <v>344</v>
      </c>
      <c r="H38" s="41" t="s">
        <v>345</v>
      </c>
      <c r="I38" s="42">
        <v>2.1160000000000001</v>
      </c>
    </row>
    <row r="39" spans="2:9">
      <c r="B39" s="41" t="s">
        <v>346</v>
      </c>
      <c r="C39" s="41" t="s">
        <v>347</v>
      </c>
      <c r="D39" s="42">
        <v>2.351</v>
      </c>
      <c r="G39" s="41" t="s">
        <v>348</v>
      </c>
      <c r="H39" s="41" t="s">
        <v>349</v>
      </c>
      <c r="I39" s="42">
        <v>2.589</v>
      </c>
    </row>
    <row r="40" spans="2:9">
      <c r="B40" s="41" t="s">
        <v>350</v>
      </c>
      <c r="C40" s="41" t="s">
        <v>351</v>
      </c>
      <c r="D40" s="42">
        <v>2.6</v>
      </c>
      <c r="G40" s="41" t="s">
        <v>352</v>
      </c>
      <c r="H40" s="41" t="s">
        <v>353</v>
      </c>
      <c r="I40" s="42">
        <v>2.4239999999999999</v>
      </c>
    </row>
    <row r="41" spans="2:9">
      <c r="B41" s="41" t="s">
        <v>354</v>
      </c>
      <c r="C41" s="41" t="s">
        <v>355</v>
      </c>
      <c r="D41" s="42">
        <v>2.17</v>
      </c>
      <c r="G41" s="41" t="s">
        <v>356</v>
      </c>
      <c r="H41" s="41" t="s">
        <v>357</v>
      </c>
      <c r="I41" s="42">
        <v>2.895</v>
      </c>
    </row>
    <row r="42" spans="2:9">
      <c r="B42" s="41" t="s">
        <v>358</v>
      </c>
      <c r="C42" s="41" t="s">
        <v>359</v>
      </c>
      <c r="D42" s="42">
        <v>2.2890000000000001</v>
      </c>
      <c r="G42" s="41" t="s">
        <v>360</v>
      </c>
      <c r="H42" s="41" t="s">
        <v>361</v>
      </c>
      <c r="I42" s="42">
        <v>2.8149999999999999</v>
      </c>
    </row>
    <row r="43" spans="2:9">
      <c r="B43" s="41" t="s">
        <v>362</v>
      </c>
      <c r="C43" s="41" t="s">
        <v>363</v>
      </c>
      <c r="D43" s="42">
        <v>2.387</v>
      </c>
      <c r="G43" s="41" t="s">
        <v>364</v>
      </c>
      <c r="H43" s="41" t="s">
        <v>365</v>
      </c>
      <c r="I43" s="42">
        <v>2.1539999999999999</v>
      </c>
    </row>
    <row r="44" spans="2:9">
      <c r="B44" s="41" t="s">
        <v>366</v>
      </c>
      <c r="C44" s="41" t="s">
        <v>367</v>
      </c>
      <c r="D44" s="42">
        <v>2.4159999999999999</v>
      </c>
      <c r="G44" s="41" t="s">
        <v>368</v>
      </c>
      <c r="H44" s="41" t="s">
        <v>369</v>
      </c>
      <c r="I44" s="42">
        <v>2.3620000000000001</v>
      </c>
    </row>
    <row r="45" spans="2:9">
      <c r="B45" s="41" t="s">
        <v>370</v>
      </c>
      <c r="C45" s="41" t="s">
        <v>371</v>
      </c>
      <c r="D45" s="42">
        <v>2.38</v>
      </c>
      <c r="G45" s="41" t="s">
        <v>372</v>
      </c>
      <c r="H45" s="41" t="s">
        <v>373</v>
      </c>
      <c r="I45" s="42">
        <v>2.5569999999999999</v>
      </c>
    </row>
    <row r="46" spans="2:9">
      <c r="B46" s="41" t="s">
        <v>374</v>
      </c>
      <c r="C46" s="41" t="s">
        <v>375</v>
      </c>
      <c r="D46" s="42">
        <v>2.6080000000000001</v>
      </c>
      <c r="G46" s="41" t="s">
        <v>376</v>
      </c>
      <c r="H46" s="41" t="s">
        <v>377</v>
      </c>
      <c r="I46" s="42">
        <v>2.177</v>
      </c>
    </row>
    <row r="47" spans="2:9">
      <c r="B47" s="41" t="s">
        <v>378</v>
      </c>
      <c r="C47" s="41" t="s">
        <v>379</v>
      </c>
      <c r="D47" s="42">
        <v>2.5169999999999999</v>
      </c>
      <c r="G47" s="41" t="s">
        <v>380</v>
      </c>
      <c r="H47" s="41" t="s">
        <v>381</v>
      </c>
      <c r="I47" s="42">
        <v>2.4529999999999998</v>
      </c>
    </row>
    <row r="48" spans="2:9">
      <c r="B48" s="41" t="s">
        <v>382</v>
      </c>
      <c r="C48" s="41" t="s">
        <v>383</v>
      </c>
      <c r="D48" s="42">
        <v>2.5</v>
      </c>
      <c r="G48" s="41" t="s">
        <v>384</v>
      </c>
      <c r="H48" s="41" t="s">
        <v>385</v>
      </c>
      <c r="I48" s="42">
        <v>2.4449999999999998</v>
      </c>
    </row>
    <row r="49" spans="2:9">
      <c r="B49" s="41" t="s">
        <v>386</v>
      </c>
      <c r="C49" s="41" t="s">
        <v>387</v>
      </c>
      <c r="D49" s="42">
        <v>2.2770000000000001</v>
      </c>
      <c r="G49" s="41" t="s">
        <v>388</v>
      </c>
      <c r="H49" s="41" t="s">
        <v>389</v>
      </c>
      <c r="I49" s="42">
        <v>2.3380000000000001</v>
      </c>
    </row>
  </sheetData>
  <pageMargins left="0.7" right="0.7" top="0.75" bottom="0.75" header="0.3" footer="0.3"/>
  <pageSetup scale="96" orientation="portrait" r:id="rId1"/>
  <headerFooter>
    <oddHeader xml:space="preserve">&amp;CName ____________________        Date _______________                   Project ___________________________
                                                                                                    </oddHeader>
  </headerFooter>
</worksheet>
</file>

<file path=xl/worksheets/sheet8.xml><?xml version="1.0" encoding="utf-8"?>
<worksheet xmlns="http://schemas.openxmlformats.org/spreadsheetml/2006/main" xmlns:r="http://schemas.openxmlformats.org/officeDocument/2006/relationships">
  <dimension ref="A1:T136"/>
  <sheetViews>
    <sheetView workbookViewId="0">
      <pane xSplit="1" ySplit="1" topLeftCell="B75" activePane="bottomRight" state="frozen"/>
      <selection pane="topRight" activeCell="B1" sqref="B1"/>
      <selection pane="bottomLeft" activeCell="A2" sqref="A2"/>
      <selection pane="bottomRight" sqref="A1:L1"/>
    </sheetView>
  </sheetViews>
  <sheetFormatPr defaultRowHeight="12.75"/>
  <cols>
    <col min="1" max="1" width="9.75" style="60" bestFit="1" customWidth="1"/>
    <col min="2" max="2" width="10.5" style="60" customWidth="1"/>
    <col min="3" max="3" width="10.5" style="60" bestFit="1" customWidth="1"/>
    <col min="4" max="256" width="9" style="60"/>
    <col min="257" max="257" width="9.75" style="60" bestFit="1" customWidth="1"/>
    <col min="258" max="258" width="10.5" style="60" customWidth="1"/>
    <col min="259" max="259" width="10.5" style="60" bestFit="1" customWidth="1"/>
    <col min="260" max="512" width="9" style="60"/>
    <col min="513" max="513" width="9.75" style="60" bestFit="1" customWidth="1"/>
    <col min="514" max="514" width="10.5" style="60" customWidth="1"/>
    <col min="515" max="515" width="10.5" style="60" bestFit="1" customWidth="1"/>
    <col min="516" max="768" width="9" style="60"/>
    <col min="769" max="769" width="9.75" style="60" bestFit="1" customWidth="1"/>
    <col min="770" max="770" width="10.5" style="60" customWidth="1"/>
    <col min="771" max="771" width="10.5" style="60" bestFit="1" customWidth="1"/>
    <col min="772" max="1024" width="9" style="60"/>
    <col min="1025" max="1025" width="9.75" style="60" bestFit="1" customWidth="1"/>
    <col min="1026" max="1026" width="10.5" style="60" customWidth="1"/>
    <col min="1027" max="1027" width="10.5" style="60" bestFit="1" customWidth="1"/>
    <col min="1028" max="1280" width="9" style="60"/>
    <col min="1281" max="1281" width="9.75" style="60" bestFit="1" customWidth="1"/>
    <col min="1282" max="1282" width="10.5" style="60" customWidth="1"/>
    <col min="1283" max="1283" width="10.5" style="60" bestFit="1" customWidth="1"/>
    <col min="1284" max="1536" width="9" style="60"/>
    <col min="1537" max="1537" width="9.75" style="60" bestFit="1" customWidth="1"/>
    <col min="1538" max="1538" width="10.5" style="60" customWidth="1"/>
    <col min="1539" max="1539" width="10.5" style="60" bestFit="1" customWidth="1"/>
    <col min="1540" max="1792" width="9" style="60"/>
    <col min="1793" max="1793" width="9.75" style="60" bestFit="1" customWidth="1"/>
    <col min="1794" max="1794" width="10.5" style="60" customWidth="1"/>
    <col min="1795" max="1795" width="10.5" style="60" bestFit="1" customWidth="1"/>
    <col min="1796" max="2048" width="9" style="60"/>
    <col min="2049" max="2049" width="9.75" style="60" bestFit="1" customWidth="1"/>
    <col min="2050" max="2050" width="10.5" style="60" customWidth="1"/>
    <col min="2051" max="2051" width="10.5" style="60" bestFit="1" customWidth="1"/>
    <col min="2052" max="2304" width="9" style="60"/>
    <col min="2305" max="2305" width="9.75" style="60" bestFit="1" customWidth="1"/>
    <col min="2306" max="2306" width="10.5" style="60" customWidth="1"/>
    <col min="2307" max="2307" width="10.5" style="60" bestFit="1" customWidth="1"/>
    <col min="2308" max="2560" width="9" style="60"/>
    <col min="2561" max="2561" width="9.75" style="60" bestFit="1" customWidth="1"/>
    <col min="2562" max="2562" width="10.5" style="60" customWidth="1"/>
    <col min="2563" max="2563" width="10.5" style="60" bestFit="1" customWidth="1"/>
    <col min="2564" max="2816" width="9" style="60"/>
    <col min="2817" max="2817" width="9.75" style="60" bestFit="1" customWidth="1"/>
    <col min="2818" max="2818" width="10.5" style="60" customWidth="1"/>
    <col min="2819" max="2819" width="10.5" style="60" bestFit="1" customWidth="1"/>
    <col min="2820" max="3072" width="9" style="60"/>
    <col min="3073" max="3073" width="9.75" style="60" bestFit="1" customWidth="1"/>
    <col min="3074" max="3074" width="10.5" style="60" customWidth="1"/>
    <col min="3075" max="3075" width="10.5" style="60" bestFit="1" customWidth="1"/>
    <col min="3076" max="3328" width="9" style="60"/>
    <col min="3329" max="3329" width="9.75" style="60" bestFit="1" customWidth="1"/>
    <col min="3330" max="3330" width="10.5" style="60" customWidth="1"/>
    <col min="3331" max="3331" width="10.5" style="60" bestFit="1" customWidth="1"/>
    <col min="3332" max="3584" width="9" style="60"/>
    <col min="3585" max="3585" width="9.75" style="60" bestFit="1" customWidth="1"/>
    <col min="3586" max="3586" width="10.5" style="60" customWidth="1"/>
    <col min="3587" max="3587" width="10.5" style="60" bestFit="1" customWidth="1"/>
    <col min="3588" max="3840" width="9" style="60"/>
    <col min="3841" max="3841" width="9.75" style="60" bestFit="1" customWidth="1"/>
    <col min="3842" max="3842" width="10.5" style="60" customWidth="1"/>
    <col min="3843" max="3843" width="10.5" style="60" bestFit="1" customWidth="1"/>
    <col min="3844" max="4096" width="9" style="60"/>
    <col min="4097" max="4097" width="9.75" style="60" bestFit="1" customWidth="1"/>
    <col min="4098" max="4098" width="10.5" style="60" customWidth="1"/>
    <col min="4099" max="4099" width="10.5" style="60" bestFit="1" customWidth="1"/>
    <col min="4100" max="4352" width="9" style="60"/>
    <col min="4353" max="4353" width="9.75" style="60" bestFit="1" customWidth="1"/>
    <col min="4354" max="4354" width="10.5" style="60" customWidth="1"/>
    <col min="4355" max="4355" width="10.5" style="60" bestFit="1" customWidth="1"/>
    <col min="4356" max="4608" width="9" style="60"/>
    <col min="4609" max="4609" width="9.75" style="60" bestFit="1" customWidth="1"/>
    <col min="4610" max="4610" width="10.5" style="60" customWidth="1"/>
    <col min="4611" max="4611" width="10.5" style="60" bestFit="1" customWidth="1"/>
    <col min="4612" max="4864" width="9" style="60"/>
    <col min="4865" max="4865" width="9.75" style="60" bestFit="1" customWidth="1"/>
    <col min="4866" max="4866" width="10.5" style="60" customWidth="1"/>
    <col min="4867" max="4867" width="10.5" style="60" bestFit="1" customWidth="1"/>
    <col min="4868" max="5120" width="9" style="60"/>
    <col min="5121" max="5121" width="9.75" style="60" bestFit="1" customWidth="1"/>
    <col min="5122" max="5122" width="10.5" style="60" customWidth="1"/>
    <col min="5123" max="5123" width="10.5" style="60" bestFit="1" customWidth="1"/>
    <col min="5124" max="5376" width="9" style="60"/>
    <col min="5377" max="5377" width="9.75" style="60" bestFit="1" customWidth="1"/>
    <col min="5378" max="5378" width="10.5" style="60" customWidth="1"/>
    <col min="5379" max="5379" width="10.5" style="60" bestFit="1" customWidth="1"/>
    <col min="5380" max="5632" width="9" style="60"/>
    <col min="5633" max="5633" width="9.75" style="60" bestFit="1" customWidth="1"/>
    <col min="5634" max="5634" width="10.5" style="60" customWidth="1"/>
    <col min="5635" max="5635" width="10.5" style="60" bestFit="1" customWidth="1"/>
    <col min="5636" max="5888" width="9" style="60"/>
    <col min="5889" max="5889" width="9.75" style="60" bestFit="1" customWidth="1"/>
    <col min="5890" max="5890" width="10.5" style="60" customWidth="1"/>
    <col min="5891" max="5891" width="10.5" style="60" bestFit="1" customWidth="1"/>
    <col min="5892" max="6144" width="9" style="60"/>
    <col min="6145" max="6145" width="9.75" style="60" bestFit="1" customWidth="1"/>
    <col min="6146" max="6146" width="10.5" style="60" customWidth="1"/>
    <col min="6147" max="6147" width="10.5" style="60" bestFit="1" customWidth="1"/>
    <col min="6148" max="6400" width="9" style="60"/>
    <col min="6401" max="6401" width="9.75" style="60" bestFit="1" customWidth="1"/>
    <col min="6402" max="6402" width="10.5" style="60" customWidth="1"/>
    <col min="6403" max="6403" width="10.5" style="60" bestFit="1" customWidth="1"/>
    <col min="6404" max="6656" width="9" style="60"/>
    <col min="6657" max="6657" width="9.75" style="60" bestFit="1" customWidth="1"/>
    <col min="6658" max="6658" width="10.5" style="60" customWidth="1"/>
    <col min="6659" max="6659" width="10.5" style="60" bestFit="1" customWidth="1"/>
    <col min="6660" max="6912" width="9" style="60"/>
    <col min="6913" max="6913" width="9.75" style="60" bestFit="1" customWidth="1"/>
    <col min="6914" max="6914" width="10.5" style="60" customWidth="1"/>
    <col min="6915" max="6915" width="10.5" style="60" bestFit="1" customWidth="1"/>
    <col min="6916" max="7168" width="9" style="60"/>
    <col min="7169" max="7169" width="9.75" style="60" bestFit="1" customWidth="1"/>
    <col min="7170" max="7170" width="10.5" style="60" customWidth="1"/>
    <col min="7171" max="7171" width="10.5" style="60" bestFit="1" customWidth="1"/>
    <col min="7172" max="7424" width="9" style="60"/>
    <col min="7425" max="7425" width="9.75" style="60" bestFit="1" customWidth="1"/>
    <col min="7426" max="7426" width="10.5" style="60" customWidth="1"/>
    <col min="7427" max="7427" width="10.5" style="60" bestFit="1" customWidth="1"/>
    <col min="7428" max="7680" width="9" style="60"/>
    <col min="7681" max="7681" width="9.75" style="60" bestFit="1" customWidth="1"/>
    <col min="7682" max="7682" width="10.5" style="60" customWidth="1"/>
    <col min="7683" max="7683" width="10.5" style="60" bestFit="1" customWidth="1"/>
    <col min="7684" max="7936" width="9" style="60"/>
    <col min="7937" max="7937" width="9.75" style="60" bestFit="1" customWidth="1"/>
    <col min="7938" max="7938" width="10.5" style="60" customWidth="1"/>
    <col min="7939" max="7939" width="10.5" style="60" bestFit="1" customWidth="1"/>
    <col min="7940" max="8192" width="9" style="60"/>
    <col min="8193" max="8193" width="9.75" style="60" bestFit="1" customWidth="1"/>
    <col min="8194" max="8194" width="10.5" style="60" customWidth="1"/>
    <col min="8195" max="8195" width="10.5" style="60" bestFit="1" customWidth="1"/>
    <col min="8196" max="8448" width="9" style="60"/>
    <col min="8449" max="8449" width="9.75" style="60" bestFit="1" customWidth="1"/>
    <col min="8450" max="8450" width="10.5" style="60" customWidth="1"/>
    <col min="8451" max="8451" width="10.5" style="60" bestFit="1" customWidth="1"/>
    <col min="8452" max="8704" width="9" style="60"/>
    <col min="8705" max="8705" width="9.75" style="60" bestFit="1" customWidth="1"/>
    <col min="8706" max="8706" width="10.5" style="60" customWidth="1"/>
    <col min="8707" max="8707" width="10.5" style="60" bestFit="1" customWidth="1"/>
    <col min="8708" max="8960" width="9" style="60"/>
    <col min="8961" max="8961" width="9.75" style="60" bestFit="1" customWidth="1"/>
    <col min="8962" max="8962" width="10.5" style="60" customWidth="1"/>
    <col min="8963" max="8963" width="10.5" style="60" bestFit="1" customWidth="1"/>
    <col min="8964" max="9216" width="9" style="60"/>
    <col min="9217" max="9217" width="9.75" style="60" bestFit="1" customWidth="1"/>
    <col min="9218" max="9218" width="10.5" style="60" customWidth="1"/>
    <col min="9219" max="9219" width="10.5" style="60" bestFit="1" customWidth="1"/>
    <col min="9220" max="9472" width="9" style="60"/>
    <col min="9473" max="9473" width="9.75" style="60" bestFit="1" customWidth="1"/>
    <col min="9474" max="9474" width="10.5" style="60" customWidth="1"/>
    <col min="9475" max="9475" width="10.5" style="60" bestFit="1" customWidth="1"/>
    <col min="9476" max="9728" width="9" style="60"/>
    <col min="9729" max="9729" width="9.75" style="60" bestFit="1" customWidth="1"/>
    <col min="9730" max="9730" width="10.5" style="60" customWidth="1"/>
    <col min="9731" max="9731" width="10.5" style="60" bestFit="1" customWidth="1"/>
    <col min="9732" max="9984" width="9" style="60"/>
    <col min="9985" max="9985" width="9.75" style="60" bestFit="1" customWidth="1"/>
    <col min="9986" max="9986" width="10.5" style="60" customWidth="1"/>
    <col min="9987" max="9987" width="10.5" style="60" bestFit="1" customWidth="1"/>
    <col min="9988" max="10240" width="9" style="60"/>
    <col min="10241" max="10241" width="9.75" style="60" bestFit="1" customWidth="1"/>
    <col min="10242" max="10242" width="10.5" style="60" customWidth="1"/>
    <col min="10243" max="10243" width="10.5" style="60" bestFit="1" customWidth="1"/>
    <col min="10244" max="10496" width="9" style="60"/>
    <col min="10497" max="10497" width="9.75" style="60" bestFit="1" customWidth="1"/>
    <col min="10498" max="10498" width="10.5" style="60" customWidth="1"/>
    <col min="10499" max="10499" width="10.5" style="60" bestFit="1" customWidth="1"/>
    <col min="10500" max="10752" width="9" style="60"/>
    <col min="10753" max="10753" width="9.75" style="60" bestFit="1" customWidth="1"/>
    <col min="10754" max="10754" width="10.5" style="60" customWidth="1"/>
    <col min="10755" max="10755" width="10.5" style="60" bestFit="1" customWidth="1"/>
    <col min="10756" max="11008" width="9" style="60"/>
    <col min="11009" max="11009" width="9.75" style="60" bestFit="1" customWidth="1"/>
    <col min="11010" max="11010" width="10.5" style="60" customWidth="1"/>
    <col min="11011" max="11011" width="10.5" style="60" bestFit="1" customWidth="1"/>
    <col min="11012" max="11264" width="9" style="60"/>
    <col min="11265" max="11265" width="9.75" style="60" bestFit="1" customWidth="1"/>
    <col min="11266" max="11266" width="10.5" style="60" customWidth="1"/>
    <col min="11267" max="11267" width="10.5" style="60" bestFit="1" customWidth="1"/>
    <col min="11268" max="11520" width="9" style="60"/>
    <col min="11521" max="11521" width="9.75" style="60" bestFit="1" customWidth="1"/>
    <col min="11522" max="11522" width="10.5" style="60" customWidth="1"/>
    <col min="11523" max="11523" width="10.5" style="60" bestFit="1" customWidth="1"/>
    <col min="11524" max="11776" width="9" style="60"/>
    <col min="11777" max="11777" width="9.75" style="60" bestFit="1" customWidth="1"/>
    <col min="11778" max="11778" width="10.5" style="60" customWidth="1"/>
    <col min="11779" max="11779" width="10.5" style="60" bestFit="1" customWidth="1"/>
    <col min="11780" max="12032" width="9" style="60"/>
    <col min="12033" max="12033" width="9.75" style="60" bestFit="1" customWidth="1"/>
    <col min="12034" max="12034" width="10.5" style="60" customWidth="1"/>
    <col min="12035" max="12035" width="10.5" style="60" bestFit="1" customWidth="1"/>
    <col min="12036" max="12288" width="9" style="60"/>
    <col min="12289" max="12289" width="9.75" style="60" bestFit="1" customWidth="1"/>
    <col min="12290" max="12290" width="10.5" style="60" customWidth="1"/>
    <col min="12291" max="12291" width="10.5" style="60" bestFit="1" customWidth="1"/>
    <col min="12292" max="12544" width="9" style="60"/>
    <col min="12545" max="12545" width="9.75" style="60" bestFit="1" customWidth="1"/>
    <col min="12546" max="12546" width="10.5" style="60" customWidth="1"/>
    <col min="12547" max="12547" width="10.5" style="60" bestFit="1" customWidth="1"/>
    <col min="12548" max="12800" width="9" style="60"/>
    <col min="12801" max="12801" width="9.75" style="60" bestFit="1" customWidth="1"/>
    <col min="12802" max="12802" width="10.5" style="60" customWidth="1"/>
    <col min="12803" max="12803" width="10.5" style="60" bestFit="1" customWidth="1"/>
    <col min="12804" max="13056" width="9" style="60"/>
    <col min="13057" max="13057" width="9.75" style="60" bestFit="1" customWidth="1"/>
    <col min="13058" max="13058" width="10.5" style="60" customWidth="1"/>
    <col min="13059" max="13059" width="10.5" style="60" bestFit="1" customWidth="1"/>
    <col min="13060" max="13312" width="9" style="60"/>
    <col min="13313" max="13313" width="9.75" style="60" bestFit="1" customWidth="1"/>
    <col min="13314" max="13314" width="10.5" style="60" customWidth="1"/>
    <col min="13315" max="13315" width="10.5" style="60" bestFit="1" customWidth="1"/>
    <col min="13316" max="13568" width="9" style="60"/>
    <col min="13569" max="13569" width="9.75" style="60" bestFit="1" customWidth="1"/>
    <col min="13570" max="13570" width="10.5" style="60" customWidth="1"/>
    <col min="13571" max="13571" width="10.5" style="60" bestFit="1" customWidth="1"/>
    <col min="13572" max="13824" width="9" style="60"/>
    <col min="13825" max="13825" width="9.75" style="60" bestFit="1" customWidth="1"/>
    <col min="13826" max="13826" width="10.5" style="60" customWidth="1"/>
    <col min="13827" max="13827" width="10.5" style="60" bestFit="1" customWidth="1"/>
    <col min="13828" max="14080" width="9" style="60"/>
    <col min="14081" max="14081" width="9.75" style="60" bestFit="1" customWidth="1"/>
    <col min="14082" max="14082" width="10.5" style="60" customWidth="1"/>
    <col min="14083" max="14083" width="10.5" style="60" bestFit="1" customWidth="1"/>
    <col min="14084" max="14336" width="9" style="60"/>
    <col min="14337" max="14337" width="9.75" style="60" bestFit="1" customWidth="1"/>
    <col min="14338" max="14338" width="10.5" style="60" customWidth="1"/>
    <col min="14339" max="14339" width="10.5" style="60" bestFit="1" customWidth="1"/>
    <col min="14340" max="14592" width="9" style="60"/>
    <col min="14593" max="14593" width="9.75" style="60" bestFit="1" customWidth="1"/>
    <col min="14594" max="14594" width="10.5" style="60" customWidth="1"/>
    <col min="14595" max="14595" width="10.5" style="60" bestFit="1" customWidth="1"/>
    <col min="14596" max="14848" width="9" style="60"/>
    <col min="14849" max="14849" width="9.75" style="60" bestFit="1" customWidth="1"/>
    <col min="14850" max="14850" width="10.5" style="60" customWidth="1"/>
    <col min="14851" max="14851" width="10.5" style="60" bestFit="1" customWidth="1"/>
    <col min="14852" max="15104" width="9" style="60"/>
    <col min="15105" max="15105" width="9.75" style="60" bestFit="1" customWidth="1"/>
    <col min="15106" max="15106" width="10.5" style="60" customWidth="1"/>
    <col min="15107" max="15107" width="10.5" style="60" bestFit="1" customWidth="1"/>
    <col min="15108" max="15360" width="9" style="60"/>
    <col min="15361" max="15361" width="9.75" style="60" bestFit="1" customWidth="1"/>
    <col min="15362" max="15362" width="10.5" style="60" customWidth="1"/>
    <col min="15363" max="15363" width="10.5" style="60" bestFit="1" customWidth="1"/>
    <col min="15364" max="15616" width="9" style="60"/>
    <col min="15617" max="15617" width="9.75" style="60" bestFit="1" customWidth="1"/>
    <col min="15618" max="15618" width="10.5" style="60" customWidth="1"/>
    <col min="15619" max="15619" width="10.5" style="60" bestFit="1" customWidth="1"/>
    <col min="15620" max="15872" width="9" style="60"/>
    <col min="15873" max="15873" width="9.75" style="60" bestFit="1" customWidth="1"/>
    <col min="15874" max="15874" width="10.5" style="60" customWidth="1"/>
    <col min="15875" max="15875" width="10.5" style="60" bestFit="1" customWidth="1"/>
    <col min="15876" max="16128" width="9" style="60"/>
    <col min="16129" max="16129" width="9.75" style="60" bestFit="1" customWidth="1"/>
    <col min="16130" max="16130" width="10.5" style="60" customWidth="1"/>
    <col min="16131" max="16131" width="10.5" style="60" bestFit="1" customWidth="1"/>
    <col min="16132" max="16384" width="9" style="60"/>
  </cols>
  <sheetData>
    <row r="1" spans="1:20" ht="15">
      <c r="A1" s="58" t="s">
        <v>187</v>
      </c>
      <c r="B1" s="58" t="s">
        <v>420</v>
      </c>
      <c r="C1" s="58" t="s">
        <v>421</v>
      </c>
      <c r="D1" s="58" t="s">
        <v>422</v>
      </c>
      <c r="E1" s="59" t="s">
        <v>398</v>
      </c>
      <c r="F1" s="60" t="s">
        <v>423</v>
      </c>
      <c r="G1" s="60" t="s">
        <v>399</v>
      </c>
      <c r="H1" s="60" t="s">
        <v>424</v>
      </c>
      <c r="I1" s="60" t="s">
        <v>425</v>
      </c>
      <c r="J1" s="60" t="s">
        <v>426</v>
      </c>
      <c r="K1" s="60" t="s">
        <v>427</v>
      </c>
      <c r="L1" s="60" t="s">
        <v>428</v>
      </c>
      <c r="M1" s="58"/>
      <c r="N1" s="58"/>
      <c r="O1" s="58"/>
      <c r="P1" s="58"/>
      <c r="Q1" s="59"/>
    </row>
    <row r="2" spans="1:20">
      <c r="A2" s="58" t="s">
        <v>146</v>
      </c>
      <c r="B2" s="60" t="s">
        <v>133</v>
      </c>
      <c r="C2" s="61">
        <v>591</v>
      </c>
      <c r="D2" s="60" t="s">
        <v>402</v>
      </c>
      <c r="E2" s="62">
        <v>1.75</v>
      </c>
      <c r="F2" s="60">
        <v>2.0750000476837158</v>
      </c>
      <c r="G2" s="60">
        <v>19.298582077026367</v>
      </c>
      <c r="H2" s="60">
        <v>1.9298582077026367</v>
      </c>
      <c r="I2" s="60">
        <v>454.96639251708984</v>
      </c>
      <c r="J2" s="60">
        <v>45.496639251708984</v>
      </c>
      <c r="K2" s="60">
        <v>0.24280761182308197</v>
      </c>
      <c r="L2" s="60">
        <v>23.57512092590332</v>
      </c>
      <c r="Q2" s="62"/>
    </row>
    <row r="3" spans="1:20">
      <c r="A3" s="58" t="s">
        <v>146</v>
      </c>
      <c r="B3" s="60" t="s">
        <v>133</v>
      </c>
      <c r="C3" s="61">
        <v>848</v>
      </c>
      <c r="D3" s="60" t="s">
        <v>429</v>
      </c>
      <c r="E3" s="62">
        <v>3.5</v>
      </c>
      <c r="F3" s="60">
        <v>2.3410000801086426</v>
      </c>
      <c r="G3" s="60">
        <v>17.395845651626587</v>
      </c>
      <c r="H3" s="60">
        <v>1.7395845651626587</v>
      </c>
      <c r="I3" s="60">
        <v>464.29355621337891</v>
      </c>
      <c r="J3" s="60">
        <v>46.429355621337891</v>
      </c>
      <c r="K3" s="60">
        <v>0.22239212691783905</v>
      </c>
      <c r="L3" s="60">
        <v>26.689910888671875</v>
      </c>
      <c r="N3" s="60">
        <f>AVERAGE(G2:G5)</f>
        <v>17.927527725696564</v>
      </c>
      <c r="Q3" s="62"/>
    </row>
    <row r="4" spans="1:20">
      <c r="A4" s="58" t="s">
        <v>146</v>
      </c>
      <c r="B4" s="60" t="s">
        <v>133</v>
      </c>
      <c r="C4" s="61">
        <v>1422</v>
      </c>
      <c r="D4" s="60" t="s">
        <v>430</v>
      </c>
      <c r="E4" s="62">
        <v>4.4666666666666668</v>
      </c>
      <c r="F4" s="60">
        <v>2.2569999694824219</v>
      </c>
      <c r="G4" s="60">
        <v>19.908816814422607</v>
      </c>
      <c r="H4" s="60">
        <v>1.9908816814422607</v>
      </c>
      <c r="I4" s="60">
        <v>467.23045349121094</v>
      </c>
      <c r="J4" s="60">
        <v>46.723045349121094</v>
      </c>
      <c r="K4" s="60">
        <v>0.26043274998664856</v>
      </c>
      <c r="L4" s="60">
        <v>23.46851921081543</v>
      </c>
      <c r="Q4" s="62"/>
    </row>
    <row r="5" spans="1:20">
      <c r="A5" s="58" t="s">
        <v>146</v>
      </c>
      <c r="B5" s="60" t="s">
        <v>133</v>
      </c>
      <c r="C5" s="61">
        <v>1432</v>
      </c>
      <c r="D5" s="60" t="s">
        <v>405</v>
      </c>
      <c r="E5" s="62">
        <v>1.9333333333333333</v>
      </c>
      <c r="F5" s="60">
        <v>2.4079999923706055</v>
      </c>
      <c r="G5" s="60">
        <v>15.106866359710693</v>
      </c>
      <c r="H5" s="60">
        <v>1.5106866359710693</v>
      </c>
      <c r="I5" s="60">
        <v>452.64484405517578</v>
      </c>
      <c r="J5" s="60">
        <v>45.264484405517578</v>
      </c>
      <c r="K5" s="60">
        <v>0.18481980264186859</v>
      </c>
      <c r="L5" s="60">
        <v>29.962854385375977</v>
      </c>
      <c r="Q5" s="62"/>
    </row>
    <row r="6" spans="1:20">
      <c r="A6" s="58" t="s">
        <v>146</v>
      </c>
      <c r="B6" s="58" t="s">
        <v>156</v>
      </c>
      <c r="C6" s="61">
        <v>1417</v>
      </c>
      <c r="D6" s="60" t="s">
        <v>431</v>
      </c>
      <c r="E6" s="62">
        <v>3.05</v>
      </c>
      <c r="F6" s="60">
        <v>2.8599998950958252</v>
      </c>
      <c r="G6" s="60">
        <v>16.091182231903076</v>
      </c>
      <c r="H6" s="60">
        <v>1.6091182231903076</v>
      </c>
      <c r="I6" s="60">
        <v>474.18155670166016</v>
      </c>
      <c r="J6" s="60">
        <v>47.418155670166016</v>
      </c>
      <c r="K6" s="60">
        <v>0.20552332699298859</v>
      </c>
      <c r="L6" s="60">
        <v>29.468410491943359</v>
      </c>
      <c r="Q6" s="62"/>
    </row>
    <row r="7" spans="1:20" ht="13.5" customHeight="1">
      <c r="A7" s="58" t="s">
        <v>146</v>
      </c>
      <c r="B7" s="58" t="s">
        <v>156</v>
      </c>
      <c r="C7" s="61">
        <v>1418</v>
      </c>
      <c r="D7" s="60" t="s">
        <v>432</v>
      </c>
      <c r="E7" s="62">
        <v>3.25</v>
      </c>
      <c r="F7" s="60">
        <v>2.0859999656677246</v>
      </c>
      <c r="G7" s="60">
        <v>17.178351879119873</v>
      </c>
      <c r="H7" s="60">
        <v>1.7178351879119873</v>
      </c>
      <c r="I7" s="60">
        <v>465.81703186035156</v>
      </c>
      <c r="J7" s="60">
        <v>46.581703186035156</v>
      </c>
      <c r="K7" s="60">
        <v>0.24957813322544098</v>
      </c>
      <c r="L7" s="60">
        <v>27.116514205932617</v>
      </c>
      <c r="Q7" s="62"/>
    </row>
    <row r="8" spans="1:20">
      <c r="A8" s="58" t="s">
        <v>146</v>
      </c>
      <c r="B8" s="58" t="s">
        <v>156</v>
      </c>
      <c r="C8" s="61">
        <v>1419</v>
      </c>
      <c r="D8" s="60" t="s">
        <v>433</v>
      </c>
      <c r="E8" s="62">
        <v>2.2000000000000002</v>
      </c>
      <c r="F8" s="60">
        <v>2.1159999370574951</v>
      </c>
      <c r="G8" s="60">
        <v>17.897632122039795</v>
      </c>
      <c r="H8" s="60">
        <v>1.7897632122039795</v>
      </c>
      <c r="I8" s="60">
        <v>462.14401245117187</v>
      </c>
      <c r="J8" s="60">
        <v>46.214401245117187</v>
      </c>
      <c r="K8" s="60">
        <v>0.26191321015357971</v>
      </c>
      <c r="L8" s="60">
        <v>25.821517944335938</v>
      </c>
      <c r="Q8" s="62"/>
    </row>
    <row r="9" spans="1:20">
      <c r="A9" s="58" t="s">
        <v>146</v>
      </c>
      <c r="B9" s="58" t="s">
        <v>156</v>
      </c>
      <c r="C9" s="61">
        <v>1488</v>
      </c>
      <c r="D9" s="60" t="s">
        <v>434</v>
      </c>
      <c r="E9" s="62">
        <v>2.35</v>
      </c>
      <c r="F9" s="60">
        <v>2.2219998836517334</v>
      </c>
      <c r="G9" s="60">
        <v>15.637919902801514</v>
      </c>
      <c r="H9" s="60">
        <v>1.5637919902801514</v>
      </c>
      <c r="I9" s="60">
        <v>463.21952819824219</v>
      </c>
      <c r="J9" s="60">
        <v>46.321952819824219</v>
      </c>
      <c r="K9" s="60">
        <v>0.21162799000740051</v>
      </c>
      <c r="L9" s="60">
        <v>29.621557235717773</v>
      </c>
      <c r="Q9" s="62"/>
    </row>
    <row r="10" spans="1:20">
      <c r="A10" s="58" t="s">
        <v>148</v>
      </c>
      <c r="B10" s="60" t="s">
        <v>133</v>
      </c>
      <c r="C10" s="61">
        <v>533</v>
      </c>
      <c r="D10" s="60" t="s">
        <v>148</v>
      </c>
      <c r="E10" s="62">
        <v>1.35</v>
      </c>
      <c r="F10" s="60">
        <v>2.2170000076293945</v>
      </c>
      <c r="G10" s="60">
        <v>12.609965801239014</v>
      </c>
      <c r="H10" s="60">
        <v>1.2609965801239014</v>
      </c>
      <c r="I10" s="60">
        <v>350.91091156005859</v>
      </c>
      <c r="J10" s="60">
        <v>35.091091156005859</v>
      </c>
      <c r="K10" s="60">
        <v>0.18559211492538452</v>
      </c>
      <c r="L10" s="60">
        <v>27.828062057495117</v>
      </c>
      <c r="Q10" s="62"/>
      <c r="T10" s="60" t="s">
        <v>435</v>
      </c>
    </row>
    <row r="11" spans="1:20">
      <c r="A11" s="58" t="s">
        <v>148</v>
      </c>
      <c r="B11" s="60" t="s">
        <v>133</v>
      </c>
      <c r="C11" s="61">
        <v>540</v>
      </c>
      <c r="D11" s="60" t="s">
        <v>436</v>
      </c>
      <c r="E11" s="62">
        <v>1.6</v>
      </c>
      <c r="F11" s="60">
        <v>2.1700000762939453</v>
      </c>
      <c r="G11" s="60">
        <v>8.3765071630477905</v>
      </c>
      <c r="H11" s="60">
        <v>0.83765071630477905</v>
      </c>
      <c r="I11" s="60">
        <v>301.59097671508789</v>
      </c>
      <c r="J11" s="60">
        <v>30.159097671508789</v>
      </c>
      <c r="K11" s="60">
        <v>0.17413331568241119</v>
      </c>
      <c r="L11" s="60">
        <v>36.004383087158203</v>
      </c>
      <c r="Q11" s="62"/>
      <c r="T11" s="60" t="s">
        <v>437</v>
      </c>
    </row>
    <row r="12" spans="1:20">
      <c r="A12" s="58" t="s">
        <v>148</v>
      </c>
      <c r="B12" s="60" t="s">
        <v>133</v>
      </c>
      <c r="C12" s="61">
        <v>555</v>
      </c>
      <c r="D12" s="60" t="s">
        <v>438</v>
      </c>
      <c r="E12" s="62">
        <v>2.4500000000000002</v>
      </c>
      <c r="F12" s="60">
        <v>2.5969998836517334</v>
      </c>
      <c r="G12" s="60">
        <v>15.73334813117981</v>
      </c>
      <c r="H12" s="60">
        <v>1.573334813117981</v>
      </c>
      <c r="I12" s="60">
        <v>462.30453491210937</v>
      </c>
      <c r="J12" s="60">
        <v>46.230453491210938</v>
      </c>
      <c r="K12" s="60">
        <v>0.2069365382194519</v>
      </c>
      <c r="L12" s="60">
        <v>29.383735656738281</v>
      </c>
      <c r="Q12" s="62"/>
      <c r="T12" s="60" t="s">
        <v>439</v>
      </c>
    </row>
    <row r="13" spans="1:20">
      <c r="A13" s="58" t="s">
        <v>148</v>
      </c>
      <c r="B13" s="60" t="s">
        <v>133</v>
      </c>
      <c r="C13" s="61">
        <v>563</v>
      </c>
      <c r="D13" s="60" t="s">
        <v>440</v>
      </c>
      <c r="E13" s="62">
        <v>2.3333333333333335</v>
      </c>
      <c r="F13" s="60">
        <v>2.4040000438690186</v>
      </c>
      <c r="G13" s="60">
        <v>12.420057058334351</v>
      </c>
      <c r="H13" s="60">
        <v>1.2420057058334351</v>
      </c>
      <c r="I13" s="60">
        <v>455.84823608398437</v>
      </c>
      <c r="J13" s="60">
        <v>45.584823608398437</v>
      </c>
      <c r="K13" s="60">
        <v>0.17464843392372131</v>
      </c>
      <c r="L13" s="60">
        <v>36.702587127685547</v>
      </c>
      <c r="Q13" s="62"/>
      <c r="T13" s="60" t="s">
        <v>441</v>
      </c>
    </row>
    <row r="14" spans="1:20">
      <c r="A14" s="58" t="s">
        <v>148</v>
      </c>
      <c r="B14" s="60" t="s">
        <v>156</v>
      </c>
      <c r="C14" s="61">
        <v>250</v>
      </c>
      <c r="D14" s="60" t="s">
        <v>442</v>
      </c>
      <c r="E14" s="62">
        <v>2.2666666666666671</v>
      </c>
      <c r="F14" s="60">
        <v>2.2320001125335693</v>
      </c>
      <c r="G14" s="60">
        <v>15.020179748535156</v>
      </c>
      <c r="H14" s="60">
        <v>1.5020179748535156</v>
      </c>
      <c r="I14" s="60">
        <v>461.78871154785156</v>
      </c>
      <c r="J14" s="60">
        <v>46.178871154785156</v>
      </c>
      <c r="K14" s="60">
        <v>0.22572839260101318</v>
      </c>
      <c r="L14" s="60">
        <v>30.744552612304688</v>
      </c>
      <c r="Q14" s="62"/>
      <c r="T14" s="60" t="s">
        <v>443</v>
      </c>
    </row>
    <row r="15" spans="1:20">
      <c r="A15" s="58" t="s">
        <v>148</v>
      </c>
      <c r="B15" s="60" t="s">
        <v>156</v>
      </c>
      <c r="C15" s="61">
        <v>265</v>
      </c>
      <c r="D15" s="60" t="s">
        <v>444</v>
      </c>
      <c r="E15" s="62">
        <v>1.7</v>
      </c>
      <c r="F15" s="60">
        <v>2.6589999198913574</v>
      </c>
      <c r="G15" s="60">
        <v>15.060007572174072</v>
      </c>
      <c r="H15" s="60">
        <v>1.5060007572174072</v>
      </c>
      <c r="I15" s="60">
        <v>462.87723541259766</v>
      </c>
      <c r="J15" s="60">
        <v>46.287723541259766</v>
      </c>
      <c r="K15" s="60">
        <v>0.22737531363964081</v>
      </c>
      <c r="L15" s="60">
        <v>30.735525131225586</v>
      </c>
      <c r="Q15" s="62"/>
    </row>
    <row r="16" spans="1:20">
      <c r="A16" s="58" t="s">
        <v>148</v>
      </c>
      <c r="B16" s="60" t="s">
        <v>156</v>
      </c>
      <c r="C16" s="61">
        <v>270</v>
      </c>
      <c r="D16" s="60" t="s">
        <v>445</v>
      </c>
      <c r="E16" s="62">
        <v>1.7250000000000001</v>
      </c>
      <c r="F16" s="60">
        <v>2.937000036239624</v>
      </c>
      <c r="G16" s="60">
        <v>11.599706411361694</v>
      </c>
      <c r="H16" s="60">
        <v>1.1599706411361694</v>
      </c>
      <c r="I16" s="60">
        <v>458.89938354492187</v>
      </c>
      <c r="J16" s="60">
        <v>45.889938354492188</v>
      </c>
      <c r="K16" s="60">
        <v>0.1601080596446991</v>
      </c>
      <c r="L16" s="60">
        <v>39.561294555664063</v>
      </c>
      <c r="Q16" s="62"/>
    </row>
    <row r="17" spans="1:17">
      <c r="A17" s="58" t="s">
        <v>148</v>
      </c>
      <c r="B17" s="60" t="s">
        <v>156</v>
      </c>
      <c r="C17" s="61">
        <v>651</v>
      </c>
      <c r="D17" s="60" t="s">
        <v>404</v>
      </c>
      <c r="E17" s="62">
        <v>2.2749999999999995</v>
      </c>
      <c r="F17" s="60">
        <v>2.5220000743865967</v>
      </c>
      <c r="G17" s="60">
        <v>14.424002170562744</v>
      </c>
      <c r="H17" s="60">
        <v>1.4424002170562744</v>
      </c>
      <c r="I17" s="60">
        <v>466.81377410888672</v>
      </c>
      <c r="J17" s="60">
        <v>46.681377410888672</v>
      </c>
      <c r="K17" s="60">
        <v>0.20310184359550476</v>
      </c>
      <c r="L17" s="60">
        <v>32.363677978515625</v>
      </c>
      <c r="Q17" s="62"/>
    </row>
    <row r="18" spans="1:17">
      <c r="A18" s="58" t="s">
        <v>148</v>
      </c>
      <c r="B18" s="60" t="s">
        <v>155</v>
      </c>
      <c r="C18" s="61">
        <v>26</v>
      </c>
      <c r="D18" s="60" t="s">
        <v>446</v>
      </c>
      <c r="E18" s="62">
        <v>1.5</v>
      </c>
      <c r="F18" s="60">
        <v>2.6080000400543213</v>
      </c>
      <c r="G18" s="60">
        <v>17.698085308074951</v>
      </c>
      <c r="H18" s="60">
        <v>1.7698085308074951</v>
      </c>
      <c r="I18" s="60">
        <v>463.56285095214844</v>
      </c>
      <c r="J18" s="60">
        <v>46.356285095214844</v>
      </c>
      <c r="K18" s="60">
        <v>0.18352548778057098</v>
      </c>
      <c r="L18" s="60">
        <v>26.192825317382812</v>
      </c>
      <c r="Q18" s="62"/>
    </row>
    <row r="19" spans="1:17">
      <c r="A19" s="58" t="s">
        <v>148</v>
      </c>
      <c r="B19" s="60" t="s">
        <v>155</v>
      </c>
      <c r="C19" s="61">
        <v>30</v>
      </c>
      <c r="D19" s="60" t="s">
        <v>447</v>
      </c>
      <c r="E19" s="62">
        <v>1.575</v>
      </c>
      <c r="F19" s="60">
        <v>2.6809999942779541</v>
      </c>
      <c r="G19" s="60">
        <v>11.744759082794189</v>
      </c>
      <c r="H19" s="60">
        <v>1.1744759082794189</v>
      </c>
      <c r="I19" s="60">
        <v>443.05477142333984</v>
      </c>
      <c r="J19" s="60">
        <v>44.305477142333984</v>
      </c>
      <c r="K19" s="60">
        <v>0.15973588824272156</v>
      </c>
      <c r="L19" s="60">
        <v>37.723613739013672</v>
      </c>
      <c r="Q19" s="62"/>
    </row>
    <row r="20" spans="1:17">
      <c r="A20" s="58" t="s">
        <v>148</v>
      </c>
      <c r="B20" s="60" t="s">
        <v>155</v>
      </c>
      <c r="C20" s="61">
        <v>1451</v>
      </c>
      <c r="D20" s="60" t="s">
        <v>448</v>
      </c>
      <c r="E20" s="62">
        <v>2.7666666666666671</v>
      </c>
      <c r="F20" s="60">
        <v>2.4519999027252197</v>
      </c>
      <c r="G20" s="60">
        <v>9.9058187007904053</v>
      </c>
      <c r="H20" s="60">
        <v>0.99058187007904053</v>
      </c>
      <c r="I20" s="60">
        <v>368.04454803466797</v>
      </c>
      <c r="J20" s="60">
        <v>36.804454803466797</v>
      </c>
      <c r="K20" s="60">
        <v>0.12670986354351044</v>
      </c>
      <c r="L20" s="60">
        <v>37.154380798339844</v>
      </c>
      <c r="Q20" s="62"/>
    </row>
    <row r="21" spans="1:17">
      <c r="A21" s="58" t="s">
        <v>148</v>
      </c>
      <c r="B21" s="60" t="s">
        <v>155</v>
      </c>
      <c r="C21" s="61">
        <v>1466</v>
      </c>
      <c r="D21" s="60" t="s">
        <v>449</v>
      </c>
      <c r="E21" s="62">
        <v>2.75</v>
      </c>
      <c r="F21" s="60">
        <v>2.25</v>
      </c>
      <c r="G21" s="60">
        <v>12.847580909729004</v>
      </c>
      <c r="H21" s="60">
        <v>1.2847580909729004</v>
      </c>
      <c r="I21" s="60">
        <v>460.77167510986328</v>
      </c>
      <c r="J21" s="60">
        <v>46.077167510986328</v>
      </c>
      <c r="K21" s="60">
        <v>0.13435354828834534</v>
      </c>
      <c r="L21" s="60">
        <v>35.864471435546875</v>
      </c>
      <c r="Q21" s="62"/>
    </row>
    <row r="22" spans="1:17">
      <c r="A22" s="58" t="s">
        <v>148</v>
      </c>
      <c r="B22" s="60" t="s">
        <v>151</v>
      </c>
      <c r="C22" s="61">
        <v>173</v>
      </c>
      <c r="D22" s="60" t="s">
        <v>450</v>
      </c>
      <c r="E22" s="62">
        <v>2.25</v>
      </c>
      <c r="F22" s="60">
        <v>2.562999963760376</v>
      </c>
      <c r="G22" s="60">
        <v>18.803727626800537</v>
      </c>
      <c r="H22" s="60">
        <v>1.8803727626800537</v>
      </c>
      <c r="I22" s="60">
        <v>465.19039154052734</v>
      </c>
      <c r="J22" s="60">
        <v>46.519039154052734</v>
      </c>
      <c r="K22" s="60">
        <v>0.17364263534545898</v>
      </c>
      <c r="L22" s="60">
        <v>24.739265441894531</v>
      </c>
      <c r="Q22" s="62"/>
    </row>
    <row r="23" spans="1:17">
      <c r="A23" s="58" t="s">
        <v>148</v>
      </c>
      <c r="B23" s="60" t="s">
        <v>151</v>
      </c>
      <c r="C23" s="61">
        <v>917</v>
      </c>
      <c r="D23" s="60" t="s">
        <v>451</v>
      </c>
      <c r="E23" s="62">
        <v>2.0999999999999996</v>
      </c>
      <c r="F23" s="60">
        <v>2.4539999961853027</v>
      </c>
      <c r="G23" s="60">
        <v>16.318075656890869</v>
      </c>
      <c r="H23" s="60">
        <v>1.6318075656890869</v>
      </c>
      <c r="I23" s="60">
        <v>463.07098388671875</v>
      </c>
      <c r="J23" s="60">
        <v>46.307098388671875</v>
      </c>
      <c r="K23" s="60">
        <v>0.20530799031257629</v>
      </c>
      <c r="L23" s="60">
        <v>28.37779426574707</v>
      </c>
      <c r="Q23" s="62"/>
    </row>
    <row r="24" spans="1:17">
      <c r="A24" s="58" t="s">
        <v>148</v>
      </c>
      <c r="B24" s="60" t="s">
        <v>151</v>
      </c>
      <c r="C24" s="61">
        <v>927</v>
      </c>
      <c r="D24" s="60" t="s">
        <v>452</v>
      </c>
      <c r="E24" s="62">
        <v>1.6333333333333335</v>
      </c>
      <c r="F24" s="60">
        <v>2.5</v>
      </c>
      <c r="G24" s="60">
        <v>14.061970710754395</v>
      </c>
      <c r="H24" s="60">
        <v>1.4061970710754395</v>
      </c>
      <c r="I24" s="60">
        <v>472.18120574951172</v>
      </c>
      <c r="J24" s="60">
        <v>47.218120574951172</v>
      </c>
      <c r="K24" s="60">
        <v>0.16458308696746826</v>
      </c>
      <c r="L24" s="60">
        <v>33.578594207763672</v>
      </c>
      <c r="Q24" s="62"/>
    </row>
    <row r="25" spans="1:17">
      <c r="A25" s="58" t="s">
        <v>148</v>
      </c>
      <c r="B25" s="60" t="s">
        <v>151</v>
      </c>
      <c r="C25" s="61">
        <v>938</v>
      </c>
      <c r="D25" s="60" t="s">
        <v>453</v>
      </c>
      <c r="E25" s="62">
        <v>1.7333333333333332</v>
      </c>
      <c r="F25" s="60">
        <v>2.4159998893737793</v>
      </c>
      <c r="G25" s="60">
        <v>17.64288067817688</v>
      </c>
      <c r="H25" s="60">
        <v>1.764288067817688</v>
      </c>
      <c r="I25" s="60">
        <v>474.58000183105469</v>
      </c>
      <c r="J25" s="60">
        <v>47.458000183105469</v>
      </c>
      <c r="K25" s="60">
        <v>0.17378097772598267</v>
      </c>
      <c r="L25" s="60">
        <v>26.899234771728516</v>
      </c>
      <c r="Q25" s="62"/>
    </row>
    <row r="26" spans="1:17">
      <c r="A26" s="58" t="s">
        <v>148</v>
      </c>
      <c r="B26" s="60" t="s">
        <v>132</v>
      </c>
      <c r="C26" s="61">
        <v>242</v>
      </c>
      <c r="D26" s="60" t="s">
        <v>454</v>
      </c>
      <c r="E26" s="62">
        <v>1.5666666666666664</v>
      </c>
      <c r="F26" s="60">
        <v>2.1909999847412109</v>
      </c>
      <c r="G26" s="60">
        <v>13.565492630004883</v>
      </c>
      <c r="H26" s="60">
        <v>1.3565492630004883</v>
      </c>
      <c r="I26" s="60">
        <v>464.41860198974609</v>
      </c>
      <c r="J26" s="60">
        <v>46.441860198974609</v>
      </c>
      <c r="K26" s="60">
        <v>0.19545955955982208</v>
      </c>
      <c r="L26" s="60">
        <v>34.23529052734375</v>
      </c>
      <c r="N26" s="58"/>
    </row>
    <row r="27" spans="1:17">
      <c r="A27" s="58" t="s">
        <v>148</v>
      </c>
      <c r="B27" s="60" t="s">
        <v>132</v>
      </c>
      <c r="C27" s="61">
        <v>244</v>
      </c>
      <c r="D27" s="60" t="s">
        <v>455</v>
      </c>
      <c r="E27" s="62">
        <v>1.4333333333333333</v>
      </c>
      <c r="F27" s="60">
        <v>2.255000114440918</v>
      </c>
      <c r="G27" s="60">
        <v>14.746518135070801</v>
      </c>
      <c r="H27" s="60">
        <v>1.4746518135070801</v>
      </c>
      <c r="I27" s="60">
        <v>469.97753143310547</v>
      </c>
      <c r="J27" s="60">
        <v>46.997753143310547</v>
      </c>
      <c r="K27" s="60">
        <v>0.15267446637153625</v>
      </c>
      <c r="L27" s="60">
        <v>31.870407104492188</v>
      </c>
      <c r="Q27" s="62"/>
    </row>
    <row r="28" spans="1:17">
      <c r="A28" s="58" t="s">
        <v>148</v>
      </c>
      <c r="B28" s="60" t="s">
        <v>132</v>
      </c>
      <c r="C28" s="61">
        <v>249</v>
      </c>
      <c r="D28" s="60" t="s">
        <v>456</v>
      </c>
      <c r="E28" s="62">
        <v>2.0666666666666669</v>
      </c>
      <c r="F28" s="60">
        <v>2.2969999313354492</v>
      </c>
      <c r="G28" s="60">
        <v>12.348177433013916</v>
      </c>
      <c r="H28" s="60">
        <v>1.2348177433013916</v>
      </c>
      <c r="I28" s="60">
        <v>461.73648834228516</v>
      </c>
      <c r="J28" s="60">
        <v>46.173648834228516</v>
      </c>
      <c r="K28" s="60">
        <v>0.14622718095779419</v>
      </c>
      <c r="L28" s="60">
        <v>37.393089294433594</v>
      </c>
      <c r="N28" s="58"/>
    </row>
    <row r="29" spans="1:17">
      <c r="A29" s="58" t="s">
        <v>148</v>
      </c>
      <c r="B29" s="60" t="s">
        <v>132</v>
      </c>
      <c r="C29" s="61">
        <v>509</v>
      </c>
      <c r="D29" s="60" t="s">
        <v>457</v>
      </c>
      <c r="E29" s="62">
        <v>2.5</v>
      </c>
      <c r="F29" s="60">
        <v>2.2109999656677246</v>
      </c>
      <c r="G29" s="60">
        <v>13.565645217895508</v>
      </c>
      <c r="H29" s="60">
        <v>1.3565645217895508</v>
      </c>
      <c r="I29" s="60">
        <v>463.22666168212891</v>
      </c>
      <c r="J29" s="60">
        <v>46.322666168212891</v>
      </c>
      <c r="K29" s="60">
        <v>0.15951065719127655</v>
      </c>
      <c r="L29" s="60">
        <v>34.147041320800781</v>
      </c>
      <c r="N29" s="58"/>
    </row>
    <row r="30" spans="1:17">
      <c r="A30" s="58" t="s">
        <v>152</v>
      </c>
      <c r="B30" s="60" t="s">
        <v>156</v>
      </c>
      <c r="C30" s="61">
        <v>46</v>
      </c>
      <c r="D30" s="60" t="s">
        <v>458</v>
      </c>
      <c r="E30" s="62">
        <v>1.8666666666666665</v>
      </c>
      <c r="F30" s="60">
        <v>2.1749999523162842</v>
      </c>
      <c r="G30" s="60">
        <v>15.913394689559937</v>
      </c>
      <c r="H30" s="60">
        <v>1.5913394689559937</v>
      </c>
      <c r="I30" s="60">
        <v>461.75895690917969</v>
      </c>
      <c r="J30" s="60">
        <v>46.175895690917969</v>
      </c>
      <c r="K30" s="60">
        <v>0.24708697199821472</v>
      </c>
      <c r="L30" s="60">
        <v>29.016998291015625</v>
      </c>
      <c r="Q30" s="62"/>
    </row>
    <row r="31" spans="1:17">
      <c r="A31" s="58" t="s">
        <v>152</v>
      </c>
      <c r="B31" s="60" t="s">
        <v>156</v>
      </c>
      <c r="C31" s="61">
        <v>49</v>
      </c>
      <c r="D31" s="60" t="s">
        <v>459</v>
      </c>
      <c r="E31" s="62">
        <v>1.4333333333333333</v>
      </c>
      <c r="F31" s="60">
        <v>2.2420001029968262</v>
      </c>
      <c r="G31" s="60">
        <v>17.073531150817871</v>
      </c>
      <c r="H31" s="60">
        <v>1.7073531150817871</v>
      </c>
      <c r="I31" s="60">
        <v>464.78191375732422</v>
      </c>
      <c r="J31" s="60">
        <v>46.478191375732422</v>
      </c>
      <c r="K31" s="60">
        <v>0.20974011719226837</v>
      </c>
      <c r="L31" s="60">
        <v>27.222366333007813</v>
      </c>
      <c r="Q31" s="62"/>
    </row>
    <row r="32" spans="1:17">
      <c r="A32" s="58" t="s">
        <v>152</v>
      </c>
      <c r="B32" s="60" t="s">
        <v>156</v>
      </c>
      <c r="C32" s="61">
        <v>77</v>
      </c>
      <c r="D32" s="60" t="s">
        <v>460</v>
      </c>
      <c r="E32" s="62">
        <v>3.1666666666666665</v>
      </c>
      <c r="F32" s="60">
        <v>2.1800000667572021</v>
      </c>
      <c r="G32" s="60">
        <v>18.11984658241272</v>
      </c>
      <c r="H32" s="60">
        <v>1.811984658241272</v>
      </c>
      <c r="I32" s="60">
        <v>469.58702087402344</v>
      </c>
      <c r="J32" s="60">
        <v>46.958702087402344</v>
      </c>
      <c r="K32" s="60">
        <v>0.18874207139015198</v>
      </c>
      <c r="L32" s="60">
        <v>25.915616989135742</v>
      </c>
      <c r="Q32" s="62"/>
    </row>
    <row r="33" spans="1:17">
      <c r="A33" s="58" t="s">
        <v>152</v>
      </c>
      <c r="B33" s="60" t="s">
        <v>156</v>
      </c>
      <c r="C33" s="61">
        <v>79</v>
      </c>
      <c r="D33" s="60" t="s">
        <v>461</v>
      </c>
      <c r="E33" s="62">
        <v>3.1333333333333333</v>
      </c>
      <c r="F33" s="60">
        <v>2.7000000476837158</v>
      </c>
      <c r="G33" s="60">
        <v>16.390770673751831</v>
      </c>
      <c r="H33" s="60">
        <v>1.6390770673751831</v>
      </c>
      <c r="I33" s="60">
        <v>477.11200714111328</v>
      </c>
      <c r="J33" s="60">
        <v>47.711200714111328</v>
      </c>
      <c r="K33" s="60">
        <v>0.15550178289413452</v>
      </c>
      <c r="L33" s="60">
        <v>29.108577728271484</v>
      </c>
      <c r="Q33" s="62"/>
    </row>
    <row r="34" spans="1:17">
      <c r="A34" s="58" t="s">
        <v>152</v>
      </c>
      <c r="B34" s="60" t="s">
        <v>155</v>
      </c>
      <c r="C34" s="61">
        <v>315</v>
      </c>
      <c r="D34" s="60" t="s">
        <v>152</v>
      </c>
      <c r="E34" s="62">
        <v>2.1500000000000004</v>
      </c>
      <c r="F34" s="60">
        <v>2.0269999504089355</v>
      </c>
      <c r="G34" s="60">
        <v>19.621565341949463</v>
      </c>
      <c r="H34" s="60">
        <v>1.9621565341949463</v>
      </c>
      <c r="I34" s="60">
        <v>464.98641967773437</v>
      </c>
      <c r="J34" s="60">
        <v>46.498641967773437</v>
      </c>
      <c r="K34" s="60">
        <v>0.24855737388134003</v>
      </c>
      <c r="L34" s="60">
        <v>23.697723388671875</v>
      </c>
      <c r="Q34" s="62"/>
    </row>
    <row r="35" spans="1:17">
      <c r="A35" s="58" t="s">
        <v>152</v>
      </c>
      <c r="B35" s="60" t="s">
        <v>155</v>
      </c>
      <c r="C35" s="61">
        <v>330</v>
      </c>
      <c r="D35" s="60" t="s">
        <v>146</v>
      </c>
      <c r="E35" s="62">
        <v>2.4500000000000002</v>
      </c>
      <c r="F35" s="60">
        <v>2.124000072479248</v>
      </c>
      <c r="G35" s="60">
        <v>20.643882751464844</v>
      </c>
      <c r="H35" s="60">
        <v>2.0643882751464844</v>
      </c>
      <c r="I35" s="60">
        <v>464.57202911376953</v>
      </c>
      <c r="J35" s="60">
        <v>46.457202911376953</v>
      </c>
      <c r="K35" s="60">
        <v>0.17395113408565521</v>
      </c>
      <c r="L35" s="60">
        <v>22.504100799560547</v>
      </c>
      <c r="N35" s="58"/>
    </row>
    <row r="36" spans="1:17">
      <c r="A36" s="58" t="s">
        <v>152</v>
      </c>
      <c r="B36" s="60" t="s">
        <v>155</v>
      </c>
      <c r="C36" s="61">
        <v>337</v>
      </c>
      <c r="D36" s="60" t="s">
        <v>462</v>
      </c>
      <c r="E36" s="62">
        <v>2.8666666666666667</v>
      </c>
      <c r="F36" s="60">
        <v>2.4300000667572021</v>
      </c>
      <c r="G36" s="60">
        <v>16.087982654571533</v>
      </c>
      <c r="H36" s="60">
        <v>1.6087982654571533</v>
      </c>
      <c r="I36" s="60">
        <v>395.49087524414062</v>
      </c>
      <c r="J36" s="60">
        <v>39.549087524414063</v>
      </c>
      <c r="K36" s="60">
        <v>0.16586855053901672</v>
      </c>
      <c r="L36" s="60">
        <v>24.583000183105469</v>
      </c>
      <c r="Q36" s="62"/>
    </row>
    <row r="37" spans="1:17">
      <c r="A37" s="58" t="s">
        <v>152</v>
      </c>
      <c r="B37" s="60" t="s">
        <v>155</v>
      </c>
      <c r="C37" s="61">
        <v>348</v>
      </c>
      <c r="D37" s="60" t="s">
        <v>463</v>
      </c>
      <c r="E37" s="62">
        <v>4.6333333333333329</v>
      </c>
      <c r="F37" s="60">
        <v>2.0639998912811279</v>
      </c>
      <c r="G37" s="60">
        <v>14.992444515228271</v>
      </c>
      <c r="H37" s="60">
        <v>1.4992444515228271</v>
      </c>
      <c r="I37" s="60">
        <v>441.86813354492187</v>
      </c>
      <c r="J37" s="60">
        <v>44.186813354492188</v>
      </c>
      <c r="K37" s="60">
        <v>0.23596492409706116</v>
      </c>
      <c r="L37" s="60">
        <v>29.472721099853516</v>
      </c>
      <c r="Q37" s="62"/>
    </row>
    <row r="38" spans="1:17">
      <c r="A38" s="58" t="s">
        <v>152</v>
      </c>
      <c r="B38" s="60" t="s">
        <v>151</v>
      </c>
      <c r="C38" s="61">
        <v>175</v>
      </c>
      <c r="D38" s="60" t="s">
        <v>464</v>
      </c>
      <c r="E38" s="62">
        <v>3.1666666666666665</v>
      </c>
      <c r="F38" s="60">
        <v>2.4159998893737793</v>
      </c>
      <c r="G38" s="60">
        <v>16.349862813949585</v>
      </c>
      <c r="H38" s="60">
        <v>1.6349862813949585</v>
      </c>
      <c r="I38" s="60">
        <v>477.37228393554687</v>
      </c>
      <c r="J38" s="60">
        <v>47.737228393554687</v>
      </c>
      <c r="K38" s="60">
        <v>0.18420782685279846</v>
      </c>
      <c r="L38" s="60">
        <v>29.19732666015625</v>
      </c>
      <c r="N38" s="58"/>
    </row>
    <row r="39" spans="1:17">
      <c r="A39" s="58" t="s">
        <v>152</v>
      </c>
      <c r="B39" s="60" t="s">
        <v>151</v>
      </c>
      <c r="C39" s="61">
        <v>179</v>
      </c>
      <c r="D39" s="60" t="s">
        <v>465</v>
      </c>
      <c r="E39" s="62">
        <v>2.1333333333333333</v>
      </c>
      <c r="F39" s="60">
        <v>2.2890000343322754</v>
      </c>
      <c r="G39" s="60">
        <v>19.571154117584229</v>
      </c>
      <c r="H39" s="60">
        <v>1.9571154117584229</v>
      </c>
      <c r="I39" s="60">
        <v>464.78404998779297</v>
      </c>
      <c r="J39" s="60">
        <v>46.478404998779297</v>
      </c>
      <c r="K39" s="60">
        <v>0.20543354749679565</v>
      </c>
      <c r="L39" s="60">
        <v>23.748422622680664</v>
      </c>
      <c r="N39" s="58"/>
    </row>
    <row r="40" spans="1:17">
      <c r="A40" s="58" t="s">
        <v>152</v>
      </c>
      <c r="B40" s="60" t="s">
        <v>151</v>
      </c>
      <c r="C40" s="61">
        <v>184</v>
      </c>
      <c r="D40" s="60" t="s">
        <v>466</v>
      </c>
      <c r="E40" s="62">
        <v>3.1999999999999997</v>
      </c>
      <c r="F40" s="60">
        <v>2.4860000610351562</v>
      </c>
      <c r="G40" s="60">
        <v>15.834852457046509</v>
      </c>
      <c r="H40" s="60">
        <v>1.5834852457046509</v>
      </c>
      <c r="I40" s="60">
        <v>467.56698608398437</v>
      </c>
      <c r="J40" s="60">
        <v>46.756698608398437</v>
      </c>
      <c r="K40" s="60">
        <v>0.13511015474796295</v>
      </c>
      <c r="L40" s="60">
        <v>29.527713775634766</v>
      </c>
      <c r="N40" s="58"/>
    </row>
    <row r="41" spans="1:17">
      <c r="A41" s="58" t="s">
        <v>152</v>
      </c>
      <c r="B41" s="60" t="s">
        <v>151</v>
      </c>
      <c r="C41" s="61">
        <v>196</v>
      </c>
      <c r="D41" s="60" t="s">
        <v>467</v>
      </c>
      <c r="E41" s="62">
        <v>1.9333333333333333</v>
      </c>
      <c r="F41" s="60">
        <v>2.2860000133514404</v>
      </c>
      <c r="G41" s="60">
        <v>13.536484241485596</v>
      </c>
      <c r="H41" s="60">
        <v>1.3536484241485596</v>
      </c>
      <c r="I41" s="60">
        <v>426.34105682373047</v>
      </c>
      <c r="J41" s="60">
        <v>42.634105682373047</v>
      </c>
      <c r="K41" s="60">
        <v>0.13223773241043091</v>
      </c>
      <c r="L41" s="60">
        <v>31.495700836181641</v>
      </c>
      <c r="Q41" s="62"/>
    </row>
    <row r="42" spans="1:17">
      <c r="A42" s="58" t="s">
        <v>152</v>
      </c>
      <c r="B42" s="60" t="s">
        <v>132</v>
      </c>
      <c r="C42" s="61">
        <v>94</v>
      </c>
      <c r="D42" s="60" t="s">
        <v>468</v>
      </c>
      <c r="E42" s="62">
        <v>2.8000000000000003</v>
      </c>
      <c r="F42" s="60">
        <v>2.6099998950958252</v>
      </c>
      <c r="G42" s="60">
        <v>17.216168642044067</v>
      </c>
      <c r="H42" s="60">
        <v>1.7216168642044067</v>
      </c>
      <c r="I42" s="60">
        <v>466.37905120849609</v>
      </c>
      <c r="J42" s="60">
        <v>46.637905120849609</v>
      </c>
      <c r="K42" s="60">
        <v>0.20590582489967346</v>
      </c>
      <c r="L42" s="60">
        <v>27.089595794677734</v>
      </c>
      <c r="N42" s="58"/>
    </row>
    <row r="43" spans="1:17">
      <c r="A43" s="58" t="s">
        <v>152</v>
      </c>
      <c r="B43" s="60" t="s">
        <v>132</v>
      </c>
      <c r="C43" s="61">
        <v>99</v>
      </c>
      <c r="D43" s="60" t="s">
        <v>469</v>
      </c>
      <c r="E43" s="62">
        <v>1.65</v>
      </c>
      <c r="F43" s="60">
        <v>2.187999963760376</v>
      </c>
      <c r="G43" s="60">
        <v>15.446385145187378</v>
      </c>
      <c r="H43" s="60">
        <v>1.5446385145187378</v>
      </c>
      <c r="I43" s="60">
        <v>474.52686309814453</v>
      </c>
      <c r="J43" s="60">
        <v>47.452686309814453</v>
      </c>
      <c r="K43" s="60">
        <v>0.19956536591053009</v>
      </c>
      <c r="L43" s="60">
        <v>30.720901489257813</v>
      </c>
      <c r="Q43" s="62"/>
    </row>
    <row r="44" spans="1:17">
      <c r="A44" s="58" t="s">
        <v>152</v>
      </c>
      <c r="B44" s="60" t="s">
        <v>132</v>
      </c>
      <c r="C44" s="61">
        <v>110</v>
      </c>
      <c r="D44" s="60" t="s">
        <v>470</v>
      </c>
      <c r="E44" s="62">
        <v>3.1666666666666665</v>
      </c>
      <c r="F44" s="60">
        <v>2.1540000438690186</v>
      </c>
      <c r="G44" s="60">
        <v>14.366017580032349</v>
      </c>
      <c r="H44" s="60">
        <v>1.4366017580032349</v>
      </c>
      <c r="I44" s="60">
        <v>471.16481781005859</v>
      </c>
      <c r="J44" s="60">
        <v>47.116481781005859</v>
      </c>
      <c r="K44" s="60">
        <v>0.14423981308937073</v>
      </c>
      <c r="L44" s="60">
        <v>32.797176361083984</v>
      </c>
      <c r="Q44" s="62"/>
    </row>
    <row r="45" spans="1:17">
      <c r="A45" s="58" t="s">
        <v>152</v>
      </c>
      <c r="B45" s="60" t="s">
        <v>132</v>
      </c>
      <c r="C45" s="61">
        <v>115</v>
      </c>
      <c r="D45" s="60" t="s">
        <v>471</v>
      </c>
      <c r="E45" s="62">
        <v>1.65</v>
      </c>
      <c r="F45" s="60">
        <v>2.380000114440918</v>
      </c>
      <c r="G45" s="60">
        <v>16.939581632614136</v>
      </c>
      <c r="H45" s="60">
        <v>1.6939581632614136</v>
      </c>
      <c r="I45" s="60">
        <v>468.92829895019531</v>
      </c>
      <c r="J45" s="60">
        <v>46.892829895019531</v>
      </c>
      <c r="K45" s="60">
        <v>0.20110692083835602</v>
      </c>
      <c r="L45" s="60">
        <v>27.682401657104492</v>
      </c>
      <c r="Q45" s="62"/>
    </row>
    <row r="46" spans="1:17">
      <c r="A46" s="58" t="s">
        <v>153</v>
      </c>
      <c r="B46" s="60" t="s">
        <v>133</v>
      </c>
      <c r="C46" s="61">
        <v>1422</v>
      </c>
      <c r="D46" s="60" t="s">
        <v>472</v>
      </c>
      <c r="E46" s="62">
        <v>3.0666666666666664</v>
      </c>
      <c r="F46" s="60">
        <v>2.3250000476837158</v>
      </c>
      <c r="G46" s="60">
        <v>15.354070663452148</v>
      </c>
      <c r="H46" s="60">
        <v>1.5354070663452148</v>
      </c>
      <c r="I46" s="60">
        <v>463.81427764892578</v>
      </c>
      <c r="J46" s="60">
        <v>46.381427764892578</v>
      </c>
      <c r="K46" s="60">
        <v>0.19864098727703094</v>
      </c>
      <c r="L46" s="60">
        <v>30.207902908325195</v>
      </c>
      <c r="Q46" s="62"/>
    </row>
    <row r="47" spans="1:17">
      <c r="A47" s="58" t="s">
        <v>153</v>
      </c>
      <c r="B47" s="60" t="s">
        <v>133</v>
      </c>
      <c r="C47" s="61">
        <v>1429</v>
      </c>
      <c r="D47" s="60" t="s">
        <v>473</v>
      </c>
      <c r="E47" s="62">
        <v>2.7999999999999994</v>
      </c>
      <c r="F47" s="60">
        <v>2.0350000858306885</v>
      </c>
      <c r="G47" s="60">
        <v>19.811402559280396</v>
      </c>
      <c r="H47" s="60">
        <v>1.9811402559280396</v>
      </c>
      <c r="I47" s="60">
        <v>472.14649200439453</v>
      </c>
      <c r="J47" s="60">
        <v>47.214649200439453</v>
      </c>
      <c r="K47" s="60">
        <v>0.2517065703868866</v>
      </c>
      <c r="L47" s="60">
        <v>23.832057952880859</v>
      </c>
      <c r="Q47" s="62"/>
    </row>
    <row r="48" spans="1:17">
      <c r="A48" s="58" t="s">
        <v>153</v>
      </c>
      <c r="B48" s="60" t="s">
        <v>133</v>
      </c>
      <c r="C48" s="61">
        <v>1438</v>
      </c>
      <c r="D48" s="60" t="s">
        <v>474</v>
      </c>
      <c r="E48" s="62">
        <v>1.75</v>
      </c>
      <c r="F48" s="60">
        <v>2.0969998836517334</v>
      </c>
      <c r="G48" s="60">
        <v>17.088241577148438</v>
      </c>
      <c r="H48" s="60">
        <v>1.7088241577148437</v>
      </c>
      <c r="I48" s="60">
        <v>452.87208557128906</v>
      </c>
      <c r="J48" s="60">
        <v>45.287208557128906</v>
      </c>
      <c r="K48" s="60">
        <v>0.236255943775177</v>
      </c>
      <c r="L48" s="60">
        <v>26.501970291137695</v>
      </c>
      <c r="Q48" s="62"/>
    </row>
    <row r="49" spans="1:17">
      <c r="A49" s="58" t="s">
        <v>153</v>
      </c>
      <c r="B49" s="60" t="s">
        <v>133</v>
      </c>
      <c r="C49" s="61">
        <v>1457</v>
      </c>
      <c r="D49" s="60" t="s">
        <v>475</v>
      </c>
      <c r="E49" s="62">
        <v>1.9</v>
      </c>
      <c r="F49" s="60">
        <v>2.4519999027252197</v>
      </c>
      <c r="G49" s="60">
        <v>16.885315179824829</v>
      </c>
      <c r="H49" s="60">
        <v>1.6885315179824829</v>
      </c>
      <c r="I49" s="60">
        <v>428.49628448486328</v>
      </c>
      <c r="J49" s="60">
        <v>42.849628448486328</v>
      </c>
      <c r="K49" s="60">
        <v>0.17465412616729736</v>
      </c>
      <c r="L49" s="60">
        <v>25.376859664916992</v>
      </c>
      <c r="Q49" s="62"/>
    </row>
    <row r="50" spans="1:17">
      <c r="A50" s="58" t="s">
        <v>153</v>
      </c>
      <c r="B50" s="60" t="s">
        <v>156</v>
      </c>
      <c r="C50" s="61">
        <v>1476</v>
      </c>
      <c r="D50" s="60" t="s">
        <v>476</v>
      </c>
      <c r="E50" s="62">
        <v>1.9500000000000002</v>
      </c>
      <c r="F50" s="60">
        <v>2.4430000782012939</v>
      </c>
      <c r="G50" s="60">
        <v>19.004603624343872</v>
      </c>
      <c r="H50" s="60">
        <v>1.9004603624343872</v>
      </c>
      <c r="I50" s="60">
        <v>474.87625122070312</v>
      </c>
      <c r="J50" s="60">
        <v>47.487625122070313</v>
      </c>
      <c r="K50" s="60">
        <v>0.18217194080352783</v>
      </c>
      <c r="L50" s="60">
        <v>24.987432479858398</v>
      </c>
      <c r="Q50" s="62"/>
    </row>
    <row r="51" spans="1:17">
      <c r="A51" s="58" t="s">
        <v>153</v>
      </c>
      <c r="B51" s="60" t="s">
        <v>156</v>
      </c>
      <c r="C51" s="61">
        <v>8298</v>
      </c>
      <c r="D51" s="60" t="s">
        <v>477</v>
      </c>
      <c r="E51" s="62">
        <v>2.4000000000000004</v>
      </c>
      <c r="F51" s="60">
        <v>2.7860000133514404</v>
      </c>
      <c r="G51" s="60">
        <v>14.422248601913452</v>
      </c>
      <c r="H51" s="60">
        <v>1.4422248601913452</v>
      </c>
      <c r="I51" s="60">
        <v>463.91864776611328</v>
      </c>
      <c r="J51" s="60">
        <v>46.391864776611328</v>
      </c>
      <c r="K51" s="60">
        <v>0.15974374115467072</v>
      </c>
      <c r="L51" s="60">
        <v>32.166873931884766</v>
      </c>
      <c r="Q51" s="62"/>
    </row>
    <row r="52" spans="1:17">
      <c r="A52" s="58" t="s">
        <v>153</v>
      </c>
      <c r="B52" s="60" t="s">
        <v>156</v>
      </c>
      <c r="C52" s="61">
        <v>8303</v>
      </c>
      <c r="D52" s="60" t="s">
        <v>478</v>
      </c>
      <c r="E52" s="62">
        <v>1.9000000000000001</v>
      </c>
      <c r="F52" s="60">
        <v>2.3469998836517334</v>
      </c>
      <c r="G52" s="60">
        <v>19.203248023986816</v>
      </c>
      <c r="H52" s="60">
        <v>1.9203248023986816</v>
      </c>
      <c r="I52" s="60">
        <v>461.89968109130859</v>
      </c>
      <c r="J52" s="60">
        <v>46.189968109130859</v>
      </c>
      <c r="K52" s="60">
        <v>0.1896233856678009</v>
      </c>
      <c r="L52" s="60">
        <v>24.053205490112305</v>
      </c>
      <c r="N52" s="58"/>
    </row>
    <row r="53" spans="1:17">
      <c r="A53" s="58" t="s">
        <v>153</v>
      </c>
      <c r="B53" s="60" t="s">
        <v>156</v>
      </c>
      <c r="C53" s="61">
        <v>8326</v>
      </c>
      <c r="D53" s="60" t="s">
        <v>479</v>
      </c>
      <c r="E53" s="62">
        <v>2.7333333333333338</v>
      </c>
      <c r="F53" s="60">
        <v>2.0559999942779541</v>
      </c>
      <c r="G53" s="60">
        <v>15.182904005050659</v>
      </c>
      <c r="H53" s="60">
        <v>1.5182904005050659</v>
      </c>
      <c r="I53" s="60">
        <v>435.21736145019531</v>
      </c>
      <c r="J53" s="60">
        <v>43.521736145019531</v>
      </c>
      <c r="K53" s="60">
        <v>0.23279887437820435</v>
      </c>
      <c r="L53" s="60">
        <v>28.664960861206055</v>
      </c>
      <c r="Q53" s="62"/>
    </row>
    <row r="54" spans="1:17">
      <c r="A54" s="58" t="s">
        <v>153</v>
      </c>
      <c r="B54" s="60" t="s">
        <v>155</v>
      </c>
      <c r="C54" s="61">
        <v>1454</v>
      </c>
      <c r="D54" s="60" t="s">
        <v>480</v>
      </c>
      <c r="E54" s="62">
        <v>3.5</v>
      </c>
      <c r="F54" s="60">
        <v>2.2699999809265137</v>
      </c>
      <c r="G54" s="60">
        <v>21.649656295776367</v>
      </c>
      <c r="H54" s="60">
        <v>2.1649656295776367</v>
      </c>
      <c r="I54" s="60">
        <v>476.35936737060547</v>
      </c>
      <c r="J54" s="60">
        <v>47.635936737060547</v>
      </c>
      <c r="K54" s="60">
        <v>0.17386059463024139</v>
      </c>
      <c r="L54" s="60">
        <v>22.003091812133789</v>
      </c>
      <c r="Q54" s="62"/>
    </row>
    <row r="55" spans="1:17">
      <c r="A55" s="58" t="s">
        <v>153</v>
      </c>
      <c r="B55" s="60" t="s">
        <v>155</v>
      </c>
      <c r="C55" s="61">
        <v>1471</v>
      </c>
      <c r="D55" s="60" t="s">
        <v>481</v>
      </c>
      <c r="E55" s="62">
        <v>2.6</v>
      </c>
      <c r="F55" s="60">
        <v>2.4519999027252197</v>
      </c>
      <c r="G55" s="60">
        <v>19.987314939498901</v>
      </c>
      <c r="H55" s="60">
        <v>1.9987314939498901</v>
      </c>
      <c r="I55" s="60">
        <v>470.78544616699219</v>
      </c>
      <c r="J55" s="60">
        <v>47.078544616699219</v>
      </c>
      <c r="K55" s="60">
        <v>0.1609557718038559</v>
      </c>
      <c r="L55" s="60">
        <v>23.55421257019043</v>
      </c>
      <c r="Q55" s="62"/>
    </row>
    <row r="56" spans="1:17">
      <c r="A56" s="58" t="s">
        <v>153</v>
      </c>
      <c r="B56" s="60" t="s">
        <v>155</v>
      </c>
      <c r="C56" s="61">
        <v>1474</v>
      </c>
      <c r="D56" s="60" t="s">
        <v>482</v>
      </c>
      <c r="E56" s="62">
        <v>2</v>
      </c>
      <c r="F56" s="60">
        <v>2.2950000762939453</v>
      </c>
      <c r="G56" s="60">
        <v>21.177089214324951</v>
      </c>
      <c r="H56" s="60">
        <v>2.1177089214324951</v>
      </c>
      <c r="I56" s="60">
        <v>470.30818939208984</v>
      </c>
      <c r="J56" s="60">
        <v>47.030818939208984</v>
      </c>
      <c r="K56" s="60">
        <v>0.19391985237598419</v>
      </c>
      <c r="L56" s="60">
        <v>22.208349227905273</v>
      </c>
      <c r="Q56" s="62"/>
    </row>
    <row r="57" spans="1:17">
      <c r="A57" s="58" t="s">
        <v>153</v>
      </c>
      <c r="B57" s="60" t="s">
        <v>155</v>
      </c>
      <c r="C57" s="61">
        <v>8288</v>
      </c>
      <c r="D57" s="60" t="s">
        <v>483</v>
      </c>
      <c r="E57" s="62">
        <v>2.9</v>
      </c>
      <c r="F57" s="60">
        <v>2.3829998970031738</v>
      </c>
      <c r="G57" s="60">
        <v>22.788922786712646</v>
      </c>
      <c r="H57" s="60">
        <v>2.2788922786712646</v>
      </c>
      <c r="I57" s="60">
        <v>469.05509948730469</v>
      </c>
      <c r="J57" s="60">
        <v>46.905509948730469</v>
      </c>
      <c r="K57" s="60">
        <v>0.21847251057624817</v>
      </c>
      <c r="L57" s="60">
        <v>20.582592010498047</v>
      </c>
      <c r="Q57" s="62"/>
    </row>
    <row r="58" spans="1:17">
      <c r="A58" s="58" t="s">
        <v>153</v>
      </c>
      <c r="B58" s="60" t="s">
        <v>151</v>
      </c>
      <c r="C58" s="61">
        <v>1456</v>
      </c>
      <c r="D58" s="60" t="s">
        <v>484</v>
      </c>
      <c r="E58" s="62">
        <v>2.3000000000000003</v>
      </c>
      <c r="F58" s="60">
        <v>2.7400000095367432</v>
      </c>
      <c r="G58" s="60">
        <v>21.158111095428467</v>
      </c>
      <c r="H58" s="60">
        <v>2.1158111095428467</v>
      </c>
      <c r="I58" s="60">
        <v>478.53935241699219</v>
      </c>
      <c r="J58" s="60">
        <v>47.853935241699219</v>
      </c>
      <c r="K58" s="60">
        <v>0.15323169529438019</v>
      </c>
      <c r="L58" s="60">
        <v>22.617300033569336</v>
      </c>
      <c r="Q58" s="62"/>
    </row>
    <row r="59" spans="1:17">
      <c r="A59" s="58" t="s">
        <v>153</v>
      </c>
      <c r="B59" s="60" t="s">
        <v>151</v>
      </c>
      <c r="C59" s="61">
        <v>1467</v>
      </c>
      <c r="D59" s="60" t="s">
        <v>485</v>
      </c>
      <c r="E59" s="62">
        <v>1.7</v>
      </c>
      <c r="F59" s="60">
        <v>2.1040000915527344</v>
      </c>
      <c r="G59" s="60">
        <v>23.809635639190674</v>
      </c>
      <c r="H59" s="60">
        <v>2.3809635639190674</v>
      </c>
      <c r="I59" s="60">
        <v>463.77578735351562</v>
      </c>
      <c r="J59" s="60">
        <v>46.377578735351563</v>
      </c>
      <c r="K59" s="60">
        <v>0.25542497634887695</v>
      </c>
      <c r="L59" s="60">
        <v>19.478490829467773</v>
      </c>
      <c r="Q59" s="62"/>
    </row>
    <row r="60" spans="1:17">
      <c r="A60" s="58" t="s">
        <v>153</v>
      </c>
      <c r="B60" s="60" t="s">
        <v>151</v>
      </c>
      <c r="C60" s="61">
        <v>8208</v>
      </c>
      <c r="D60" s="60" t="s">
        <v>486</v>
      </c>
      <c r="E60" s="62">
        <v>2.95</v>
      </c>
      <c r="F60" s="60">
        <v>2.369999885559082</v>
      </c>
      <c r="G60" s="60">
        <v>18.443793058395386</v>
      </c>
      <c r="H60" s="60">
        <v>1.8443793058395386</v>
      </c>
      <c r="I60" s="60">
        <v>467.41573333740234</v>
      </c>
      <c r="J60" s="60">
        <v>46.741573333740234</v>
      </c>
      <c r="K60" s="60">
        <v>0.14880931377410889</v>
      </c>
      <c r="L60" s="60">
        <v>25.34271240234375</v>
      </c>
      <c r="Q60" s="62"/>
    </row>
    <row r="61" spans="1:17">
      <c r="A61" s="58" t="s">
        <v>153</v>
      </c>
      <c r="B61" s="60" t="s">
        <v>151</v>
      </c>
      <c r="C61" s="61">
        <v>8210</v>
      </c>
      <c r="D61" s="60" t="s">
        <v>487</v>
      </c>
      <c r="E61" s="62">
        <v>2.0499999999999998</v>
      </c>
      <c r="F61" s="60">
        <v>2.3510000705718994</v>
      </c>
      <c r="G61" s="60">
        <v>22.059199810028076</v>
      </c>
      <c r="H61" s="60">
        <v>2.2059199810028076</v>
      </c>
      <c r="I61" s="60">
        <v>469.89261627197266</v>
      </c>
      <c r="J61" s="60">
        <v>46.989261627197266</v>
      </c>
      <c r="K61" s="60">
        <v>0.22858959436416626</v>
      </c>
      <c r="L61" s="60">
        <v>21.301435470581055</v>
      </c>
      <c r="Q61" s="62"/>
    </row>
    <row r="62" spans="1:17">
      <c r="A62" s="58" t="s">
        <v>153</v>
      </c>
      <c r="B62" s="58" t="s">
        <v>132</v>
      </c>
      <c r="C62" s="61">
        <v>811</v>
      </c>
      <c r="D62" s="60" t="s">
        <v>488</v>
      </c>
      <c r="E62" s="62">
        <v>2.2999999999999998</v>
      </c>
      <c r="F62" s="60">
        <v>2.4730000495910645</v>
      </c>
      <c r="G62" s="60">
        <v>22.014484405517578</v>
      </c>
      <c r="H62" s="60">
        <v>2.2014484405517578</v>
      </c>
      <c r="I62" s="60">
        <v>468.47896575927734</v>
      </c>
      <c r="J62" s="60">
        <v>46.847896575927734</v>
      </c>
      <c r="K62" s="60">
        <v>0.24787221848964691</v>
      </c>
      <c r="L62" s="60">
        <v>21.280487060546875</v>
      </c>
      <c r="Q62" s="62"/>
    </row>
    <row r="63" spans="1:17">
      <c r="A63" s="58" t="s">
        <v>153</v>
      </c>
      <c r="B63" s="58" t="s">
        <v>132</v>
      </c>
      <c r="C63" s="61">
        <v>1464</v>
      </c>
      <c r="D63" s="60" t="s">
        <v>489</v>
      </c>
      <c r="E63" s="62">
        <v>3</v>
      </c>
      <c r="F63" s="60">
        <v>2.1730000972747803</v>
      </c>
      <c r="G63" s="60">
        <v>16.928119659423828</v>
      </c>
      <c r="H63" s="60">
        <v>1.6928119659423828</v>
      </c>
      <c r="I63" s="60">
        <v>457.79861450195312</v>
      </c>
      <c r="J63" s="60">
        <v>45.779861450195313</v>
      </c>
      <c r="K63" s="60">
        <v>0.11979290097951889</v>
      </c>
      <c r="L63" s="60">
        <v>27.043678283691406</v>
      </c>
      <c r="Q63" s="62"/>
    </row>
    <row r="64" spans="1:17">
      <c r="A64" s="58" t="s">
        <v>153</v>
      </c>
      <c r="B64" s="58" t="s">
        <v>132</v>
      </c>
      <c r="C64" s="61">
        <v>1465</v>
      </c>
      <c r="D64" s="60" t="s">
        <v>490</v>
      </c>
      <c r="E64" s="62">
        <v>3.6666666666666665</v>
      </c>
      <c r="F64" s="60">
        <v>2.4590001106262207</v>
      </c>
      <c r="G64" s="60">
        <v>16.892482042312622</v>
      </c>
      <c r="H64" s="60">
        <v>1.6892482042312622</v>
      </c>
      <c r="I64" s="60">
        <v>467.41504669189453</v>
      </c>
      <c r="J64" s="60">
        <v>46.741504669189453</v>
      </c>
      <c r="K64" s="60">
        <v>0.14342334866523743</v>
      </c>
      <c r="L64" s="60">
        <v>27.670003890991211</v>
      </c>
      <c r="Q64" s="62"/>
    </row>
    <row r="65" spans="1:17">
      <c r="A65" s="58" t="s">
        <v>153</v>
      </c>
      <c r="B65" s="58" t="s">
        <v>132</v>
      </c>
      <c r="C65" s="61">
        <v>839</v>
      </c>
      <c r="D65" s="60" t="s">
        <v>491</v>
      </c>
      <c r="E65" s="62">
        <v>1.8</v>
      </c>
      <c r="F65" s="60">
        <v>2.0940001010894775</v>
      </c>
      <c r="G65" s="60">
        <v>22.561216354370117</v>
      </c>
      <c r="H65" s="60">
        <v>2.2561216354370117</v>
      </c>
      <c r="I65" s="60">
        <v>468.22277069091797</v>
      </c>
      <c r="J65" s="60">
        <v>46.822277069091797</v>
      </c>
      <c r="K65" s="60">
        <v>0.2165440171957016</v>
      </c>
      <c r="L65" s="60">
        <v>20.753437042236328</v>
      </c>
      <c r="Q65" s="62"/>
    </row>
    <row r="66" spans="1:17">
      <c r="A66" s="58" t="s">
        <v>150</v>
      </c>
      <c r="B66" s="60" t="s">
        <v>133</v>
      </c>
      <c r="C66" s="61">
        <v>1147</v>
      </c>
      <c r="D66" s="60" t="s">
        <v>492</v>
      </c>
      <c r="E66" s="62">
        <v>1.9</v>
      </c>
      <c r="F66" s="60">
        <v>2.6600000858306885</v>
      </c>
      <c r="G66" s="60">
        <v>16.688308715820312</v>
      </c>
      <c r="H66" s="60">
        <v>1.6688308715820312</v>
      </c>
      <c r="I66" s="60">
        <v>464.47910308837891</v>
      </c>
      <c r="J66" s="60">
        <v>46.447910308837891</v>
      </c>
      <c r="K66" s="60">
        <v>0.14836974442005157</v>
      </c>
      <c r="L66" s="60">
        <v>27.832605361938477</v>
      </c>
      <c r="Q66" s="62"/>
    </row>
    <row r="67" spans="1:17">
      <c r="A67" s="58" t="s">
        <v>150</v>
      </c>
      <c r="B67" s="60" t="s">
        <v>133</v>
      </c>
      <c r="C67" s="61">
        <v>1154</v>
      </c>
      <c r="D67" s="60" t="s">
        <v>493</v>
      </c>
      <c r="E67" s="62">
        <v>1.9333333333333333</v>
      </c>
      <c r="F67" s="60">
        <v>2.5940001010894775</v>
      </c>
      <c r="G67" s="60">
        <v>15.5420982837677</v>
      </c>
      <c r="H67" s="60">
        <v>1.55420982837677</v>
      </c>
      <c r="I67" s="60">
        <v>460.86227416992187</v>
      </c>
      <c r="J67" s="60">
        <v>46.086227416992188</v>
      </c>
      <c r="K67" s="60">
        <v>0.17156748473644257</v>
      </c>
      <c r="L67" s="60">
        <v>29.65251350402832</v>
      </c>
      <c r="Q67" s="62"/>
    </row>
    <row r="68" spans="1:17">
      <c r="A68" s="58" t="s">
        <v>150</v>
      </c>
      <c r="B68" s="60" t="s">
        <v>133</v>
      </c>
      <c r="C68" s="61">
        <v>1346</v>
      </c>
      <c r="D68" s="60" t="s">
        <v>494</v>
      </c>
      <c r="E68" s="62">
        <v>2.9</v>
      </c>
      <c r="F68" s="60">
        <v>2.1970000267028809</v>
      </c>
      <c r="G68" s="60">
        <v>19.339724779129028</v>
      </c>
      <c r="H68" s="60">
        <v>1.9339724779129028</v>
      </c>
      <c r="I68" s="60">
        <v>470.39352416992187</v>
      </c>
      <c r="J68" s="60">
        <v>47.039352416992188</v>
      </c>
      <c r="K68" s="60">
        <v>0.20256990194320679</v>
      </c>
      <c r="L68" s="60">
        <v>24.322658538818359</v>
      </c>
      <c r="Q68" s="62"/>
    </row>
    <row r="69" spans="1:17">
      <c r="A69" s="58" t="s">
        <v>150</v>
      </c>
      <c r="B69" s="60" t="s">
        <v>133</v>
      </c>
      <c r="C69" s="61">
        <v>1357</v>
      </c>
      <c r="D69" s="60" t="s">
        <v>495</v>
      </c>
      <c r="E69" s="62">
        <v>2.8</v>
      </c>
      <c r="F69" s="60">
        <v>2.8459999561309814</v>
      </c>
      <c r="G69" s="60">
        <v>21.897249221801758</v>
      </c>
      <c r="H69" s="60">
        <v>2.1897249221801758</v>
      </c>
      <c r="I69" s="60">
        <v>476.05552673339844</v>
      </c>
      <c r="J69" s="60">
        <v>47.605552673339844</v>
      </c>
      <c r="K69" s="60">
        <v>0.20653434097766876</v>
      </c>
      <c r="L69" s="60">
        <v>21.740425109863281</v>
      </c>
      <c r="Q69" s="62"/>
    </row>
    <row r="70" spans="1:17">
      <c r="A70" s="58" t="s">
        <v>150</v>
      </c>
      <c r="B70" s="60" t="s">
        <v>156</v>
      </c>
      <c r="C70" s="61">
        <v>10</v>
      </c>
      <c r="D70" s="60" t="s">
        <v>496</v>
      </c>
      <c r="E70" s="62">
        <v>1.4666666666666668</v>
      </c>
      <c r="F70" s="60">
        <v>2.0639998912811279</v>
      </c>
      <c r="G70" s="60">
        <v>18.019512891769409</v>
      </c>
      <c r="H70" s="60">
        <v>1.8019512891769409</v>
      </c>
      <c r="I70" s="60">
        <v>475.28968811035156</v>
      </c>
      <c r="J70" s="60">
        <v>47.528968811035156</v>
      </c>
      <c r="K70" s="60">
        <v>0.1668027937412262</v>
      </c>
      <c r="L70" s="60">
        <v>26.376388549804688</v>
      </c>
      <c r="Q70" s="62"/>
    </row>
    <row r="71" spans="1:17">
      <c r="A71" s="58" t="s">
        <v>150</v>
      </c>
      <c r="B71" s="60" t="s">
        <v>156</v>
      </c>
      <c r="C71" s="61">
        <v>30</v>
      </c>
      <c r="D71" s="60" t="s">
        <v>497</v>
      </c>
      <c r="E71" s="62">
        <v>1.75</v>
      </c>
      <c r="F71" s="60">
        <v>2.9340000152587891</v>
      </c>
      <c r="G71" s="60">
        <v>6.6119396686553955</v>
      </c>
      <c r="H71" s="60">
        <v>0.66119396686553955</v>
      </c>
      <c r="I71" s="60">
        <v>208.9227294921875</v>
      </c>
      <c r="J71" s="60">
        <v>20.89227294921875</v>
      </c>
      <c r="K71" s="60">
        <v>0.10589385032653809</v>
      </c>
      <c r="L71" s="60">
        <v>31.597797393798828</v>
      </c>
      <c r="Q71" s="62"/>
    </row>
    <row r="72" spans="1:17">
      <c r="A72" s="58" t="s">
        <v>150</v>
      </c>
      <c r="B72" s="60" t="s">
        <v>156</v>
      </c>
      <c r="C72" s="61">
        <v>50</v>
      </c>
      <c r="D72" s="60" t="s">
        <v>498</v>
      </c>
      <c r="E72" s="62">
        <v>2.8</v>
      </c>
      <c r="F72" s="60">
        <v>2.2239999771118164</v>
      </c>
      <c r="G72" s="60">
        <v>17.333859205245972</v>
      </c>
      <c r="H72" s="60">
        <v>1.7333859205245972</v>
      </c>
      <c r="I72" s="60">
        <v>471.81838989257812</v>
      </c>
      <c r="J72" s="60">
        <v>47.181838989257813</v>
      </c>
      <c r="K72" s="60">
        <v>0.25674575567245483</v>
      </c>
      <c r="L72" s="60">
        <v>27.219465255737305</v>
      </c>
      <c r="Q72" s="62"/>
    </row>
    <row r="73" spans="1:17">
      <c r="A73" s="58" t="s">
        <v>150</v>
      </c>
      <c r="B73" s="60" t="s">
        <v>156</v>
      </c>
      <c r="C73" s="61">
        <v>61</v>
      </c>
      <c r="D73" s="60" t="s">
        <v>499</v>
      </c>
      <c r="E73" s="62">
        <v>3.45</v>
      </c>
      <c r="F73" s="60">
        <v>2.3250000476837158</v>
      </c>
      <c r="G73" s="60">
        <v>16.872955560684204</v>
      </c>
      <c r="H73" s="60">
        <v>1.6872955560684204</v>
      </c>
      <c r="I73" s="60">
        <v>466.30897521972656</v>
      </c>
      <c r="J73" s="60">
        <v>46.630897521972656</v>
      </c>
      <c r="K73" s="60">
        <v>0.1480778306722641</v>
      </c>
      <c r="L73" s="60">
        <v>27.636472702026367</v>
      </c>
      <c r="Q73" s="62"/>
    </row>
    <row r="74" spans="1:17">
      <c r="A74" s="58" t="s">
        <v>150</v>
      </c>
      <c r="B74" s="58" t="s">
        <v>155</v>
      </c>
      <c r="C74" s="61">
        <v>8153</v>
      </c>
      <c r="D74" s="60" t="s">
        <v>500</v>
      </c>
      <c r="E74" s="62">
        <v>2.8333333333333335</v>
      </c>
      <c r="F74" s="60">
        <v>2.5239999294281006</v>
      </c>
      <c r="G74" s="60">
        <v>21.031534671783447</v>
      </c>
      <c r="H74" s="60">
        <v>2.1031534671783447</v>
      </c>
      <c r="I74" s="60">
        <v>476.92302703857422</v>
      </c>
      <c r="J74" s="60">
        <v>47.692302703857422</v>
      </c>
      <c r="K74" s="60">
        <v>0.1863064169883728</v>
      </c>
      <c r="L74" s="60">
        <v>22.676568984985352</v>
      </c>
      <c r="Q74" s="62"/>
    </row>
    <row r="75" spans="1:17">
      <c r="A75" s="58" t="s">
        <v>150</v>
      </c>
      <c r="B75" s="58" t="s">
        <v>155</v>
      </c>
      <c r="C75" s="61">
        <v>8163</v>
      </c>
      <c r="D75" s="60" t="s">
        <v>501</v>
      </c>
      <c r="E75" s="62">
        <v>2</v>
      </c>
      <c r="F75" s="60">
        <v>2.5999999046325684</v>
      </c>
      <c r="G75" s="60">
        <v>20.051088333129883</v>
      </c>
      <c r="H75" s="60">
        <v>2.0051088333129883</v>
      </c>
      <c r="I75" s="60">
        <v>465.85430145263672</v>
      </c>
      <c r="J75" s="60">
        <v>46.585430145263672</v>
      </c>
      <c r="K75" s="60">
        <v>0.20992742478847504</v>
      </c>
      <c r="L75" s="60">
        <v>23.233367919921875</v>
      </c>
      <c r="Q75" s="62"/>
    </row>
    <row r="76" spans="1:17">
      <c r="A76" s="58" t="s">
        <v>150</v>
      </c>
      <c r="B76" s="58" t="s">
        <v>155</v>
      </c>
      <c r="C76" s="61">
        <v>8167</v>
      </c>
      <c r="D76" s="60" t="s">
        <v>502</v>
      </c>
      <c r="E76" s="62">
        <v>2.6666666666666665</v>
      </c>
      <c r="F76" s="60">
        <v>2.5169999599456787</v>
      </c>
      <c r="G76" s="60">
        <v>21.52172327041626</v>
      </c>
      <c r="H76" s="60">
        <v>2.152172327041626</v>
      </c>
      <c r="I76" s="60">
        <v>453.15998077392578</v>
      </c>
      <c r="J76" s="60">
        <v>45.315998077392578</v>
      </c>
      <c r="K76" s="60">
        <v>0.21351377665996552</v>
      </c>
      <c r="L76" s="60">
        <v>21.055932998657227</v>
      </c>
      <c r="Q76" s="62"/>
    </row>
    <row r="77" spans="1:17">
      <c r="A77" s="58" t="s">
        <v>150</v>
      </c>
      <c r="B77" s="58" t="s">
        <v>155</v>
      </c>
      <c r="C77" s="61">
        <v>8159</v>
      </c>
      <c r="D77" s="60" t="s">
        <v>503</v>
      </c>
      <c r="E77" s="62">
        <v>1.9</v>
      </c>
      <c r="F77" s="60">
        <v>2.3870000839233398</v>
      </c>
      <c r="G77" s="60">
        <v>20.30397891998291</v>
      </c>
      <c r="H77" s="60">
        <v>2.030397891998291</v>
      </c>
      <c r="I77" s="60">
        <v>465.19828796386719</v>
      </c>
      <c r="J77" s="60">
        <v>46.519828796386719</v>
      </c>
      <c r="K77" s="60">
        <v>0.19699931144714355</v>
      </c>
      <c r="L77" s="60">
        <v>22.911680221557617</v>
      </c>
      <c r="Q77" s="62"/>
    </row>
    <row r="78" spans="1:17">
      <c r="A78" s="58" t="s">
        <v>150</v>
      </c>
      <c r="B78" s="60" t="s">
        <v>151</v>
      </c>
      <c r="C78" s="61">
        <v>8017</v>
      </c>
      <c r="D78" s="60" t="s">
        <v>504</v>
      </c>
      <c r="E78" s="62">
        <v>2.9</v>
      </c>
      <c r="F78" s="60">
        <v>2.5130000114440918</v>
      </c>
      <c r="G78" s="60">
        <v>18.961663246154785</v>
      </c>
      <c r="H78" s="60">
        <v>1.8961663246154785</v>
      </c>
      <c r="I78" s="60">
        <v>467.32223510742187</v>
      </c>
      <c r="J78" s="60">
        <v>46.732223510742188</v>
      </c>
      <c r="K78" s="60">
        <v>0.18378046154975891</v>
      </c>
      <c r="L78" s="60">
        <v>24.645635604858398</v>
      </c>
      <c r="Q78" s="62"/>
    </row>
    <row r="79" spans="1:17">
      <c r="A79" s="58" t="s">
        <v>150</v>
      </c>
      <c r="B79" s="60" t="s">
        <v>151</v>
      </c>
      <c r="C79" s="61">
        <v>8024</v>
      </c>
      <c r="D79" s="60" t="s">
        <v>505</v>
      </c>
      <c r="E79" s="62">
        <v>1.9000000000000001</v>
      </c>
      <c r="F79" s="60">
        <v>2.2320001125335693</v>
      </c>
      <c r="G79" s="60">
        <v>19.036458730697632</v>
      </c>
      <c r="H79" s="60">
        <v>1.9036458730697632</v>
      </c>
      <c r="I79" s="60">
        <v>461.99005126953125</v>
      </c>
      <c r="J79" s="60">
        <v>46.199005126953125</v>
      </c>
      <c r="K79" s="60">
        <v>0.19563126564025879</v>
      </c>
      <c r="L79" s="60">
        <v>24.268697738647461</v>
      </c>
      <c r="Q79" s="62"/>
    </row>
    <row r="80" spans="1:17">
      <c r="A80" s="58" t="s">
        <v>150</v>
      </c>
      <c r="B80" s="60" t="s">
        <v>151</v>
      </c>
      <c r="C80" s="61">
        <v>8027</v>
      </c>
      <c r="D80" s="60" t="s">
        <v>506</v>
      </c>
      <c r="E80" s="62">
        <v>3.75</v>
      </c>
      <c r="F80" s="60">
        <v>2.0699999332427979</v>
      </c>
      <c r="G80" s="60">
        <v>19.082738161087036</v>
      </c>
      <c r="H80" s="60">
        <v>1.9082738161087036</v>
      </c>
      <c r="I80" s="60">
        <v>470.78540802001953</v>
      </c>
      <c r="J80" s="60">
        <v>47.078540802001953</v>
      </c>
      <c r="K80" s="60">
        <v>0.25962036848068237</v>
      </c>
      <c r="L80" s="60">
        <v>24.670747756958008</v>
      </c>
      <c r="Q80" s="62"/>
    </row>
    <row r="81" spans="1:17">
      <c r="A81" s="58" t="s">
        <v>150</v>
      </c>
      <c r="B81" s="60" t="s">
        <v>151</v>
      </c>
      <c r="C81" s="61">
        <v>8051</v>
      </c>
      <c r="D81" s="60" t="s">
        <v>507</v>
      </c>
      <c r="E81" s="62">
        <v>2</v>
      </c>
      <c r="F81" s="60">
        <v>2.2769999504089355</v>
      </c>
      <c r="G81" s="60">
        <v>21.284847259521484</v>
      </c>
      <c r="H81" s="60">
        <v>2.1284847259521484</v>
      </c>
      <c r="I81" s="60">
        <v>467.27302551269531</v>
      </c>
      <c r="J81" s="60">
        <v>46.727302551269531</v>
      </c>
      <c r="K81" s="60">
        <v>0.19914062321186066</v>
      </c>
      <c r="L81" s="60">
        <v>21.953317642211914</v>
      </c>
      <c r="Q81" s="62"/>
    </row>
    <row r="82" spans="1:17">
      <c r="A82" s="58" t="s">
        <v>150</v>
      </c>
      <c r="B82" s="60" t="s">
        <v>132</v>
      </c>
      <c r="C82" s="61">
        <v>8082</v>
      </c>
      <c r="D82" s="60" t="s">
        <v>508</v>
      </c>
      <c r="E82" s="62">
        <v>3.1666666666666665</v>
      </c>
      <c r="F82" s="60">
        <v>2.5160000324249268</v>
      </c>
      <c r="G82" s="60">
        <v>18.723119497299194</v>
      </c>
      <c r="H82" s="60">
        <v>1.8723119497299194</v>
      </c>
      <c r="I82" s="60">
        <v>470.87684631347656</v>
      </c>
      <c r="J82" s="60">
        <v>47.087684631347656</v>
      </c>
      <c r="K82" s="60">
        <v>0.15686149895191193</v>
      </c>
      <c r="L82" s="60">
        <v>25.149486541748047</v>
      </c>
      <c r="Q82" s="62"/>
    </row>
    <row r="83" spans="1:17" s="64" customFormat="1">
      <c r="A83" s="63" t="s">
        <v>150</v>
      </c>
      <c r="B83" s="64" t="s">
        <v>132</v>
      </c>
      <c r="C83" s="65">
        <v>8091</v>
      </c>
      <c r="D83" s="64" t="s">
        <v>509</v>
      </c>
      <c r="E83" s="66">
        <v>2.0499999999999998</v>
      </c>
      <c r="F83" s="64">
        <v>2.2320001125335693</v>
      </c>
      <c r="G83" s="64">
        <v>19.62</v>
      </c>
      <c r="H83" s="64">
        <v>1.962</v>
      </c>
      <c r="I83" s="64">
        <v>499.71499999999997</v>
      </c>
      <c r="J83" s="64">
        <v>49.971499999999999</v>
      </c>
      <c r="Q83" s="66"/>
    </row>
    <row r="84" spans="1:17">
      <c r="A84" s="58" t="s">
        <v>150</v>
      </c>
      <c r="B84" s="60" t="s">
        <v>132</v>
      </c>
      <c r="C84" s="61">
        <v>8095</v>
      </c>
      <c r="D84" s="60" t="s">
        <v>510</v>
      </c>
      <c r="E84" s="62">
        <v>3.0666666666666664</v>
      </c>
      <c r="F84" s="60">
        <v>2.4920001029968262</v>
      </c>
      <c r="G84" s="60">
        <v>20.756561756134033</v>
      </c>
      <c r="H84" s="60">
        <v>2.0756561756134033</v>
      </c>
      <c r="I84" s="60">
        <v>479.94243621826172</v>
      </c>
      <c r="J84" s="60">
        <v>47.994243621826172</v>
      </c>
      <c r="K84" s="60">
        <v>0.25272157788276672</v>
      </c>
      <c r="L84" s="60">
        <v>23.122444152832031</v>
      </c>
      <c r="Q84" s="62"/>
    </row>
    <row r="85" spans="1:17">
      <c r="A85" s="58" t="s">
        <v>150</v>
      </c>
      <c r="B85" s="60" t="s">
        <v>132</v>
      </c>
      <c r="C85" s="61">
        <v>8096</v>
      </c>
      <c r="D85" s="60" t="s">
        <v>511</v>
      </c>
      <c r="E85" s="62">
        <v>2.0333333333333332</v>
      </c>
      <c r="F85" s="60">
        <v>2.059999942779541</v>
      </c>
      <c r="G85" s="60">
        <v>22.076451778411865</v>
      </c>
      <c r="H85" s="60">
        <v>2.2076451778411865</v>
      </c>
      <c r="I85" s="60">
        <v>477.45616912841797</v>
      </c>
      <c r="J85" s="60">
        <v>47.745616912841797</v>
      </c>
      <c r="K85" s="60">
        <v>0.23642309010028839</v>
      </c>
      <c r="L85" s="60">
        <v>21.627395629882813</v>
      </c>
      <c r="Q85" s="62"/>
    </row>
    <row r="86" spans="1:17">
      <c r="A86" s="58" t="s">
        <v>512</v>
      </c>
      <c r="B86" s="58" t="s">
        <v>133</v>
      </c>
      <c r="C86" s="61">
        <v>551</v>
      </c>
      <c r="D86" s="60" t="s">
        <v>513</v>
      </c>
      <c r="F86" s="60">
        <v>2.3619999885559082</v>
      </c>
      <c r="G86" s="60">
        <v>19.081295728683472</v>
      </c>
      <c r="H86" s="60">
        <v>1.9081295728683472</v>
      </c>
      <c r="I86" s="60">
        <v>458.1097412109375</v>
      </c>
      <c r="J86" s="60">
        <v>45.81097412109375</v>
      </c>
      <c r="K86" s="60">
        <v>0.19552934169769287</v>
      </c>
      <c r="L86" s="60">
        <v>24.00831413269043</v>
      </c>
      <c r="Q86" s="62"/>
    </row>
    <row r="87" spans="1:17">
      <c r="A87" s="58" t="s">
        <v>512</v>
      </c>
      <c r="B87" s="58" t="s">
        <v>133</v>
      </c>
      <c r="C87" s="61">
        <v>552</v>
      </c>
      <c r="D87" s="60" t="s">
        <v>514</v>
      </c>
      <c r="F87" s="60">
        <v>2.4449999332427979</v>
      </c>
      <c r="G87" s="60">
        <v>21.988837718963623</v>
      </c>
      <c r="H87" s="60">
        <v>2.1988837718963623</v>
      </c>
      <c r="I87" s="60">
        <v>454.97219085693359</v>
      </c>
      <c r="J87" s="60">
        <v>45.497219085693359</v>
      </c>
      <c r="K87" s="60">
        <v>0.14767900109291077</v>
      </c>
      <c r="L87" s="60">
        <v>20.691051483154297</v>
      </c>
      <c r="Q87" s="62"/>
    </row>
    <row r="88" spans="1:17">
      <c r="A88" s="58" t="s">
        <v>512</v>
      </c>
      <c r="B88" s="58" t="s">
        <v>133</v>
      </c>
      <c r="C88" s="61">
        <v>559</v>
      </c>
      <c r="D88" s="60" t="s">
        <v>515</v>
      </c>
      <c r="F88" s="60">
        <v>2.3380000591278076</v>
      </c>
      <c r="G88" s="60">
        <v>17.069604396820068</v>
      </c>
      <c r="H88" s="60">
        <v>1.7069604396820068</v>
      </c>
      <c r="I88" s="60">
        <v>450.13950347900391</v>
      </c>
      <c r="J88" s="60">
        <v>45.013950347900391</v>
      </c>
      <c r="K88" s="60">
        <v>0.17957861721515656</v>
      </c>
      <c r="L88" s="60">
        <v>26.370822906494141</v>
      </c>
      <c r="Q88" s="62"/>
    </row>
    <row r="89" spans="1:17">
      <c r="A89" s="58" t="s">
        <v>512</v>
      </c>
      <c r="B89" s="58" t="s">
        <v>156</v>
      </c>
      <c r="C89" s="61">
        <v>266</v>
      </c>
      <c r="D89" s="60" t="s">
        <v>516</v>
      </c>
      <c r="F89" s="60">
        <v>2.1770000457763672</v>
      </c>
      <c r="G89" s="60">
        <v>17.645695209503174</v>
      </c>
      <c r="H89" s="60">
        <v>1.7645695209503174</v>
      </c>
      <c r="I89" s="60">
        <v>452.06432342529297</v>
      </c>
      <c r="J89" s="60">
        <v>45.206432342529297</v>
      </c>
      <c r="K89" s="60">
        <v>0.14271591603755951</v>
      </c>
      <c r="L89" s="60">
        <v>25.61895751953125</v>
      </c>
      <c r="Q89" s="62"/>
    </row>
    <row r="90" spans="1:17">
      <c r="A90" s="58" t="s">
        <v>512</v>
      </c>
      <c r="B90" s="58" t="s">
        <v>156</v>
      </c>
      <c r="C90" s="61">
        <v>285</v>
      </c>
      <c r="D90" s="60" t="s">
        <v>517</v>
      </c>
      <c r="F90" s="60">
        <v>2.4530000686645508</v>
      </c>
      <c r="G90" s="60">
        <v>19.591573476791382</v>
      </c>
      <c r="H90" s="60">
        <v>1.9591573476791382</v>
      </c>
      <c r="I90" s="60">
        <v>461.31641387939453</v>
      </c>
      <c r="J90" s="60">
        <v>46.131641387939453</v>
      </c>
      <c r="K90" s="60">
        <v>0.14377416670322418</v>
      </c>
      <c r="L90" s="60">
        <v>23.546674728393555</v>
      </c>
      <c r="Q90" s="62"/>
    </row>
    <row r="91" spans="1:17">
      <c r="A91" s="58" t="s">
        <v>512</v>
      </c>
      <c r="B91" s="58" t="s">
        <v>156</v>
      </c>
      <c r="C91" s="61">
        <v>294</v>
      </c>
      <c r="D91" s="60" t="s">
        <v>518</v>
      </c>
      <c r="F91" s="60">
        <v>2.5569999217987061</v>
      </c>
      <c r="G91" s="60">
        <v>16.616885662078857</v>
      </c>
      <c r="H91" s="60">
        <v>1.6616885662078857</v>
      </c>
      <c r="I91" s="60">
        <v>461.11015319824219</v>
      </c>
      <c r="J91" s="60">
        <v>46.111015319824219</v>
      </c>
      <c r="K91" s="60">
        <v>0.14121046662330627</v>
      </c>
      <c r="L91" s="60">
        <v>27.749492645263672</v>
      </c>
      <c r="Q91" s="62"/>
    </row>
    <row r="92" spans="1:17">
      <c r="A92" s="58" t="s">
        <v>519</v>
      </c>
      <c r="B92" s="58" t="s">
        <v>133</v>
      </c>
      <c r="C92" s="61">
        <v>531</v>
      </c>
      <c r="D92" s="60" t="s">
        <v>520</v>
      </c>
      <c r="F92" s="60">
        <v>2.1540000438690186</v>
      </c>
      <c r="G92" s="60">
        <v>20.356364250183105</v>
      </c>
      <c r="H92" s="60">
        <v>2.0356364250183105</v>
      </c>
      <c r="I92" s="60">
        <v>468.53534698486328</v>
      </c>
      <c r="J92" s="60">
        <v>46.853534698486328</v>
      </c>
      <c r="K92" s="60">
        <v>0.12864631414413452</v>
      </c>
      <c r="L92" s="60">
        <v>23.016651153564453</v>
      </c>
      <c r="Q92" s="62"/>
    </row>
    <row r="93" spans="1:17">
      <c r="A93" s="58" t="s">
        <v>519</v>
      </c>
      <c r="B93" s="58" t="s">
        <v>133</v>
      </c>
      <c r="C93" s="61">
        <v>547</v>
      </c>
      <c r="D93" s="60" t="s">
        <v>521</v>
      </c>
      <c r="F93" s="60">
        <v>2.8949999809265137</v>
      </c>
      <c r="G93" s="60">
        <v>19.64996337890625</v>
      </c>
      <c r="H93" s="60">
        <v>1.964996337890625</v>
      </c>
      <c r="I93" s="60">
        <v>456.04267120361328</v>
      </c>
      <c r="J93" s="60">
        <v>45.604267120361328</v>
      </c>
      <c r="K93" s="60">
        <v>0.11022095382213593</v>
      </c>
      <c r="L93" s="60">
        <v>23.208322525024414</v>
      </c>
      <c r="Q93" s="62"/>
    </row>
    <row r="94" spans="1:17">
      <c r="A94" s="58" t="s">
        <v>519</v>
      </c>
      <c r="B94" s="58" t="s">
        <v>133</v>
      </c>
      <c r="C94" s="61">
        <v>1012</v>
      </c>
      <c r="D94" s="60" t="s">
        <v>522</v>
      </c>
      <c r="F94" s="60">
        <v>2.1159999370574951</v>
      </c>
      <c r="G94" s="60">
        <v>22.5834059715271</v>
      </c>
      <c r="H94" s="60">
        <v>2.25834059715271</v>
      </c>
      <c r="I94" s="60">
        <v>462.25017547607422</v>
      </c>
      <c r="J94" s="60">
        <v>46.225017547607422</v>
      </c>
      <c r="K94" s="60">
        <v>0.12301984429359436</v>
      </c>
      <c r="L94" s="60">
        <v>20.468576431274414</v>
      </c>
      <c r="Q94" s="62"/>
    </row>
    <row r="95" spans="1:17">
      <c r="A95" s="58" t="s">
        <v>519</v>
      </c>
      <c r="B95" s="58" t="s">
        <v>156</v>
      </c>
      <c r="C95" s="67" t="s">
        <v>549</v>
      </c>
      <c r="D95" s="60" t="s">
        <v>523</v>
      </c>
      <c r="F95" s="60">
        <v>2.4240000247955322</v>
      </c>
      <c r="G95" s="60">
        <v>16.800196170806885</v>
      </c>
      <c r="H95" s="60">
        <v>1.6800196170806885</v>
      </c>
      <c r="I95" s="60">
        <v>455.87139129638672</v>
      </c>
      <c r="J95" s="60">
        <v>45.587139129638672</v>
      </c>
      <c r="K95" s="60">
        <v>0.12124519795179367</v>
      </c>
      <c r="L95" s="60">
        <v>27.134885787963867</v>
      </c>
      <c r="N95" s="58"/>
    </row>
    <row r="96" spans="1:17">
      <c r="A96" s="58" t="s">
        <v>519</v>
      </c>
      <c r="B96" s="58" t="s">
        <v>156</v>
      </c>
      <c r="C96" s="67" t="s">
        <v>550</v>
      </c>
      <c r="D96" s="60" t="s">
        <v>524</v>
      </c>
      <c r="F96" s="60">
        <v>2.5889999866485596</v>
      </c>
      <c r="G96" s="60">
        <v>22.969210147857666</v>
      </c>
      <c r="H96" s="60">
        <v>2.2969210147857666</v>
      </c>
      <c r="I96" s="60">
        <v>468.09425354003906</v>
      </c>
      <c r="J96" s="60">
        <v>46.809425354003906</v>
      </c>
      <c r="K96" s="60">
        <v>0.17838560044765472</v>
      </c>
      <c r="L96" s="60">
        <v>20.379205703735352</v>
      </c>
      <c r="N96" s="58"/>
    </row>
    <row r="97" spans="1:14">
      <c r="A97" s="58" t="s">
        <v>519</v>
      </c>
      <c r="B97" s="58" t="s">
        <v>156</v>
      </c>
      <c r="C97" s="67" t="s">
        <v>551</v>
      </c>
      <c r="D97" s="60" t="s">
        <v>525</v>
      </c>
      <c r="F97" s="60">
        <v>2.815000057220459</v>
      </c>
      <c r="G97" s="60">
        <v>22.283139228820801</v>
      </c>
      <c r="H97" s="60">
        <v>2.2283139228820801</v>
      </c>
      <c r="I97" s="60">
        <v>474.75860595703125</v>
      </c>
      <c r="J97" s="60">
        <v>47.475860595703125</v>
      </c>
      <c r="K97" s="60">
        <v>0.13125123083591461</v>
      </c>
      <c r="L97" s="60">
        <v>21.305732727050781</v>
      </c>
      <c r="N97" s="58"/>
    </row>
    <row r="102" spans="1:14">
      <c r="A102" s="68" t="s">
        <v>526</v>
      </c>
      <c r="B102" s="69"/>
      <c r="C102" s="70"/>
    </row>
    <row r="103" spans="1:14">
      <c r="A103" s="68" t="s">
        <v>187</v>
      </c>
      <c r="B103" s="68" t="s">
        <v>420</v>
      </c>
      <c r="C103" s="70" t="s">
        <v>527</v>
      </c>
    </row>
    <row r="104" spans="1:14">
      <c r="A104" s="68" t="s">
        <v>146</v>
      </c>
      <c r="B104" s="68" t="s">
        <v>133</v>
      </c>
      <c r="C104" s="71">
        <v>17.927527725696564</v>
      </c>
    </row>
    <row r="105" spans="1:14">
      <c r="A105" s="72"/>
      <c r="B105" s="73" t="s">
        <v>156</v>
      </c>
      <c r="C105" s="74">
        <v>16.701271533966064</v>
      </c>
    </row>
    <row r="106" spans="1:14">
      <c r="A106" s="68" t="s">
        <v>528</v>
      </c>
      <c r="B106" s="69"/>
      <c r="C106" s="71">
        <v>17.314399629831314</v>
      </c>
    </row>
    <row r="107" spans="1:14">
      <c r="A107" s="68" t="s">
        <v>148</v>
      </c>
      <c r="B107" s="68" t="s">
        <v>133</v>
      </c>
      <c r="C107" s="71">
        <v>12.284969538450241</v>
      </c>
    </row>
    <row r="108" spans="1:14">
      <c r="A108" s="72"/>
      <c r="B108" s="73" t="s">
        <v>156</v>
      </c>
      <c r="C108" s="74">
        <v>14.025973975658417</v>
      </c>
    </row>
    <row r="109" spans="1:14">
      <c r="A109" s="72"/>
      <c r="B109" s="73" t="s">
        <v>155</v>
      </c>
      <c r="C109" s="74">
        <v>13.049061000347137</v>
      </c>
    </row>
    <row r="110" spans="1:14">
      <c r="A110" s="72"/>
      <c r="B110" s="73" t="s">
        <v>151</v>
      </c>
      <c r="C110" s="74">
        <v>16.70666366815567</v>
      </c>
    </row>
    <row r="111" spans="1:14">
      <c r="A111" s="72"/>
      <c r="B111" s="73" t="s">
        <v>132</v>
      </c>
      <c r="C111" s="74">
        <v>13.556458353996277</v>
      </c>
    </row>
    <row r="112" spans="1:14">
      <c r="A112" s="68" t="s">
        <v>529</v>
      </c>
      <c r="B112" s="69"/>
      <c r="C112" s="71">
        <v>13.924625307321548</v>
      </c>
    </row>
    <row r="113" spans="1:3">
      <c r="A113" s="68" t="s">
        <v>152</v>
      </c>
      <c r="B113" s="68" t="s">
        <v>156</v>
      </c>
      <c r="C113" s="71">
        <v>16.87438577413559</v>
      </c>
    </row>
    <row r="114" spans="1:3">
      <c r="A114" s="72"/>
      <c r="B114" s="73" t="s">
        <v>155</v>
      </c>
      <c r="C114" s="74">
        <v>17.836468815803528</v>
      </c>
    </row>
    <row r="115" spans="1:3">
      <c r="A115" s="72"/>
      <c r="B115" s="73" t="s">
        <v>151</v>
      </c>
      <c r="C115" s="74">
        <v>16.323088407516479</v>
      </c>
    </row>
    <row r="116" spans="1:3">
      <c r="A116" s="72"/>
      <c r="B116" s="73" t="s">
        <v>132</v>
      </c>
      <c r="C116" s="74">
        <v>15.992038249969482</v>
      </c>
    </row>
    <row r="117" spans="1:3">
      <c r="A117" s="68" t="s">
        <v>530</v>
      </c>
      <c r="B117" s="69"/>
      <c r="C117" s="71">
        <v>16.75649531185627</v>
      </c>
    </row>
    <row r="118" spans="1:3">
      <c r="A118" s="68" t="s">
        <v>153</v>
      </c>
      <c r="B118" s="68" t="s">
        <v>133</v>
      </c>
      <c r="C118" s="71">
        <v>17.284757494926453</v>
      </c>
    </row>
    <row r="119" spans="1:3">
      <c r="A119" s="72"/>
      <c r="B119" s="73" t="s">
        <v>156</v>
      </c>
      <c r="C119" s="74">
        <v>16.9532510638237</v>
      </c>
    </row>
    <row r="120" spans="1:3">
      <c r="A120" s="72"/>
      <c r="B120" s="73" t="s">
        <v>155</v>
      </c>
      <c r="C120" s="74">
        <v>21.400745809078217</v>
      </c>
    </row>
    <row r="121" spans="1:3">
      <c r="A121" s="72"/>
      <c r="B121" s="73" t="s">
        <v>151</v>
      </c>
      <c r="C121" s="74">
        <v>21.367684900760651</v>
      </c>
    </row>
    <row r="122" spans="1:3">
      <c r="A122" s="72"/>
      <c r="B122" s="73" t="s">
        <v>132</v>
      </c>
      <c r="C122" s="74">
        <v>19.599075615406036</v>
      </c>
    </row>
    <row r="123" spans="1:3">
      <c r="A123" s="68" t="s">
        <v>531</v>
      </c>
      <c r="B123" s="69"/>
      <c r="C123" s="71">
        <v>19.321102976799011</v>
      </c>
    </row>
    <row r="124" spans="1:3">
      <c r="A124" s="68" t="s">
        <v>150</v>
      </c>
      <c r="B124" s="68" t="s">
        <v>133</v>
      </c>
      <c r="C124" s="71">
        <v>18.3668452501297</v>
      </c>
    </row>
    <row r="125" spans="1:3">
      <c r="A125" s="72"/>
      <c r="B125" s="73" t="s">
        <v>156</v>
      </c>
      <c r="C125" s="74">
        <v>14.709566831588745</v>
      </c>
    </row>
    <row r="126" spans="1:3">
      <c r="A126" s="72"/>
      <c r="B126" s="73" t="s">
        <v>155</v>
      </c>
      <c r="C126" s="74">
        <v>20.727081298828125</v>
      </c>
    </row>
    <row r="127" spans="1:3">
      <c r="A127" s="72"/>
      <c r="B127" s="73" t="s">
        <v>151</v>
      </c>
      <c r="C127" s="74">
        <v>19.591426849365234</v>
      </c>
    </row>
    <row r="128" spans="1:3">
      <c r="A128" s="72"/>
      <c r="B128" s="73" t="s">
        <v>132</v>
      </c>
      <c r="C128" s="74">
        <v>17.409776747226715</v>
      </c>
    </row>
    <row r="129" spans="1:3">
      <c r="A129" s="68" t="s">
        <v>532</v>
      </c>
      <c r="B129" s="69"/>
      <c r="C129" s="71">
        <v>18.160939395427704</v>
      </c>
    </row>
    <row r="130" spans="1:3">
      <c r="A130" s="68" t="s">
        <v>512</v>
      </c>
      <c r="B130" s="68" t="s">
        <v>133</v>
      </c>
      <c r="C130" s="71">
        <v>19.379912614822388</v>
      </c>
    </row>
    <row r="131" spans="1:3">
      <c r="A131" s="72"/>
      <c r="B131" s="73" t="s">
        <v>156</v>
      </c>
      <c r="C131" s="74">
        <v>17.951384782791138</v>
      </c>
    </row>
    <row r="132" spans="1:3">
      <c r="A132" s="68" t="s">
        <v>533</v>
      </c>
      <c r="B132" s="69"/>
      <c r="C132" s="71">
        <v>18.665648698806763</v>
      </c>
    </row>
    <row r="133" spans="1:3">
      <c r="A133" s="68" t="s">
        <v>519</v>
      </c>
      <c r="B133" s="68" t="s">
        <v>133</v>
      </c>
      <c r="C133" s="71">
        <v>20.863244533538818</v>
      </c>
    </row>
    <row r="134" spans="1:3">
      <c r="A134" s="72"/>
      <c r="B134" s="73" t="s">
        <v>156</v>
      </c>
      <c r="C134" s="74">
        <v>20.684181849161785</v>
      </c>
    </row>
    <row r="135" spans="1:3">
      <c r="A135" s="68" t="s">
        <v>534</v>
      </c>
      <c r="B135" s="69"/>
      <c r="C135" s="71">
        <v>20.7737131913503</v>
      </c>
    </row>
    <row r="136" spans="1:3">
      <c r="A136" s="75" t="s">
        <v>535</v>
      </c>
      <c r="B136" s="76"/>
      <c r="C136" s="77">
        <v>17.410298405836027</v>
      </c>
    </row>
  </sheetData>
  <pageMargins left="0.7" right="0.7" top="0.75" bottom="0.75" header="0.3" footer="0.3"/>
  <drawing r:id="rId2"/>
  <legacyDrawing r:id="rId3"/>
  <oleObjects>
    <oleObject progId="MtbGraph.Document.16" shapeId="2049" r:id="rId4"/>
  </oleObjects>
</worksheet>
</file>

<file path=xl/worksheets/sheet9.xml><?xml version="1.0" encoding="utf-8"?>
<worksheet xmlns="http://schemas.openxmlformats.org/spreadsheetml/2006/main" xmlns:r="http://schemas.openxmlformats.org/officeDocument/2006/relationships">
  <dimension ref="A1:J22"/>
  <sheetViews>
    <sheetView workbookViewId="0">
      <selection activeCell="S14" sqref="S14"/>
    </sheetView>
  </sheetViews>
  <sheetFormatPr defaultRowHeight="12.75"/>
  <cols>
    <col min="1" max="16384" width="9" style="60"/>
  </cols>
  <sheetData>
    <row r="1" spans="1:10">
      <c r="A1" s="78"/>
      <c r="B1" s="78"/>
      <c r="C1" s="78"/>
      <c r="D1" s="78"/>
      <c r="E1" s="78"/>
      <c r="F1" s="78"/>
      <c r="G1" s="79"/>
      <c r="H1" s="78"/>
      <c r="I1" s="79"/>
      <c r="J1" s="78"/>
    </row>
    <row r="2" spans="1:10">
      <c r="A2" s="58" t="s">
        <v>536</v>
      </c>
      <c r="B2" s="78">
        <v>2.1581192016601562</v>
      </c>
      <c r="C2" s="60">
        <f>2.25-B2</f>
        <v>9.188079833984375E-2</v>
      </c>
    </row>
    <row r="3" spans="1:10">
      <c r="A3" s="58" t="s">
        <v>536</v>
      </c>
      <c r="B3" s="78">
        <v>2.1833038330078125</v>
      </c>
      <c r="C3" s="60">
        <f t="shared" ref="C3:C9" si="0">2.25-B3</f>
        <v>6.66961669921875E-2</v>
      </c>
    </row>
    <row r="4" spans="1:10">
      <c r="A4" s="58" t="s">
        <v>536</v>
      </c>
      <c r="B4" s="78">
        <v>2.1738862991333008</v>
      </c>
      <c r="C4" s="60">
        <f t="shared" si="0"/>
        <v>7.6113700866699219E-2</v>
      </c>
    </row>
    <row r="5" spans="1:10">
      <c r="A5" s="58" t="s">
        <v>536</v>
      </c>
      <c r="B5" s="78">
        <v>2.0811944007873535</v>
      </c>
      <c r="C5" s="60">
        <f t="shared" si="0"/>
        <v>0.16880559921264648</v>
      </c>
    </row>
    <row r="6" spans="1:10">
      <c r="A6" s="58" t="s">
        <v>536</v>
      </c>
      <c r="B6" s="78">
        <v>2.072080135345459</v>
      </c>
      <c r="C6" s="60">
        <f t="shared" si="0"/>
        <v>0.17791986465454102</v>
      </c>
    </row>
    <row r="7" spans="1:10">
      <c r="A7" s="58" t="s">
        <v>536</v>
      </c>
      <c r="B7" s="78">
        <v>2.0756144523620605</v>
      </c>
      <c r="C7" s="60">
        <f t="shared" si="0"/>
        <v>0.17438554763793945</v>
      </c>
    </row>
    <row r="8" spans="1:10">
      <c r="A8" s="58" t="s">
        <v>536</v>
      </c>
      <c r="B8" s="78">
        <v>2.1172118186950684</v>
      </c>
      <c r="C8" s="60">
        <f t="shared" si="0"/>
        <v>0.13278818130493164</v>
      </c>
    </row>
    <row r="9" spans="1:10">
      <c r="A9" s="58" t="s">
        <v>536</v>
      </c>
      <c r="B9" s="78">
        <v>2.0864717960357666</v>
      </c>
      <c r="C9" s="60">
        <f t="shared" si="0"/>
        <v>0.1635282039642334</v>
      </c>
    </row>
    <row r="11" spans="1:10">
      <c r="A11" s="58" t="s">
        <v>537</v>
      </c>
      <c r="B11" s="60">
        <f>STDEV(B2:B9)</f>
        <v>4.6675177443435384E-2</v>
      </c>
    </row>
    <row r="12" spans="1:10">
      <c r="B12" s="58" t="s">
        <v>538</v>
      </c>
      <c r="C12" s="58" t="s">
        <v>539</v>
      </c>
    </row>
    <row r="13" spans="1:10">
      <c r="B13" s="60">
        <f>AVERAGE(B2:B9)</f>
        <v>2.1184852421283722</v>
      </c>
      <c r="C13" s="60">
        <v>2.25</v>
      </c>
    </row>
    <row r="22" spans="4:4">
      <c r="D22" s="80">
        <v>2.2499999999999999E-2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Metadata</vt:lpstr>
      <vt:lpstr>Notes</vt:lpstr>
      <vt:lpstr>Instrucutions</vt:lpstr>
      <vt:lpstr>Digestion mass run#1</vt:lpstr>
      <vt:lpstr>Digestion mass run #2</vt:lpstr>
      <vt:lpstr>Dry leaf mass </vt:lpstr>
      <vt:lpstr>N_Sample_weigh_Sheet</vt:lpstr>
      <vt:lpstr>C&amp;N_data</vt:lpstr>
      <vt:lpstr>C&amp;N_QC</vt:lpstr>
      <vt:lpstr>Sample_Data</vt:lpstr>
      <vt:lpstr>lookup_table</vt:lpstr>
      <vt:lpstr>Element_Concentrations</vt:lpstr>
      <vt:lpstr>Raw_Data</vt:lpstr>
      <vt:lpstr>Concentration_Summary</vt:lpstr>
      <vt:lpstr>Usuable Data</vt:lpstr>
    </vt:vector>
  </TitlesOfParts>
  <Company>SUNY-ESF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Braulio Quintero</dc:creator>
  <cp:lastModifiedBy>Adam Wild</cp:lastModifiedBy>
  <cp:lastPrinted>2010-07-16T18:45:57Z</cp:lastPrinted>
  <dcterms:created xsi:type="dcterms:W3CDTF">2010-04-26T04:56:18Z</dcterms:created>
  <dcterms:modified xsi:type="dcterms:W3CDTF">2015-07-20T17:19:37Z</dcterms:modified>
</cp:coreProperties>
</file>