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8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charts/style7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charts/colors8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770" windowHeight="11415" tabRatio="737"/>
  </bookViews>
  <sheets>
    <sheet name="Resp 2014" sheetId="1" r:id="rId1"/>
    <sheet name="Notes" sheetId="4" r:id="rId2"/>
    <sheet name="Incubation notes" sheetId="5" r:id="rId3"/>
    <sheet name="RR" sheetId="3" r:id="rId4"/>
  </sheets>
  <calcPr calcId="125725"/>
</workbook>
</file>

<file path=xl/calcChain.xml><?xml version="1.0" encoding="utf-8"?>
<calcChain xmlns="http://schemas.openxmlformats.org/spreadsheetml/2006/main">
  <c r="O68" i="5"/>
  <c r="O67"/>
  <c r="O66"/>
  <c r="O65"/>
  <c r="O64"/>
  <c r="O63"/>
  <c r="O62"/>
  <c r="O61"/>
  <c r="O60"/>
  <c r="O59"/>
  <c r="O58"/>
  <c r="Z53" i="3" l="1"/>
  <c r="Z52"/>
  <c r="Z51"/>
  <c r="Z49"/>
  <c r="Z48"/>
  <c r="Z47"/>
  <c r="Z45"/>
  <c r="Z44"/>
  <c r="Z43"/>
  <c r="Z41"/>
  <c r="Z40"/>
  <c r="Z39"/>
  <c r="Z37"/>
  <c r="Z36"/>
  <c r="Z35"/>
  <c r="Z33"/>
  <c r="Z32"/>
  <c r="Z31"/>
  <c r="Z29"/>
  <c r="Z28"/>
  <c r="Z27"/>
  <c r="Z25"/>
  <c r="Z24"/>
  <c r="Z23"/>
  <c r="Z21"/>
  <c r="Z20"/>
  <c r="Z19"/>
  <c r="Z17"/>
  <c r="Z16"/>
  <c r="Z15"/>
  <c r="Z13"/>
  <c r="Z12"/>
  <c r="Z11"/>
  <c r="Z9"/>
  <c r="Z8"/>
  <c r="Z7"/>
  <c r="Z5"/>
  <c r="Z4"/>
  <c r="Z3"/>
  <c r="X3"/>
  <c r="X4"/>
  <c r="X5"/>
  <c r="X7"/>
  <c r="X8"/>
  <c r="X9"/>
  <c r="Y3"/>
  <c r="Y4"/>
  <c r="Y5"/>
  <c r="Y53"/>
  <c r="Y52"/>
  <c r="Y51"/>
  <c r="Y49"/>
  <c r="Y48"/>
  <c r="Y47"/>
  <c r="Y45"/>
  <c r="Y44"/>
  <c r="Y43"/>
  <c r="Y41"/>
  <c r="Y40"/>
  <c r="Y39"/>
  <c r="Y37"/>
  <c r="Y36"/>
  <c r="Y35"/>
  <c r="Y33"/>
  <c r="Y32"/>
  <c r="Y31"/>
  <c r="Y29"/>
  <c r="Y28"/>
  <c r="Y27"/>
  <c r="Y25"/>
  <c r="Y24"/>
  <c r="Y23"/>
  <c r="Y21"/>
  <c r="Y20"/>
  <c r="Y19"/>
  <c r="Y17"/>
  <c r="Y16"/>
  <c r="Y15"/>
  <c r="Y13"/>
  <c r="Y12"/>
  <c r="Y11"/>
  <c r="Y9"/>
  <c r="Y8"/>
  <c r="Y7"/>
  <c r="X53"/>
  <c r="X52"/>
  <c r="X51"/>
  <c r="X49"/>
  <c r="X48"/>
  <c r="X47"/>
  <c r="X45"/>
  <c r="X44"/>
  <c r="X43"/>
  <c r="X41"/>
  <c r="X40"/>
  <c r="X39"/>
  <c r="X37"/>
  <c r="X36"/>
  <c r="X35"/>
  <c r="X33"/>
  <c r="X32"/>
  <c r="X31"/>
  <c r="X29"/>
  <c r="X28"/>
  <c r="X27"/>
  <c r="X25"/>
  <c r="X24"/>
  <c r="X23"/>
  <c r="X21"/>
  <c r="X20"/>
  <c r="X19"/>
  <c r="X16"/>
  <c r="X17"/>
  <c r="X15"/>
  <c r="X12"/>
  <c r="X13"/>
  <c r="X11"/>
  <c r="V63"/>
  <c r="U63"/>
  <c r="T63"/>
  <c r="S63"/>
  <c r="Q63"/>
  <c r="P63"/>
  <c r="O63"/>
  <c r="N63"/>
  <c r="L63"/>
  <c r="K63"/>
  <c r="J63"/>
  <c r="I63"/>
  <c r="V62"/>
  <c r="U62"/>
  <c r="T62"/>
  <c r="S62"/>
  <c r="Q62"/>
  <c r="P62"/>
  <c r="O62"/>
  <c r="N62"/>
  <c r="L62"/>
  <c r="K62"/>
  <c r="J62"/>
  <c r="I62"/>
  <c r="V61"/>
  <c r="U61"/>
  <c r="T61"/>
  <c r="S61"/>
  <c r="Q61"/>
  <c r="P61"/>
  <c r="O61"/>
  <c r="N61"/>
  <c r="L61"/>
  <c r="K61"/>
  <c r="J61"/>
  <c r="I61"/>
  <c r="V60"/>
  <c r="U60"/>
  <c r="T60"/>
  <c r="S60"/>
  <c r="Q60"/>
  <c r="P60"/>
  <c r="O60"/>
  <c r="N60"/>
  <c r="L60"/>
  <c r="K60"/>
  <c r="J60"/>
  <c r="I60"/>
  <c r="V58"/>
  <c r="U58"/>
  <c r="T58"/>
  <c r="S58"/>
  <c r="Q58"/>
  <c r="P58"/>
  <c r="O58"/>
  <c r="N58"/>
  <c r="L58"/>
  <c r="K58"/>
  <c r="J58"/>
  <c r="I58"/>
  <c r="V57"/>
  <c r="U57"/>
  <c r="T57"/>
  <c r="S57"/>
  <c r="Q57"/>
  <c r="P57"/>
  <c r="O57"/>
  <c r="N57"/>
  <c r="L57"/>
  <c r="K57"/>
  <c r="J57"/>
  <c r="I57"/>
  <c r="V56"/>
  <c r="U56"/>
  <c r="T56"/>
  <c r="S56"/>
  <c r="Q56"/>
  <c r="P56"/>
  <c r="O56"/>
  <c r="N56"/>
  <c r="L56"/>
  <c r="K56"/>
  <c r="J56"/>
  <c r="I56"/>
  <c r="V55"/>
  <c r="U55"/>
  <c r="T55"/>
  <c r="S55"/>
  <c r="Q55"/>
  <c r="R55" s="1"/>
  <c r="P55"/>
  <c r="O55"/>
  <c r="N55"/>
  <c r="L55"/>
  <c r="M55" s="1"/>
  <c r="K55"/>
  <c r="J55"/>
  <c r="I55"/>
  <c r="Z63" l="1"/>
  <c r="Z61"/>
  <c r="Z56"/>
  <c r="Z57"/>
  <c r="Z58"/>
  <c r="Z62"/>
  <c r="X58"/>
  <c r="X57"/>
  <c r="X56"/>
  <c r="X63"/>
  <c r="Y63"/>
  <c r="X62"/>
  <c r="X61"/>
  <c r="Y61"/>
  <c r="Y56"/>
  <c r="Y57"/>
  <c r="Y62"/>
  <c r="Y58"/>
  <c r="V72" i="1"/>
  <c r="U72"/>
  <c r="T72"/>
  <c r="S72"/>
  <c r="Q72"/>
  <c r="V71"/>
  <c r="U71"/>
  <c r="T71"/>
  <c r="S71"/>
  <c r="Q71"/>
  <c r="V70"/>
  <c r="U70"/>
  <c r="T70"/>
  <c r="S70"/>
  <c r="Q70"/>
  <c r="V69"/>
  <c r="U69"/>
  <c r="T69"/>
  <c r="S69"/>
  <c r="Q69"/>
  <c r="V67"/>
  <c r="U67"/>
  <c r="T67"/>
  <c r="S67"/>
  <c r="Q67"/>
  <c r="V66"/>
  <c r="U66"/>
  <c r="T66"/>
  <c r="S66"/>
  <c r="Q66"/>
  <c r="V65"/>
  <c r="W64" s="1"/>
  <c r="U65"/>
  <c r="T65"/>
  <c r="S65"/>
  <c r="Q65"/>
  <c r="R64" s="1"/>
  <c r="V64"/>
  <c r="U64"/>
  <c r="T64"/>
  <c r="S64"/>
  <c r="Q64"/>
  <c r="P72"/>
  <c r="P71"/>
  <c r="P70"/>
  <c r="P69"/>
  <c r="P67"/>
  <c r="P66"/>
  <c r="P65"/>
  <c r="P64"/>
  <c r="O72"/>
  <c r="O71"/>
  <c r="O70"/>
  <c r="O69"/>
  <c r="O67"/>
  <c r="O66"/>
  <c r="O65"/>
  <c r="O64"/>
  <c r="N72"/>
  <c r="N71"/>
  <c r="N70"/>
  <c r="N69"/>
  <c r="N67"/>
  <c r="N66"/>
  <c r="N65"/>
  <c r="N64"/>
  <c r="L72"/>
  <c r="L71"/>
  <c r="L70"/>
  <c r="L69"/>
  <c r="L67"/>
  <c r="L66"/>
  <c r="L65"/>
  <c r="M64" s="1"/>
  <c r="L64"/>
  <c r="K72"/>
  <c r="K71"/>
  <c r="K70"/>
  <c r="K69"/>
  <c r="K67"/>
  <c r="K66"/>
  <c r="K65"/>
  <c r="K64"/>
  <c r="J72"/>
  <c r="J71"/>
  <c r="J70"/>
  <c r="J69"/>
  <c r="J67"/>
  <c r="J66"/>
  <c r="J65"/>
  <c r="J64"/>
  <c r="I72"/>
  <c r="I71"/>
  <c r="I70"/>
  <c r="I69"/>
  <c r="I67"/>
  <c r="I66"/>
  <c r="I65"/>
  <c r="I64"/>
</calcChain>
</file>

<file path=xl/sharedStrings.xml><?xml version="1.0" encoding="utf-8"?>
<sst xmlns="http://schemas.openxmlformats.org/spreadsheetml/2006/main" count="632" uniqueCount="123">
  <si>
    <t>obs</t>
  </si>
  <si>
    <t>row</t>
  </si>
  <si>
    <t>site</t>
  </si>
  <si>
    <t>age</t>
  </si>
  <si>
    <t>stand</t>
  </si>
  <si>
    <t>trt</t>
  </si>
  <si>
    <t>trtN</t>
  </si>
  <si>
    <t>trtP</t>
  </si>
  <si>
    <t>BEF</t>
  </si>
  <si>
    <t>Y</t>
  </si>
  <si>
    <t>C1</t>
  </si>
  <si>
    <t>Con</t>
  </si>
  <si>
    <t>N</t>
  </si>
  <si>
    <t>NP</t>
  </si>
  <si>
    <t>P</t>
  </si>
  <si>
    <t>C2</t>
  </si>
  <si>
    <t>C3</t>
  </si>
  <si>
    <t>C4</t>
  </si>
  <si>
    <t>C5</t>
  </si>
  <si>
    <t>C6</t>
  </si>
  <si>
    <t>O</t>
  </si>
  <si>
    <t>C7</t>
  </si>
  <si>
    <t>C8</t>
  </si>
  <si>
    <t>C9</t>
  </si>
  <si>
    <t>HB</t>
  </si>
  <si>
    <t>HBM</t>
  </si>
  <si>
    <t>HBO</t>
  </si>
  <si>
    <t>JB</t>
  </si>
  <si>
    <t>JBM</t>
  </si>
  <si>
    <t>JBO</t>
  </si>
  <si>
    <t>Oet1Resp</t>
  </si>
  <si>
    <t>Oat1Resp</t>
  </si>
  <si>
    <t>Mint1Resp</t>
  </si>
  <si>
    <t>Oet2Resp</t>
  </si>
  <si>
    <t>Oat2Resp</t>
  </si>
  <si>
    <t>Mint2Resp</t>
  </si>
  <si>
    <t>Oet3Resp</t>
  </si>
  <si>
    <t>Oat3Resp</t>
  </si>
  <si>
    <t>Mint3Resp</t>
  </si>
  <si>
    <t>OeResp</t>
  </si>
  <si>
    <t>OaResp</t>
  </si>
  <si>
    <t>MinResp</t>
  </si>
  <si>
    <t>v</t>
  </si>
  <si>
    <t>Oe RR</t>
  </si>
  <si>
    <t>OaRR</t>
  </si>
  <si>
    <t>Min RR</t>
  </si>
  <si>
    <t xml:space="preserve"> </t>
  </si>
  <si>
    <t>Oe Nmin ug/g/d</t>
  </si>
  <si>
    <t>Oa Nmin ug/g/d</t>
  </si>
  <si>
    <t>Min Nminug/g/d</t>
  </si>
  <si>
    <t>All data are in ug C/g soil/hour</t>
  </si>
  <si>
    <t>RR = response ratio = 100*(control-trt)/control</t>
  </si>
  <si>
    <t>These are the same soil incubations as Nmin; documentation of the soil collection and incubation procedure is in the Nmin data file</t>
  </si>
  <si>
    <t>Respiration rates here are for the sum of C respired over 3 successive series of base traps (Oe and Oa) or 2 series (mineral)</t>
  </si>
  <si>
    <t>Per Stand: 16 cores, 4 cm diameter cores.</t>
  </si>
  <si>
    <t>Bag mass = 9.19 g</t>
  </si>
  <si>
    <t>Divided Oe, Oa, and top 10 cm mineral soil (called B)</t>
  </si>
  <si>
    <t>Core depth was minimum 10 cm.  So not all B horizons were a full 10 cm.</t>
  </si>
  <si>
    <t>Sat July 12:  sampled Jeffers Brook</t>
  </si>
  <si>
    <t>Sunday July 13: sampled C2, C4, C8</t>
  </si>
  <si>
    <t>processed Jeffers samples</t>
  </si>
  <si>
    <t>weighed B horizon noon to 2</t>
  </si>
  <si>
    <t>weighted Oa 2-4</t>
  </si>
  <si>
    <t>weighed Oe 4-6</t>
  </si>
  <si>
    <t>Scrubber traps in 6:00 pm</t>
  </si>
  <si>
    <t>KCl in t0  extracts, 6:00 pm.  Hand shake 15 times, swinger shake 5 minutes</t>
  </si>
  <si>
    <t>Unfum and fum samples all in cooler overnight</t>
  </si>
  <si>
    <t>Substantial rain the night of July 13</t>
  </si>
  <si>
    <t>Monday July 14: sampled HB</t>
  </si>
  <si>
    <t>July 12 samples, KCl extracts filtered 9 AM</t>
  </si>
  <si>
    <t>July 12 samples, t1 base traps in 10 AM</t>
  </si>
  <si>
    <t>July 13 samples, processed Oe AM, Oa early pm, B late afternoon</t>
  </si>
  <si>
    <t>July 13 samples KCl added to Oe, Oa at 4 pm</t>
  </si>
  <si>
    <t>July 12 and 13 samples, unfum samples extracted 4-5 pm.  Slow shake 5 min x 2.  Filtered</t>
  </si>
  <si>
    <t>Tuesday July 15:  sampled C1, C6, C9</t>
  </si>
  <si>
    <t>Basement temperature 19 degrees C</t>
  </si>
  <si>
    <t>July 13 samples, KCl extracts filtered 9 AM</t>
  </si>
  <si>
    <t>July 13 samples, t1  base traps in at 9:30 AM</t>
  </si>
  <si>
    <t>July 14 samples processed: 9-noon B horizon, noon-2 Oa, 2-4 Oe</t>
  </si>
  <si>
    <t>KCl added to July 14 B and Oa, 3 pm</t>
  </si>
  <si>
    <t>KCl added to July 14 Oe: 5 pm</t>
  </si>
  <si>
    <t>fum and unfum SS in cooler.</t>
  </si>
  <si>
    <t>steady rain overnight and into 7/16 AM</t>
  </si>
  <si>
    <t>Wed July 16: sampled C5</t>
  </si>
  <si>
    <t>July 14 samples: filtered KCl t0, 9 AM</t>
  </si>
  <si>
    <t>July 14 samples: t1 base traps in at 9:00</t>
  </si>
  <si>
    <t>July 15 samples: processed B horizon in AM, Oa noon-2, Oe 2-4</t>
  </si>
  <si>
    <t>July 15 samples:  KCl added (t0) 5 pm</t>
  </si>
  <si>
    <t xml:space="preserve">fum and unfum SS in cooler. </t>
  </si>
  <si>
    <t>Thurs July 17: sampled C3, C7</t>
  </si>
  <si>
    <t>July 15 samples: filtered KCl t0 9 AM</t>
  </si>
  <si>
    <t>Processed C5 samples (July 16)</t>
  </si>
  <si>
    <t>Extracted unfum MBN and MBP for July 15, July 16, and July 17 samples; 1:00 - 4:00</t>
  </si>
  <si>
    <t>Used "walking" shake.  2 x 5 minutes, swirled between</t>
  </si>
  <si>
    <t xml:space="preserve">Extracted t0 KCl for C5, noon. </t>
  </si>
  <si>
    <t>Fumigations MBN, MBP for July 14, 15, and 16 samples at 6:00 pm</t>
  </si>
  <si>
    <t xml:space="preserve">Friday July 18.  </t>
  </si>
  <si>
    <t>Filtered KCl t0 C5 samples, 9 AM</t>
  </si>
  <si>
    <t>Fumigated C5 samples, noon (fumigation SS were left out overnight)</t>
  </si>
  <si>
    <t>processed C3, C7 (July 17 samples)</t>
  </si>
  <si>
    <t>unfumigated C3, C7 (July 17 samples ) in cooler overnight</t>
  </si>
  <si>
    <t>extracted fumigated samples from July 12 (JB) and 13 (C2, C4, C8)</t>
  </si>
  <si>
    <t>Sat July 19</t>
  </si>
  <si>
    <t>filtered July 17 samples t0 KCl, 9 AM</t>
  </si>
  <si>
    <t>start</t>
  </si>
  <si>
    <t>finish</t>
  </si>
  <si>
    <t>days</t>
  </si>
  <si>
    <t>extracted July 17 samples, unfum</t>
  </si>
  <si>
    <t>fumigated July 17 samples, 1:00 pm</t>
  </si>
  <si>
    <t>Extract tf JB, C2, C4, C8, HB</t>
  </si>
  <si>
    <t>Extract tf C1, C6, C9, C5, C3, C7</t>
  </si>
  <si>
    <t>Bartlett</t>
  </si>
  <si>
    <t>Young</t>
  </si>
  <si>
    <t>Ca</t>
  </si>
  <si>
    <t>Oe</t>
  </si>
  <si>
    <t>Mid</t>
  </si>
  <si>
    <t>Mature</t>
  </si>
  <si>
    <t>Hubbard Brook</t>
  </si>
  <si>
    <t>HB Ca</t>
  </si>
  <si>
    <t>Jeffers Brook</t>
  </si>
  <si>
    <t>plot</t>
  </si>
  <si>
    <t xml:space="preserve">Spreadsheet last updated, Jan 20, 2015  </t>
  </si>
  <si>
    <t xml:space="preserve">MF: Melany Fisk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</si>
</sst>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2" fontId="0" fillId="0" borderId="0" xfId="0" applyNumberFormat="1"/>
    <xf numFmtId="0" fontId="16" fillId="0" borderId="0" xfId="0" applyFont="1"/>
    <xf numFmtId="1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errBars>
            <c:errBarType val="both"/>
            <c:errValType val="cust"/>
            <c:plus>
              <c:numRef>
                <c:f>'Resp 2014'!$L$69:$L$72</c:f>
                <c:numCache>
                  <c:formatCode>General</c:formatCode>
                  <c:ptCount val="4"/>
                  <c:pt idx="0">
                    <c:v>1.0998333231158399</c:v>
                  </c:pt>
                  <c:pt idx="1">
                    <c:v>1.2114268875839456</c:v>
                  </c:pt>
                  <c:pt idx="2">
                    <c:v>1.2471756105845937</c:v>
                  </c:pt>
                  <c:pt idx="3">
                    <c:v>1.8817016771992368</c:v>
                  </c:pt>
                </c:numCache>
              </c:numRef>
            </c:plus>
            <c:minus>
              <c:numRef>
                <c:f>'Resp 2014'!$L$69:$L$72</c:f>
                <c:numCache>
                  <c:formatCode>General</c:formatCode>
                  <c:ptCount val="4"/>
                  <c:pt idx="0">
                    <c:v>1.0998333231158399</c:v>
                  </c:pt>
                  <c:pt idx="1">
                    <c:v>1.2114268875839456</c:v>
                  </c:pt>
                  <c:pt idx="2">
                    <c:v>1.2471756105845937</c:v>
                  </c:pt>
                  <c:pt idx="3">
                    <c:v>1.8817016771992368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'Resp 2014'!$A$64:$A$67</c:f>
              <c:strCache>
                <c:ptCount val="4"/>
                <c:pt idx="0">
                  <c:v>Con</c:v>
                </c:pt>
                <c:pt idx="1">
                  <c:v>N</c:v>
                </c:pt>
                <c:pt idx="2">
                  <c:v>NP</c:v>
                </c:pt>
                <c:pt idx="3">
                  <c:v>P</c:v>
                </c:pt>
              </c:strCache>
            </c:strRef>
          </c:cat>
          <c:val>
            <c:numRef>
              <c:f>'Resp 2014'!$L$64:$L$67</c:f>
              <c:numCache>
                <c:formatCode>0.00</c:formatCode>
                <c:ptCount val="4"/>
                <c:pt idx="0">
                  <c:v>16.138547169040216</c:v>
                </c:pt>
                <c:pt idx="1">
                  <c:v>15.781053367886447</c:v>
                </c:pt>
                <c:pt idx="2">
                  <c:v>15.019771678718815</c:v>
                </c:pt>
                <c:pt idx="3">
                  <c:v>16.782409952652209</c:v>
                </c:pt>
              </c:numCache>
            </c:numRef>
          </c:val>
        </c:ser>
        <c:dLbls/>
        <c:gapWidth val="75"/>
        <c:axId val="74219520"/>
        <c:axId val="74221056"/>
      </c:barChart>
      <c:catAx>
        <c:axId val="742195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4221056"/>
        <c:crosses val="autoZero"/>
        <c:auto val="1"/>
        <c:lblAlgn val="ctr"/>
        <c:lblOffset val="100"/>
      </c:catAx>
      <c:valAx>
        <c:axId val="74221056"/>
        <c:scaling>
          <c:orientation val="minMax"/>
          <c:min val="0"/>
        </c:scaling>
        <c:axPos val="l"/>
        <c:numFmt formatCode="0" sourceLinked="0"/>
        <c:maj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421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errBars>
            <c:errBarType val="both"/>
            <c:errValType val="cust"/>
            <c:plus>
              <c:numRef>
                <c:f>'Resp 2014'!$Q$69:$Q$72</c:f>
                <c:numCache>
                  <c:formatCode>General</c:formatCode>
                  <c:ptCount val="4"/>
                  <c:pt idx="0">
                    <c:v>0.36063664099291665</c:v>
                  </c:pt>
                  <c:pt idx="1">
                    <c:v>0.20493539687667039</c:v>
                  </c:pt>
                  <c:pt idx="2">
                    <c:v>0.24000129124740593</c:v>
                  </c:pt>
                  <c:pt idx="3">
                    <c:v>0.33553853249193311</c:v>
                  </c:pt>
                </c:numCache>
              </c:numRef>
            </c:plus>
            <c:minus>
              <c:numRef>
                <c:f>'Resp 2014'!$Q$69:$Q$72</c:f>
                <c:numCache>
                  <c:formatCode>General</c:formatCode>
                  <c:ptCount val="4"/>
                  <c:pt idx="0">
                    <c:v>0.36063664099291665</c:v>
                  </c:pt>
                  <c:pt idx="1">
                    <c:v>0.20493539687667039</c:v>
                  </c:pt>
                  <c:pt idx="2">
                    <c:v>0.24000129124740593</c:v>
                  </c:pt>
                  <c:pt idx="3">
                    <c:v>0.33553853249193311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'Resp 2014'!$A$64:$A$67</c:f>
              <c:strCache>
                <c:ptCount val="4"/>
                <c:pt idx="0">
                  <c:v>Con</c:v>
                </c:pt>
                <c:pt idx="1">
                  <c:v>N</c:v>
                </c:pt>
                <c:pt idx="2">
                  <c:v>NP</c:v>
                </c:pt>
                <c:pt idx="3">
                  <c:v>P</c:v>
                </c:pt>
              </c:strCache>
            </c:strRef>
          </c:cat>
          <c:val>
            <c:numRef>
              <c:f>'Resp 2014'!$Q$64:$Q$67</c:f>
              <c:numCache>
                <c:formatCode>0.00</c:formatCode>
                <c:ptCount val="4"/>
                <c:pt idx="0">
                  <c:v>3.5366424711267723</c:v>
                </c:pt>
                <c:pt idx="1">
                  <c:v>3.3560212278594639</c:v>
                </c:pt>
                <c:pt idx="2">
                  <c:v>3.1278001150737529</c:v>
                </c:pt>
                <c:pt idx="3">
                  <c:v>3.7761357953293762</c:v>
                </c:pt>
              </c:numCache>
            </c:numRef>
          </c:val>
        </c:ser>
        <c:dLbls/>
        <c:gapWidth val="75"/>
        <c:axId val="74249728"/>
        <c:axId val="74251264"/>
      </c:barChart>
      <c:catAx>
        <c:axId val="742497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4251264"/>
        <c:crosses val="autoZero"/>
        <c:auto val="1"/>
        <c:lblAlgn val="ctr"/>
        <c:lblOffset val="100"/>
      </c:catAx>
      <c:valAx>
        <c:axId val="74251264"/>
        <c:scaling>
          <c:orientation val="minMax"/>
          <c:min val="0"/>
        </c:scaling>
        <c:axPos val="l"/>
        <c:numFmt formatCode="0.0" sourceLinked="0"/>
        <c:maj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424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errBars>
            <c:errBarType val="both"/>
            <c:errValType val="cust"/>
            <c:plus>
              <c:numRef>
                <c:f>'Resp 2014'!$V$69:$V$72</c:f>
                <c:numCache>
                  <c:formatCode>General</c:formatCode>
                  <c:ptCount val="4"/>
                  <c:pt idx="0">
                    <c:v>2.9176168714429098E-2</c:v>
                  </c:pt>
                  <c:pt idx="1">
                    <c:v>2.7606010822696089E-2</c:v>
                  </c:pt>
                  <c:pt idx="2">
                    <c:v>3.7213076592254597E-2</c:v>
                  </c:pt>
                  <c:pt idx="3">
                    <c:v>4.5659016863423649E-2</c:v>
                  </c:pt>
                </c:numCache>
              </c:numRef>
            </c:plus>
            <c:minus>
              <c:numRef>
                <c:f>'Resp 2014'!$V$69:$V$72</c:f>
                <c:numCache>
                  <c:formatCode>General</c:formatCode>
                  <c:ptCount val="4"/>
                  <c:pt idx="0">
                    <c:v>2.9176168714429098E-2</c:v>
                  </c:pt>
                  <c:pt idx="1">
                    <c:v>2.7606010822696089E-2</c:v>
                  </c:pt>
                  <c:pt idx="2">
                    <c:v>3.7213076592254597E-2</c:v>
                  </c:pt>
                  <c:pt idx="3">
                    <c:v>4.5659016863423649E-2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'Resp 2014'!$A$64:$A$67</c:f>
              <c:strCache>
                <c:ptCount val="4"/>
                <c:pt idx="0">
                  <c:v>Con</c:v>
                </c:pt>
                <c:pt idx="1">
                  <c:v>N</c:v>
                </c:pt>
                <c:pt idx="2">
                  <c:v>NP</c:v>
                </c:pt>
                <c:pt idx="3">
                  <c:v>P</c:v>
                </c:pt>
              </c:strCache>
            </c:strRef>
          </c:cat>
          <c:val>
            <c:numRef>
              <c:f>'Resp 2014'!$V$64:$V$67</c:f>
              <c:numCache>
                <c:formatCode>0.00</c:formatCode>
                <c:ptCount val="4"/>
                <c:pt idx="0">
                  <c:v>0.63786959398267962</c:v>
                </c:pt>
                <c:pt idx="1">
                  <c:v>0.57156184575252378</c:v>
                </c:pt>
                <c:pt idx="2">
                  <c:v>0.55581757773150275</c:v>
                </c:pt>
                <c:pt idx="3">
                  <c:v>0.65342259231917588</c:v>
                </c:pt>
              </c:numCache>
            </c:numRef>
          </c:val>
        </c:ser>
        <c:dLbls/>
        <c:gapWidth val="75"/>
        <c:axId val="71277184"/>
        <c:axId val="71283072"/>
      </c:barChart>
      <c:catAx>
        <c:axId val="712771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1283072"/>
        <c:crosses val="autoZero"/>
        <c:auto val="1"/>
        <c:lblAlgn val="ctr"/>
        <c:lblOffset val="100"/>
      </c:catAx>
      <c:valAx>
        <c:axId val="71283072"/>
        <c:scaling>
          <c:orientation val="minMax"/>
          <c:min val="0"/>
        </c:scaling>
        <c:axPos val="l"/>
        <c:numFmt formatCode="0.00" sourceLinked="0"/>
        <c:maj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1277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Oe horizon</a:t>
            </a:r>
          </a:p>
        </c:rich>
      </c:tx>
      <c:layout>
        <c:manualLayout>
          <c:xMode val="edge"/>
          <c:yMode val="edge"/>
          <c:x val="0.42195122484689412"/>
          <c:y val="1.3888888888888892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5865048118985128"/>
          <c:y val="4.2083333333333382E-2"/>
          <c:w val="0.81201618547681531"/>
          <c:h val="0.85051727909011376"/>
        </c:manualLayout>
      </c:layout>
      <c:scatterChart>
        <c:scatterStyle val="lineMarker"/>
        <c:ser>
          <c:idx val="0"/>
          <c:order val="0"/>
          <c:tx>
            <c:v>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25400">
                <a:solidFill>
                  <a:srgbClr val="002060"/>
                </a:solidFill>
              </a:ln>
              <a:effectLst/>
            </c:spPr>
          </c:marker>
          <c:xVal>
            <c:numRef>
              <c:f>RR!$AO$3:$AO$15</c:f>
              <c:numCache>
                <c:formatCode>General</c:formatCode>
                <c:ptCount val="13"/>
                <c:pt idx="0">
                  <c:v>15.956682413011432</c:v>
                </c:pt>
                <c:pt idx="1">
                  <c:v>16.824534677664076</c:v>
                </c:pt>
                <c:pt idx="2">
                  <c:v>30.685723466803879</c:v>
                </c:pt>
                <c:pt idx="3">
                  <c:v>18.081762355083086</c:v>
                </c:pt>
                <c:pt idx="4">
                  <c:v>23.112507973020286</c:v>
                </c:pt>
                <c:pt idx="5">
                  <c:v>36.900477761604911</c:v>
                </c:pt>
                <c:pt idx="6">
                  <c:v>10.163233643906119</c:v>
                </c:pt>
                <c:pt idx="7">
                  <c:v>8.9041691391564672</c:v>
                </c:pt>
                <c:pt idx="8">
                  <c:v>17.453858608693999</c:v>
                </c:pt>
                <c:pt idx="9">
                  <c:v>21.54896284739733</c:v>
                </c:pt>
                <c:pt idx="10">
                  <c:v>21.629849732719336</c:v>
                </c:pt>
                <c:pt idx="11">
                  <c:v>18.518841285960651</c:v>
                </c:pt>
                <c:pt idx="12">
                  <c:v>23.392667638014359</c:v>
                </c:pt>
              </c:numCache>
            </c:numRef>
          </c:xVal>
          <c:yVal>
            <c:numRef>
              <c:f>RR!$AC$3:$AC$15</c:f>
              <c:numCache>
                <c:formatCode>0.00</c:formatCode>
                <c:ptCount val="13"/>
                <c:pt idx="0">
                  <c:v>-38.148430649436207</c:v>
                </c:pt>
                <c:pt idx="1">
                  <c:v>12.429728835978899</c:v>
                </c:pt>
                <c:pt idx="2">
                  <c:v>12.498396366158181</c:v>
                </c:pt>
                <c:pt idx="3">
                  <c:v>7.7266738952415119</c:v>
                </c:pt>
                <c:pt idx="4">
                  <c:v>-10.6474770630135</c:v>
                </c:pt>
                <c:pt idx="5">
                  <c:v>15.182965732339435</c:v>
                </c:pt>
                <c:pt idx="6">
                  <c:v>7.1336865715588074</c:v>
                </c:pt>
                <c:pt idx="7">
                  <c:v>31.527394726481056</c:v>
                </c:pt>
                <c:pt idx="8">
                  <c:v>27.38237074502603</c:v>
                </c:pt>
                <c:pt idx="9">
                  <c:v>2.9149974464232722</c:v>
                </c:pt>
                <c:pt idx="10">
                  <c:v>-2.9519500315262901</c:v>
                </c:pt>
                <c:pt idx="11">
                  <c:v>-42.241507720976536</c:v>
                </c:pt>
                <c:pt idx="12">
                  <c:v>-10.621552821315808</c:v>
                </c:pt>
              </c:numCache>
            </c:numRef>
          </c:yVal>
        </c:ser>
        <c:ser>
          <c:idx val="1"/>
          <c:order val="1"/>
          <c:tx>
            <c:v>N+P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25400">
                <a:solidFill>
                  <a:srgbClr val="7030A0"/>
                </a:solidFill>
              </a:ln>
              <a:effectLst/>
            </c:spPr>
          </c:marker>
          <c:xVal>
            <c:numRef>
              <c:f>RR!$AO$3:$AO$15</c:f>
              <c:numCache>
                <c:formatCode>General</c:formatCode>
                <c:ptCount val="13"/>
                <c:pt idx="0">
                  <c:v>15.956682413011432</c:v>
                </c:pt>
                <c:pt idx="1">
                  <c:v>16.824534677664076</c:v>
                </c:pt>
                <c:pt idx="2">
                  <c:v>30.685723466803879</c:v>
                </c:pt>
                <c:pt idx="3">
                  <c:v>18.081762355083086</c:v>
                </c:pt>
                <c:pt idx="4">
                  <c:v>23.112507973020286</c:v>
                </c:pt>
                <c:pt idx="5">
                  <c:v>36.900477761604911</c:v>
                </c:pt>
                <c:pt idx="6">
                  <c:v>10.163233643906119</c:v>
                </c:pt>
                <c:pt idx="7">
                  <c:v>8.9041691391564672</c:v>
                </c:pt>
                <c:pt idx="8">
                  <c:v>17.453858608693999</c:v>
                </c:pt>
                <c:pt idx="9">
                  <c:v>21.54896284739733</c:v>
                </c:pt>
                <c:pt idx="10">
                  <c:v>21.629849732719336</c:v>
                </c:pt>
                <c:pt idx="11">
                  <c:v>18.518841285960651</c:v>
                </c:pt>
                <c:pt idx="12">
                  <c:v>23.392667638014359</c:v>
                </c:pt>
              </c:numCache>
            </c:numRef>
          </c:xVal>
          <c:yVal>
            <c:numRef>
              <c:f>RR!$AD$3:$AD$15</c:f>
              <c:numCache>
                <c:formatCode>0.00</c:formatCode>
                <c:ptCount val="13"/>
                <c:pt idx="0">
                  <c:v>-46.751080499734101</c:v>
                </c:pt>
                <c:pt idx="1">
                  <c:v>4.0577377824488243</c:v>
                </c:pt>
                <c:pt idx="2">
                  <c:v>-23.989813756653263</c:v>
                </c:pt>
                <c:pt idx="3">
                  <c:v>15.046742584045033</c:v>
                </c:pt>
                <c:pt idx="4">
                  <c:v>-15.964894990213791</c:v>
                </c:pt>
                <c:pt idx="5">
                  <c:v>32.483231007586404</c:v>
                </c:pt>
                <c:pt idx="6">
                  <c:v>15.671991784021206</c:v>
                </c:pt>
                <c:pt idx="7">
                  <c:v>-2.7902416974571977</c:v>
                </c:pt>
                <c:pt idx="8">
                  <c:v>35.253977453950853</c:v>
                </c:pt>
                <c:pt idx="9">
                  <c:v>24.070822118362852</c:v>
                </c:pt>
                <c:pt idx="10">
                  <c:v>18.203933126853659</c:v>
                </c:pt>
                <c:pt idx="11">
                  <c:v>0.46459426681248084</c:v>
                </c:pt>
                <c:pt idx="12">
                  <c:v>14.706139208794806</c:v>
                </c:pt>
              </c:numCache>
            </c:numRef>
          </c:yVal>
        </c:ser>
        <c:ser>
          <c:idx val="2"/>
          <c:order val="2"/>
          <c:tx>
            <c:v>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25400">
                <a:solidFill>
                  <a:srgbClr val="FF0000">
                    <a:alpha val="99000"/>
                  </a:srgbClr>
                </a:solidFill>
              </a:ln>
              <a:effectLst/>
            </c:spPr>
          </c:marker>
          <c:xVal>
            <c:numRef>
              <c:f>RR!$AO$3:$AO$15</c:f>
              <c:numCache>
                <c:formatCode>General</c:formatCode>
                <c:ptCount val="13"/>
                <c:pt idx="0">
                  <c:v>15.956682413011432</c:v>
                </c:pt>
                <c:pt idx="1">
                  <c:v>16.824534677664076</c:v>
                </c:pt>
                <c:pt idx="2">
                  <c:v>30.685723466803879</c:v>
                </c:pt>
                <c:pt idx="3">
                  <c:v>18.081762355083086</c:v>
                </c:pt>
                <c:pt idx="4">
                  <c:v>23.112507973020286</c:v>
                </c:pt>
                <c:pt idx="5">
                  <c:v>36.900477761604911</c:v>
                </c:pt>
                <c:pt idx="6">
                  <c:v>10.163233643906119</c:v>
                </c:pt>
                <c:pt idx="7">
                  <c:v>8.9041691391564672</c:v>
                </c:pt>
                <c:pt idx="8">
                  <c:v>17.453858608693999</c:v>
                </c:pt>
                <c:pt idx="9">
                  <c:v>21.54896284739733</c:v>
                </c:pt>
                <c:pt idx="10">
                  <c:v>21.629849732719336</c:v>
                </c:pt>
                <c:pt idx="11">
                  <c:v>18.518841285960651</c:v>
                </c:pt>
                <c:pt idx="12">
                  <c:v>23.392667638014359</c:v>
                </c:pt>
              </c:numCache>
            </c:numRef>
          </c:xVal>
          <c:yVal>
            <c:numRef>
              <c:f>RR!$AE$3:$AE$15</c:f>
              <c:numCache>
                <c:formatCode>0.00</c:formatCode>
                <c:ptCount val="13"/>
                <c:pt idx="0">
                  <c:v>6.4677912851499135</c:v>
                </c:pt>
                <c:pt idx="1">
                  <c:v>-14.193114852885236</c:v>
                </c:pt>
                <c:pt idx="2">
                  <c:v>-0.75934275902680359</c:v>
                </c:pt>
                <c:pt idx="3">
                  <c:v>-43.138390749303198</c:v>
                </c:pt>
                <c:pt idx="4">
                  <c:v>-21.038438323019466</c:v>
                </c:pt>
                <c:pt idx="5">
                  <c:v>43.48416278060887</c:v>
                </c:pt>
                <c:pt idx="6">
                  <c:v>-20.825304284162058</c:v>
                </c:pt>
                <c:pt idx="7">
                  <c:v>16.370017508663441</c:v>
                </c:pt>
                <c:pt idx="8">
                  <c:v>12.418808327188843</c:v>
                </c:pt>
                <c:pt idx="9">
                  <c:v>43.349420532477332</c:v>
                </c:pt>
                <c:pt idx="10">
                  <c:v>28.372912714791781</c:v>
                </c:pt>
                <c:pt idx="11">
                  <c:v>-93.050946284408838</c:v>
                </c:pt>
                <c:pt idx="12">
                  <c:v>-36.694053354480253</c:v>
                </c:pt>
              </c:numCache>
            </c:numRef>
          </c:yVal>
        </c:ser>
        <c:dLbls/>
        <c:axId val="80112256"/>
        <c:axId val="80118528"/>
      </c:scatterChart>
      <c:valAx>
        <c:axId val="80112256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Oe pretreatment net N min (ug/g/d)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0118528"/>
        <c:crosses val="autoZero"/>
        <c:crossBetween val="midCat"/>
      </c:valAx>
      <c:valAx>
        <c:axId val="80118528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Oe RR </a:t>
                </a:r>
              </a:p>
            </c:rich>
          </c:tx>
          <c:layout>
            <c:manualLayout>
              <c:xMode val="edge"/>
              <c:yMode val="edge"/>
              <c:x val="1.6638888888888894E-2"/>
              <c:y val="0.35161271507728203"/>
            </c:manualLayout>
          </c:layout>
          <c:spPr>
            <a:noFill/>
            <a:ln>
              <a:noFill/>
            </a:ln>
            <a:effectLst/>
          </c:spPr>
        </c:title>
        <c:numFmt formatCode="0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0112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437073490813654"/>
          <c:y val="0.73950131233595795"/>
          <c:w val="0.38084755030621176"/>
          <c:h val="0.14570027704870225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Oa horizon</a:t>
            </a:r>
          </a:p>
        </c:rich>
      </c:tx>
      <c:layout>
        <c:manualLayout>
          <c:xMode val="edge"/>
          <c:yMode val="edge"/>
          <c:x val="0.42195122484689412"/>
          <c:y val="1.3888888888888892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5865048118985128"/>
          <c:y val="4.2083333333333382E-2"/>
          <c:w val="0.81201618547681531"/>
          <c:h val="0.85051727909011376"/>
        </c:manualLayout>
      </c:layout>
      <c:scatterChart>
        <c:scatterStyle val="lineMarker"/>
        <c:ser>
          <c:idx val="0"/>
          <c:order val="0"/>
          <c:tx>
            <c:v>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25400">
                <a:solidFill>
                  <a:srgbClr val="002060"/>
                </a:solidFill>
              </a:ln>
              <a:effectLst/>
            </c:spPr>
          </c:marker>
          <c:xVal>
            <c:numRef>
              <c:f>RR!$AP$3:$AP$15</c:f>
              <c:numCache>
                <c:formatCode>General</c:formatCode>
                <c:ptCount val="13"/>
                <c:pt idx="0">
                  <c:v>9.917324724837302</c:v>
                </c:pt>
                <c:pt idx="1">
                  <c:v>6.1740681864799392</c:v>
                </c:pt>
                <c:pt idx="2">
                  <c:v>9.1123996252806059</c:v>
                </c:pt>
                <c:pt idx="3">
                  <c:v>7.7988029903171832</c:v>
                </c:pt>
                <c:pt idx="4">
                  <c:v>8.844229969387575</c:v>
                </c:pt>
                <c:pt idx="5">
                  <c:v>7.8852568439861503</c:v>
                </c:pt>
                <c:pt idx="6">
                  <c:v>4.5442563108305372</c:v>
                </c:pt>
                <c:pt idx="7">
                  <c:v>4.0987462510284445</c:v>
                </c:pt>
                <c:pt idx="8">
                  <c:v>8.3041324095881652</c:v>
                </c:pt>
                <c:pt idx="9">
                  <c:v>7.3737225980584178</c:v>
                </c:pt>
                <c:pt idx="10">
                  <c:v>8.0035364645138323</c:v>
                </c:pt>
                <c:pt idx="11">
                  <c:v>5.5665548293604106</c:v>
                </c:pt>
                <c:pt idx="12">
                  <c:v>7.3633121080808479</c:v>
                </c:pt>
              </c:numCache>
            </c:numRef>
          </c:xVal>
          <c:yVal>
            <c:numRef>
              <c:f>RR!$AG$3:$AG$15</c:f>
              <c:numCache>
                <c:formatCode>0.00</c:formatCode>
                <c:ptCount val="13"/>
                <c:pt idx="0">
                  <c:v>34.472162446514339</c:v>
                </c:pt>
                <c:pt idx="1">
                  <c:v>35.613026519830889</c:v>
                </c:pt>
                <c:pt idx="2">
                  <c:v>-87.465114637587888</c:v>
                </c:pt>
                <c:pt idx="3">
                  <c:v>-7.7283174481687702</c:v>
                </c:pt>
                <c:pt idx="4">
                  <c:v>-3.9603876536882923</c:v>
                </c:pt>
                <c:pt idx="5">
                  <c:v>-21.432682919812663</c:v>
                </c:pt>
                <c:pt idx="6">
                  <c:v>-20.881263778634985</c:v>
                </c:pt>
                <c:pt idx="7">
                  <c:v>15.38994223275742</c:v>
                </c:pt>
                <c:pt idx="8">
                  <c:v>8.5622870251395096</c:v>
                </c:pt>
                <c:pt idx="9">
                  <c:v>12.141411497158296</c:v>
                </c:pt>
                <c:pt idx="10">
                  <c:v>0.13589568124324902</c:v>
                </c:pt>
                <c:pt idx="11">
                  <c:v>-8.1951397811127507</c:v>
                </c:pt>
                <c:pt idx="12">
                  <c:v>17.305107704399919</c:v>
                </c:pt>
              </c:numCache>
            </c:numRef>
          </c:yVal>
        </c:ser>
        <c:ser>
          <c:idx val="1"/>
          <c:order val="1"/>
          <c:tx>
            <c:v>N+P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25400">
                <a:solidFill>
                  <a:srgbClr val="7030A0"/>
                </a:solidFill>
              </a:ln>
              <a:effectLst/>
            </c:spPr>
          </c:marker>
          <c:xVal>
            <c:numRef>
              <c:f>RR!$AP$3:$AP$15</c:f>
              <c:numCache>
                <c:formatCode>General</c:formatCode>
                <c:ptCount val="13"/>
                <c:pt idx="0">
                  <c:v>9.917324724837302</c:v>
                </c:pt>
                <c:pt idx="1">
                  <c:v>6.1740681864799392</c:v>
                </c:pt>
                <c:pt idx="2">
                  <c:v>9.1123996252806059</c:v>
                </c:pt>
                <c:pt idx="3">
                  <c:v>7.7988029903171832</c:v>
                </c:pt>
                <c:pt idx="4">
                  <c:v>8.844229969387575</c:v>
                </c:pt>
                <c:pt idx="5">
                  <c:v>7.8852568439861503</c:v>
                </c:pt>
                <c:pt idx="6">
                  <c:v>4.5442563108305372</c:v>
                </c:pt>
                <c:pt idx="7">
                  <c:v>4.0987462510284445</c:v>
                </c:pt>
                <c:pt idx="8">
                  <c:v>8.3041324095881652</c:v>
                </c:pt>
                <c:pt idx="9">
                  <c:v>7.3737225980584178</c:v>
                </c:pt>
                <c:pt idx="10">
                  <c:v>8.0035364645138323</c:v>
                </c:pt>
                <c:pt idx="11">
                  <c:v>5.5665548293604106</c:v>
                </c:pt>
                <c:pt idx="12">
                  <c:v>7.3633121080808479</c:v>
                </c:pt>
              </c:numCache>
            </c:numRef>
          </c:xVal>
          <c:yVal>
            <c:numRef>
              <c:f>RR!$AH$3:$AH$15</c:f>
              <c:numCache>
                <c:formatCode>0.00</c:formatCode>
                <c:ptCount val="13"/>
                <c:pt idx="0">
                  <c:v>9.170239243387087</c:v>
                </c:pt>
                <c:pt idx="1">
                  <c:v>26.181289635248163</c:v>
                </c:pt>
                <c:pt idx="2">
                  <c:v>-71.328402156617273</c:v>
                </c:pt>
                <c:pt idx="3">
                  <c:v>9.5399393946149083</c:v>
                </c:pt>
                <c:pt idx="4">
                  <c:v>25.284637171882451</c:v>
                </c:pt>
                <c:pt idx="5">
                  <c:v>-12.94450994150777</c:v>
                </c:pt>
                <c:pt idx="6">
                  <c:v>23.387220507387799</c:v>
                </c:pt>
                <c:pt idx="7">
                  <c:v>19.987029455118162</c:v>
                </c:pt>
                <c:pt idx="8">
                  <c:v>43.543047640274331</c:v>
                </c:pt>
                <c:pt idx="9">
                  <c:v>6.4259334168387321</c:v>
                </c:pt>
                <c:pt idx="10">
                  <c:v>12.080050909822718</c:v>
                </c:pt>
                <c:pt idx="11">
                  <c:v>17.824744467314936</c:v>
                </c:pt>
                <c:pt idx="12">
                  <c:v>-30.815844632974677</c:v>
                </c:pt>
              </c:numCache>
            </c:numRef>
          </c:yVal>
        </c:ser>
        <c:ser>
          <c:idx val="2"/>
          <c:order val="2"/>
          <c:tx>
            <c:v>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25400">
                <a:solidFill>
                  <a:srgbClr val="FF0000">
                    <a:alpha val="99000"/>
                  </a:srgbClr>
                </a:solidFill>
              </a:ln>
              <a:effectLst/>
            </c:spPr>
          </c:marker>
          <c:xVal>
            <c:numRef>
              <c:f>RR!$AP$3:$AP$15</c:f>
              <c:numCache>
                <c:formatCode>General</c:formatCode>
                <c:ptCount val="13"/>
                <c:pt idx="0">
                  <c:v>9.917324724837302</c:v>
                </c:pt>
                <c:pt idx="1">
                  <c:v>6.1740681864799392</c:v>
                </c:pt>
                <c:pt idx="2">
                  <c:v>9.1123996252806059</c:v>
                </c:pt>
                <c:pt idx="3">
                  <c:v>7.7988029903171832</c:v>
                </c:pt>
                <c:pt idx="4">
                  <c:v>8.844229969387575</c:v>
                </c:pt>
                <c:pt idx="5">
                  <c:v>7.8852568439861503</c:v>
                </c:pt>
                <c:pt idx="6">
                  <c:v>4.5442563108305372</c:v>
                </c:pt>
                <c:pt idx="7">
                  <c:v>4.0987462510284445</c:v>
                </c:pt>
                <c:pt idx="8">
                  <c:v>8.3041324095881652</c:v>
                </c:pt>
                <c:pt idx="9">
                  <c:v>7.3737225980584178</c:v>
                </c:pt>
                <c:pt idx="10">
                  <c:v>8.0035364645138323</c:v>
                </c:pt>
                <c:pt idx="11">
                  <c:v>5.5665548293604106</c:v>
                </c:pt>
                <c:pt idx="12">
                  <c:v>7.3633121080808479</c:v>
                </c:pt>
              </c:numCache>
            </c:numRef>
          </c:xVal>
          <c:yVal>
            <c:numRef>
              <c:f>RR!$AI$3:$AI$15</c:f>
              <c:numCache>
                <c:formatCode>0.00</c:formatCode>
                <c:ptCount val="13"/>
                <c:pt idx="0">
                  <c:v>44.920563670353083</c:v>
                </c:pt>
                <c:pt idx="1">
                  <c:v>12.056721324760986</c:v>
                </c:pt>
                <c:pt idx="2">
                  <c:v>-129.01663544879094</c:v>
                </c:pt>
                <c:pt idx="3">
                  <c:v>-39.18243116290104</c:v>
                </c:pt>
                <c:pt idx="4">
                  <c:v>14.70464053840162</c:v>
                </c:pt>
                <c:pt idx="5">
                  <c:v>5.9390949881511741</c:v>
                </c:pt>
                <c:pt idx="6">
                  <c:v>-3.5642534876632874</c:v>
                </c:pt>
                <c:pt idx="7">
                  <c:v>-2.4118588694714718</c:v>
                </c:pt>
                <c:pt idx="8">
                  <c:v>6.332736476068372</c:v>
                </c:pt>
                <c:pt idx="9">
                  <c:v>9.7738575753211734</c:v>
                </c:pt>
                <c:pt idx="10">
                  <c:v>-32.254484161982298</c:v>
                </c:pt>
                <c:pt idx="11">
                  <c:v>-62.255633382932821</c:v>
                </c:pt>
                <c:pt idx="12">
                  <c:v>-10.959138113909049</c:v>
                </c:pt>
              </c:numCache>
            </c:numRef>
          </c:yVal>
        </c:ser>
        <c:dLbls/>
        <c:axId val="80158080"/>
        <c:axId val="80172544"/>
      </c:scatterChart>
      <c:valAx>
        <c:axId val="80158080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Oa pretreatment net N min (ug/g/d)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0172544"/>
        <c:crosses val="autoZero"/>
        <c:crossBetween val="midCat"/>
      </c:valAx>
      <c:valAx>
        <c:axId val="80172544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Oa RR </a:t>
                </a:r>
              </a:p>
            </c:rich>
          </c:tx>
          <c:layout>
            <c:manualLayout>
              <c:xMode val="edge"/>
              <c:yMode val="edge"/>
              <c:x val="1.6638888888888894E-2"/>
              <c:y val="0.35161271507728203"/>
            </c:manualLayout>
          </c:layout>
          <c:spPr>
            <a:noFill/>
            <a:ln>
              <a:noFill/>
            </a:ln>
            <a:effectLst/>
          </c:spPr>
        </c:title>
        <c:numFmt formatCode="0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01580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437073490813654"/>
          <c:y val="0.73950131233595795"/>
          <c:w val="0.38084755030621176"/>
          <c:h val="0.14570027704870225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Mineral horizon</a:t>
            </a:r>
          </a:p>
        </c:rich>
      </c:tx>
      <c:layout>
        <c:manualLayout>
          <c:xMode val="edge"/>
          <c:yMode val="edge"/>
          <c:x val="0.42195122484689412"/>
          <c:y val="1.3888888888888892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5865048118985128"/>
          <c:y val="4.2083333333333382E-2"/>
          <c:w val="0.81201618547681531"/>
          <c:h val="0.85051727909011376"/>
        </c:manualLayout>
      </c:layout>
      <c:scatterChart>
        <c:scatterStyle val="lineMarker"/>
        <c:ser>
          <c:idx val="0"/>
          <c:order val="0"/>
          <c:tx>
            <c:v>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25400">
                <a:solidFill>
                  <a:srgbClr val="002060"/>
                </a:solidFill>
              </a:ln>
              <a:effectLst/>
            </c:spPr>
          </c:marker>
          <c:xVal>
            <c:numRef>
              <c:f>RR!$AQ$3:$AQ$15</c:f>
              <c:numCache>
                <c:formatCode>General</c:formatCode>
                <c:ptCount val="13"/>
                <c:pt idx="0">
                  <c:v>0.33776057321129838</c:v>
                </c:pt>
                <c:pt idx="1">
                  <c:v>0.30614947748812749</c:v>
                </c:pt>
                <c:pt idx="2">
                  <c:v>0.4640498162977994</c:v>
                </c:pt>
                <c:pt idx="3">
                  <c:v>0.38393927680498868</c:v>
                </c:pt>
                <c:pt idx="4">
                  <c:v>0.45358233779866874</c:v>
                </c:pt>
                <c:pt idx="5">
                  <c:v>0.48849747598165139</c:v>
                </c:pt>
                <c:pt idx="6">
                  <c:v>0.36009752802838979</c:v>
                </c:pt>
                <c:pt idx="7">
                  <c:v>0.26863339987207802</c:v>
                </c:pt>
                <c:pt idx="8">
                  <c:v>0.38</c:v>
                </c:pt>
                <c:pt idx="9">
                  <c:v>0.59115743927938136</c:v>
                </c:pt>
                <c:pt idx="10">
                  <c:v>0.54056916785175668</c:v>
                </c:pt>
                <c:pt idx="11">
                  <c:v>0.57856079246075853</c:v>
                </c:pt>
                <c:pt idx="12">
                  <c:v>0.70589159313354166</c:v>
                </c:pt>
              </c:numCache>
            </c:numRef>
          </c:xVal>
          <c:yVal>
            <c:numRef>
              <c:f>RR!$AK$3:$AK$15</c:f>
              <c:numCache>
                <c:formatCode>General</c:formatCode>
                <c:ptCount val="13"/>
                <c:pt idx="0">
                  <c:v>10.065296339527171</c:v>
                </c:pt>
                <c:pt idx="1">
                  <c:v>-16.832465117708466</c:v>
                </c:pt>
                <c:pt idx="2">
                  <c:v>12.749743905593942</c:v>
                </c:pt>
                <c:pt idx="3">
                  <c:v>5.4274806966518918</c:v>
                </c:pt>
                <c:pt idx="4">
                  <c:v>3.7924296020511359</c:v>
                </c:pt>
                <c:pt idx="5">
                  <c:v>40.330601157864855</c:v>
                </c:pt>
                <c:pt idx="6">
                  <c:v>1.9726494340642202</c:v>
                </c:pt>
                <c:pt idx="7">
                  <c:v>20.78012281789881</c:v>
                </c:pt>
                <c:pt idx="8">
                  <c:v>29.310374068485206</c:v>
                </c:pt>
                <c:pt idx="9">
                  <c:v>-9.4218107168681211</c:v>
                </c:pt>
                <c:pt idx="10">
                  <c:v>-5.1253023891702085</c:v>
                </c:pt>
                <c:pt idx="11">
                  <c:v>2.7154409721554646</c:v>
                </c:pt>
                <c:pt idx="12">
                  <c:v>21.855229676105989</c:v>
                </c:pt>
              </c:numCache>
            </c:numRef>
          </c:yVal>
        </c:ser>
        <c:ser>
          <c:idx val="1"/>
          <c:order val="1"/>
          <c:tx>
            <c:v>N+P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25400">
                <a:solidFill>
                  <a:srgbClr val="7030A0"/>
                </a:solidFill>
              </a:ln>
              <a:effectLst/>
            </c:spPr>
          </c:marker>
          <c:xVal>
            <c:numRef>
              <c:f>RR!$AQ$3:$AQ$15</c:f>
              <c:numCache>
                <c:formatCode>General</c:formatCode>
                <c:ptCount val="13"/>
                <c:pt idx="0">
                  <c:v>0.33776057321129838</c:v>
                </c:pt>
                <c:pt idx="1">
                  <c:v>0.30614947748812749</c:v>
                </c:pt>
                <c:pt idx="2">
                  <c:v>0.4640498162977994</c:v>
                </c:pt>
                <c:pt idx="3">
                  <c:v>0.38393927680498868</c:v>
                </c:pt>
                <c:pt idx="4">
                  <c:v>0.45358233779866874</c:v>
                </c:pt>
                <c:pt idx="5">
                  <c:v>0.48849747598165139</c:v>
                </c:pt>
                <c:pt idx="6">
                  <c:v>0.36009752802838979</c:v>
                </c:pt>
                <c:pt idx="7">
                  <c:v>0.26863339987207802</c:v>
                </c:pt>
                <c:pt idx="8">
                  <c:v>0.38</c:v>
                </c:pt>
                <c:pt idx="9">
                  <c:v>0.59115743927938136</c:v>
                </c:pt>
                <c:pt idx="10">
                  <c:v>0.54056916785175668</c:v>
                </c:pt>
                <c:pt idx="11">
                  <c:v>0.57856079246075853</c:v>
                </c:pt>
                <c:pt idx="12">
                  <c:v>0.70589159313354166</c:v>
                </c:pt>
              </c:numCache>
            </c:numRef>
          </c:xVal>
          <c:yVal>
            <c:numRef>
              <c:f>RR!$AL$3:$AL$15</c:f>
              <c:numCache>
                <c:formatCode>General</c:formatCode>
                <c:ptCount val="13"/>
                <c:pt idx="0">
                  <c:v>9.0695293179997716</c:v>
                </c:pt>
                <c:pt idx="1">
                  <c:v>-7.4973928799636838</c:v>
                </c:pt>
                <c:pt idx="2">
                  <c:v>24.179025303494363</c:v>
                </c:pt>
                <c:pt idx="3">
                  <c:v>41.65314041660293</c:v>
                </c:pt>
                <c:pt idx="4">
                  <c:v>9.1006535094006296</c:v>
                </c:pt>
                <c:pt idx="5">
                  <c:v>44.607909913624013</c:v>
                </c:pt>
                <c:pt idx="6">
                  <c:v>1.906027889767389</c:v>
                </c:pt>
                <c:pt idx="7">
                  <c:v>20.716085917949943</c:v>
                </c:pt>
                <c:pt idx="8">
                  <c:v>22.795644495534301</c:v>
                </c:pt>
                <c:pt idx="9">
                  <c:v>8.5673145252666689</c:v>
                </c:pt>
                <c:pt idx="10">
                  <c:v>-10.022728020748119</c:v>
                </c:pt>
                <c:pt idx="11">
                  <c:v>2.6177639133589818</c:v>
                </c:pt>
                <c:pt idx="12">
                  <c:v>-9.3999761165478475</c:v>
                </c:pt>
              </c:numCache>
            </c:numRef>
          </c:yVal>
        </c:ser>
        <c:ser>
          <c:idx val="2"/>
          <c:order val="2"/>
          <c:tx>
            <c:v>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25400">
                <a:solidFill>
                  <a:srgbClr val="FF0000">
                    <a:alpha val="99000"/>
                  </a:srgbClr>
                </a:solidFill>
              </a:ln>
              <a:effectLst/>
            </c:spPr>
          </c:marker>
          <c:xVal>
            <c:numRef>
              <c:f>RR!$AQ$3:$AQ$15</c:f>
              <c:numCache>
                <c:formatCode>General</c:formatCode>
                <c:ptCount val="13"/>
                <c:pt idx="0">
                  <c:v>0.33776057321129838</c:v>
                </c:pt>
                <c:pt idx="1">
                  <c:v>0.30614947748812749</c:v>
                </c:pt>
                <c:pt idx="2">
                  <c:v>0.4640498162977994</c:v>
                </c:pt>
                <c:pt idx="3">
                  <c:v>0.38393927680498868</c:v>
                </c:pt>
                <c:pt idx="4">
                  <c:v>0.45358233779866874</c:v>
                </c:pt>
                <c:pt idx="5">
                  <c:v>0.48849747598165139</c:v>
                </c:pt>
                <c:pt idx="6">
                  <c:v>0.36009752802838979</c:v>
                </c:pt>
                <c:pt idx="7">
                  <c:v>0.26863339987207802</c:v>
                </c:pt>
                <c:pt idx="8">
                  <c:v>0.38</c:v>
                </c:pt>
                <c:pt idx="9">
                  <c:v>0.59115743927938136</c:v>
                </c:pt>
                <c:pt idx="10">
                  <c:v>0.54056916785175668</c:v>
                </c:pt>
                <c:pt idx="11">
                  <c:v>0.57856079246075853</c:v>
                </c:pt>
                <c:pt idx="12">
                  <c:v>0.70589159313354166</c:v>
                </c:pt>
              </c:numCache>
            </c:numRef>
          </c:xVal>
          <c:yVal>
            <c:numRef>
              <c:f>RR!$AM$3:$AM$15</c:f>
              <c:numCache>
                <c:formatCode>General</c:formatCode>
                <c:ptCount val="13"/>
                <c:pt idx="0">
                  <c:v>16.78504571419899</c:v>
                </c:pt>
                <c:pt idx="1">
                  <c:v>-36.641295116309323</c:v>
                </c:pt>
                <c:pt idx="2">
                  <c:v>20.263176923381117</c:v>
                </c:pt>
                <c:pt idx="3">
                  <c:v>21.314662500136166</c:v>
                </c:pt>
                <c:pt idx="4">
                  <c:v>2.8771874576427852</c:v>
                </c:pt>
                <c:pt idx="5">
                  <c:v>1.3568024391111766</c:v>
                </c:pt>
                <c:pt idx="6">
                  <c:v>-30.92658922070466</c:v>
                </c:pt>
                <c:pt idx="7">
                  <c:v>9.4632222313865384</c:v>
                </c:pt>
                <c:pt idx="8">
                  <c:v>6.2369119668117339</c:v>
                </c:pt>
                <c:pt idx="9">
                  <c:v>-1.7944274834217382</c:v>
                </c:pt>
                <c:pt idx="10">
                  <c:v>-21.523266940307582</c:v>
                </c:pt>
                <c:pt idx="11">
                  <c:v>-30.816145177395004</c:v>
                </c:pt>
                <c:pt idx="12">
                  <c:v>4.3840305352342765</c:v>
                </c:pt>
              </c:numCache>
            </c:numRef>
          </c:yVal>
        </c:ser>
        <c:dLbls/>
        <c:axId val="75838208"/>
        <c:axId val="80194944"/>
      </c:scatterChart>
      <c:valAx>
        <c:axId val="75838208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Mineral pretreatment net N min (ug/g/d)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0194944"/>
        <c:crosses val="autoZero"/>
        <c:crossBetween val="midCat"/>
      </c:valAx>
      <c:valAx>
        <c:axId val="80194944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Mineral RR </a:t>
                </a:r>
              </a:p>
            </c:rich>
          </c:tx>
          <c:layout>
            <c:manualLayout>
              <c:xMode val="edge"/>
              <c:yMode val="edge"/>
              <c:x val="1.6638888888888894E-2"/>
              <c:y val="0.35161271507728203"/>
            </c:manualLayout>
          </c:layout>
          <c:spPr>
            <a:noFill/>
            <a:ln>
              <a:noFill/>
            </a:ln>
            <a:effectLst/>
          </c:spPr>
        </c:title>
        <c:numFmt formatCode="0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58382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437073490813654"/>
          <c:y val="0.73950131233595795"/>
          <c:w val="0.38084755030621176"/>
          <c:h val="0.14570027704870225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Mineral horizon</a:t>
            </a:r>
          </a:p>
        </c:rich>
      </c:tx>
      <c:layout>
        <c:manualLayout>
          <c:xMode val="edge"/>
          <c:yMode val="edge"/>
          <c:x val="0.42195122484689412"/>
          <c:y val="1.3888888888888892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5865048118985128"/>
          <c:y val="4.2083333333333382E-2"/>
          <c:w val="0.81201618547681531"/>
          <c:h val="0.85051727909011376"/>
        </c:manualLayout>
      </c:layout>
      <c:scatterChart>
        <c:scatterStyle val="lineMarker"/>
        <c:ser>
          <c:idx val="0"/>
          <c:order val="0"/>
          <c:tx>
            <c:v>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25400">
                <a:solidFill>
                  <a:srgbClr val="002060"/>
                </a:solidFill>
              </a:ln>
              <a:effectLst/>
            </c:spPr>
          </c:marker>
          <c:xVal>
            <c:numRef>
              <c:f>RR!$AQ$3:$AQ$15</c:f>
              <c:numCache>
                <c:formatCode>General</c:formatCode>
                <c:ptCount val="13"/>
                <c:pt idx="0">
                  <c:v>0.33776057321129838</c:v>
                </c:pt>
                <c:pt idx="1">
                  <c:v>0.30614947748812749</c:v>
                </c:pt>
                <c:pt idx="2">
                  <c:v>0.4640498162977994</c:v>
                </c:pt>
                <c:pt idx="3">
                  <c:v>0.38393927680498868</c:v>
                </c:pt>
                <c:pt idx="4">
                  <c:v>0.45358233779866874</c:v>
                </c:pt>
                <c:pt idx="5">
                  <c:v>0.48849747598165139</c:v>
                </c:pt>
                <c:pt idx="6">
                  <c:v>0.36009752802838979</c:v>
                </c:pt>
                <c:pt idx="7">
                  <c:v>0.26863339987207802</c:v>
                </c:pt>
                <c:pt idx="8">
                  <c:v>0.38</c:v>
                </c:pt>
                <c:pt idx="9">
                  <c:v>0.59115743927938136</c:v>
                </c:pt>
                <c:pt idx="10">
                  <c:v>0.54056916785175668</c:v>
                </c:pt>
                <c:pt idx="11">
                  <c:v>0.57856079246075853</c:v>
                </c:pt>
                <c:pt idx="12">
                  <c:v>0.70589159313354166</c:v>
                </c:pt>
              </c:numCache>
            </c:numRef>
          </c:xVal>
          <c:yVal>
            <c:numRef>
              <c:f>RR!$AK$3:$AK$15</c:f>
              <c:numCache>
                <c:formatCode>General</c:formatCode>
                <c:ptCount val="13"/>
                <c:pt idx="0">
                  <c:v>10.065296339527171</c:v>
                </c:pt>
                <c:pt idx="1">
                  <c:v>-16.832465117708466</c:v>
                </c:pt>
                <c:pt idx="2">
                  <c:v>12.749743905593942</c:v>
                </c:pt>
                <c:pt idx="3">
                  <c:v>5.4274806966518918</c:v>
                </c:pt>
                <c:pt idx="4">
                  <c:v>3.7924296020511359</c:v>
                </c:pt>
                <c:pt idx="5">
                  <c:v>40.330601157864855</c:v>
                </c:pt>
                <c:pt idx="6">
                  <c:v>1.9726494340642202</c:v>
                </c:pt>
                <c:pt idx="7">
                  <c:v>20.78012281789881</c:v>
                </c:pt>
                <c:pt idx="8">
                  <c:v>29.310374068485206</c:v>
                </c:pt>
                <c:pt idx="9">
                  <c:v>-9.4218107168681211</c:v>
                </c:pt>
                <c:pt idx="10">
                  <c:v>-5.1253023891702085</c:v>
                </c:pt>
                <c:pt idx="11">
                  <c:v>2.7154409721554646</c:v>
                </c:pt>
                <c:pt idx="12">
                  <c:v>21.855229676105989</c:v>
                </c:pt>
              </c:numCache>
            </c:numRef>
          </c:yVal>
        </c:ser>
        <c:ser>
          <c:idx val="1"/>
          <c:order val="1"/>
          <c:tx>
            <c:v>N+P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25400">
                <a:solidFill>
                  <a:srgbClr val="7030A0"/>
                </a:solidFill>
              </a:ln>
              <a:effectLst/>
            </c:spPr>
          </c:marker>
          <c:xVal>
            <c:numRef>
              <c:f>RR!$AQ$3:$AQ$15</c:f>
              <c:numCache>
                <c:formatCode>General</c:formatCode>
                <c:ptCount val="13"/>
                <c:pt idx="0">
                  <c:v>0.33776057321129838</c:v>
                </c:pt>
                <c:pt idx="1">
                  <c:v>0.30614947748812749</c:v>
                </c:pt>
                <c:pt idx="2">
                  <c:v>0.4640498162977994</c:v>
                </c:pt>
                <c:pt idx="3">
                  <c:v>0.38393927680498868</c:v>
                </c:pt>
                <c:pt idx="4">
                  <c:v>0.45358233779866874</c:v>
                </c:pt>
                <c:pt idx="5">
                  <c:v>0.48849747598165139</c:v>
                </c:pt>
                <c:pt idx="6">
                  <c:v>0.36009752802838979</c:v>
                </c:pt>
                <c:pt idx="7">
                  <c:v>0.26863339987207802</c:v>
                </c:pt>
                <c:pt idx="8">
                  <c:v>0.38</c:v>
                </c:pt>
                <c:pt idx="9">
                  <c:v>0.59115743927938136</c:v>
                </c:pt>
                <c:pt idx="10">
                  <c:v>0.54056916785175668</c:v>
                </c:pt>
                <c:pt idx="11">
                  <c:v>0.57856079246075853</c:v>
                </c:pt>
                <c:pt idx="12">
                  <c:v>0.70589159313354166</c:v>
                </c:pt>
              </c:numCache>
            </c:numRef>
          </c:xVal>
          <c:yVal>
            <c:numRef>
              <c:f>RR!$AL$3:$AL$15</c:f>
              <c:numCache>
                <c:formatCode>General</c:formatCode>
                <c:ptCount val="13"/>
                <c:pt idx="0">
                  <c:v>9.0695293179997716</c:v>
                </c:pt>
                <c:pt idx="1">
                  <c:v>-7.4973928799636838</c:v>
                </c:pt>
                <c:pt idx="2">
                  <c:v>24.179025303494363</c:v>
                </c:pt>
                <c:pt idx="3">
                  <c:v>41.65314041660293</c:v>
                </c:pt>
                <c:pt idx="4">
                  <c:v>9.1006535094006296</c:v>
                </c:pt>
                <c:pt idx="5">
                  <c:v>44.607909913624013</c:v>
                </c:pt>
                <c:pt idx="6">
                  <c:v>1.906027889767389</c:v>
                </c:pt>
                <c:pt idx="7">
                  <c:v>20.716085917949943</c:v>
                </c:pt>
                <c:pt idx="8">
                  <c:v>22.795644495534301</c:v>
                </c:pt>
                <c:pt idx="9">
                  <c:v>8.5673145252666689</c:v>
                </c:pt>
                <c:pt idx="10">
                  <c:v>-10.022728020748119</c:v>
                </c:pt>
                <c:pt idx="11">
                  <c:v>2.6177639133589818</c:v>
                </c:pt>
                <c:pt idx="12">
                  <c:v>-9.3999761165478475</c:v>
                </c:pt>
              </c:numCache>
            </c:numRef>
          </c:yVal>
        </c:ser>
        <c:dLbls/>
        <c:axId val="75886592"/>
        <c:axId val="75888512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P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0000"/>
                    </a:solidFill>
                    <a:ln w="25400">
                      <a:solidFill>
                        <a:srgbClr val="FF0000">
                          <a:alpha val="99000"/>
                        </a:srgbClr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RR!$AQ$3:$AQ$15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0.33776057321129838</c:v>
                      </c:pt>
                      <c:pt idx="1">
                        <c:v>0.30614947748812749</c:v>
                      </c:pt>
                      <c:pt idx="2">
                        <c:v>0.4640498162977994</c:v>
                      </c:pt>
                      <c:pt idx="3">
                        <c:v>0.38393927680498868</c:v>
                      </c:pt>
                      <c:pt idx="4">
                        <c:v>0.45358233779866874</c:v>
                      </c:pt>
                      <c:pt idx="5">
                        <c:v>0.48849747598165139</c:v>
                      </c:pt>
                      <c:pt idx="6">
                        <c:v>0.36009752802838979</c:v>
                      </c:pt>
                      <c:pt idx="7">
                        <c:v>0.26863339987207802</c:v>
                      </c:pt>
                      <c:pt idx="8">
                        <c:v>0.38</c:v>
                      </c:pt>
                      <c:pt idx="9">
                        <c:v>0.59115743927938136</c:v>
                      </c:pt>
                      <c:pt idx="10">
                        <c:v>0.54056916785175668</c:v>
                      </c:pt>
                      <c:pt idx="11">
                        <c:v>0.57856079246075853</c:v>
                      </c:pt>
                      <c:pt idx="12">
                        <c:v>0.70589159313354166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RR!$AM$3:$AM$15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16.78504571419899</c:v>
                      </c:pt>
                      <c:pt idx="1">
                        <c:v>-36.641295116309323</c:v>
                      </c:pt>
                      <c:pt idx="2">
                        <c:v>20.263176923381117</c:v>
                      </c:pt>
                      <c:pt idx="3">
                        <c:v>21.314662500136166</c:v>
                      </c:pt>
                      <c:pt idx="4">
                        <c:v>2.8771874576427852</c:v>
                      </c:pt>
                      <c:pt idx="5">
                        <c:v>1.3568024391111766</c:v>
                      </c:pt>
                      <c:pt idx="6">
                        <c:v>-30.92658922070466</c:v>
                      </c:pt>
                      <c:pt idx="7">
                        <c:v>9.4632222313865384</c:v>
                      </c:pt>
                      <c:pt idx="8">
                        <c:v>6.2369119668117339</c:v>
                      </c:pt>
                      <c:pt idx="9">
                        <c:v>-1.7944274834217382</c:v>
                      </c:pt>
                      <c:pt idx="10">
                        <c:v>-21.523266940307582</c:v>
                      </c:pt>
                      <c:pt idx="11">
                        <c:v>-30.816145177395004</c:v>
                      </c:pt>
                      <c:pt idx="12">
                        <c:v>4.3840305352342765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75886592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Mineral pretreatment net N min (ug/g/d)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5888512"/>
        <c:crosses val="autoZero"/>
        <c:crossBetween val="midCat"/>
      </c:valAx>
      <c:valAx>
        <c:axId val="75888512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Mineral RR </a:t>
                </a:r>
              </a:p>
            </c:rich>
          </c:tx>
          <c:layout>
            <c:manualLayout>
              <c:xMode val="edge"/>
              <c:yMode val="edge"/>
              <c:x val="1.6638888888888894E-2"/>
              <c:y val="0.35161271507728203"/>
            </c:manualLayout>
          </c:layout>
          <c:spPr>
            <a:noFill/>
            <a:ln>
              <a:noFill/>
            </a:ln>
            <a:effectLst/>
          </c:spPr>
        </c:title>
        <c:numFmt formatCode="0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5886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7548184601924763"/>
          <c:y val="4.0427238261883935E-2"/>
          <c:w val="0.11140310586176726"/>
          <c:h val="0.2151447214931467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Oa horizon</a:t>
            </a:r>
          </a:p>
        </c:rich>
      </c:tx>
      <c:layout>
        <c:manualLayout>
          <c:xMode val="edge"/>
          <c:yMode val="edge"/>
          <c:x val="0.42195122484689412"/>
          <c:y val="1.3888888888888892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5865048118985128"/>
          <c:y val="4.2083333333333382E-2"/>
          <c:w val="0.81201618547681531"/>
          <c:h val="0.85051727909011376"/>
        </c:manualLayout>
      </c:layout>
      <c:scatterChart>
        <c:scatterStyle val="lineMarker"/>
        <c:ser>
          <c:idx val="0"/>
          <c:order val="0"/>
          <c:tx>
            <c:v>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2060"/>
              </a:solidFill>
              <a:ln w="25400">
                <a:solidFill>
                  <a:srgbClr val="002060"/>
                </a:solidFill>
              </a:ln>
              <a:effectLst/>
            </c:spPr>
          </c:marker>
          <c:xVal>
            <c:numRef>
              <c:f>RR!$AP$3:$AP$15</c:f>
              <c:numCache>
                <c:formatCode>General</c:formatCode>
                <c:ptCount val="13"/>
                <c:pt idx="0">
                  <c:v>9.917324724837302</c:v>
                </c:pt>
                <c:pt idx="1">
                  <c:v>6.1740681864799392</c:v>
                </c:pt>
                <c:pt idx="2">
                  <c:v>9.1123996252806059</c:v>
                </c:pt>
                <c:pt idx="3">
                  <c:v>7.7988029903171832</c:v>
                </c:pt>
                <c:pt idx="4">
                  <c:v>8.844229969387575</c:v>
                </c:pt>
                <c:pt idx="5">
                  <c:v>7.8852568439861503</c:v>
                </c:pt>
                <c:pt idx="6">
                  <c:v>4.5442563108305372</c:v>
                </c:pt>
                <c:pt idx="7">
                  <c:v>4.0987462510284445</c:v>
                </c:pt>
                <c:pt idx="8">
                  <c:v>8.3041324095881652</c:v>
                </c:pt>
                <c:pt idx="9">
                  <c:v>7.3737225980584178</c:v>
                </c:pt>
                <c:pt idx="10">
                  <c:v>8.0035364645138323</c:v>
                </c:pt>
                <c:pt idx="11">
                  <c:v>5.5665548293604106</c:v>
                </c:pt>
                <c:pt idx="12">
                  <c:v>7.3633121080808479</c:v>
                </c:pt>
              </c:numCache>
            </c:numRef>
          </c:xVal>
          <c:yVal>
            <c:numRef>
              <c:f>RR!$AG$3:$AG$15</c:f>
              <c:numCache>
                <c:formatCode>0.00</c:formatCode>
                <c:ptCount val="13"/>
                <c:pt idx="0">
                  <c:v>34.472162446514339</c:v>
                </c:pt>
                <c:pt idx="1">
                  <c:v>35.613026519830889</c:v>
                </c:pt>
                <c:pt idx="2">
                  <c:v>-87.465114637587888</c:v>
                </c:pt>
                <c:pt idx="3">
                  <c:v>-7.7283174481687702</c:v>
                </c:pt>
                <c:pt idx="4">
                  <c:v>-3.9603876536882923</c:v>
                </c:pt>
                <c:pt idx="5">
                  <c:v>-21.432682919812663</c:v>
                </c:pt>
                <c:pt idx="6">
                  <c:v>-20.881263778634985</c:v>
                </c:pt>
                <c:pt idx="7">
                  <c:v>15.38994223275742</c:v>
                </c:pt>
                <c:pt idx="8">
                  <c:v>8.5622870251395096</c:v>
                </c:pt>
                <c:pt idx="9">
                  <c:v>12.141411497158296</c:v>
                </c:pt>
                <c:pt idx="10">
                  <c:v>0.13589568124324902</c:v>
                </c:pt>
                <c:pt idx="11">
                  <c:v>-8.1951397811127507</c:v>
                </c:pt>
                <c:pt idx="12">
                  <c:v>17.305107704399919</c:v>
                </c:pt>
              </c:numCache>
            </c:numRef>
          </c:yVal>
        </c:ser>
        <c:ser>
          <c:idx val="1"/>
          <c:order val="1"/>
          <c:tx>
            <c:v>N+P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25400">
                <a:solidFill>
                  <a:srgbClr val="7030A0"/>
                </a:solidFill>
              </a:ln>
              <a:effectLst/>
            </c:spPr>
          </c:marker>
          <c:xVal>
            <c:numRef>
              <c:f>RR!$AP$3:$AP$15</c:f>
              <c:numCache>
                <c:formatCode>General</c:formatCode>
                <c:ptCount val="13"/>
                <c:pt idx="0">
                  <c:v>9.917324724837302</c:v>
                </c:pt>
                <c:pt idx="1">
                  <c:v>6.1740681864799392</c:v>
                </c:pt>
                <c:pt idx="2">
                  <c:v>9.1123996252806059</c:v>
                </c:pt>
                <c:pt idx="3">
                  <c:v>7.7988029903171832</c:v>
                </c:pt>
                <c:pt idx="4">
                  <c:v>8.844229969387575</c:v>
                </c:pt>
                <c:pt idx="5">
                  <c:v>7.8852568439861503</c:v>
                </c:pt>
                <c:pt idx="6">
                  <c:v>4.5442563108305372</c:v>
                </c:pt>
                <c:pt idx="7">
                  <c:v>4.0987462510284445</c:v>
                </c:pt>
                <c:pt idx="8">
                  <c:v>8.3041324095881652</c:v>
                </c:pt>
                <c:pt idx="9">
                  <c:v>7.3737225980584178</c:v>
                </c:pt>
                <c:pt idx="10">
                  <c:v>8.0035364645138323</c:v>
                </c:pt>
                <c:pt idx="11">
                  <c:v>5.5665548293604106</c:v>
                </c:pt>
                <c:pt idx="12">
                  <c:v>7.3633121080808479</c:v>
                </c:pt>
              </c:numCache>
            </c:numRef>
          </c:xVal>
          <c:yVal>
            <c:numRef>
              <c:f>RR!$AH$3:$AH$15</c:f>
              <c:numCache>
                <c:formatCode>0.00</c:formatCode>
                <c:ptCount val="13"/>
                <c:pt idx="0">
                  <c:v>9.170239243387087</c:v>
                </c:pt>
                <c:pt idx="1">
                  <c:v>26.181289635248163</c:v>
                </c:pt>
                <c:pt idx="2">
                  <c:v>-71.328402156617273</c:v>
                </c:pt>
                <c:pt idx="3">
                  <c:v>9.5399393946149083</c:v>
                </c:pt>
                <c:pt idx="4">
                  <c:v>25.284637171882451</c:v>
                </c:pt>
                <c:pt idx="5">
                  <c:v>-12.94450994150777</c:v>
                </c:pt>
                <c:pt idx="6">
                  <c:v>23.387220507387799</c:v>
                </c:pt>
                <c:pt idx="7">
                  <c:v>19.987029455118162</c:v>
                </c:pt>
                <c:pt idx="8">
                  <c:v>43.543047640274331</c:v>
                </c:pt>
                <c:pt idx="9">
                  <c:v>6.4259334168387321</c:v>
                </c:pt>
                <c:pt idx="10">
                  <c:v>12.080050909822718</c:v>
                </c:pt>
                <c:pt idx="11">
                  <c:v>17.824744467314936</c:v>
                </c:pt>
                <c:pt idx="12">
                  <c:v>-30.815844632974677</c:v>
                </c:pt>
              </c:numCache>
            </c:numRef>
          </c:yVal>
        </c:ser>
        <c:dLbls/>
        <c:axId val="80256384"/>
        <c:axId val="8027494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P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0000"/>
                    </a:solidFill>
                    <a:ln w="25400">
                      <a:solidFill>
                        <a:srgbClr val="FF0000">
                          <a:alpha val="99000"/>
                        </a:srgbClr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RR!$AP$3:$AP$15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9.917324724837302</c:v>
                      </c:pt>
                      <c:pt idx="1">
                        <c:v>6.1740681864799392</c:v>
                      </c:pt>
                      <c:pt idx="2">
                        <c:v>9.1123996252806059</c:v>
                      </c:pt>
                      <c:pt idx="3">
                        <c:v>7.7988029903171832</c:v>
                      </c:pt>
                      <c:pt idx="4">
                        <c:v>8.844229969387575</c:v>
                      </c:pt>
                      <c:pt idx="5">
                        <c:v>7.8852568439861503</c:v>
                      </c:pt>
                      <c:pt idx="6">
                        <c:v>4.5442563108305372</c:v>
                      </c:pt>
                      <c:pt idx="7">
                        <c:v>4.0987462510284445</c:v>
                      </c:pt>
                      <c:pt idx="8">
                        <c:v>8.3041324095881652</c:v>
                      </c:pt>
                      <c:pt idx="9">
                        <c:v>7.3737225980584178</c:v>
                      </c:pt>
                      <c:pt idx="10">
                        <c:v>8.0035364645138323</c:v>
                      </c:pt>
                      <c:pt idx="11">
                        <c:v>5.5665548293604106</c:v>
                      </c:pt>
                      <c:pt idx="12">
                        <c:v>7.3633121080808479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RR!$AI$3:$AI$15</c15:sqref>
                        </c15:formulaRef>
                      </c:ext>
                    </c:extLst>
                    <c:numCache>
                      <c:formatCode>0.00</c:formatCode>
                      <c:ptCount val="13"/>
                      <c:pt idx="0">
                        <c:v>44.920563670353083</c:v>
                      </c:pt>
                      <c:pt idx="1">
                        <c:v>12.056721324760986</c:v>
                      </c:pt>
                      <c:pt idx="2">
                        <c:v>-129.01663544879094</c:v>
                      </c:pt>
                      <c:pt idx="3">
                        <c:v>-39.18243116290104</c:v>
                      </c:pt>
                      <c:pt idx="4">
                        <c:v>14.70464053840162</c:v>
                      </c:pt>
                      <c:pt idx="5">
                        <c:v>5.9390949881511741</c:v>
                      </c:pt>
                      <c:pt idx="6">
                        <c:v>-3.5642534876632874</c:v>
                      </c:pt>
                      <c:pt idx="7">
                        <c:v>-2.4118588694714718</c:v>
                      </c:pt>
                      <c:pt idx="8">
                        <c:v>6.332736476068372</c:v>
                      </c:pt>
                      <c:pt idx="9">
                        <c:v>9.7738575753211734</c:v>
                      </c:pt>
                      <c:pt idx="10">
                        <c:v>-32.254484161982298</c:v>
                      </c:pt>
                      <c:pt idx="11">
                        <c:v>-62.255633382932821</c:v>
                      </c:pt>
                      <c:pt idx="12">
                        <c:v>-10.959138113909049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80256384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Oa pretreatment net N min (ug/g/d)</a:t>
                </a:r>
              </a:p>
            </c:rich>
          </c:tx>
          <c:layout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0274944"/>
        <c:crosses val="autoZero"/>
        <c:crossBetween val="midCat"/>
      </c:valAx>
      <c:valAx>
        <c:axId val="80274944"/>
        <c:scaling>
          <c:orientation val="minMax"/>
        </c:scaling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Oa RR </a:t>
                </a:r>
              </a:p>
            </c:rich>
          </c:tx>
          <c:layout>
            <c:manualLayout>
              <c:xMode val="edge"/>
              <c:yMode val="edge"/>
              <c:x val="1.6638888888888894E-2"/>
              <c:y val="0.35161271507728203"/>
            </c:manualLayout>
          </c:layout>
          <c:spPr>
            <a:noFill/>
            <a:ln>
              <a:noFill/>
            </a:ln>
            <a:effectLst/>
          </c:spPr>
        </c:title>
        <c:numFmt formatCode="0" sourceLinked="0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025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714851268591427"/>
          <c:y val="0.58672353455818049"/>
          <c:w val="0.11973643919510062"/>
          <c:h val="0.31236694371536905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74</xdr:row>
      <xdr:rowOff>47624</xdr:rowOff>
    </xdr:from>
    <xdr:to>
      <xdr:col>17</xdr:col>
      <xdr:colOff>333375</xdr:colOff>
      <xdr:row>89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90</xdr:row>
      <xdr:rowOff>0</xdr:rowOff>
    </xdr:from>
    <xdr:to>
      <xdr:col>17</xdr:col>
      <xdr:colOff>304800</xdr:colOff>
      <xdr:row>105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106</xdr:row>
      <xdr:rowOff>0</xdr:rowOff>
    </xdr:from>
    <xdr:to>
      <xdr:col>17</xdr:col>
      <xdr:colOff>304800</xdr:colOff>
      <xdr:row>121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0.43125</cdr:x>
      <cdr:y>0</cdr:y>
    </cdr:from>
    <cdr:to>
      <cdr:x>0.63125</cdr:x>
      <cdr:y>0.14931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71675" y="0"/>
          <a:ext cx="914400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latin typeface="Times New Roman" panose="02020603050405020304" pitchFamily="18" charset="0"/>
              <a:cs typeface="Times New Roman" panose="02020603050405020304" pitchFamily="18" charset="0"/>
            </a:rPr>
            <a:t>Oe horizon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0.43125</cdr:x>
      <cdr:y>0</cdr:y>
    </cdr:from>
    <cdr:to>
      <cdr:x>0.63125</cdr:x>
      <cdr:y>0.14931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71675" y="0"/>
          <a:ext cx="914400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latin typeface="Times New Roman" panose="02020603050405020304" pitchFamily="18" charset="0"/>
              <a:cs typeface="Times New Roman" panose="02020603050405020304" pitchFamily="18" charset="0"/>
            </a:rPr>
            <a:t>Oa horizon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0.39167</cdr:x>
      <cdr:y>0</cdr:y>
    </cdr:from>
    <cdr:to>
      <cdr:x>0.59167</cdr:x>
      <cdr:y>0.14931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90700" y="0"/>
          <a:ext cx="914400" cy="436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>
              <a:latin typeface="Times New Roman" panose="02020603050405020304" pitchFamily="18" charset="0"/>
              <a:cs typeface="Times New Roman" panose="02020603050405020304" pitchFamily="18" charset="0"/>
            </a:rPr>
            <a:t>Mineral horizon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14287</xdr:colOff>
      <xdr:row>16</xdr:row>
      <xdr:rowOff>33337</xdr:rowOff>
    </xdr:from>
    <xdr:to>
      <xdr:col>34</xdr:col>
      <xdr:colOff>319087</xdr:colOff>
      <xdr:row>30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0</xdr:colOff>
      <xdr:row>16</xdr:row>
      <xdr:rowOff>0</xdr:rowOff>
    </xdr:from>
    <xdr:to>
      <xdr:col>42</xdr:col>
      <xdr:colOff>304800</xdr:colOff>
      <xdr:row>30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0</xdr:colOff>
      <xdr:row>16</xdr:row>
      <xdr:rowOff>0</xdr:rowOff>
    </xdr:from>
    <xdr:to>
      <xdr:col>50</xdr:col>
      <xdr:colOff>304800</xdr:colOff>
      <xdr:row>30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0</xdr:colOff>
      <xdr:row>32</xdr:row>
      <xdr:rowOff>0</xdr:rowOff>
    </xdr:from>
    <xdr:to>
      <xdr:col>50</xdr:col>
      <xdr:colOff>304800</xdr:colOff>
      <xdr:row>46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0</xdr:colOff>
      <xdr:row>32</xdr:row>
      <xdr:rowOff>0</xdr:rowOff>
    </xdr:from>
    <xdr:to>
      <xdr:col>42</xdr:col>
      <xdr:colOff>304800</xdr:colOff>
      <xdr:row>46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tabSelected="1" workbookViewId="0">
      <pane ySplit="7200" topLeftCell="A103"/>
      <selection pane="bottomLeft" activeCell="A43" sqref="A43"/>
    </sheetView>
  </sheetViews>
  <sheetFormatPr defaultRowHeight="15"/>
  <sheetData>
    <row r="1" spans="1:2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30</v>
      </c>
      <c r="J1" t="s">
        <v>33</v>
      </c>
      <c r="K1" t="s">
        <v>36</v>
      </c>
      <c r="L1" t="s">
        <v>39</v>
      </c>
      <c r="N1" t="s">
        <v>31</v>
      </c>
      <c r="O1" t="s">
        <v>34</v>
      </c>
      <c r="P1" t="s">
        <v>37</v>
      </c>
      <c r="Q1" t="s">
        <v>40</v>
      </c>
      <c r="S1" t="s">
        <v>32</v>
      </c>
      <c r="T1" t="s">
        <v>35</v>
      </c>
      <c r="U1" t="s">
        <v>38</v>
      </c>
      <c r="V1" t="s">
        <v>41</v>
      </c>
    </row>
    <row r="2" spans="1:22">
      <c r="A2">
        <v>1</v>
      </c>
      <c r="B2">
        <v>1</v>
      </c>
      <c r="C2" t="s">
        <v>8</v>
      </c>
      <c r="D2" t="s">
        <v>9</v>
      </c>
      <c r="E2" t="s">
        <v>10</v>
      </c>
      <c r="F2" t="s">
        <v>11</v>
      </c>
      <c r="G2" t="b">
        <v>0</v>
      </c>
      <c r="H2" t="b">
        <v>0</v>
      </c>
      <c r="I2" s="1">
        <v>16.492352676563193</v>
      </c>
      <c r="J2" s="1">
        <v>16.738507194123837</v>
      </c>
      <c r="K2" s="1">
        <v>15.771471589421317</v>
      </c>
      <c r="L2" s="1">
        <v>16.334110486702784</v>
      </c>
      <c r="M2" s="1"/>
      <c r="N2" s="1">
        <v>4.8373328790385832</v>
      </c>
      <c r="O2" s="1">
        <v>3.8007615478160326</v>
      </c>
      <c r="P2" s="1">
        <v>3.8286263685478228</v>
      </c>
      <c r="Q2" s="1">
        <v>4.1555735984674795</v>
      </c>
      <c r="R2" s="1"/>
      <c r="S2" s="1">
        <v>0.67653532033889341</v>
      </c>
      <c r="T2" s="1">
        <v>0.5508431995057298</v>
      </c>
      <c r="U2" s="1">
        <v>0.57864124103484094</v>
      </c>
      <c r="V2" s="1">
        <v>0.60130571863853255</v>
      </c>
    </row>
    <row r="3" spans="1:22">
      <c r="A3">
        <v>2</v>
      </c>
      <c r="B3">
        <v>2</v>
      </c>
      <c r="C3" t="s">
        <v>8</v>
      </c>
      <c r="D3" t="s">
        <v>9</v>
      </c>
      <c r="E3" t="s">
        <v>10</v>
      </c>
      <c r="F3" t="s">
        <v>12</v>
      </c>
      <c r="G3" t="b">
        <v>1</v>
      </c>
      <c r="H3" t="b">
        <v>0</v>
      </c>
      <c r="I3" s="1">
        <v>25.371732752105093</v>
      </c>
      <c r="J3" s="1">
        <v>22.342758238695893</v>
      </c>
      <c r="K3" s="1">
        <v>19.981460902973652</v>
      </c>
      <c r="L3" s="1">
        <v>22.565317297924882</v>
      </c>
      <c r="M3" s="1"/>
      <c r="N3" s="1">
        <v>3.101127014109863</v>
      </c>
      <c r="O3" s="1">
        <v>2.4981300946996106</v>
      </c>
      <c r="P3" s="1">
        <v>2.5699154422484516</v>
      </c>
      <c r="Q3" s="1">
        <v>2.7230575170193085</v>
      </c>
      <c r="R3" s="1"/>
      <c r="S3" s="1">
        <v>0.61252469771738971</v>
      </c>
      <c r="T3" s="1">
        <v>0.50223301658432684</v>
      </c>
      <c r="U3" s="1">
        <v>0.50919606330001899</v>
      </c>
      <c r="V3" s="1">
        <v>0.54078251615104078</v>
      </c>
    </row>
    <row r="4" spans="1:22">
      <c r="A4">
        <v>3</v>
      </c>
      <c r="B4">
        <v>3</v>
      </c>
      <c r="C4" t="s">
        <v>8</v>
      </c>
      <c r="D4" t="s">
        <v>9</v>
      </c>
      <c r="E4" t="s">
        <v>10</v>
      </c>
      <c r="F4" t="s">
        <v>13</v>
      </c>
      <c r="G4" t="b">
        <v>1</v>
      </c>
      <c r="H4" t="b">
        <v>1</v>
      </c>
      <c r="I4" s="1">
        <v>26.699879356974268</v>
      </c>
      <c r="J4" s="1">
        <v>23.740698773329775</v>
      </c>
      <c r="K4" s="1">
        <v>21.470872757466086</v>
      </c>
      <c r="L4" s="1">
        <v>23.970483629256712</v>
      </c>
      <c r="M4" s="1"/>
      <c r="N4" s="1">
        <v>4.2481037149645724</v>
      </c>
      <c r="O4" s="1">
        <v>3.5018152244978236</v>
      </c>
      <c r="P4" s="1">
        <v>3.5735737331965507</v>
      </c>
      <c r="Q4" s="1">
        <v>3.7744975575529818</v>
      </c>
      <c r="R4" s="1"/>
      <c r="S4" s="1">
        <v>0.61480119307388092</v>
      </c>
      <c r="T4" s="1">
        <v>0.5053886693723495</v>
      </c>
      <c r="U4" s="1">
        <v>0.52184472525881831</v>
      </c>
      <c r="V4" s="1">
        <v>0.54677012019580162</v>
      </c>
    </row>
    <row r="5" spans="1:22">
      <c r="A5">
        <v>4</v>
      </c>
      <c r="B5">
        <v>4</v>
      </c>
      <c r="C5" t="s">
        <v>8</v>
      </c>
      <c r="D5" t="s">
        <v>9</v>
      </c>
      <c r="E5" t="s">
        <v>10</v>
      </c>
      <c r="F5" t="s">
        <v>14</v>
      </c>
      <c r="G5" t="b">
        <v>0</v>
      </c>
      <c r="H5" t="b">
        <v>1</v>
      </c>
      <c r="I5" s="1">
        <v>16.621693311348473</v>
      </c>
      <c r="J5" s="1">
        <v>15.191339880995047</v>
      </c>
      <c r="K5" s="1">
        <v>14.019929744067667</v>
      </c>
      <c r="L5" s="1">
        <v>15.277654312137063</v>
      </c>
      <c r="M5" s="1"/>
      <c r="N5" s="1">
        <v>2.5914714640642127</v>
      </c>
      <c r="O5" s="1">
        <v>2.0875742349406168</v>
      </c>
      <c r="P5" s="1">
        <v>2.187553843893709</v>
      </c>
      <c r="Q5" s="1">
        <v>2.2888665142995128</v>
      </c>
      <c r="R5" s="1"/>
      <c r="S5" s="1">
        <v>0.55426182099602173</v>
      </c>
      <c r="T5" s="1">
        <v>0.45804627381729401</v>
      </c>
      <c r="U5" s="1">
        <v>0.49058449204663995</v>
      </c>
      <c r="V5" s="1">
        <v>0.5003762788829621</v>
      </c>
    </row>
    <row r="6" spans="1:22">
      <c r="A6">
        <v>5</v>
      </c>
      <c r="B6">
        <v>5</v>
      </c>
      <c r="C6" t="s">
        <v>8</v>
      </c>
      <c r="D6" t="s">
        <v>9</v>
      </c>
      <c r="E6" t="s">
        <v>15</v>
      </c>
      <c r="F6" t="s">
        <v>11</v>
      </c>
      <c r="G6" t="b">
        <v>0</v>
      </c>
      <c r="H6" t="b">
        <v>0</v>
      </c>
      <c r="I6" s="1">
        <v>26.028150356019207</v>
      </c>
      <c r="J6" s="1">
        <v>24.234136234136233</v>
      </c>
      <c r="K6" s="1">
        <v>20.504532504532509</v>
      </c>
      <c r="L6" s="1">
        <v>23.397849462365595</v>
      </c>
      <c r="M6" s="1"/>
      <c r="N6" s="1">
        <v>8.1975383221324485</v>
      </c>
      <c r="O6" s="1">
        <v>6.1226955480523415</v>
      </c>
      <c r="P6" s="1">
        <v>5.7726453867811554</v>
      </c>
      <c r="Q6" s="1">
        <v>6.6976264189886479</v>
      </c>
      <c r="R6" s="1"/>
      <c r="S6" s="1">
        <v>0.48647851729406477</v>
      </c>
      <c r="T6" s="1">
        <v>0.39632033648281034</v>
      </c>
      <c r="U6" s="1">
        <v>0.3446672120596953</v>
      </c>
      <c r="V6" s="1">
        <v>0.40915535527885682</v>
      </c>
    </row>
    <row r="7" spans="1:22">
      <c r="A7">
        <v>6</v>
      </c>
      <c r="B7">
        <v>6</v>
      </c>
      <c r="C7" t="s">
        <v>8</v>
      </c>
      <c r="D7" t="s">
        <v>9</v>
      </c>
      <c r="E7" t="s">
        <v>15</v>
      </c>
      <c r="F7" t="s">
        <v>12</v>
      </c>
      <c r="G7" t="b">
        <v>1</v>
      </c>
      <c r="H7" t="b">
        <v>0</v>
      </c>
      <c r="I7" s="1">
        <v>23.017607771706125</v>
      </c>
      <c r="J7" s="1">
        <v>21.412894375857327</v>
      </c>
      <c r="K7" s="1">
        <v>17.589163237311375</v>
      </c>
      <c r="L7" s="1">
        <v>20.489560220743005</v>
      </c>
      <c r="M7" s="1"/>
      <c r="N7" s="1">
        <v>5.0446059445580698</v>
      </c>
      <c r="O7" s="1">
        <v>3.8943249187385134</v>
      </c>
      <c r="P7" s="1">
        <v>3.9982659752884806</v>
      </c>
      <c r="Q7" s="1">
        <v>4.312398946195021</v>
      </c>
      <c r="R7" s="1"/>
      <c r="S7" s="1">
        <v>0.59033171890706415</v>
      </c>
      <c r="T7" s="1">
        <v>0.43886502787169879</v>
      </c>
      <c r="U7" s="1">
        <v>0.40488211642145683</v>
      </c>
      <c r="V7" s="1">
        <v>0.47802628773340655</v>
      </c>
    </row>
    <row r="8" spans="1:22">
      <c r="A8">
        <v>7</v>
      </c>
      <c r="B8">
        <v>7</v>
      </c>
      <c r="C8" t="s">
        <v>8</v>
      </c>
      <c r="D8" t="s">
        <v>9</v>
      </c>
      <c r="E8" t="s">
        <v>15</v>
      </c>
      <c r="F8" t="s">
        <v>13</v>
      </c>
      <c r="G8" t="b">
        <v>1</v>
      </c>
      <c r="H8" t="b">
        <v>1</v>
      </c>
      <c r="I8" s="1">
        <v>25.497743385806235</v>
      </c>
      <c r="J8" s="1">
        <v>23.382660429428682</v>
      </c>
      <c r="K8" s="1">
        <v>19.129469234566443</v>
      </c>
      <c r="L8" s="1">
        <v>22.448426084450688</v>
      </c>
      <c r="M8" s="1"/>
      <c r="N8" s="1">
        <v>5.7128370317346686</v>
      </c>
      <c r="O8" s="1">
        <v>4.4719339059890242</v>
      </c>
      <c r="P8" s="1">
        <v>4.6475334049152979</v>
      </c>
      <c r="Q8" s="1">
        <v>4.9441014475463305</v>
      </c>
      <c r="R8" s="1"/>
      <c r="S8" s="1">
        <v>0.55442457754694385</v>
      </c>
      <c r="T8" s="1">
        <v>0.42128972833336831</v>
      </c>
      <c r="U8" s="1">
        <v>0.34377971338025953</v>
      </c>
      <c r="V8" s="1">
        <v>0.43983133975352395</v>
      </c>
    </row>
    <row r="9" spans="1:22">
      <c r="A9">
        <v>8</v>
      </c>
      <c r="B9">
        <v>8</v>
      </c>
      <c r="C9" t="s">
        <v>8</v>
      </c>
      <c r="D9" t="s">
        <v>9</v>
      </c>
      <c r="E9" t="s">
        <v>15</v>
      </c>
      <c r="F9" t="s">
        <v>14</v>
      </c>
      <c r="G9" t="b">
        <v>0</v>
      </c>
      <c r="H9" t="b">
        <v>1</v>
      </c>
      <c r="I9" s="1">
        <v>30.055295778978817</v>
      </c>
      <c r="J9" s="1">
        <v>26.551698858874669</v>
      </c>
      <c r="K9" s="1">
        <v>24.276404247272161</v>
      </c>
      <c r="L9" s="1">
        <v>26.718733109664335</v>
      </c>
      <c r="M9" s="1"/>
      <c r="N9" s="1">
        <v>6.7499645828103612</v>
      </c>
      <c r="O9" s="1">
        <v>5.3672625867721164</v>
      </c>
      <c r="P9" s="1">
        <v>5.5531096292503754</v>
      </c>
      <c r="Q9" s="1">
        <v>5.890112266277618</v>
      </c>
      <c r="R9" s="1"/>
      <c r="S9" s="1">
        <v>0.64132035128076492</v>
      </c>
      <c r="T9" s="1">
        <v>0.55875515635539741</v>
      </c>
      <c r="U9" s="1">
        <v>0.47715002183613786</v>
      </c>
      <c r="V9" s="1">
        <v>0.55907517649076666</v>
      </c>
    </row>
    <row r="10" spans="1:22">
      <c r="A10">
        <v>9</v>
      </c>
      <c r="B10">
        <v>9</v>
      </c>
      <c r="C10" t="s">
        <v>8</v>
      </c>
      <c r="D10" t="s">
        <v>9</v>
      </c>
      <c r="E10" t="s">
        <v>16</v>
      </c>
      <c r="F10" t="s">
        <v>11</v>
      </c>
      <c r="G10" t="b">
        <v>0</v>
      </c>
      <c r="H10" t="b">
        <v>0</v>
      </c>
      <c r="I10" s="1">
        <v>12.709632709632711</v>
      </c>
      <c r="J10" s="1">
        <v>12.147642147642154</v>
      </c>
      <c r="K10" s="1">
        <v>11.174966174966187</v>
      </c>
      <c r="L10" s="1">
        <v>12.010747010747018</v>
      </c>
      <c r="M10" s="1"/>
      <c r="N10" s="1">
        <v>1.8600432139649652</v>
      </c>
      <c r="O10" s="1">
        <v>1.48576622578909</v>
      </c>
      <c r="P10" s="1">
        <v>1.8440255119191629</v>
      </c>
      <c r="Q10" s="1">
        <v>1.7313112177596726</v>
      </c>
      <c r="R10" s="1"/>
      <c r="S10" s="1">
        <v>0.70432735363332266</v>
      </c>
      <c r="T10" s="1">
        <v>0.60328550470607578</v>
      </c>
      <c r="U10" s="1">
        <v>0.63283547939234674</v>
      </c>
      <c r="V10" s="1">
        <v>0.64621980288038305</v>
      </c>
    </row>
    <row r="11" spans="1:22">
      <c r="A11">
        <v>10</v>
      </c>
      <c r="B11">
        <v>10</v>
      </c>
      <c r="C11" t="s">
        <v>8</v>
      </c>
      <c r="D11" t="s">
        <v>9</v>
      </c>
      <c r="E11" t="s">
        <v>16</v>
      </c>
      <c r="F11" t="s">
        <v>12</v>
      </c>
      <c r="G11" t="b">
        <v>1</v>
      </c>
      <c r="H11" t="b">
        <v>0</v>
      </c>
      <c r="I11" s="1">
        <v>10.82142868946644</v>
      </c>
      <c r="J11" s="1">
        <v>10.416889299206012</v>
      </c>
      <c r="K11" s="1">
        <v>10.290470739749622</v>
      </c>
      <c r="L11" s="1">
        <v>10.50959624280736</v>
      </c>
      <c r="M11" s="1"/>
      <c r="N11" s="1">
        <v>3.7897586284683067</v>
      </c>
      <c r="O11" s="1">
        <v>2.7947640850866668</v>
      </c>
      <c r="P11" s="1">
        <v>3.1555651250048564</v>
      </c>
      <c r="Q11" s="1">
        <v>3.2456045591065892</v>
      </c>
      <c r="R11" s="1"/>
      <c r="S11" s="1">
        <v>0.6074732838994954</v>
      </c>
      <c r="T11" s="1">
        <v>0.54015329374932231</v>
      </c>
      <c r="U11" s="1">
        <v>0.54484518532207349</v>
      </c>
      <c r="V11" s="1">
        <v>0.56382843294590024</v>
      </c>
    </row>
    <row r="12" spans="1:22">
      <c r="A12">
        <v>11</v>
      </c>
      <c r="B12">
        <v>11</v>
      </c>
      <c r="C12" t="s">
        <v>8</v>
      </c>
      <c r="D12" t="s">
        <v>9</v>
      </c>
      <c r="E12" t="s">
        <v>16</v>
      </c>
      <c r="F12" t="s">
        <v>13</v>
      </c>
      <c r="G12" t="b">
        <v>1</v>
      </c>
      <c r="H12" t="b">
        <v>1</v>
      </c>
      <c r="I12" s="1">
        <v>15.480064482236735</v>
      </c>
      <c r="J12" s="1">
        <v>16.111903848858674</v>
      </c>
      <c r="K12" s="1">
        <v>13.08434021712867</v>
      </c>
      <c r="L12" s="1">
        <v>14.892102849408026</v>
      </c>
      <c r="M12" s="1"/>
      <c r="N12" s="1">
        <v>3.3560031632320815</v>
      </c>
      <c r="O12" s="1">
        <v>2.8729421018577663</v>
      </c>
      <c r="P12" s="1">
        <v>2.6801414150811742</v>
      </c>
      <c r="Q12" s="1">
        <v>2.9662278457459195</v>
      </c>
      <c r="R12" s="1"/>
      <c r="S12" s="1">
        <v>0.52267353233125358</v>
      </c>
      <c r="T12" s="1">
        <v>0.47658139534883714</v>
      </c>
      <c r="U12" s="1">
        <v>0.47121339690867864</v>
      </c>
      <c r="V12" s="1">
        <v>0.48997015322574383</v>
      </c>
    </row>
    <row r="13" spans="1:22">
      <c r="A13">
        <v>12</v>
      </c>
      <c r="B13">
        <v>12</v>
      </c>
      <c r="C13" t="s">
        <v>8</v>
      </c>
      <c r="D13" t="s">
        <v>9</v>
      </c>
      <c r="E13" t="s">
        <v>16</v>
      </c>
      <c r="F13" t="s">
        <v>14</v>
      </c>
      <c r="G13" t="b">
        <v>0</v>
      </c>
      <c r="H13" t="b">
        <v>1</v>
      </c>
      <c r="I13" s="1">
        <v>12.162589439415409</v>
      </c>
      <c r="J13" s="1">
        <v>13.306080754232244</v>
      </c>
      <c r="K13" s="1">
        <v>10.837179051786809</v>
      </c>
      <c r="L13" s="1">
        <v>12.101949748478154</v>
      </c>
      <c r="M13" s="1"/>
      <c r="N13" s="1">
        <v>4.3160832877442621</v>
      </c>
      <c r="O13" s="1">
        <v>3.6703700399714969</v>
      </c>
      <c r="P13" s="1">
        <v>3.9105002436099827</v>
      </c>
      <c r="Q13" s="1">
        <v>3.9649907000606928</v>
      </c>
      <c r="R13" s="1"/>
      <c r="S13" s="1">
        <v>0.55406121913309458</v>
      </c>
      <c r="T13" s="1">
        <v>0.49420515671966186</v>
      </c>
      <c r="U13" s="1">
        <v>0.49843696288154354</v>
      </c>
      <c r="V13" s="1">
        <v>0.51527514090880633</v>
      </c>
    </row>
    <row r="14" spans="1:22">
      <c r="A14">
        <v>13</v>
      </c>
      <c r="B14">
        <v>13</v>
      </c>
      <c r="C14" t="s">
        <v>8</v>
      </c>
      <c r="D14" t="s">
        <v>9</v>
      </c>
      <c r="E14" t="s">
        <v>17</v>
      </c>
      <c r="F14" t="s">
        <v>11</v>
      </c>
      <c r="G14" t="b">
        <v>0</v>
      </c>
      <c r="H14" t="b">
        <v>0</v>
      </c>
      <c r="I14" s="1">
        <v>22.237232259445925</v>
      </c>
      <c r="J14" s="1">
        <v>19.896866528206427</v>
      </c>
      <c r="K14" s="1">
        <v>16.916921080433575</v>
      </c>
      <c r="L14" s="1">
        <v>19.483624890783972</v>
      </c>
      <c r="M14" s="1"/>
      <c r="N14" s="1">
        <v>4.3861906150424863</v>
      </c>
      <c r="O14" s="1">
        <v>3.506954227516891</v>
      </c>
      <c r="P14" s="1">
        <v>3.2321928564151392</v>
      </c>
      <c r="Q14" s="1">
        <v>3.7084458996581726</v>
      </c>
      <c r="R14" s="1"/>
      <c r="S14" s="1">
        <v>0.7448127001810334</v>
      </c>
      <c r="T14" s="1">
        <v>0.61787720240581956</v>
      </c>
      <c r="U14" s="1">
        <v>0.59454347119714079</v>
      </c>
      <c r="V14" s="1">
        <v>0.65241112459466455</v>
      </c>
    </row>
    <row r="15" spans="1:22">
      <c r="A15">
        <v>14</v>
      </c>
      <c r="B15">
        <v>14</v>
      </c>
      <c r="C15" t="s">
        <v>8</v>
      </c>
      <c r="D15" t="s">
        <v>9</v>
      </c>
      <c r="E15" t="s">
        <v>17</v>
      </c>
      <c r="F15" t="s">
        <v>12</v>
      </c>
      <c r="G15" t="b">
        <v>1</v>
      </c>
      <c r="H15" t="b">
        <v>0</v>
      </c>
      <c r="I15" s="1">
        <v>20.364838758374198</v>
      </c>
      <c r="J15" s="1">
        <v>18.02274380671594</v>
      </c>
      <c r="K15" s="1">
        <v>16.067150945744167</v>
      </c>
      <c r="L15" s="1">
        <v>17.978188732500989</v>
      </c>
      <c r="M15" s="1"/>
      <c r="N15" s="1">
        <v>4.6146763756387781</v>
      </c>
      <c r="O15" s="1">
        <v>3.8479746580561609</v>
      </c>
      <c r="P15" s="1">
        <v>3.522488079837125</v>
      </c>
      <c r="Q15" s="1">
        <v>3.9950463711773545</v>
      </c>
      <c r="R15" s="1"/>
      <c r="S15" s="1">
        <v>0.69328196429191835</v>
      </c>
      <c r="T15" s="1">
        <v>0.60058688271528404</v>
      </c>
      <c r="U15" s="1">
        <v>0.55713606322623632</v>
      </c>
      <c r="V15" s="1">
        <v>0.61700163674447961</v>
      </c>
    </row>
    <row r="16" spans="1:22">
      <c r="A16">
        <v>15</v>
      </c>
      <c r="B16">
        <v>15</v>
      </c>
      <c r="C16" t="s">
        <v>8</v>
      </c>
      <c r="D16" t="s">
        <v>9</v>
      </c>
      <c r="E16" t="s">
        <v>17</v>
      </c>
      <c r="F16" t="s">
        <v>13</v>
      </c>
      <c r="G16" t="b">
        <v>1</v>
      </c>
      <c r="H16" t="b">
        <v>1</v>
      </c>
      <c r="I16" s="1">
        <v>18.169397785835073</v>
      </c>
      <c r="J16" s="1">
        <v>17.057152652251013</v>
      </c>
      <c r="K16" s="1">
        <v>14.781887023078117</v>
      </c>
      <c r="L16" s="1">
        <v>16.551974007426782</v>
      </c>
      <c r="M16" s="1"/>
      <c r="N16" s="1">
        <v>3.8641986415365936</v>
      </c>
      <c r="O16" s="1">
        <v>3.1192928793126713</v>
      </c>
      <c r="P16" s="1">
        <v>3.080495704196839</v>
      </c>
      <c r="Q16" s="1">
        <v>3.3546624083487013</v>
      </c>
      <c r="R16" s="1"/>
      <c r="S16" s="1">
        <v>0.42858749758964698</v>
      </c>
      <c r="T16" s="1">
        <v>0.35898781849389244</v>
      </c>
      <c r="U16" s="1">
        <v>0.35440889223759242</v>
      </c>
      <c r="V16" s="1">
        <v>0.38066140277371063</v>
      </c>
    </row>
    <row r="17" spans="1:22">
      <c r="A17">
        <v>16</v>
      </c>
      <c r="B17">
        <v>16</v>
      </c>
      <c r="C17" t="s">
        <v>8</v>
      </c>
      <c r="D17" t="s">
        <v>9</v>
      </c>
      <c r="E17" t="s">
        <v>17</v>
      </c>
      <c r="F17" t="s">
        <v>14</v>
      </c>
      <c r="G17" t="b">
        <v>0</v>
      </c>
      <c r="H17" t="b">
        <v>1</v>
      </c>
      <c r="I17" s="1">
        <v>28</v>
      </c>
      <c r="J17" s="1">
        <v>26.670320969608373</v>
      </c>
      <c r="K17" s="1">
        <v>22.91704732322308</v>
      </c>
      <c r="L17" s="1">
        <v>27.88854712829886</v>
      </c>
      <c r="M17" s="1"/>
      <c r="N17" s="1">
        <v>6.1892130857648135</v>
      </c>
      <c r="O17" s="1">
        <v>4.8916600640738581</v>
      </c>
      <c r="P17" s="1">
        <v>4.4036423346768165</v>
      </c>
      <c r="Q17" s="1">
        <v>5.1615051615051621</v>
      </c>
      <c r="R17" s="1"/>
      <c r="S17" s="1">
        <v>0.6039062861428256</v>
      </c>
      <c r="T17" s="1">
        <v>0.46570829589697466</v>
      </c>
      <c r="U17" s="1">
        <v>0.47044110378210668</v>
      </c>
      <c r="V17" s="1">
        <v>0.51335189527396896</v>
      </c>
    </row>
    <row r="18" spans="1:22">
      <c r="A18">
        <v>17</v>
      </c>
      <c r="B18">
        <v>17</v>
      </c>
      <c r="C18" t="s">
        <v>8</v>
      </c>
      <c r="D18" t="s">
        <v>9</v>
      </c>
      <c r="E18" t="s">
        <v>18</v>
      </c>
      <c r="F18" t="s">
        <v>11</v>
      </c>
      <c r="G18" t="b">
        <v>0</v>
      </c>
      <c r="H18" t="b">
        <v>0</v>
      </c>
      <c r="I18" s="1">
        <v>5.9249065289668961</v>
      </c>
      <c r="J18" s="1">
        <v>11.977688738415067</v>
      </c>
      <c r="K18" s="1">
        <v>10.16611659826334</v>
      </c>
      <c r="L18" s="1">
        <v>9.3562372885484333</v>
      </c>
      <c r="M18" s="1"/>
      <c r="N18" s="1">
        <v>3.8262294885351711</v>
      </c>
      <c r="O18" s="1">
        <v>3.3631826077570208</v>
      </c>
      <c r="P18" s="1">
        <v>3.454573439489558</v>
      </c>
      <c r="Q18" s="1">
        <v>3.5479951785939163</v>
      </c>
      <c r="R18" s="1"/>
      <c r="S18" s="1">
        <v>0.52469493068327833</v>
      </c>
      <c r="T18" s="1">
        <v>0.49022592063839132</v>
      </c>
      <c r="U18" s="1">
        <v>0.56203635823190567</v>
      </c>
      <c r="V18" s="1">
        <v>0.52565240318452511</v>
      </c>
    </row>
    <row r="19" spans="1:22">
      <c r="A19">
        <v>18</v>
      </c>
      <c r="B19">
        <v>18</v>
      </c>
      <c r="C19" t="s">
        <v>8</v>
      </c>
      <c r="D19" t="s">
        <v>9</v>
      </c>
      <c r="E19" t="s">
        <v>18</v>
      </c>
      <c r="F19" t="s">
        <v>12</v>
      </c>
      <c r="G19" t="b">
        <v>1</v>
      </c>
      <c r="H19" t="b">
        <v>0</v>
      </c>
      <c r="I19" s="1">
        <v>10.675310251581442</v>
      </c>
      <c r="J19" s="1">
        <v>10.963832150272832</v>
      </c>
      <c r="K19" s="1">
        <v>9.4181791215689632</v>
      </c>
      <c r="L19" s="1">
        <v>10.352440507807744</v>
      </c>
      <c r="M19" s="1"/>
      <c r="N19" s="1">
        <v>3.9604412469357846</v>
      </c>
      <c r="O19" s="1">
        <v>3.3607969736321279</v>
      </c>
      <c r="P19" s="1">
        <v>3.7442904042333045</v>
      </c>
      <c r="Q19" s="1">
        <v>3.6885095416004057</v>
      </c>
      <c r="R19" s="1"/>
      <c r="S19" s="1">
        <v>0.48839159943654753</v>
      </c>
      <c r="T19" s="1">
        <v>0.50212148375805732</v>
      </c>
      <c r="U19" s="1">
        <v>0.52663913433218101</v>
      </c>
      <c r="V19" s="1">
        <v>0.50571740584226199</v>
      </c>
    </row>
    <row r="20" spans="1:22">
      <c r="A20">
        <v>19</v>
      </c>
      <c r="B20">
        <v>19</v>
      </c>
      <c r="C20" t="s">
        <v>8</v>
      </c>
      <c r="D20" t="s">
        <v>9</v>
      </c>
      <c r="E20" t="s">
        <v>18</v>
      </c>
      <c r="F20" t="s">
        <v>13</v>
      </c>
      <c r="G20" t="b">
        <v>1</v>
      </c>
      <c r="H20" t="b">
        <v>1</v>
      </c>
      <c r="I20" s="1">
        <v>9.827180175323905</v>
      </c>
      <c r="J20" s="1">
        <v>12.273246856518082</v>
      </c>
      <c r="K20" s="1">
        <v>10.449425208259266</v>
      </c>
      <c r="L20" s="1">
        <v>10.849950746700417</v>
      </c>
      <c r="M20" s="1"/>
      <c r="N20" s="1">
        <v>2.7226481704594216</v>
      </c>
      <c r="O20" s="1">
        <v>2.6877424246842994</v>
      </c>
      <c r="P20" s="1">
        <v>2.5423018172879654</v>
      </c>
      <c r="Q20" s="1">
        <v>2.6508974708105617</v>
      </c>
      <c r="R20" s="1"/>
      <c r="S20" s="1">
        <v>0.44871390661823346</v>
      </c>
      <c r="T20" s="1">
        <v>0.46185615492922782</v>
      </c>
      <c r="U20" s="1">
        <v>0.52287373637313017</v>
      </c>
      <c r="V20" s="1">
        <v>0.47781459930686387</v>
      </c>
    </row>
    <row r="21" spans="1:22">
      <c r="A21">
        <v>20</v>
      </c>
      <c r="B21">
        <v>20</v>
      </c>
      <c r="C21" t="s">
        <v>8</v>
      </c>
      <c r="D21" t="s">
        <v>9</v>
      </c>
      <c r="E21" t="s">
        <v>18</v>
      </c>
      <c r="F21" t="s">
        <v>14</v>
      </c>
      <c r="G21" t="b">
        <v>0</v>
      </c>
      <c r="H21" t="b">
        <v>1</v>
      </c>
      <c r="I21" s="1">
        <v>12.193043392645182</v>
      </c>
      <c r="J21" s="1">
        <v>11.377810840229946</v>
      </c>
      <c r="K21" s="1">
        <v>10.403076266690006</v>
      </c>
      <c r="L21" s="1">
        <v>11.324643499855044</v>
      </c>
      <c r="M21" s="1"/>
      <c r="N21" s="1">
        <v>3.6172248803827736</v>
      </c>
      <c r="O21" s="1">
        <v>2.4625740004865793</v>
      </c>
      <c r="P21" s="1">
        <v>2.9990268429162277</v>
      </c>
      <c r="Q21" s="1">
        <v>3.0262752412618603</v>
      </c>
      <c r="R21" s="1"/>
      <c r="S21" s="1">
        <v>0.47760139440509497</v>
      </c>
      <c r="T21" s="1">
        <v>0.51020871852110605</v>
      </c>
      <c r="U21" s="1">
        <v>0.54377508158170496</v>
      </c>
      <c r="V21" s="1">
        <v>0.51052839816930207</v>
      </c>
    </row>
    <row r="22" spans="1:22">
      <c r="A22">
        <v>21</v>
      </c>
      <c r="B22">
        <v>21</v>
      </c>
      <c r="C22" t="s">
        <v>8</v>
      </c>
      <c r="D22" t="s">
        <v>9</v>
      </c>
      <c r="E22" t="s">
        <v>19</v>
      </c>
      <c r="F22" t="s">
        <v>11</v>
      </c>
      <c r="G22" t="b">
        <v>0</v>
      </c>
      <c r="H22" t="b">
        <v>0</v>
      </c>
      <c r="I22" s="1">
        <v>22.629766149012038</v>
      </c>
      <c r="J22" s="1">
        <v>21.632727052994134</v>
      </c>
      <c r="K22" s="1">
        <v>19.744395431748149</v>
      </c>
      <c r="L22" s="1">
        <v>21.335629544584776</v>
      </c>
      <c r="M22" s="1"/>
      <c r="N22" s="1">
        <v>2.7389006592602918</v>
      </c>
      <c r="O22" s="1">
        <v>2.1695234612778691</v>
      </c>
      <c r="P22" s="1">
        <v>2.2431498230859428</v>
      </c>
      <c r="Q22" s="1">
        <v>2.3838579812080347</v>
      </c>
      <c r="R22" s="1"/>
      <c r="S22" s="1">
        <v>0.68656568255008543</v>
      </c>
      <c r="T22" s="1">
        <v>0.63455193857695058</v>
      </c>
      <c r="U22" s="1">
        <v>0.60689258758367137</v>
      </c>
      <c r="V22" s="1">
        <v>0.64255886229635517</v>
      </c>
    </row>
    <row r="23" spans="1:22">
      <c r="A23">
        <v>22</v>
      </c>
      <c r="B23">
        <v>22</v>
      </c>
      <c r="C23" t="s">
        <v>8</v>
      </c>
      <c r="D23" t="s">
        <v>9</v>
      </c>
      <c r="E23" t="s">
        <v>19</v>
      </c>
      <c r="F23" t="s">
        <v>12</v>
      </c>
      <c r="G23" t="b">
        <v>1</v>
      </c>
      <c r="H23" t="b">
        <v>0</v>
      </c>
      <c r="I23" s="1">
        <v>18.90178011058633</v>
      </c>
      <c r="J23" s="1">
        <v>18.347656263696194</v>
      </c>
      <c r="K23" s="1">
        <v>17.039308291872214</v>
      </c>
      <c r="L23" s="1">
        <v>18.096248222051582</v>
      </c>
      <c r="M23" s="1"/>
      <c r="N23" s="1">
        <v>3.2709221848110754</v>
      </c>
      <c r="O23" s="1">
        <v>2.6445753834642725</v>
      </c>
      <c r="P23" s="1">
        <v>2.768850542461653</v>
      </c>
      <c r="Q23" s="1">
        <v>2.8947827035790001</v>
      </c>
      <c r="R23" s="1"/>
      <c r="S23" s="1">
        <v>0.42236168425390253</v>
      </c>
      <c r="T23" s="1">
        <v>0.38193563733245772</v>
      </c>
      <c r="U23" s="1">
        <v>0.34599718330621076</v>
      </c>
      <c r="V23" s="1">
        <v>0.38341101033909814</v>
      </c>
    </row>
    <row r="24" spans="1:22">
      <c r="A24">
        <v>23</v>
      </c>
      <c r="B24">
        <v>23</v>
      </c>
      <c r="C24" t="s">
        <v>8</v>
      </c>
      <c r="D24" t="s">
        <v>9</v>
      </c>
      <c r="E24" t="s">
        <v>19</v>
      </c>
      <c r="F24" t="s">
        <v>13</v>
      </c>
      <c r="G24" t="b">
        <v>1</v>
      </c>
      <c r="H24" t="b">
        <v>1</v>
      </c>
      <c r="I24" s="1">
        <v>15.452497377790246</v>
      </c>
      <c r="J24" s="1">
        <v>14.450665524220353</v>
      </c>
      <c r="K24" s="1">
        <v>13.312220236072744</v>
      </c>
      <c r="L24" s="1">
        <v>14.405127712694448</v>
      </c>
      <c r="M24" s="1"/>
      <c r="N24" s="1">
        <v>2.9710870535278757</v>
      </c>
      <c r="O24" s="1">
        <v>2.5131775793282407</v>
      </c>
      <c r="P24" s="1">
        <v>2.5930455108746897</v>
      </c>
      <c r="Q24" s="1">
        <v>2.6924367145769352</v>
      </c>
      <c r="R24" s="1"/>
      <c r="S24" s="1">
        <v>0.38923128494064296</v>
      </c>
      <c r="T24" s="1">
        <v>0.3304749643395527</v>
      </c>
      <c r="U24" s="1">
        <v>0.34913459478344155</v>
      </c>
      <c r="V24" s="1">
        <v>0.35592678386118964</v>
      </c>
    </row>
    <row r="25" spans="1:22">
      <c r="A25">
        <v>24</v>
      </c>
      <c r="B25">
        <v>24</v>
      </c>
      <c r="C25" t="s">
        <v>8</v>
      </c>
      <c r="D25" t="s">
        <v>9</v>
      </c>
      <c r="E25" t="s">
        <v>19</v>
      </c>
      <c r="F25" t="s">
        <v>14</v>
      </c>
      <c r="G25" t="b">
        <v>0</v>
      </c>
      <c r="H25" t="b">
        <v>1</v>
      </c>
      <c r="I25" s="1">
        <v>12.839780830435036</v>
      </c>
      <c r="J25" s="1">
        <v>12.342617599626948</v>
      </c>
      <c r="K25" s="1">
        <v>10.991630559387573</v>
      </c>
      <c r="L25" s="1">
        <v>12.058009663149853</v>
      </c>
      <c r="M25" s="1"/>
      <c r="N25" s="1">
        <v>2.595785001677783</v>
      </c>
      <c r="O25" s="1">
        <v>2.0368106502840404</v>
      </c>
      <c r="P25" s="1">
        <v>2.0942395220025762</v>
      </c>
      <c r="Q25" s="1">
        <v>2.2422783913214666</v>
      </c>
      <c r="R25" s="1"/>
      <c r="S25" s="1">
        <v>0.76296480537246647</v>
      </c>
      <c r="T25" s="1">
        <v>0.610670314637483</v>
      </c>
      <c r="U25" s="1">
        <v>0.52885213281930132</v>
      </c>
      <c r="V25" s="1">
        <v>0.6338406079799932</v>
      </c>
    </row>
    <row r="26" spans="1:22">
      <c r="A26">
        <v>25</v>
      </c>
      <c r="B26">
        <v>25</v>
      </c>
      <c r="C26" t="s">
        <v>8</v>
      </c>
      <c r="D26" t="s">
        <v>20</v>
      </c>
      <c r="E26" t="s">
        <v>21</v>
      </c>
      <c r="F26" t="s">
        <v>11</v>
      </c>
      <c r="G26" t="b">
        <v>0</v>
      </c>
      <c r="H26" t="b">
        <v>0</v>
      </c>
      <c r="I26" s="1">
        <v>12.650580617154448</v>
      </c>
      <c r="J26" s="1">
        <v>12.744636978620267</v>
      </c>
      <c r="K26" s="1">
        <v>10.510798393806757</v>
      </c>
      <c r="L26" s="1">
        <v>11.968671996527158</v>
      </c>
      <c r="M26" s="1"/>
      <c r="N26" s="1">
        <v>4.009864790754043</v>
      </c>
      <c r="O26" s="1">
        <v>3.2165853064043284</v>
      </c>
      <c r="P26" s="1">
        <v>3.549358519558004</v>
      </c>
      <c r="Q26" s="1">
        <v>3.5914262931647705</v>
      </c>
      <c r="R26" s="1"/>
      <c r="S26" s="1">
        <v>0.72520216207157751</v>
      </c>
      <c r="T26" s="1">
        <v>0.59196162924351126</v>
      </c>
      <c r="U26" s="1">
        <v>0.61150521293323812</v>
      </c>
      <c r="V26" s="1">
        <v>0.64219202371511452</v>
      </c>
    </row>
    <row r="27" spans="1:22">
      <c r="A27">
        <v>26</v>
      </c>
      <c r="B27">
        <v>26</v>
      </c>
      <c r="C27" t="s">
        <v>8</v>
      </c>
      <c r="D27" t="s">
        <v>20</v>
      </c>
      <c r="E27" t="s">
        <v>21</v>
      </c>
      <c r="F27" t="s">
        <v>12</v>
      </c>
      <c r="G27" t="b">
        <v>1</v>
      </c>
      <c r="H27" t="b">
        <v>0</v>
      </c>
      <c r="I27" s="1">
        <v>11.671854665012594</v>
      </c>
      <c r="J27" s="1">
        <v>12.021012710547161</v>
      </c>
      <c r="K27" s="1">
        <v>9.6517259729911871</v>
      </c>
      <c r="L27" s="1">
        <v>11.114864449516981</v>
      </c>
      <c r="M27" s="1"/>
      <c r="N27" s="1">
        <v>4.561726628594152</v>
      </c>
      <c r="O27" s="1">
        <v>4.1303885806182024</v>
      </c>
      <c r="P27" s="1">
        <v>4.3322988151970572</v>
      </c>
      <c r="Q27" s="1">
        <v>4.3413614908557587</v>
      </c>
      <c r="R27" s="1"/>
      <c r="S27" s="1">
        <v>0.73003745834077349</v>
      </c>
      <c r="T27" s="1">
        <v>0.59590854226596091</v>
      </c>
      <c r="U27" s="1">
        <v>0.56402611541299941</v>
      </c>
      <c r="V27" s="1">
        <v>0.62952382639369275</v>
      </c>
    </row>
    <row r="28" spans="1:22">
      <c r="A28">
        <v>27</v>
      </c>
      <c r="B28">
        <v>27</v>
      </c>
      <c r="C28" t="s">
        <v>8</v>
      </c>
      <c r="D28" t="s">
        <v>20</v>
      </c>
      <c r="E28" t="s">
        <v>21</v>
      </c>
      <c r="F28" t="s">
        <v>13</v>
      </c>
      <c r="G28" t="b">
        <v>1</v>
      </c>
      <c r="H28" t="b">
        <v>1</v>
      </c>
      <c r="I28" s="1">
        <v>10.493289074902579</v>
      </c>
      <c r="J28" s="1">
        <v>10.998989753211152</v>
      </c>
      <c r="K28" s="1">
        <v>8.786549285611196</v>
      </c>
      <c r="L28" s="1">
        <v>10.092942704574975</v>
      </c>
      <c r="M28" s="1"/>
      <c r="N28" s="1">
        <v>2.9603015195248199</v>
      </c>
      <c r="O28" s="1">
        <v>2.5733928102860131</v>
      </c>
      <c r="P28" s="1">
        <v>2.7218577801102071</v>
      </c>
      <c r="Q28" s="1">
        <v>2.7514915066220218</v>
      </c>
      <c r="R28" s="1"/>
      <c r="S28" s="1">
        <v>0.68767806478744731</v>
      </c>
      <c r="T28" s="1">
        <v>0.59684059018296631</v>
      </c>
      <c r="U28" s="1">
        <v>0.60671596704357644</v>
      </c>
      <c r="V28" s="1">
        <v>0.62995166463724284</v>
      </c>
    </row>
    <row r="29" spans="1:22">
      <c r="A29">
        <v>28</v>
      </c>
      <c r="B29">
        <v>28</v>
      </c>
      <c r="C29" t="s">
        <v>8</v>
      </c>
      <c r="D29" t="s">
        <v>20</v>
      </c>
      <c r="E29" t="s">
        <v>21</v>
      </c>
      <c r="F29" t="s">
        <v>14</v>
      </c>
      <c r="G29" t="b">
        <v>0</v>
      </c>
      <c r="H29" t="b">
        <v>1</v>
      </c>
      <c r="I29" s="1">
        <v>15.1097057305111</v>
      </c>
      <c r="J29" s="1">
        <v>15.463444660656839</v>
      </c>
      <c r="K29" s="1">
        <v>12.810402684563757</v>
      </c>
      <c r="L29" s="1">
        <v>14.461184358577233</v>
      </c>
      <c r="M29" s="1"/>
      <c r="N29" s="1">
        <v>3.8549278612712463</v>
      </c>
      <c r="O29" s="1">
        <v>3.4740517552175012</v>
      </c>
      <c r="P29" s="1">
        <v>3.8254661529082377</v>
      </c>
      <c r="Q29" s="1">
        <v>3.7194338300757521</v>
      </c>
      <c r="R29" s="1"/>
      <c r="S29" s="1">
        <v>0.95287229317647615</v>
      </c>
      <c r="T29" s="1">
        <v>0.7575964382048036</v>
      </c>
      <c r="U29" s="1">
        <v>0.81539842709044252</v>
      </c>
      <c r="V29" s="1">
        <v>0.84080011289761825</v>
      </c>
    </row>
    <row r="30" spans="1:22">
      <c r="A30">
        <v>29</v>
      </c>
      <c r="B30">
        <v>29</v>
      </c>
      <c r="C30" t="s">
        <v>8</v>
      </c>
      <c r="D30" t="s">
        <v>20</v>
      </c>
      <c r="E30" t="s">
        <v>22</v>
      </c>
      <c r="F30" t="s">
        <v>11</v>
      </c>
      <c r="G30" t="b">
        <v>0</v>
      </c>
      <c r="H30" t="b">
        <v>0</v>
      </c>
      <c r="I30" s="1">
        <v>20.360598484703907</v>
      </c>
      <c r="J30" s="1">
        <v>18.91734575087311</v>
      </c>
      <c r="K30" s="1">
        <v>16.46872481418465</v>
      </c>
      <c r="L30" s="1">
        <v>18.44290327945366</v>
      </c>
      <c r="M30" s="1"/>
      <c r="N30" s="1">
        <v>6.4301087801868535</v>
      </c>
      <c r="O30" s="1">
        <v>4.9952911184922675</v>
      </c>
      <c r="P30" s="1">
        <v>4.7627975159028653</v>
      </c>
      <c r="Q30" s="1">
        <v>5.3960658048606618</v>
      </c>
      <c r="R30" s="1"/>
      <c r="S30" s="1">
        <v>0.86576339854630313</v>
      </c>
      <c r="T30" s="1">
        <v>0.70932595276937194</v>
      </c>
      <c r="U30" s="1">
        <v>0.62896425117163346</v>
      </c>
      <c r="V30" s="1">
        <v>0.73468453416243618</v>
      </c>
    </row>
    <row r="31" spans="1:22">
      <c r="A31">
        <v>30</v>
      </c>
      <c r="B31">
        <v>30</v>
      </c>
      <c r="C31" t="s">
        <v>8</v>
      </c>
      <c r="D31" t="s">
        <v>20</v>
      </c>
      <c r="E31" t="s">
        <v>22</v>
      </c>
      <c r="F31" t="s">
        <v>12</v>
      </c>
      <c r="G31" t="b">
        <v>1</v>
      </c>
      <c r="H31" t="b">
        <v>0</v>
      </c>
      <c r="I31" s="1">
        <v>14.52602302492304</v>
      </c>
      <c r="J31" s="1">
        <v>12.715233157407749</v>
      </c>
      <c r="K31" s="1">
        <v>11.057351283142559</v>
      </c>
      <c r="L31" s="1">
        <v>12.628336363517185</v>
      </c>
      <c r="M31" s="1"/>
      <c r="N31" s="1">
        <v>5.5894968893612038</v>
      </c>
      <c r="O31" s="1">
        <v>4.0053768032058397</v>
      </c>
      <c r="P31" s="1">
        <v>4.1019694913860443</v>
      </c>
      <c r="Q31" s="1">
        <v>4.5656143946510293</v>
      </c>
      <c r="R31" s="1"/>
      <c r="S31" s="1">
        <v>0.68083735909822918</v>
      </c>
      <c r="T31" s="1">
        <v>0.54429580081754003</v>
      </c>
      <c r="U31" s="1">
        <v>0.52091539700235334</v>
      </c>
      <c r="V31" s="1">
        <v>0.58201618563937418</v>
      </c>
    </row>
    <row r="32" spans="1:22">
      <c r="A32">
        <v>31</v>
      </c>
      <c r="B32">
        <v>31</v>
      </c>
      <c r="C32" t="s">
        <v>8</v>
      </c>
      <c r="D32" t="s">
        <v>20</v>
      </c>
      <c r="E32" t="s">
        <v>22</v>
      </c>
      <c r="F32" t="s">
        <v>13</v>
      </c>
      <c r="G32" t="b">
        <v>1</v>
      </c>
      <c r="H32" t="b">
        <v>1</v>
      </c>
      <c r="I32" s="1">
        <v>22.106995413500684</v>
      </c>
      <c r="J32" s="1">
        <v>18.839517450764387</v>
      </c>
      <c r="K32" s="1">
        <v>16.612429135656523</v>
      </c>
      <c r="L32" s="1">
        <v>18.957504856978677</v>
      </c>
      <c r="M32" s="1"/>
      <c r="N32" s="1">
        <v>4.9908189624673591</v>
      </c>
      <c r="O32" s="1">
        <v>4.0272450043672308</v>
      </c>
      <c r="P32" s="1">
        <v>3.9345936622422157</v>
      </c>
      <c r="Q32" s="1">
        <v>4.3175525430256023</v>
      </c>
      <c r="R32" s="1"/>
      <c r="S32" s="1">
        <v>0.62859626079605246</v>
      </c>
      <c r="T32" s="1">
        <v>0.54766919728039309</v>
      </c>
      <c r="U32" s="1">
        <v>0.5711945064419216</v>
      </c>
      <c r="V32" s="1">
        <v>0.58248665483945561</v>
      </c>
    </row>
    <row r="33" spans="1:22">
      <c r="A33">
        <v>32</v>
      </c>
      <c r="B33">
        <v>32</v>
      </c>
      <c r="C33" t="s">
        <v>8</v>
      </c>
      <c r="D33" t="s">
        <v>20</v>
      </c>
      <c r="E33" t="s">
        <v>22</v>
      </c>
      <c r="F33" t="s">
        <v>14</v>
      </c>
      <c r="G33" t="b">
        <v>0</v>
      </c>
      <c r="H33" t="b">
        <v>1</v>
      </c>
      <c r="I33" s="1">
        <v>17.623056492916351</v>
      </c>
      <c r="J33" s="1">
        <v>15.816061177040982</v>
      </c>
      <c r="K33" s="1">
        <v>13.31159851464966</v>
      </c>
      <c r="L33" s="1">
        <v>15.423796783501231</v>
      </c>
      <c r="M33" s="1"/>
      <c r="N33" s="1">
        <v>6.1675018408391349</v>
      </c>
      <c r="O33" s="1">
        <v>5.292383336395746</v>
      </c>
      <c r="P33" s="1">
        <v>5.1187487124982507</v>
      </c>
      <c r="Q33" s="1">
        <v>5.5262112965777108</v>
      </c>
      <c r="R33" s="1"/>
      <c r="S33" s="1">
        <v>0.82496867086505854</v>
      </c>
      <c r="T33" s="1">
        <v>0.63201657123552279</v>
      </c>
      <c r="U33" s="1">
        <v>0.53849386988447212</v>
      </c>
      <c r="V33" s="1">
        <v>0.66515970399501789</v>
      </c>
    </row>
    <row r="34" spans="1:22">
      <c r="A34">
        <v>33</v>
      </c>
      <c r="B34">
        <v>33</v>
      </c>
      <c r="C34" t="s">
        <v>8</v>
      </c>
      <c r="D34" t="s">
        <v>20</v>
      </c>
      <c r="E34" t="s">
        <v>23</v>
      </c>
      <c r="F34" t="s">
        <v>11</v>
      </c>
      <c r="G34" t="b">
        <v>0</v>
      </c>
      <c r="H34" t="b">
        <v>0</v>
      </c>
      <c r="I34" s="1">
        <v>16.458573391792541</v>
      </c>
      <c r="J34" s="1">
        <v>13.544034353662623</v>
      </c>
      <c r="K34" s="1">
        <v>11.293838772753485</v>
      </c>
      <c r="L34" s="1">
        <v>13.765482172736215</v>
      </c>
      <c r="M34" s="1"/>
      <c r="N34" s="1">
        <v>3.4727536614329084</v>
      </c>
      <c r="O34" s="1">
        <v>2.8605356907243711</v>
      </c>
      <c r="P34" s="1">
        <v>3.0980340414302683</v>
      </c>
      <c r="Q34" s="1">
        <v>3.1437744645291827</v>
      </c>
      <c r="R34" s="1"/>
      <c r="S34" s="1">
        <v>0.69957721416048391</v>
      </c>
      <c r="T34" s="1">
        <v>0.56659563398201307</v>
      </c>
      <c r="U34" s="1">
        <v>0.9874563332619225</v>
      </c>
      <c r="V34" s="1">
        <v>0.74868076695463115</v>
      </c>
    </row>
    <row r="35" spans="1:22">
      <c r="A35">
        <v>34</v>
      </c>
      <c r="B35">
        <v>34</v>
      </c>
      <c r="C35" t="s">
        <v>8</v>
      </c>
      <c r="D35" t="s">
        <v>20</v>
      </c>
      <c r="E35" t="s">
        <v>23</v>
      </c>
      <c r="F35" t="s">
        <v>12</v>
      </c>
      <c r="G35" t="b">
        <v>1</v>
      </c>
      <c r="H35" t="b">
        <v>0</v>
      </c>
      <c r="I35" s="1">
        <v>11.143077037338106</v>
      </c>
      <c r="J35" s="1">
        <v>9.9903449300272698</v>
      </c>
      <c r="K35" s="1">
        <v>8.8550784607059825</v>
      </c>
      <c r="L35" s="1">
        <v>9.9961668093571205</v>
      </c>
      <c r="M35" s="1"/>
      <c r="N35" s="1">
        <v>3.7783916909191388</v>
      </c>
      <c r="O35" s="1">
        <v>2.3187684949161458</v>
      </c>
      <c r="P35" s="1">
        <v>2.5266262285241696</v>
      </c>
      <c r="Q35" s="1">
        <v>2.8745954714531514</v>
      </c>
      <c r="R35" s="1"/>
      <c r="S35" s="1">
        <v>0.61109040292266392</v>
      </c>
      <c r="T35" s="1">
        <v>0.48162976941460384</v>
      </c>
      <c r="U35" s="1">
        <v>0.49698247274729085</v>
      </c>
      <c r="V35" s="1">
        <v>0.52923963358142478</v>
      </c>
    </row>
    <row r="36" spans="1:22">
      <c r="A36">
        <v>35</v>
      </c>
      <c r="B36">
        <v>35</v>
      </c>
      <c r="C36" t="s">
        <v>8</v>
      </c>
      <c r="D36" t="s">
        <v>20</v>
      </c>
      <c r="E36" t="s">
        <v>23</v>
      </c>
      <c r="F36" t="s">
        <v>13</v>
      </c>
      <c r="G36" t="b">
        <v>1</v>
      </c>
      <c r="H36" t="b">
        <v>1</v>
      </c>
      <c r="I36" s="1">
        <v>9.5330631113996542</v>
      </c>
      <c r="J36" s="1">
        <v>9.0807644966252177</v>
      </c>
      <c r="K36" s="1">
        <v>8.1239789653716219</v>
      </c>
      <c r="L36" s="1">
        <v>8.9126021911321658</v>
      </c>
      <c r="M36" s="1"/>
      <c r="N36" s="1">
        <v>1.964777874289561</v>
      </c>
      <c r="O36" s="1">
        <v>1.5789995702053112</v>
      </c>
      <c r="P36" s="1">
        <v>1.7808603107145122</v>
      </c>
      <c r="Q36" s="1">
        <v>1.7748792517364615</v>
      </c>
      <c r="R36" s="1"/>
      <c r="S36" s="1">
        <v>0.65101135352901207</v>
      </c>
      <c r="T36" s="1">
        <v>0.52429169675090292</v>
      </c>
      <c r="U36" s="1">
        <v>0.56097786846648912</v>
      </c>
      <c r="V36" s="1">
        <v>0.57801416091321378</v>
      </c>
    </row>
    <row r="37" spans="1:22">
      <c r="A37">
        <v>36</v>
      </c>
      <c r="B37">
        <v>36</v>
      </c>
      <c r="C37" t="s">
        <v>8</v>
      </c>
      <c r="D37" t="s">
        <v>20</v>
      </c>
      <c r="E37" t="s">
        <v>23</v>
      </c>
      <c r="F37" t="s">
        <v>14</v>
      </c>
      <c r="G37" t="b">
        <v>0</v>
      </c>
      <c r="H37" t="b">
        <v>1</v>
      </c>
      <c r="I37" s="1">
        <v>13.151970901517185</v>
      </c>
      <c r="J37" s="1">
        <v>12.694816832747877</v>
      </c>
      <c r="K37" s="1">
        <v>10.321132244907199</v>
      </c>
      <c r="L37" s="1">
        <v>12.055973326390754</v>
      </c>
      <c r="M37" s="1"/>
      <c r="N37" s="1">
        <v>3.2078155370064989</v>
      </c>
      <c r="O37" s="1">
        <v>2.6748555888518148</v>
      </c>
      <c r="P37" s="1">
        <v>2.9513914110075468</v>
      </c>
      <c r="Q37" s="1">
        <v>2.94468751228862</v>
      </c>
      <c r="R37" s="1"/>
      <c r="S37" s="1">
        <v>0.75504721479710446</v>
      </c>
      <c r="T37" s="1">
        <v>0.65020000805942479</v>
      </c>
      <c r="U37" s="1">
        <v>0.7028691552379549</v>
      </c>
      <c r="V37" s="1">
        <v>0.70198620660721989</v>
      </c>
    </row>
    <row r="38" spans="1:22">
      <c r="A38">
        <v>37</v>
      </c>
      <c r="B38">
        <v>37</v>
      </c>
      <c r="C38" t="s">
        <v>24</v>
      </c>
      <c r="D38" t="s">
        <v>9</v>
      </c>
      <c r="E38" t="s">
        <v>25</v>
      </c>
      <c r="F38" t="s">
        <v>11</v>
      </c>
      <c r="G38" t="b">
        <v>0</v>
      </c>
      <c r="H38" t="b">
        <v>0</v>
      </c>
      <c r="I38" s="1">
        <v>19.60032475992509</v>
      </c>
      <c r="J38" s="1">
        <v>18.263938980839299</v>
      </c>
      <c r="K38" s="1">
        <v>15.735868469701002</v>
      </c>
      <c r="L38" s="1">
        <v>17.830898261744139</v>
      </c>
      <c r="M38" s="1"/>
      <c r="N38" s="1">
        <v>3.5238950730229841</v>
      </c>
      <c r="O38" s="1">
        <v>2.7224741199609013</v>
      </c>
      <c r="P38" s="1">
        <v>3.1644342043701381</v>
      </c>
      <c r="Q38" s="1">
        <v>3.1369344657846749</v>
      </c>
      <c r="R38" s="1"/>
      <c r="S38" s="1">
        <v>0.6946847290119148</v>
      </c>
      <c r="T38" s="1">
        <v>0.48794322582693167</v>
      </c>
      <c r="U38" s="1">
        <v>0.60075089363097045</v>
      </c>
      <c r="V38" s="1">
        <v>0.56965041617891965</v>
      </c>
    </row>
    <row r="39" spans="1:22">
      <c r="A39">
        <v>38</v>
      </c>
      <c r="B39">
        <v>38</v>
      </c>
      <c r="C39" t="s">
        <v>24</v>
      </c>
      <c r="D39" t="s">
        <v>9</v>
      </c>
      <c r="E39" t="s">
        <v>25</v>
      </c>
      <c r="F39" t="s">
        <v>12</v>
      </c>
      <c r="G39" t="b">
        <v>1</v>
      </c>
      <c r="H39" t="b">
        <v>0</v>
      </c>
      <c r="I39" s="1">
        <v>19.419223566254672</v>
      </c>
      <c r="J39" s="1">
        <v>17.59999347181251</v>
      </c>
      <c r="K39" s="1">
        <v>15.031091985644776</v>
      </c>
      <c r="L39" s="1">
        <v>17.311128032739965</v>
      </c>
      <c r="M39" s="1"/>
      <c r="N39" s="1">
        <v>3.039712137133042</v>
      </c>
      <c r="O39" s="1">
        <v>2.5573626063903725</v>
      </c>
      <c r="P39" s="1">
        <v>2.6711242881693051</v>
      </c>
      <c r="Q39" s="1">
        <v>2.7560663438975732</v>
      </c>
      <c r="R39" s="1"/>
      <c r="S39" s="1">
        <v>0.68170663426847555</v>
      </c>
      <c r="T39" s="1">
        <v>0.58748348800334194</v>
      </c>
      <c r="U39" s="1">
        <v>0.6270772032005959</v>
      </c>
      <c r="V39" s="1">
        <v>0.62332180013914895</v>
      </c>
    </row>
    <row r="40" spans="1:22">
      <c r="A40">
        <v>39</v>
      </c>
      <c r="B40">
        <v>39</v>
      </c>
      <c r="C40" t="s">
        <v>24</v>
      </c>
      <c r="D40" t="s">
        <v>9</v>
      </c>
      <c r="E40" t="s">
        <v>25</v>
      </c>
      <c r="F40" t="s">
        <v>13</v>
      </c>
      <c r="G40" t="b">
        <v>1</v>
      </c>
      <c r="H40" t="b">
        <v>1</v>
      </c>
      <c r="I40" s="1">
        <v>15.106073504501005</v>
      </c>
      <c r="J40" s="1">
        <v>13.702575232689178</v>
      </c>
      <c r="K40" s="1">
        <v>11.892350728705948</v>
      </c>
      <c r="L40" s="1">
        <v>13.538854459053454</v>
      </c>
      <c r="M40" s="1"/>
      <c r="N40" s="1">
        <v>3.416778196379501</v>
      </c>
      <c r="O40" s="1">
        <v>2.6524988629788226</v>
      </c>
      <c r="P40" s="1">
        <v>2.7367943776921342</v>
      </c>
      <c r="Q40" s="1">
        <v>2.9353571456834859</v>
      </c>
      <c r="R40" s="1"/>
      <c r="S40" s="1">
        <v>0.56623374650068714</v>
      </c>
      <c r="T40" s="1">
        <v>0.48119343661731234</v>
      </c>
      <c r="U40" s="1">
        <v>0.57861873291589261</v>
      </c>
      <c r="V40" s="1">
        <v>0.52084667333038104</v>
      </c>
    </row>
    <row r="41" spans="1:22">
      <c r="A41">
        <v>40</v>
      </c>
      <c r="B41">
        <v>40</v>
      </c>
      <c r="C41" t="s">
        <v>24</v>
      </c>
      <c r="D41" t="s">
        <v>9</v>
      </c>
      <c r="E41" t="s">
        <v>25</v>
      </c>
      <c r="F41" t="s">
        <v>14</v>
      </c>
      <c r="G41" t="b">
        <v>0</v>
      </c>
      <c r="H41" t="b">
        <v>1</v>
      </c>
      <c r="I41" s="1">
        <v>11.564102564102564</v>
      </c>
      <c r="J41" s="1">
        <v>10.059829059829051</v>
      </c>
      <c r="K41" s="1">
        <v>8.7493224932249323</v>
      </c>
      <c r="L41" s="1">
        <v>10.101307189542482</v>
      </c>
      <c r="M41" s="1"/>
      <c r="N41" s="1">
        <v>3.2150860512399388</v>
      </c>
      <c r="O41" s="1">
        <v>2.5795457852971624</v>
      </c>
      <c r="P41" s="1">
        <v>2.6963730400660539</v>
      </c>
      <c r="Q41" s="1">
        <v>2.8303349588677187</v>
      </c>
      <c r="R41" s="1"/>
      <c r="S41" s="1">
        <v>0.65149742268764421</v>
      </c>
      <c r="T41" s="1">
        <v>0.52848442248280658</v>
      </c>
      <c r="U41" s="1">
        <v>0.61900229419985908</v>
      </c>
      <c r="V41" s="1">
        <v>0.5798723798062605</v>
      </c>
    </row>
    <row r="42" spans="1:22">
      <c r="A42">
        <v>41</v>
      </c>
      <c r="B42">
        <v>41</v>
      </c>
      <c r="C42" t="s">
        <v>24</v>
      </c>
      <c r="D42" t="s">
        <v>20</v>
      </c>
      <c r="E42" t="s">
        <v>26</v>
      </c>
      <c r="F42" t="s">
        <v>11</v>
      </c>
      <c r="G42" t="b">
        <v>0</v>
      </c>
      <c r="H42" t="b">
        <v>0</v>
      </c>
      <c r="I42" s="1">
        <v>17.296456457295612</v>
      </c>
      <c r="J42" s="1">
        <v>16.379823972231563</v>
      </c>
      <c r="K42" s="1">
        <v>12.832368771551542</v>
      </c>
      <c r="L42" s="1">
        <v>15.458000473824985</v>
      </c>
      <c r="M42" s="1"/>
      <c r="N42" s="1">
        <v>3.3526697946915989</v>
      </c>
      <c r="O42" s="1">
        <v>2.3728402420176455</v>
      </c>
      <c r="P42" s="1">
        <v>2.520404933685414</v>
      </c>
      <c r="Q42" s="1">
        <v>2.7486383234648861</v>
      </c>
      <c r="R42" s="1"/>
      <c r="S42" s="1">
        <v>0.68247746630282025</v>
      </c>
      <c r="T42" s="1">
        <v>0.53021653613070141</v>
      </c>
      <c r="U42" s="1">
        <v>0.71494423203561186</v>
      </c>
      <c r="V42" s="1">
        <v>0.60243307206614327</v>
      </c>
    </row>
    <row r="43" spans="1:22">
      <c r="A43">
        <v>42</v>
      </c>
      <c r="B43">
        <v>42</v>
      </c>
      <c r="C43" t="s">
        <v>24</v>
      </c>
      <c r="D43" t="s">
        <v>20</v>
      </c>
      <c r="E43" t="s">
        <v>26</v>
      </c>
      <c r="F43" t="s">
        <v>12</v>
      </c>
      <c r="G43" t="b">
        <v>1</v>
      </c>
      <c r="H43" t="b">
        <v>0</v>
      </c>
      <c r="I43" s="1">
        <v>16.86763580099397</v>
      </c>
      <c r="J43" s="1">
        <v>17.901307075706704</v>
      </c>
      <c r="K43" s="1">
        <v>13.117425993347208</v>
      </c>
      <c r="L43" s="1">
        <v>15.914312923685396</v>
      </c>
      <c r="M43" s="1"/>
      <c r="N43" s="1">
        <v>3.2597206401525254</v>
      </c>
      <c r="O43" s="1">
        <v>2.3629415994118741</v>
      </c>
      <c r="P43" s="1">
        <v>2.6120468885065025</v>
      </c>
      <c r="Q43" s="1">
        <v>2.7449030426903005</v>
      </c>
      <c r="R43" s="1"/>
      <c r="S43" s="1">
        <v>0.69664054757209082</v>
      </c>
      <c r="T43" s="1">
        <v>0.57373008153548632</v>
      </c>
      <c r="U43" s="1">
        <v>0.73368601588469406</v>
      </c>
      <c r="V43" s="1">
        <v>0.63330958870190079</v>
      </c>
    </row>
    <row r="44" spans="1:22">
      <c r="A44">
        <v>43</v>
      </c>
      <c r="B44">
        <v>43</v>
      </c>
      <c r="C44" t="s">
        <v>24</v>
      </c>
      <c r="D44" t="s">
        <v>20</v>
      </c>
      <c r="E44" t="s">
        <v>26</v>
      </c>
      <c r="F44" t="s">
        <v>13</v>
      </c>
      <c r="G44" t="b">
        <v>1</v>
      </c>
      <c r="H44" t="b">
        <v>1</v>
      </c>
      <c r="I44" s="1">
        <v>14.663236737078067</v>
      </c>
      <c r="J44" s="1">
        <v>12.853891329932182</v>
      </c>
      <c r="K44" s="1">
        <v>10.523715550251676</v>
      </c>
      <c r="L44" s="1">
        <v>12.644036404821163</v>
      </c>
      <c r="M44" s="1"/>
      <c r="N44" s="1">
        <v>2.917273510296766</v>
      </c>
      <c r="O44" s="1">
        <v>2.0713726411400835</v>
      </c>
      <c r="P44" s="1">
        <v>2.2611580925534405</v>
      </c>
      <c r="Q44" s="1">
        <v>2.4166014146634303</v>
      </c>
      <c r="R44" s="1"/>
      <c r="S44" s="1">
        <v>0.73416624026380073</v>
      </c>
      <c r="T44" s="1">
        <v>0.60384615384615392</v>
      </c>
      <c r="U44" s="1">
        <v>0.73795461486896574</v>
      </c>
      <c r="V44" s="1">
        <v>0.66281330038637032</v>
      </c>
    </row>
    <row r="45" spans="1:22">
      <c r="A45">
        <v>44</v>
      </c>
      <c r="B45">
        <v>44</v>
      </c>
      <c r="C45" t="s">
        <v>24</v>
      </c>
      <c r="D45" t="s">
        <v>20</v>
      </c>
      <c r="E45" t="s">
        <v>26</v>
      </c>
      <c r="F45" t="s">
        <v>14</v>
      </c>
      <c r="G45" t="b">
        <v>0</v>
      </c>
      <c r="H45" t="b">
        <v>1</v>
      </c>
      <c r="I45" s="1">
        <v>15.923467018371634</v>
      </c>
      <c r="J45" s="1">
        <v>8.557799119499192</v>
      </c>
      <c r="K45" s="1">
        <v>8.8490820527620926</v>
      </c>
      <c r="L45" s="1">
        <v>11.072115491934522</v>
      </c>
      <c r="M45" s="1"/>
      <c r="N45" s="1">
        <v>4.2107096555317245</v>
      </c>
      <c r="O45" s="1">
        <v>3.1471047944458577</v>
      </c>
      <c r="P45" s="1">
        <v>3.5477778585535473</v>
      </c>
      <c r="Q45" s="1">
        <v>3.6351974361770436</v>
      </c>
      <c r="R45" s="1"/>
      <c r="S45" s="1">
        <v>0.84059104978904353</v>
      </c>
      <c r="T45" s="1">
        <v>0.70662878222371817</v>
      </c>
      <c r="U45" s="1">
        <v>0.54777424978582812</v>
      </c>
      <c r="V45" s="1">
        <v>0.73209635030363485</v>
      </c>
    </row>
    <row r="46" spans="1:22">
      <c r="A46">
        <v>45</v>
      </c>
      <c r="B46">
        <v>45</v>
      </c>
      <c r="C46" t="s">
        <v>27</v>
      </c>
      <c r="D46" t="s">
        <v>9</v>
      </c>
      <c r="E46" t="s">
        <v>28</v>
      </c>
      <c r="F46" t="s">
        <v>11</v>
      </c>
      <c r="G46" t="b">
        <v>0</v>
      </c>
      <c r="H46" t="b">
        <v>0</v>
      </c>
      <c r="I46" s="1">
        <v>15.986836088084154</v>
      </c>
      <c r="J46" s="1">
        <v>14.712734680076359</v>
      </c>
      <c r="K46" s="1">
        <v>12.815913504954427</v>
      </c>
      <c r="L46" s="1">
        <v>14.389085529057763</v>
      </c>
      <c r="M46" s="1"/>
      <c r="N46" s="1">
        <v>3.1547118740651041</v>
      </c>
      <c r="O46" s="1">
        <v>3.0402165396395788</v>
      </c>
      <c r="P46" s="1">
        <v>2.5884361097980304</v>
      </c>
      <c r="Q46" s="1">
        <v>2.9177345928746425</v>
      </c>
      <c r="R46" s="1"/>
      <c r="S46" s="1">
        <v>0.92403172803342881</v>
      </c>
      <c r="T46" s="1">
        <v>0.76725513664472378</v>
      </c>
      <c r="U46" s="1">
        <v>0.85158193958864825</v>
      </c>
      <c r="V46" s="1">
        <v>0.82753098522788116</v>
      </c>
    </row>
    <row r="47" spans="1:22">
      <c r="A47">
        <v>46</v>
      </c>
      <c r="B47">
        <v>46</v>
      </c>
      <c r="C47" t="s">
        <v>27</v>
      </c>
      <c r="D47" t="s">
        <v>9</v>
      </c>
      <c r="E47" t="s">
        <v>28</v>
      </c>
      <c r="F47" t="s">
        <v>12</v>
      </c>
      <c r="G47" t="b">
        <v>1</v>
      </c>
      <c r="H47" t="b">
        <v>0</v>
      </c>
      <c r="I47" s="1">
        <v>22.820586051293777</v>
      </c>
      <c r="J47" s="1">
        <v>20.6772089698919</v>
      </c>
      <c r="K47" s="1">
        <v>18.416867685160373</v>
      </c>
      <c r="L47" s="1">
        <v>20.467252203792615</v>
      </c>
      <c r="M47" s="1"/>
      <c r="N47" s="1">
        <v>3.6931120169756508</v>
      </c>
      <c r="O47" s="1">
        <v>3.1922858245172283</v>
      </c>
      <c r="P47" s="1">
        <v>2.6533951306678563</v>
      </c>
      <c r="Q47" s="1">
        <v>3.1568470212026005</v>
      </c>
      <c r="R47" s="1"/>
      <c r="S47" s="1">
        <v>0.85507246376811674</v>
      </c>
      <c r="T47" s="1">
        <v>0.70417732310315406</v>
      </c>
      <c r="U47" s="1">
        <v>0.95681236921646129</v>
      </c>
      <c r="V47" s="1">
        <v>0.80505986979772148</v>
      </c>
    </row>
    <row r="48" spans="1:22">
      <c r="A48">
        <v>47</v>
      </c>
      <c r="B48">
        <v>47</v>
      </c>
      <c r="C48" t="s">
        <v>27</v>
      </c>
      <c r="D48" t="s">
        <v>9</v>
      </c>
      <c r="E48" t="s">
        <v>28</v>
      </c>
      <c r="F48" t="s">
        <v>13</v>
      </c>
      <c r="G48" t="b">
        <v>1</v>
      </c>
      <c r="H48" t="b">
        <v>1</v>
      </c>
      <c r="I48" s="1">
        <v>16.102839364775459</v>
      </c>
      <c r="J48" s="1">
        <v>14.678751905029277</v>
      </c>
      <c r="K48" s="1">
        <v>12.573193230127538</v>
      </c>
      <c r="L48" s="1">
        <v>14.322234662643016</v>
      </c>
      <c r="M48" s="1"/>
      <c r="N48" s="1">
        <v>2.7569323734433606</v>
      </c>
      <c r="O48" s="1">
        <v>2.47507609800638</v>
      </c>
      <c r="P48" s="1">
        <v>2.0066852029653268</v>
      </c>
      <c r="Q48" s="1">
        <v>2.3976558574602858</v>
      </c>
      <c r="R48" s="1"/>
      <c r="S48" s="1">
        <v>0.82479894445840685</v>
      </c>
      <c r="T48" s="1">
        <v>0.75257078830526936</v>
      </c>
      <c r="U48" s="1">
        <v>0.89353218982994054</v>
      </c>
      <c r="V48" s="1">
        <v>0.80586817772472163</v>
      </c>
    </row>
    <row r="49" spans="1:23">
      <c r="A49">
        <v>48</v>
      </c>
      <c r="B49">
        <v>48</v>
      </c>
      <c r="C49" t="s">
        <v>27</v>
      </c>
      <c r="D49" t="s">
        <v>9</v>
      </c>
      <c r="E49" t="s">
        <v>28</v>
      </c>
      <c r="F49" t="s">
        <v>14</v>
      </c>
      <c r="G49" t="b">
        <v>0</v>
      </c>
      <c r="H49" t="b">
        <v>1</v>
      </c>
      <c r="I49" s="1">
        <v>29.820091202852609</v>
      </c>
      <c r="J49" s="1">
        <v>28.580139909969791</v>
      </c>
      <c r="K49" s="1">
        <v>25.379579447896905</v>
      </c>
      <c r="L49" s="1">
        <v>27.778265775518946</v>
      </c>
      <c r="M49" s="1"/>
      <c r="N49" s="1">
        <v>5.638760282810118</v>
      </c>
      <c r="O49" s="1">
        <v>4.7281155740354386</v>
      </c>
      <c r="P49" s="1">
        <v>3.9508176622042148</v>
      </c>
      <c r="Q49" s="1">
        <v>4.7341887441016874</v>
      </c>
      <c r="R49" s="1"/>
      <c r="S49" s="1">
        <v>1.0560862773371784</v>
      </c>
      <c r="T49" s="1">
        <v>0.99815749419210131</v>
      </c>
      <c r="U49" s="1">
        <v>1.2777752743731485</v>
      </c>
      <c r="V49" s="1">
        <v>1.0825441350236322</v>
      </c>
    </row>
    <row r="50" spans="1:23">
      <c r="A50">
        <v>49</v>
      </c>
      <c r="B50">
        <v>49</v>
      </c>
      <c r="C50" t="s">
        <v>27</v>
      </c>
      <c r="D50" t="s">
        <v>20</v>
      </c>
      <c r="E50" t="s">
        <v>29</v>
      </c>
      <c r="F50" t="s">
        <v>11</v>
      </c>
      <c r="G50" t="b">
        <v>0</v>
      </c>
      <c r="H50" t="b">
        <v>0</v>
      </c>
      <c r="I50" s="1">
        <v>17.711613893879605</v>
      </c>
      <c r="J50" s="1">
        <v>15.915207826691235</v>
      </c>
      <c r="K50" s="1">
        <v>14.823765893439354</v>
      </c>
      <c r="L50" s="1">
        <v>16.027872800446278</v>
      </c>
      <c r="M50" s="1"/>
      <c r="N50" s="1">
        <v>3.3495982665929822</v>
      </c>
      <c r="O50" s="1">
        <v>2.8379343508864792</v>
      </c>
      <c r="P50" s="1">
        <v>2.3311603596567516</v>
      </c>
      <c r="Q50" s="1">
        <v>2.8169678852932964</v>
      </c>
      <c r="R50" s="1"/>
      <c r="S50" s="1">
        <v>0.7922190828080844</v>
      </c>
      <c r="T50" s="1">
        <v>0.6063899152358182</v>
      </c>
      <c r="U50" s="1">
        <v>0.75431971310584633</v>
      </c>
      <c r="V50" s="1">
        <v>0.68982965659639173</v>
      </c>
    </row>
    <row r="51" spans="1:23">
      <c r="A51">
        <v>50</v>
      </c>
      <c r="B51">
        <v>50</v>
      </c>
      <c r="C51" t="s">
        <v>27</v>
      </c>
      <c r="D51" t="s">
        <v>20</v>
      </c>
      <c r="E51" t="s">
        <v>29</v>
      </c>
      <c r="F51" t="s">
        <v>12</v>
      </c>
      <c r="G51" t="b">
        <v>1</v>
      </c>
      <c r="H51" t="b">
        <v>0</v>
      </c>
      <c r="I51" s="1">
        <v>19.03656113543963</v>
      </c>
      <c r="J51" s="1">
        <v>17.736422463400682</v>
      </c>
      <c r="K51" s="1">
        <v>16.702563641052183</v>
      </c>
      <c r="L51" s="1">
        <v>17.730281776078989</v>
      </c>
      <c r="M51" s="1"/>
      <c r="N51" s="1">
        <v>2.6869916804548963</v>
      </c>
      <c r="O51" s="1">
        <v>2.4166924776651904</v>
      </c>
      <c r="P51" s="1">
        <v>1.9302819154232582</v>
      </c>
      <c r="Q51" s="1">
        <v>2.3294885587449348</v>
      </c>
      <c r="R51" s="1"/>
      <c r="S51" s="1">
        <v>0.57725072559609114</v>
      </c>
      <c r="T51" s="1">
        <v>0.47507313365663706</v>
      </c>
      <c r="U51" s="1">
        <v>0.62886621018406286</v>
      </c>
      <c r="V51" s="1">
        <v>0.53906580077335708</v>
      </c>
    </row>
    <row r="52" spans="1:23">
      <c r="A52">
        <v>51</v>
      </c>
      <c r="B52">
        <v>51</v>
      </c>
      <c r="C52" t="s">
        <v>27</v>
      </c>
      <c r="D52" t="s">
        <v>20</v>
      </c>
      <c r="E52" t="s">
        <v>29</v>
      </c>
      <c r="F52" t="s">
        <v>13</v>
      </c>
      <c r="G52" t="b">
        <v>1</v>
      </c>
      <c r="H52" t="b">
        <v>1</v>
      </c>
      <c r="I52" s="1">
        <v>15.295360575568342</v>
      </c>
      <c r="J52" s="1">
        <v>13.90150062013713</v>
      </c>
      <c r="K52" s="1">
        <v>12.169586091050286</v>
      </c>
      <c r="L52" s="1">
        <v>13.67079151420409</v>
      </c>
      <c r="M52" s="1"/>
      <c r="N52" s="1">
        <v>4.3181510923642668</v>
      </c>
      <c r="O52" s="1">
        <v>3.7240575777240279</v>
      </c>
      <c r="P52" s="1">
        <v>3.0934900595835062</v>
      </c>
      <c r="Q52" s="1">
        <v>3.685040332186071</v>
      </c>
      <c r="R52" s="1"/>
      <c r="S52" s="1">
        <v>0.7927883017613826</v>
      </c>
      <c r="T52" s="1">
        <v>0.66419220599072371</v>
      </c>
      <c r="U52" s="1">
        <v>0.89752120450243578</v>
      </c>
      <c r="V52" s="1">
        <v>0.75467347956131658</v>
      </c>
    </row>
    <row r="53" spans="1:23">
      <c r="A53">
        <v>52</v>
      </c>
      <c r="B53">
        <v>52</v>
      </c>
      <c r="C53" t="s">
        <v>27</v>
      </c>
      <c r="D53" t="s">
        <v>20</v>
      </c>
      <c r="E53" t="s">
        <v>29</v>
      </c>
      <c r="F53" t="s">
        <v>14</v>
      </c>
      <c r="G53" t="b">
        <v>0</v>
      </c>
      <c r="H53" t="b">
        <v>1</v>
      </c>
      <c r="I53" s="1">
        <v>23.243217781380597</v>
      </c>
      <c r="J53" s="1">
        <v>23.302989025675299</v>
      </c>
      <c r="K53" s="1">
        <v>19.471998766352279</v>
      </c>
      <c r="L53" s="1">
        <v>21.909148997430265</v>
      </c>
      <c r="M53" s="1"/>
      <c r="N53" s="1">
        <v>3.7776249846571184</v>
      </c>
      <c r="O53" s="1">
        <v>3.0878819336813139</v>
      </c>
      <c r="P53" s="1">
        <v>2.5945173390141862</v>
      </c>
      <c r="Q53" s="1">
        <v>3.1256832864670518</v>
      </c>
      <c r="R53" s="1"/>
      <c r="S53" s="1">
        <v>0.67901331081855754</v>
      </c>
      <c r="T53" s="1">
        <v>0.58696397114773236</v>
      </c>
      <c r="U53" s="1">
        <v>0.78540800212639428</v>
      </c>
      <c r="V53" s="1">
        <v>0.65958731381010416</v>
      </c>
    </row>
    <row r="54" spans="1:23">
      <c r="B54" t="s">
        <v>120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3">
      <c r="B55">
        <v>5</v>
      </c>
      <c r="C55" t="s">
        <v>111</v>
      </c>
      <c r="D55" t="s">
        <v>112</v>
      </c>
      <c r="E55" t="s">
        <v>10</v>
      </c>
      <c r="F55" t="s">
        <v>113</v>
      </c>
      <c r="G55" t="s">
        <v>114</v>
      </c>
      <c r="H55">
        <v>1</v>
      </c>
      <c r="I55" s="1">
        <v>15.929053645316625</v>
      </c>
      <c r="J55" s="1">
        <v>13.894064413095558</v>
      </c>
      <c r="K55" s="1">
        <v>12.578338616400899</v>
      </c>
      <c r="L55" s="1">
        <v>14.13381889160436</v>
      </c>
      <c r="M55" s="1"/>
      <c r="N55" s="1">
        <v>3.8198397347333479</v>
      </c>
      <c r="O55" s="1">
        <v>3.2539375518098943</v>
      </c>
      <c r="P55" s="1">
        <v>3.2244634797826306</v>
      </c>
      <c r="Q55" s="1">
        <v>3.4327469221086244</v>
      </c>
      <c r="R55" s="1"/>
      <c r="S55" s="1">
        <v>0.67112095326796484</v>
      </c>
      <c r="T55" s="1">
        <v>0.53276678751733819</v>
      </c>
      <c r="U55" s="1">
        <v>0.54113736204436169</v>
      </c>
      <c r="V55" s="1">
        <v>0.58100505829355198</v>
      </c>
    </row>
    <row r="56" spans="1:23">
      <c r="B56">
        <v>5</v>
      </c>
      <c r="C56" t="s">
        <v>111</v>
      </c>
      <c r="D56" t="s">
        <v>115</v>
      </c>
      <c r="E56" t="s">
        <v>19</v>
      </c>
      <c r="F56" t="s">
        <v>113</v>
      </c>
      <c r="G56" t="s">
        <v>114</v>
      </c>
      <c r="H56">
        <v>1</v>
      </c>
      <c r="I56" s="1">
        <v>10.192376195003755</v>
      </c>
      <c r="J56" s="1">
        <v>10.244114145232198</v>
      </c>
      <c r="K56" s="1">
        <v>9.2740275784488482</v>
      </c>
      <c r="L56" s="1">
        <v>9.9035059728949335</v>
      </c>
      <c r="M56" s="1"/>
      <c r="N56" s="1">
        <v>5.6928279058014581</v>
      </c>
      <c r="O56" s="1">
        <v>4.7798272039276384</v>
      </c>
      <c r="P56" s="1">
        <v>5.014790619851051</v>
      </c>
      <c r="Q56" s="1">
        <v>5.1624819098600492</v>
      </c>
      <c r="R56" s="1"/>
      <c r="S56" s="1">
        <v>0.53453653093831999</v>
      </c>
      <c r="T56" s="1">
        <v>0.42325929106707294</v>
      </c>
      <c r="U56" s="1">
        <v>0.45552656924853169</v>
      </c>
      <c r="V56" s="1">
        <v>0.47045200933097625</v>
      </c>
    </row>
    <row r="57" spans="1:23">
      <c r="B57">
        <v>5</v>
      </c>
      <c r="C57" t="s">
        <v>111</v>
      </c>
      <c r="D57" t="s">
        <v>116</v>
      </c>
      <c r="E57" t="s">
        <v>22</v>
      </c>
      <c r="F57" t="s">
        <v>113</v>
      </c>
      <c r="G57" t="s">
        <v>114</v>
      </c>
      <c r="H57">
        <v>1</v>
      </c>
      <c r="I57" s="1">
        <v>26.275935340149655</v>
      </c>
      <c r="J57" s="1">
        <v>21.672259447869209</v>
      </c>
      <c r="K57" s="1">
        <v>18.240471723398571</v>
      </c>
      <c r="L57" s="1">
        <v>21.732834502801914</v>
      </c>
      <c r="M57" s="1"/>
      <c r="N57" s="1">
        <v>5.7911724745155491</v>
      </c>
      <c r="O57" s="1">
        <v>4.6433725246115642</v>
      </c>
      <c r="P57" s="1">
        <v>4.3499009465111147</v>
      </c>
      <c r="Q57" s="1">
        <v>4.9281486485460766</v>
      </c>
      <c r="R57" s="1"/>
      <c r="S57" s="1">
        <v>0.75507508431757253</v>
      </c>
      <c r="T57" s="1">
        <v>0.58203704416146251</v>
      </c>
      <c r="U57" s="1">
        <v>0.51813094978562679</v>
      </c>
      <c r="V57" s="1">
        <v>0.61841435942155398</v>
      </c>
    </row>
    <row r="58" spans="1:23">
      <c r="B58">
        <v>1</v>
      </c>
      <c r="C58" t="s">
        <v>117</v>
      </c>
      <c r="D58" t="s">
        <v>116</v>
      </c>
      <c r="E58" t="s">
        <v>118</v>
      </c>
      <c r="F58" t="s">
        <v>113</v>
      </c>
      <c r="G58" t="s">
        <v>114</v>
      </c>
      <c r="H58">
        <v>1</v>
      </c>
      <c r="I58" s="1">
        <v>18.7957445596303</v>
      </c>
      <c r="J58" s="1">
        <v>16.002980627421078</v>
      </c>
      <c r="K58" s="1">
        <v>14.062750322988466</v>
      </c>
      <c r="L58" s="1">
        <v>16.249773491912023</v>
      </c>
      <c r="M58" s="1"/>
      <c r="N58" s="1">
        <v>5.8125343232655053</v>
      </c>
      <c r="O58" s="1">
        <v>4.871172723353614</v>
      </c>
      <c r="P58" s="1">
        <v>5.1326620566624737</v>
      </c>
      <c r="Q58" s="1">
        <v>5.2721230344271977</v>
      </c>
      <c r="R58" s="1"/>
      <c r="S58" s="1">
        <v>0.87567257417045374</v>
      </c>
      <c r="T58" s="1">
        <v>0.79148194621679058</v>
      </c>
      <c r="U58" s="1">
        <v>0.96430255372868845</v>
      </c>
      <c r="V58" s="1">
        <v>0.8397854213612842</v>
      </c>
    </row>
    <row r="59" spans="1:23">
      <c r="B59">
        <v>2</v>
      </c>
      <c r="C59" t="s">
        <v>117</v>
      </c>
      <c r="D59" t="s">
        <v>116</v>
      </c>
      <c r="E59" t="s">
        <v>118</v>
      </c>
      <c r="F59" t="s">
        <v>11</v>
      </c>
      <c r="G59" t="s">
        <v>114</v>
      </c>
      <c r="H59">
        <v>1</v>
      </c>
      <c r="I59" s="1">
        <v>21.638670607742768</v>
      </c>
      <c r="J59" s="1">
        <v>18.868502631389237</v>
      </c>
      <c r="K59" s="1">
        <v>17.326616682286783</v>
      </c>
      <c r="L59" s="1">
        <v>19.24513479243619</v>
      </c>
      <c r="M59" s="1"/>
      <c r="N59" s="1">
        <v>6.606293643218085</v>
      </c>
      <c r="O59" s="1">
        <v>5.2816383625728163</v>
      </c>
      <c r="P59" s="1">
        <v>5.8335780628416805</v>
      </c>
      <c r="Q59" s="1">
        <v>5.9071700228775263</v>
      </c>
      <c r="R59" s="1"/>
      <c r="S59" s="1">
        <v>0.77793856942180828</v>
      </c>
      <c r="T59" s="1">
        <v>0.7101754390194509</v>
      </c>
      <c r="U59" s="1">
        <v>0.89265690447414925</v>
      </c>
      <c r="V59" s="1">
        <v>0.75419273561128264</v>
      </c>
    </row>
    <row r="60" spans="1:23">
      <c r="B60">
        <v>5</v>
      </c>
      <c r="C60" t="s">
        <v>119</v>
      </c>
      <c r="D60" t="s">
        <v>115</v>
      </c>
      <c r="E60" t="s">
        <v>28</v>
      </c>
      <c r="F60" t="s">
        <v>113</v>
      </c>
      <c r="G60" t="s">
        <v>114</v>
      </c>
      <c r="H60">
        <v>1</v>
      </c>
      <c r="I60" s="1">
        <v>38.553147997029114</v>
      </c>
      <c r="J60" s="1">
        <v>30.059541216122469</v>
      </c>
      <c r="K60" s="1">
        <v>30.135372551178271</v>
      </c>
      <c r="L60" s="1">
        <v>32.474402311835185</v>
      </c>
      <c r="M60" s="1"/>
      <c r="N60" s="1">
        <v>4.3861530542210039</v>
      </c>
      <c r="O60" s="1">
        <v>3.9402258688463219</v>
      </c>
      <c r="P60" s="1">
        <v>3.3084794409434082</v>
      </c>
      <c r="Q60" s="1">
        <v>3.8557856876015397</v>
      </c>
      <c r="R60" s="1"/>
      <c r="S60" s="1">
        <v>1.0769619662440693</v>
      </c>
      <c r="T60" s="1">
        <v>0.79892276580850896</v>
      </c>
      <c r="U60" s="1">
        <v>0.94674107490083281</v>
      </c>
      <c r="V60" s="1">
        <v>0.90538714319047997</v>
      </c>
    </row>
    <row r="61" spans="1:23">
      <c r="B61">
        <v>5</v>
      </c>
      <c r="C61" t="s">
        <v>119</v>
      </c>
      <c r="D61" t="s">
        <v>116</v>
      </c>
      <c r="E61" t="s">
        <v>29</v>
      </c>
      <c r="F61" t="s">
        <v>113</v>
      </c>
      <c r="G61" t="s">
        <v>114</v>
      </c>
      <c r="H61">
        <v>1</v>
      </c>
      <c r="I61" s="1">
        <v>13.842351684031099</v>
      </c>
      <c r="J61" s="1">
        <v>12.326299551932381</v>
      </c>
      <c r="K61" s="1">
        <v>11.128796357120304</v>
      </c>
      <c r="L61" s="1">
        <v>12.322031952221227</v>
      </c>
      <c r="M61" s="1"/>
      <c r="N61" s="1">
        <v>3.0895519508084965</v>
      </c>
      <c r="O61" s="1">
        <v>2.6673433850968378</v>
      </c>
      <c r="P61" s="1">
        <v>2.2566111609424322</v>
      </c>
      <c r="Q61" s="1">
        <v>2.6526328713352383</v>
      </c>
      <c r="R61" s="1"/>
      <c r="S61" s="1">
        <v>0.70876251890318798</v>
      </c>
      <c r="T61" s="1">
        <v>0.64094882110689444</v>
      </c>
      <c r="U61" s="1">
        <v>0.86079645428519824</v>
      </c>
      <c r="V61" s="1">
        <v>0.71286415385054391</v>
      </c>
    </row>
    <row r="62" spans="1:23"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3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3">
      <c r="A64" t="s">
        <v>11</v>
      </c>
      <c r="I64" s="1">
        <f t="shared" ref="I64:L67" si="0">AVERAGE(I2,I6,I10,I14,I18,I22,I26,I30,I34,I38,I42,I46,I50)</f>
        <v>17.391309567113488</v>
      </c>
      <c r="J64" s="1">
        <f t="shared" si="0"/>
        <v>16.700406956808639</v>
      </c>
      <c r="K64" s="1">
        <f t="shared" si="0"/>
        <v>14.51997553844279</v>
      </c>
      <c r="L64" s="1">
        <f t="shared" si="0"/>
        <v>16.138547169040216</v>
      </c>
      <c r="M64" s="1">
        <f>100*(AVERAGE(L65:L66)/AVERAGE(L64,L67))</f>
        <v>93.559931847515585</v>
      </c>
      <c r="N64" s="1">
        <f t="shared" ref="N64:P67" si="1">AVERAGE(N2,N6,N10,N14,N18,N22,N26,N30,N34,N38,N42,N46,N50)</f>
        <v>4.0876798014400331</v>
      </c>
      <c r="O64" s="1">
        <f t="shared" si="1"/>
        <v>3.2688277681796012</v>
      </c>
      <c r="P64" s="1">
        <f t="shared" si="1"/>
        <v>3.2607568515877117</v>
      </c>
      <c r="Q64" s="1">
        <f t="shared" ref="Q64:V64" si="2">AVERAGE(Q2,Q6,Q10,Q14,Q18,Q22,Q26,Q30,Q34,Q38,Q42,Q46,Q50)</f>
        <v>3.5366424711267723</v>
      </c>
      <c r="R64" s="1">
        <f>100*(AVERAGE(Q65:Q66)/AVERAGE(Q64,Q67))</f>
        <v>88.664268307910106</v>
      </c>
      <c r="S64" s="1">
        <f t="shared" si="2"/>
        <v>0.70825925273963775</v>
      </c>
      <c r="T64" s="1">
        <f t="shared" si="2"/>
        <v>0.58098401016529599</v>
      </c>
      <c r="U64" s="1">
        <f t="shared" si="2"/>
        <v>0.65147222501749791</v>
      </c>
      <c r="V64" s="1">
        <f t="shared" si="2"/>
        <v>0.63786959398267962</v>
      </c>
      <c r="W64" s="1">
        <f>100*(AVERAGE(V65:V66)/AVERAGE(V64,V67))</f>
        <v>87.306299491576695</v>
      </c>
    </row>
    <row r="65" spans="1:22">
      <c r="A65" t="s">
        <v>12</v>
      </c>
      <c r="I65" s="1">
        <f t="shared" si="0"/>
        <v>17.27981997039042</v>
      </c>
      <c r="J65" s="1">
        <f t="shared" si="0"/>
        <v>16.165253608710628</v>
      </c>
      <c r="K65" s="1">
        <f t="shared" si="0"/>
        <v>14.093679866251099</v>
      </c>
      <c r="L65" s="1">
        <f t="shared" si="0"/>
        <v>15.781053367886447</v>
      </c>
      <c r="M65" s="1"/>
      <c r="N65" s="1">
        <f t="shared" si="1"/>
        <v>3.8762063906240374</v>
      </c>
      <c r="O65" s="1">
        <f t="shared" si="1"/>
        <v>3.0787986538770933</v>
      </c>
      <c r="P65" s="1">
        <f t="shared" si="1"/>
        <v>3.1220860251498506</v>
      </c>
      <c r="Q65" s="1">
        <f t="shared" ref="Q65:V65" si="3">AVERAGE(Q3,Q7,Q11,Q15,Q19,Q23,Q27,Q31,Q35,Q39,Q43,Q47,Q51)</f>
        <v>3.3560212278594639</v>
      </c>
      <c r="R65" s="1"/>
      <c r="S65" s="1">
        <f t="shared" si="3"/>
        <v>0.63438465692867374</v>
      </c>
      <c r="T65" s="1">
        <f t="shared" si="3"/>
        <v>0.53293796006214389</v>
      </c>
      <c r="U65" s="1">
        <f t="shared" si="3"/>
        <v>0.57054319458127956</v>
      </c>
      <c r="V65" s="1">
        <f t="shared" si="3"/>
        <v>0.57156184575252378</v>
      </c>
    </row>
    <row r="66" spans="1:22">
      <c r="A66" t="s">
        <v>13</v>
      </c>
      <c r="I66" s="1">
        <f t="shared" si="0"/>
        <v>16.494432334284021</v>
      </c>
      <c r="J66" s="1">
        <f t="shared" si="0"/>
        <v>15.467101451768857</v>
      </c>
      <c r="K66" s="1">
        <f t="shared" si="0"/>
        <v>13.300770589488163</v>
      </c>
      <c r="L66" s="1">
        <f t="shared" si="0"/>
        <v>15.019771678718815</v>
      </c>
      <c r="M66" s="1"/>
      <c r="N66" s="1">
        <f t="shared" si="1"/>
        <v>3.5538393310939114</v>
      </c>
      <c r="O66" s="1">
        <f t="shared" si="1"/>
        <v>2.9438112831059766</v>
      </c>
      <c r="P66" s="1">
        <f t="shared" si="1"/>
        <v>2.8963485439549124</v>
      </c>
      <c r="Q66" s="1">
        <f t="shared" ref="Q66:V66" si="4">AVERAGE(Q4,Q8,Q12,Q16,Q20,Q24,Q28,Q32,Q36,Q40,Q44,Q48,Q52)</f>
        <v>3.1278001150737529</v>
      </c>
      <c r="R66" s="1"/>
      <c r="S66" s="1">
        <f t="shared" si="4"/>
        <v>0.60336191570749165</v>
      </c>
      <c r="T66" s="1">
        <f t="shared" si="4"/>
        <v>0.51732175383007306</v>
      </c>
      <c r="U66" s="1">
        <f t="shared" si="4"/>
        <v>0.56998231869316485</v>
      </c>
      <c r="V66" s="1">
        <f t="shared" si="4"/>
        <v>0.55581757773150275</v>
      </c>
    </row>
    <row r="67" spans="1:22">
      <c r="A67" t="s">
        <v>14</v>
      </c>
      <c r="I67" s="1">
        <f t="shared" si="0"/>
        <v>18.331385726498073</v>
      </c>
      <c r="J67" s="1">
        <f t="shared" si="0"/>
        <v>16.9165345145374</v>
      </c>
      <c r="K67" s="1">
        <f t="shared" si="0"/>
        <v>14.795260261291086</v>
      </c>
      <c r="L67" s="1">
        <f t="shared" si="0"/>
        <v>16.782409952652209</v>
      </c>
      <c r="M67" s="1"/>
      <c r="N67" s="1">
        <f t="shared" si="1"/>
        <v>4.3178591165999984</v>
      </c>
      <c r="O67" s="1">
        <f t="shared" si="1"/>
        <v>3.5000146418810418</v>
      </c>
      <c r="P67" s="1">
        <f t="shared" si="1"/>
        <v>3.5256280455847482</v>
      </c>
      <c r="Q67" s="1">
        <f t="shared" ref="Q67:V67" si="5">AVERAGE(Q5,Q9,Q13,Q17,Q21,Q25,Q29,Q33,Q37,Q41,Q45,Q49,Q53)</f>
        <v>3.7761357953293762</v>
      </c>
      <c r="R67" s="1"/>
      <c r="S67" s="1">
        <f t="shared" si="5"/>
        <v>0.71955323975394869</v>
      </c>
      <c r="T67" s="1">
        <f t="shared" si="5"/>
        <v>0.6121262771918482</v>
      </c>
      <c r="U67" s="1">
        <f t="shared" si="5"/>
        <v>0.63815085135734873</v>
      </c>
      <c r="V67" s="1">
        <f t="shared" si="5"/>
        <v>0.65342259231917588</v>
      </c>
    </row>
    <row r="69" spans="1:22">
      <c r="A69" t="s">
        <v>11</v>
      </c>
      <c r="I69" s="1">
        <f>STDEV(I2,I6,I10,I14,I18,I22,I26,I30,I34,I38,I42,I46,I50)/SQRT(13)</f>
        <v>1.4296518840912718</v>
      </c>
      <c r="J69" s="1">
        <f>STDEV(J2,J6,J10,J14,J18,J22,J26,J30,J34,J38,J42,J46,J50)/SQRT(13)</f>
        <v>1.0499566685001172</v>
      </c>
      <c r="K69" s="1">
        <f>STDEV(K2,K6,K10,K14,K18,K22,K26,K30,K34,K38,K42,K46,K50)/SQRT(13)</f>
        <v>0.94111180387390792</v>
      </c>
      <c r="L69" s="1">
        <f>STDEV(L2,L6,L10,L14,L18,L22,L26,L30,L34,L38,L42,L46,L50)/SQRT(13)</f>
        <v>1.0998333231158399</v>
      </c>
      <c r="M69" s="1"/>
      <c r="N69" s="1">
        <f>STDEV(N2,N6,N10,N14,N18,N22,N26,N30,N34,N38,N42,N46,N50)/SQRT(13)</f>
        <v>0.45669100392771994</v>
      </c>
      <c r="O69" s="1">
        <f>STDEV(O2,O6,O10,O14,O18,O22,O26,O30,O34,O38,O42,O46,O50)/SQRT(13)</f>
        <v>0.33368797707152681</v>
      </c>
      <c r="P69" s="1">
        <f>STDEV(P2,P6,P10,P14,P18,P22,P26,P30,P34,P38,P42,P46,P50)/SQRT(13)</f>
        <v>0.29906426665117974</v>
      </c>
      <c r="Q69" s="1">
        <f t="shared" ref="Q69:V69" si="6">STDEV(Q2,Q6,Q10,Q14,Q18,Q22,Q26,Q30,Q34,Q38,Q42,Q46,Q50)/SQRT(13)</f>
        <v>0.36063664099291665</v>
      </c>
      <c r="R69" s="1"/>
      <c r="S69" s="1">
        <f t="shared" si="6"/>
        <v>3.2555393272359616E-2</v>
      </c>
      <c r="T69" s="1">
        <f t="shared" si="6"/>
        <v>2.6716659449051845E-2</v>
      </c>
      <c r="U69" s="1">
        <f t="shared" si="6"/>
        <v>4.2759025331825955E-2</v>
      </c>
      <c r="V69" s="1">
        <f t="shared" si="6"/>
        <v>2.9176168714429098E-2</v>
      </c>
    </row>
    <row r="70" spans="1:22">
      <c r="A70" t="s">
        <v>12</v>
      </c>
      <c r="I70" s="1">
        <f t="shared" ref="I70:J72" si="7">STDEV(I3,I7,I11,I15,I19,I23,I27,I31,I35,I39,I43,I47,I51)/SQRT(13)</f>
        <v>1.4121841185959434</v>
      </c>
      <c r="J70" s="1">
        <f t="shared" si="7"/>
        <v>1.211897403720523</v>
      </c>
      <c r="K70" s="1">
        <f t="shared" ref="K70:V70" si="8">STDEV(K3,K7,K11,K15,K19,K23,K27,K31,K35,K39,K43,K47,K51)/SQRT(13)</f>
        <v>1.0726842147847846</v>
      </c>
      <c r="L70" s="1">
        <f t="shared" si="8"/>
        <v>1.2114268875839456</v>
      </c>
      <c r="M70" s="1"/>
      <c r="N70" s="1">
        <f t="shared" si="8"/>
        <v>0.23797467694299265</v>
      </c>
      <c r="O70" s="1">
        <f t="shared" si="8"/>
        <v>0.19149018202676943</v>
      </c>
      <c r="P70" s="1">
        <f t="shared" si="8"/>
        <v>0.20613776639270828</v>
      </c>
      <c r="Q70" s="1">
        <f t="shared" si="8"/>
        <v>0.20493539687667039</v>
      </c>
      <c r="R70" s="1"/>
      <c r="S70" s="1">
        <f t="shared" si="8"/>
        <v>3.0256578182671679E-2</v>
      </c>
      <c r="T70" s="1">
        <f t="shared" si="8"/>
        <v>2.2956145364912629E-2</v>
      </c>
      <c r="U70" s="1">
        <f t="shared" si="8"/>
        <v>4.1965291975844102E-2</v>
      </c>
      <c r="V70" s="1">
        <f t="shared" si="8"/>
        <v>2.7606010822696089E-2</v>
      </c>
    </row>
    <row r="71" spans="1:22">
      <c r="A71" t="s">
        <v>13</v>
      </c>
      <c r="I71" s="1">
        <f t="shared" si="7"/>
        <v>1.5136775389042536</v>
      </c>
      <c r="J71" s="1">
        <f t="shared" si="7"/>
        <v>1.2153502742595077</v>
      </c>
      <c r="K71" s="1">
        <f t="shared" ref="K71:V71" si="9">STDEV(K4,K8,K12,K16,K20,K24,K28,K32,K36,K40,K44,K48,K52)/SQRT(13)</f>
        <v>1.0763906422849776</v>
      </c>
      <c r="L71" s="1">
        <f t="shared" si="9"/>
        <v>1.2471756105845937</v>
      </c>
      <c r="M71" s="1"/>
      <c r="N71" s="1">
        <f t="shared" si="9"/>
        <v>0.2875043365801298</v>
      </c>
      <c r="O71" s="1">
        <f t="shared" si="9"/>
        <v>0.22334316726661918</v>
      </c>
      <c r="P71" s="1">
        <f t="shared" si="9"/>
        <v>0.2183164592876716</v>
      </c>
      <c r="Q71" s="1">
        <f t="shared" si="9"/>
        <v>0.24000129124740593</v>
      </c>
      <c r="R71" s="1"/>
      <c r="S71" s="1">
        <f t="shared" si="9"/>
        <v>3.7789210076513202E-2</v>
      </c>
      <c r="T71" s="1">
        <f t="shared" si="9"/>
        <v>3.2726496119019885E-2</v>
      </c>
      <c r="U71" s="1">
        <f t="shared" si="9"/>
        <v>5.0788173438344651E-2</v>
      </c>
      <c r="V71" s="1">
        <f t="shared" si="9"/>
        <v>3.7213076592254597E-2</v>
      </c>
    </row>
    <row r="72" spans="1:22">
      <c r="A72" t="s">
        <v>14</v>
      </c>
      <c r="I72" s="1">
        <f t="shared" si="7"/>
        <v>1.9367633709826662</v>
      </c>
      <c r="J72" s="1">
        <f t="shared" si="7"/>
        <v>1.9122368462025838</v>
      </c>
      <c r="K72" s="1">
        <f t="shared" ref="K72:V72" si="10">STDEV(K5,K9,K13,K17,K21,K25,K29,K33,K37,K41,K45,K49,K53)/SQRT(13)</f>
        <v>1.675331516260846</v>
      </c>
      <c r="L72" s="1">
        <f t="shared" si="10"/>
        <v>1.8817016771992368</v>
      </c>
      <c r="M72" s="1"/>
      <c r="N72" s="1">
        <f t="shared" si="10"/>
        <v>0.39211662887029497</v>
      </c>
      <c r="O72" s="1">
        <f t="shared" si="10"/>
        <v>0.33213171579643186</v>
      </c>
      <c r="P72" s="1">
        <f t="shared" si="10"/>
        <v>0.29785486993535326</v>
      </c>
      <c r="Q72" s="1">
        <f t="shared" si="10"/>
        <v>0.33553853249193311</v>
      </c>
      <c r="R72" s="1"/>
      <c r="S72" s="1">
        <f t="shared" si="10"/>
        <v>4.638319056208827E-2</v>
      </c>
      <c r="T72" s="1">
        <f t="shared" si="10"/>
        <v>4.0896114044641649E-2</v>
      </c>
      <c r="U72" s="1">
        <f t="shared" si="10"/>
        <v>6.2072743079203997E-2</v>
      </c>
      <c r="V72" s="1">
        <f t="shared" si="10"/>
        <v>4.5659016863423649E-2</v>
      </c>
    </row>
    <row r="108" spans="11:11">
      <c r="K108" t="s">
        <v>42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8"/>
  <sheetViews>
    <sheetView workbookViewId="0">
      <selection activeCell="B1" sqref="B1"/>
    </sheetView>
  </sheetViews>
  <sheetFormatPr defaultRowHeight="15"/>
  <sheetData>
    <row r="2" spans="2:2">
      <c r="B2" t="s">
        <v>50</v>
      </c>
    </row>
    <row r="4" spans="2:2">
      <c r="B4" t="s">
        <v>51</v>
      </c>
    </row>
    <row r="6" spans="2:2">
      <c r="B6" t="s">
        <v>52</v>
      </c>
    </row>
    <row r="8" spans="2:2">
      <c r="B8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/>
  </sheetViews>
  <sheetFormatPr defaultRowHeight="15"/>
  <sheetData>
    <row r="1" spans="1:18">
      <c r="A1" t="s">
        <v>54</v>
      </c>
      <c r="J1" t="s">
        <v>55</v>
      </c>
    </row>
    <row r="2" spans="1:18">
      <c r="A2" t="s">
        <v>56</v>
      </c>
    </row>
    <row r="3" spans="1:18">
      <c r="A3" t="s">
        <v>57</v>
      </c>
      <c r="N3" t="s">
        <v>121</v>
      </c>
      <c r="R3" t="s">
        <v>122</v>
      </c>
    </row>
    <row r="5" spans="1:18">
      <c r="A5" t="s">
        <v>58</v>
      </c>
    </row>
    <row r="7" spans="1:18">
      <c r="A7" t="s">
        <v>59</v>
      </c>
    </row>
    <row r="8" spans="1:18">
      <c r="B8" t="s">
        <v>60</v>
      </c>
    </row>
    <row r="9" spans="1:18">
      <c r="B9" t="s">
        <v>61</v>
      </c>
    </row>
    <row r="10" spans="1:18">
      <c r="B10" t="s">
        <v>62</v>
      </c>
    </row>
    <row r="11" spans="1:18">
      <c r="B11" t="s">
        <v>63</v>
      </c>
    </row>
    <row r="12" spans="1:18">
      <c r="B12" t="s">
        <v>64</v>
      </c>
    </row>
    <row r="13" spans="1:18">
      <c r="B13" t="s">
        <v>65</v>
      </c>
    </row>
    <row r="14" spans="1:18">
      <c r="B14" t="s">
        <v>66</v>
      </c>
    </row>
    <row r="15" spans="1:18">
      <c r="B15" t="s">
        <v>67</v>
      </c>
    </row>
    <row r="17" spans="1:7">
      <c r="A17" t="s">
        <v>68</v>
      </c>
    </row>
    <row r="18" spans="1:7">
      <c r="B18" t="s">
        <v>69</v>
      </c>
    </row>
    <row r="19" spans="1:7">
      <c r="B19" t="s">
        <v>70</v>
      </c>
    </row>
    <row r="20" spans="1:7">
      <c r="B20" t="s">
        <v>71</v>
      </c>
    </row>
    <row r="21" spans="1:7">
      <c r="B21" t="s">
        <v>72</v>
      </c>
    </row>
    <row r="22" spans="1:7">
      <c r="B22" t="s">
        <v>73</v>
      </c>
    </row>
    <row r="24" spans="1:7">
      <c r="A24" t="s">
        <v>74</v>
      </c>
      <c r="G24" t="s">
        <v>75</v>
      </c>
    </row>
    <row r="25" spans="1:7">
      <c r="B25" t="s">
        <v>76</v>
      </c>
    </row>
    <row r="26" spans="1:7">
      <c r="B26" t="s">
        <v>77</v>
      </c>
    </row>
    <row r="27" spans="1:7">
      <c r="B27" t="s">
        <v>78</v>
      </c>
    </row>
    <row r="28" spans="1:7">
      <c r="B28" t="s">
        <v>79</v>
      </c>
    </row>
    <row r="29" spans="1:7">
      <c r="B29" t="s">
        <v>80</v>
      </c>
    </row>
    <row r="30" spans="1:7">
      <c r="B30" t="s">
        <v>81</v>
      </c>
    </row>
    <row r="32" spans="1:7">
      <c r="A32" t="s">
        <v>82</v>
      </c>
    </row>
    <row r="33" spans="1:2">
      <c r="A33" t="s">
        <v>83</v>
      </c>
    </row>
    <row r="34" spans="1:2">
      <c r="B34" t="s">
        <v>84</v>
      </c>
    </row>
    <row r="35" spans="1:2">
      <c r="B35" t="s">
        <v>85</v>
      </c>
    </row>
    <row r="36" spans="1:2">
      <c r="B36" t="s">
        <v>86</v>
      </c>
    </row>
    <row r="37" spans="1:2">
      <c r="B37" t="s">
        <v>87</v>
      </c>
    </row>
    <row r="38" spans="1:2">
      <c r="B38" t="s">
        <v>88</v>
      </c>
    </row>
    <row r="41" spans="1:2">
      <c r="A41" t="s">
        <v>89</v>
      </c>
    </row>
    <row r="42" spans="1:2">
      <c r="B42" t="s">
        <v>90</v>
      </c>
    </row>
    <row r="43" spans="1:2">
      <c r="B43" t="s">
        <v>91</v>
      </c>
    </row>
    <row r="44" spans="1:2">
      <c r="B44" t="s">
        <v>92</v>
      </c>
    </row>
    <row r="45" spans="1:2">
      <c r="B45" t="s">
        <v>93</v>
      </c>
    </row>
    <row r="46" spans="1:2">
      <c r="B46" t="s">
        <v>94</v>
      </c>
    </row>
    <row r="47" spans="1:2">
      <c r="B47" t="s">
        <v>95</v>
      </c>
    </row>
    <row r="49" spans="1:15">
      <c r="A49" t="s">
        <v>96</v>
      </c>
    </row>
    <row r="50" spans="1:15">
      <c r="B50" t="s">
        <v>97</v>
      </c>
    </row>
    <row r="51" spans="1:15">
      <c r="B51" t="s">
        <v>98</v>
      </c>
    </row>
    <row r="52" spans="1:15">
      <c r="B52" t="s">
        <v>99</v>
      </c>
    </row>
    <row r="53" spans="1:15">
      <c r="B53" t="s">
        <v>100</v>
      </c>
    </row>
    <row r="54" spans="1:15">
      <c r="B54" t="s">
        <v>101</v>
      </c>
    </row>
    <row r="56" spans="1:15">
      <c r="A56" t="s">
        <v>102</v>
      </c>
    </row>
    <row r="57" spans="1:15">
      <c r="B57" t="s">
        <v>103</v>
      </c>
      <c r="K57" t="s">
        <v>104</v>
      </c>
      <c r="L57" t="s">
        <v>105</v>
      </c>
      <c r="O57" t="s">
        <v>106</v>
      </c>
    </row>
    <row r="58" spans="1:15">
      <c r="B58" t="s">
        <v>107</v>
      </c>
      <c r="J58" t="s">
        <v>10</v>
      </c>
      <c r="K58">
        <v>16</v>
      </c>
      <c r="L58">
        <v>5</v>
      </c>
      <c r="N58">
        <v>15</v>
      </c>
      <c r="O58">
        <f>N58+L58</f>
        <v>20</v>
      </c>
    </row>
    <row r="59" spans="1:15">
      <c r="B59" t="s">
        <v>108</v>
      </c>
      <c r="J59" t="s">
        <v>15</v>
      </c>
      <c r="K59">
        <v>14</v>
      </c>
      <c r="L59">
        <v>3</v>
      </c>
      <c r="N59">
        <v>17</v>
      </c>
      <c r="O59">
        <f t="shared" ref="O59:O68" si="0">N59+L59</f>
        <v>20</v>
      </c>
    </row>
    <row r="60" spans="1:15">
      <c r="J60" t="s">
        <v>16</v>
      </c>
      <c r="K60">
        <v>18</v>
      </c>
      <c r="L60">
        <v>5</v>
      </c>
      <c r="N60">
        <v>13</v>
      </c>
      <c r="O60">
        <f t="shared" si="0"/>
        <v>18</v>
      </c>
    </row>
    <row r="61" spans="1:15">
      <c r="J61" t="s">
        <v>17</v>
      </c>
      <c r="K61">
        <v>14</v>
      </c>
      <c r="L61">
        <v>3</v>
      </c>
      <c r="N61">
        <v>17</v>
      </c>
      <c r="O61">
        <f t="shared" si="0"/>
        <v>20</v>
      </c>
    </row>
    <row r="62" spans="1:15">
      <c r="J62" t="s">
        <v>18</v>
      </c>
      <c r="K62">
        <v>17</v>
      </c>
      <c r="L62">
        <v>5</v>
      </c>
      <c r="N62">
        <v>14</v>
      </c>
      <c r="O62">
        <f t="shared" si="0"/>
        <v>19</v>
      </c>
    </row>
    <row r="63" spans="1:15">
      <c r="A63" s="3">
        <v>42219</v>
      </c>
      <c r="B63" t="s">
        <v>109</v>
      </c>
      <c r="J63" t="s">
        <v>19</v>
      </c>
      <c r="K63">
        <v>16</v>
      </c>
      <c r="L63">
        <v>5</v>
      </c>
      <c r="N63">
        <v>15</v>
      </c>
      <c r="O63">
        <f t="shared" si="0"/>
        <v>20</v>
      </c>
    </row>
    <row r="64" spans="1:15">
      <c r="A64" s="3">
        <v>42221</v>
      </c>
      <c r="B64" t="s">
        <v>110</v>
      </c>
      <c r="J64" t="s">
        <v>21</v>
      </c>
      <c r="K64">
        <v>18</v>
      </c>
      <c r="L64">
        <v>5</v>
      </c>
      <c r="N64">
        <v>13</v>
      </c>
      <c r="O64">
        <f t="shared" si="0"/>
        <v>18</v>
      </c>
    </row>
    <row r="65" spans="10:15">
      <c r="J65" t="s">
        <v>22</v>
      </c>
      <c r="K65">
        <v>14</v>
      </c>
      <c r="L65">
        <v>3</v>
      </c>
      <c r="N65">
        <v>17</v>
      </c>
      <c r="O65">
        <f t="shared" si="0"/>
        <v>20</v>
      </c>
    </row>
    <row r="66" spans="10:15">
      <c r="J66" t="s">
        <v>23</v>
      </c>
      <c r="K66">
        <v>16</v>
      </c>
      <c r="L66">
        <v>5</v>
      </c>
      <c r="N66">
        <v>15</v>
      </c>
      <c r="O66">
        <f t="shared" si="0"/>
        <v>20</v>
      </c>
    </row>
    <row r="67" spans="10:15">
      <c r="J67" t="s">
        <v>24</v>
      </c>
      <c r="K67">
        <v>15</v>
      </c>
      <c r="L67">
        <v>3</v>
      </c>
      <c r="N67">
        <v>16</v>
      </c>
      <c r="O67">
        <f t="shared" si="0"/>
        <v>19</v>
      </c>
    </row>
    <row r="68" spans="10:15">
      <c r="J68" t="s">
        <v>27</v>
      </c>
      <c r="K68">
        <v>13</v>
      </c>
      <c r="L68">
        <v>3</v>
      </c>
      <c r="N68">
        <v>18</v>
      </c>
      <c r="O68">
        <f t="shared" si="0"/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63"/>
  <sheetViews>
    <sheetView workbookViewId="0">
      <selection activeCell="X3" sqref="X3"/>
    </sheetView>
  </sheetViews>
  <sheetFormatPr defaultRowHeight="15"/>
  <sheetData>
    <row r="1" spans="1:4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30</v>
      </c>
      <c r="J1" t="s">
        <v>33</v>
      </c>
      <c r="K1" t="s">
        <v>36</v>
      </c>
      <c r="L1" t="s">
        <v>39</v>
      </c>
      <c r="N1" t="s">
        <v>31</v>
      </c>
      <c r="O1" t="s">
        <v>34</v>
      </c>
      <c r="P1" t="s">
        <v>37</v>
      </c>
      <c r="Q1" t="s">
        <v>40</v>
      </c>
      <c r="S1" t="s">
        <v>32</v>
      </c>
      <c r="T1" t="s">
        <v>35</v>
      </c>
      <c r="U1" t="s">
        <v>38</v>
      </c>
      <c r="V1" t="s">
        <v>41</v>
      </c>
      <c r="X1" t="s">
        <v>43</v>
      </c>
      <c r="Y1" t="s">
        <v>44</v>
      </c>
      <c r="Z1" t="s">
        <v>45</v>
      </c>
      <c r="AG1" t="s">
        <v>44</v>
      </c>
      <c r="AK1" t="s">
        <v>45</v>
      </c>
      <c r="AO1">
        <v>2009</v>
      </c>
      <c r="AP1">
        <v>2009</v>
      </c>
      <c r="AQ1">
        <v>2009</v>
      </c>
    </row>
    <row r="2" spans="1:43">
      <c r="A2">
        <v>1</v>
      </c>
      <c r="B2">
        <v>1</v>
      </c>
      <c r="C2" t="s">
        <v>8</v>
      </c>
      <c r="D2" t="s">
        <v>9</v>
      </c>
      <c r="E2" t="s">
        <v>10</v>
      </c>
      <c r="F2" t="s">
        <v>11</v>
      </c>
      <c r="G2" t="b">
        <v>0</v>
      </c>
      <c r="H2" t="b">
        <v>0</v>
      </c>
      <c r="I2" s="1">
        <v>16.492352676563193</v>
      </c>
      <c r="J2" s="1">
        <v>16.738507194123837</v>
      </c>
      <c r="K2" s="1">
        <v>15.771471589421317</v>
      </c>
      <c r="L2" s="1">
        <v>16.334110486702784</v>
      </c>
      <c r="M2" s="1"/>
      <c r="N2" s="1">
        <v>4.8373328790385832</v>
      </c>
      <c r="O2" s="1">
        <v>3.8007615478160326</v>
      </c>
      <c r="P2" s="1">
        <v>3.8286263685478228</v>
      </c>
      <c r="Q2" s="1">
        <v>4.1555735984674795</v>
      </c>
      <c r="R2" s="1"/>
      <c r="S2" s="1">
        <v>0.67653532033889341</v>
      </c>
      <c r="T2" s="1">
        <v>0.5508431995057298</v>
      </c>
      <c r="U2" s="1">
        <v>0.57864124103484094</v>
      </c>
      <c r="V2" s="1">
        <v>0.60130571863853255</v>
      </c>
      <c r="AB2" s="2" t="s">
        <v>43</v>
      </c>
      <c r="AC2" t="s">
        <v>12</v>
      </c>
      <c r="AD2" t="s">
        <v>13</v>
      </c>
      <c r="AE2" t="s">
        <v>14</v>
      </c>
      <c r="AG2" t="s">
        <v>12</v>
      </c>
      <c r="AH2" t="s">
        <v>13</v>
      </c>
      <c r="AI2" t="s">
        <v>14</v>
      </c>
      <c r="AK2" t="s">
        <v>12</v>
      </c>
      <c r="AL2" t="s">
        <v>13</v>
      </c>
      <c r="AM2" t="s">
        <v>14</v>
      </c>
      <c r="AO2" t="s">
        <v>47</v>
      </c>
      <c r="AP2" t="s">
        <v>48</v>
      </c>
      <c r="AQ2" t="s">
        <v>49</v>
      </c>
    </row>
    <row r="3" spans="1:43">
      <c r="A3">
        <v>2</v>
      </c>
      <c r="B3">
        <v>2</v>
      </c>
      <c r="C3" t="s">
        <v>8</v>
      </c>
      <c r="D3" t="s">
        <v>9</v>
      </c>
      <c r="E3" t="s">
        <v>10</v>
      </c>
      <c r="F3" t="s">
        <v>12</v>
      </c>
      <c r="G3" t="b">
        <v>1</v>
      </c>
      <c r="H3" t="b">
        <v>0</v>
      </c>
      <c r="I3" s="1">
        <v>25.371732752105093</v>
      </c>
      <c r="J3" s="1">
        <v>22.342758238695893</v>
      </c>
      <c r="K3" s="1">
        <v>19.981460902973652</v>
      </c>
      <c r="L3" s="1">
        <v>22.565317297924882</v>
      </c>
      <c r="M3" s="1"/>
      <c r="N3" s="1">
        <v>3.101127014109863</v>
      </c>
      <c r="O3" s="1">
        <v>2.4981300946996106</v>
      </c>
      <c r="P3" s="1">
        <v>2.5699154422484516</v>
      </c>
      <c r="Q3" s="1">
        <v>2.7230575170193085</v>
      </c>
      <c r="R3" s="1"/>
      <c r="S3" s="1">
        <v>0.61252469771738971</v>
      </c>
      <c r="T3" s="1">
        <v>0.50223301658432684</v>
      </c>
      <c r="U3" s="1">
        <v>0.50919606330001899</v>
      </c>
      <c r="V3" s="1">
        <v>0.54078251615104078</v>
      </c>
      <c r="X3" s="1">
        <f>100*((L$2-L3)/L$2)</f>
        <v>-38.148430649436207</v>
      </c>
      <c r="Y3" s="1">
        <f>100*((Q$2-Q3)/Q$2)</f>
        <v>34.472162446514339</v>
      </c>
      <c r="Z3" s="1">
        <f>100*((V$2-V3)/V$2)</f>
        <v>10.065296339527171</v>
      </c>
      <c r="AB3" t="s">
        <v>10</v>
      </c>
      <c r="AC3" s="1">
        <v>-38.148430649436207</v>
      </c>
      <c r="AD3" s="1">
        <v>-46.751080499734101</v>
      </c>
      <c r="AE3" s="1">
        <v>6.4677912851499135</v>
      </c>
      <c r="AG3" s="1">
        <v>34.472162446514339</v>
      </c>
      <c r="AH3" s="1">
        <v>9.170239243387087</v>
      </c>
      <c r="AI3" s="1">
        <v>44.920563670353083</v>
      </c>
      <c r="AK3">
        <v>10.065296339527171</v>
      </c>
      <c r="AL3">
        <v>9.0695293179997716</v>
      </c>
      <c r="AM3">
        <v>16.78504571419899</v>
      </c>
      <c r="AO3">
        <v>15.956682413011432</v>
      </c>
      <c r="AP3">
        <v>9.917324724837302</v>
      </c>
      <c r="AQ3">
        <v>0.33776057321129838</v>
      </c>
    </row>
    <row r="4" spans="1:43">
      <c r="A4">
        <v>3</v>
      </c>
      <c r="B4">
        <v>3</v>
      </c>
      <c r="C4" t="s">
        <v>8</v>
      </c>
      <c r="D4" t="s">
        <v>9</v>
      </c>
      <c r="E4" t="s">
        <v>10</v>
      </c>
      <c r="F4" t="s">
        <v>13</v>
      </c>
      <c r="G4" t="b">
        <v>1</v>
      </c>
      <c r="H4" t="b">
        <v>1</v>
      </c>
      <c r="I4" s="1">
        <v>26.699879356974268</v>
      </c>
      <c r="J4" s="1">
        <v>23.740698773329775</v>
      </c>
      <c r="K4" s="1">
        <v>21.470872757466086</v>
      </c>
      <c r="L4" s="1">
        <v>23.970483629256712</v>
      </c>
      <c r="M4" s="1"/>
      <c r="N4" s="1">
        <v>4.2481037149645724</v>
      </c>
      <c r="O4" s="1">
        <v>3.5018152244978236</v>
      </c>
      <c r="P4" s="1">
        <v>3.5735737331965507</v>
      </c>
      <c r="Q4" s="1">
        <v>3.7744975575529818</v>
      </c>
      <c r="R4" s="1"/>
      <c r="S4" s="1">
        <v>0.61480119307388092</v>
      </c>
      <c r="T4" s="1">
        <v>0.5053886693723495</v>
      </c>
      <c r="U4" s="1">
        <v>0.52184472525881831</v>
      </c>
      <c r="V4" s="1">
        <v>0.54677012019580162</v>
      </c>
      <c r="X4" s="1">
        <f t="shared" ref="X4:X5" si="0">100*((L$2-L4)/L$2)</f>
        <v>-46.751080499734101</v>
      </c>
      <c r="Y4" s="1">
        <f>100*((Q$2-Q4)/Q$2)</f>
        <v>9.170239243387087</v>
      </c>
      <c r="Z4" s="1">
        <f>100*((V$2-V4)/V$2)</f>
        <v>9.0695293179997716</v>
      </c>
      <c r="AB4" t="s">
        <v>15</v>
      </c>
      <c r="AC4" s="1">
        <v>12.429728835978899</v>
      </c>
      <c r="AD4" s="1">
        <v>4.0577377824488243</v>
      </c>
      <c r="AE4" s="1">
        <v>-14.193114852885236</v>
      </c>
      <c r="AG4" s="1">
        <v>35.613026519830889</v>
      </c>
      <c r="AH4" s="1">
        <v>26.181289635248163</v>
      </c>
      <c r="AI4" s="1">
        <v>12.056721324760986</v>
      </c>
      <c r="AK4">
        <v>-16.832465117708466</v>
      </c>
      <c r="AL4">
        <v>-7.4973928799636838</v>
      </c>
      <c r="AM4">
        <v>-36.641295116309323</v>
      </c>
      <c r="AO4">
        <v>16.824534677664076</v>
      </c>
      <c r="AP4">
        <v>6.1740681864799392</v>
      </c>
      <c r="AQ4">
        <v>0.30614947748812749</v>
      </c>
    </row>
    <row r="5" spans="1:43">
      <c r="A5">
        <v>4</v>
      </c>
      <c r="B5">
        <v>4</v>
      </c>
      <c r="C5" t="s">
        <v>8</v>
      </c>
      <c r="D5" t="s">
        <v>9</v>
      </c>
      <c r="E5" t="s">
        <v>10</v>
      </c>
      <c r="F5" t="s">
        <v>14</v>
      </c>
      <c r="G5" t="b">
        <v>0</v>
      </c>
      <c r="H5" t="b">
        <v>1</v>
      </c>
      <c r="I5" s="1">
        <v>16.621693311348473</v>
      </c>
      <c r="J5" s="1">
        <v>15.191339880995047</v>
      </c>
      <c r="K5" s="1">
        <v>14.019929744067667</v>
      </c>
      <c r="L5" s="1">
        <v>15.277654312137063</v>
      </c>
      <c r="M5" s="1"/>
      <c r="N5" s="1">
        <v>2.5914714640642127</v>
      </c>
      <c r="O5" s="1">
        <v>2.0875742349406168</v>
      </c>
      <c r="P5" s="1">
        <v>2.187553843893709</v>
      </c>
      <c r="Q5" s="1">
        <v>2.2888665142995128</v>
      </c>
      <c r="R5" s="1"/>
      <c r="S5" s="1">
        <v>0.55426182099602173</v>
      </c>
      <c r="T5" s="1">
        <v>0.45804627381729401</v>
      </c>
      <c r="U5" s="1">
        <v>0.49058449204663995</v>
      </c>
      <c r="V5" s="1">
        <v>0.5003762788829621</v>
      </c>
      <c r="X5" s="1">
        <f t="shared" si="0"/>
        <v>6.4677912851499135</v>
      </c>
      <c r="Y5" s="1">
        <f>100*((Q$2-Q5)/Q$2)</f>
        <v>44.920563670353083</v>
      </c>
      <c r="Z5" s="1">
        <f>100*((V$2-V5)/V$2)</f>
        <v>16.78504571419899</v>
      </c>
      <c r="AB5" t="s">
        <v>16</v>
      </c>
      <c r="AC5" s="1">
        <v>12.498396366158181</v>
      </c>
      <c r="AD5" s="1">
        <v>-23.989813756653263</v>
      </c>
      <c r="AE5" s="1">
        <v>-0.75934275902680359</v>
      </c>
      <c r="AG5" s="1">
        <v>-87.465114637587888</v>
      </c>
      <c r="AH5" s="1">
        <v>-71.328402156617273</v>
      </c>
      <c r="AI5" s="1">
        <v>-129.01663544879094</v>
      </c>
      <c r="AK5">
        <v>12.749743905593942</v>
      </c>
      <c r="AL5">
        <v>24.179025303494363</v>
      </c>
      <c r="AM5">
        <v>20.263176923381117</v>
      </c>
      <c r="AO5">
        <v>30.685723466803879</v>
      </c>
      <c r="AP5">
        <v>9.1123996252806059</v>
      </c>
      <c r="AQ5">
        <v>0.4640498162977994</v>
      </c>
    </row>
    <row r="6" spans="1:43">
      <c r="A6">
        <v>5</v>
      </c>
      <c r="B6">
        <v>5</v>
      </c>
      <c r="C6" t="s">
        <v>8</v>
      </c>
      <c r="D6" t="s">
        <v>9</v>
      </c>
      <c r="E6" t="s">
        <v>15</v>
      </c>
      <c r="F6" t="s">
        <v>11</v>
      </c>
      <c r="G6" t="b">
        <v>0</v>
      </c>
      <c r="H6" t="b">
        <v>0</v>
      </c>
      <c r="I6" s="1">
        <v>26.028150356019207</v>
      </c>
      <c r="J6" s="1">
        <v>24.234136234136233</v>
      </c>
      <c r="K6" s="1">
        <v>20.504532504532509</v>
      </c>
      <c r="L6" s="1">
        <v>23.397849462365595</v>
      </c>
      <c r="M6" s="1"/>
      <c r="N6" s="1">
        <v>8.1975383221324485</v>
      </c>
      <c r="O6" s="1">
        <v>6.1226955480523415</v>
      </c>
      <c r="P6" s="1">
        <v>5.7726453867811554</v>
      </c>
      <c r="Q6" s="1">
        <v>6.6976264189886479</v>
      </c>
      <c r="R6" s="1"/>
      <c r="S6" s="1">
        <v>0.48647851729406477</v>
      </c>
      <c r="T6" s="1">
        <v>0.39632033648281034</v>
      </c>
      <c r="U6" s="1">
        <v>0.3446672120596953</v>
      </c>
      <c r="V6" s="1">
        <v>0.40915535527885682</v>
      </c>
      <c r="AB6" t="s">
        <v>17</v>
      </c>
      <c r="AC6" s="1">
        <v>7.7266738952415119</v>
      </c>
      <c r="AD6" s="1">
        <v>15.046742584045033</v>
      </c>
      <c r="AE6" s="1">
        <v>-43.138390749303198</v>
      </c>
      <c r="AG6" s="1">
        <v>-7.7283174481687702</v>
      </c>
      <c r="AH6" s="1">
        <v>9.5399393946149083</v>
      </c>
      <c r="AI6" s="1">
        <v>-39.18243116290104</v>
      </c>
      <c r="AK6">
        <v>5.4274806966518918</v>
      </c>
      <c r="AL6">
        <v>41.65314041660293</v>
      </c>
      <c r="AM6">
        <v>21.314662500136166</v>
      </c>
      <c r="AO6">
        <v>18.081762355083086</v>
      </c>
      <c r="AP6">
        <v>7.7988029903171832</v>
      </c>
      <c r="AQ6">
        <v>0.38393927680498868</v>
      </c>
    </row>
    <row r="7" spans="1:43">
      <c r="A7">
        <v>6</v>
      </c>
      <c r="B7">
        <v>6</v>
      </c>
      <c r="C7" t="s">
        <v>8</v>
      </c>
      <c r="D7" t="s">
        <v>9</v>
      </c>
      <c r="E7" t="s">
        <v>15</v>
      </c>
      <c r="F7" t="s">
        <v>12</v>
      </c>
      <c r="G7" t="b">
        <v>1</v>
      </c>
      <c r="H7" t="b">
        <v>0</v>
      </c>
      <c r="I7" s="1">
        <v>23.017607771706125</v>
      </c>
      <c r="J7" s="1">
        <v>21.412894375857327</v>
      </c>
      <c r="K7" s="1">
        <v>17.589163237311375</v>
      </c>
      <c r="L7" s="1">
        <v>20.489560220743005</v>
      </c>
      <c r="M7" s="1"/>
      <c r="N7" s="1">
        <v>5.0446059445580698</v>
      </c>
      <c r="O7" s="1">
        <v>3.8943249187385134</v>
      </c>
      <c r="P7" s="1">
        <v>3.9982659752884806</v>
      </c>
      <c r="Q7" s="1">
        <v>4.312398946195021</v>
      </c>
      <c r="R7" s="1"/>
      <c r="S7" s="1">
        <v>0.59033171890706415</v>
      </c>
      <c r="T7" s="1">
        <v>0.43886502787169879</v>
      </c>
      <c r="U7" s="1">
        <v>0.40488211642145683</v>
      </c>
      <c r="V7" s="1">
        <v>0.47802628773340655</v>
      </c>
      <c r="X7" s="1">
        <f>100*((L$6-L7)/L$6)</f>
        <v>12.429728835978899</v>
      </c>
      <c r="Y7" s="1">
        <f>100*((Q$6-Q7)/Q$6)</f>
        <v>35.613026519830889</v>
      </c>
      <c r="Z7" s="1">
        <f>100*((V$6-V7)/V$6)</f>
        <v>-16.832465117708466</v>
      </c>
      <c r="AB7" t="s">
        <v>18</v>
      </c>
      <c r="AC7" s="1">
        <v>-10.6474770630135</v>
      </c>
      <c r="AD7" s="1">
        <v>-15.964894990213791</v>
      </c>
      <c r="AE7" s="1">
        <v>-21.038438323019466</v>
      </c>
      <c r="AG7" s="1">
        <v>-3.9603876536882923</v>
      </c>
      <c r="AH7" s="1">
        <v>25.284637171882451</v>
      </c>
      <c r="AI7" s="1">
        <v>14.70464053840162</v>
      </c>
      <c r="AK7">
        <v>3.7924296020511359</v>
      </c>
      <c r="AL7">
        <v>9.1006535094006296</v>
      </c>
      <c r="AM7">
        <v>2.8771874576427852</v>
      </c>
      <c r="AO7">
        <v>23.112507973020286</v>
      </c>
      <c r="AP7">
        <v>8.844229969387575</v>
      </c>
      <c r="AQ7">
        <v>0.45358233779866874</v>
      </c>
    </row>
    <row r="8" spans="1:43">
      <c r="A8">
        <v>7</v>
      </c>
      <c r="B8">
        <v>7</v>
      </c>
      <c r="C8" t="s">
        <v>8</v>
      </c>
      <c r="D8" t="s">
        <v>9</v>
      </c>
      <c r="E8" t="s">
        <v>15</v>
      </c>
      <c r="F8" t="s">
        <v>13</v>
      </c>
      <c r="G8" t="b">
        <v>1</v>
      </c>
      <c r="H8" t="b">
        <v>1</v>
      </c>
      <c r="I8" s="1">
        <v>25.497743385806235</v>
      </c>
      <c r="J8" s="1">
        <v>23.382660429428682</v>
      </c>
      <c r="K8" s="1">
        <v>19.129469234566443</v>
      </c>
      <c r="L8" s="1">
        <v>22.448426084450688</v>
      </c>
      <c r="M8" s="1"/>
      <c r="N8" s="1">
        <v>5.7128370317346686</v>
      </c>
      <c r="O8" s="1">
        <v>4.4719339059890242</v>
      </c>
      <c r="P8" s="1">
        <v>4.6475334049152979</v>
      </c>
      <c r="Q8" s="1">
        <v>4.9441014475463305</v>
      </c>
      <c r="R8" s="1"/>
      <c r="S8" s="1">
        <v>0.55442457754694385</v>
      </c>
      <c r="T8" s="1">
        <v>0.42128972833336831</v>
      </c>
      <c r="U8" s="1">
        <v>0.34377971338025953</v>
      </c>
      <c r="V8" s="1">
        <v>0.43983133975352395</v>
      </c>
      <c r="X8" s="1">
        <f t="shared" ref="X8:X9" si="1">100*((L$6-L8)/L$6)</f>
        <v>4.0577377824488243</v>
      </c>
      <c r="Y8" s="1">
        <f>100*((Q$6-Q8)/Q$6)</f>
        <v>26.181289635248163</v>
      </c>
      <c r="Z8" s="1">
        <f>100*((V$6-V8)/V$6)</f>
        <v>-7.4973928799636838</v>
      </c>
      <c r="AB8" t="s">
        <v>19</v>
      </c>
      <c r="AC8" s="1">
        <v>15.182965732339435</v>
      </c>
      <c r="AD8" s="1">
        <v>32.483231007586404</v>
      </c>
      <c r="AE8" s="1">
        <v>43.48416278060887</v>
      </c>
      <c r="AG8" s="1">
        <v>-21.432682919812663</v>
      </c>
      <c r="AH8" s="1">
        <v>-12.94450994150777</v>
      </c>
      <c r="AI8" s="1">
        <v>5.9390949881511741</v>
      </c>
      <c r="AK8">
        <v>40.330601157864855</v>
      </c>
      <c r="AL8">
        <v>44.607909913624013</v>
      </c>
      <c r="AM8">
        <v>1.3568024391111766</v>
      </c>
      <c r="AO8">
        <v>36.900477761604911</v>
      </c>
      <c r="AP8">
        <v>7.8852568439861503</v>
      </c>
      <c r="AQ8">
        <v>0.48849747598165139</v>
      </c>
    </row>
    <row r="9" spans="1:43">
      <c r="A9">
        <v>8</v>
      </c>
      <c r="B9">
        <v>8</v>
      </c>
      <c r="C9" t="s">
        <v>8</v>
      </c>
      <c r="D9" t="s">
        <v>9</v>
      </c>
      <c r="E9" t="s">
        <v>15</v>
      </c>
      <c r="F9" t="s">
        <v>14</v>
      </c>
      <c r="G9" t="b">
        <v>0</v>
      </c>
      <c r="H9" t="b">
        <v>1</v>
      </c>
      <c r="I9" s="1">
        <v>30.055295778978817</v>
      </c>
      <c r="J9" s="1">
        <v>26.551698858874669</v>
      </c>
      <c r="K9" s="1">
        <v>24.276404247272161</v>
      </c>
      <c r="L9" s="1">
        <v>26.718733109664335</v>
      </c>
      <c r="M9" s="1"/>
      <c r="N9" s="1">
        <v>6.7499645828103612</v>
      </c>
      <c r="O9" s="1">
        <v>5.3672625867721164</v>
      </c>
      <c r="P9" s="1">
        <v>5.5531096292503754</v>
      </c>
      <c r="Q9" s="1">
        <v>5.890112266277618</v>
      </c>
      <c r="R9" s="1"/>
      <c r="S9" s="1">
        <v>0.64132035128076492</v>
      </c>
      <c r="T9" s="1">
        <v>0.55875515635539741</v>
      </c>
      <c r="U9" s="1">
        <v>0.47715002183613786</v>
      </c>
      <c r="V9" s="1">
        <v>0.55907517649076666</v>
      </c>
      <c r="X9" s="1">
        <f t="shared" si="1"/>
        <v>-14.193114852885236</v>
      </c>
      <c r="Y9" s="1">
        <f>100*((Q$6-Q9)/Q$6)</f>
        <v>12.056721324760986</v>
      </c>
      <c r="Z9" s="1">
        <f>100*((V$6-V9)/V$6)</f>
        <v>-36.641295116309323</v>
      </c>
      <c r="AB9" t="s">
        <v>21</v>
      </c>
      <c r="AC9" s="1">
        <v>7.1336865715588074</v>
      </c>
      <c r="AD9" s="1">
        <v>15.671991784021206</v>
      </c>
      <c r="AE9" s="1">
        <v>-20.825304284162058</v>
      </c>
      <c r="AG9" s="1">
        <v>-20.881263778634985</v>
      </c>
      <c r="AH9" s="1">
        <v>23.387220507387799</v>
      </c>
      <c r="AI9" s="1">
        <v>-3.5642534876632874</v>
      </c>
      <c r="AK9">
        <v>1.9726494340642202</v>
      </c>
      <c r="AL9">
        <v>1.906027889767389</v>
      </c>
      <c r="AM9">
        <v>-30.92658922070466</v>
      </c>
      <c r="AO9">
        <v>10.163233643906119</v>
      </c>
      <c r="AP9">
        <v>4.5442563108305372</v>
      </c>
      <c r="AQ9">
        <v>0.36009752802838979</v>
      </c>
    </row>
    <row r="10" spans="1:43">
      <c r="A10">
        <v>9</v>
      </c>
      <c r="B10">
        <v>9</v>
      </c>
      <c r="C10" t="s">
        <v>8</v>
      </c>
      <c r="D10" t="s">
        <v>9</v>
      </c>
      <c r="E10" t="s">
        <v>16</v>
      </c>
      <c r="F10" t="s">
        <v>11</v>
      </c>
      <c r="G10" t="b">
        <v>0</v>
      </c>
      <c r="H10" t="b">
        <v>0</v>
      </c>
      <c r="I10" s="1">
        <v>12.709632709632711</v>
      </c>
      <c r="J10" s="1">
        <v>12.147642147642154</v>
      </c>
      <c r="K10" s="1">
        <v>11.174966174966187</v>
      </c>
      <c r="L10" s="1">
        <v>12.010747010747018</v>
      </c>
      <c r="M10" s="1"/>
      <c r="N10" s="1">
        <v>1.8600432139649652</v>
      </c>
      <c r="O10" s="1">
        <v>1.48576622578909</v>
      </c>
      <c r="P10" s="1">
        <v>1.8440255119191629</v>
      </c>
      <c r="Q10" s="1">
        <v>1.7313112177596726</v>
      </c>
      <c r="R10" s="1"/>
      <c r="S10" s="1">
        <v>0.70432735363332266</v>
      </c>
      <c r="T10" s="1">
        <v>0.60328550470607578</v>
      </c>
      <c r="U10" s="1">
        <v>0.63283547939234674</v>
      </c>
      <c r="V10" s="1">
        <v>0.64621980288038305</v>
      </c>
      <c r="X10" s="1" t="s">
        <v>46</v>
      </c>
      <c r="Y10" s="1" t="s">
        <v>46</v>
      </c>
      <c r="Z10" s="1" t="s">
        <v>46</v>
      </c>
      <c r="AB10" s="1" t="s">
        <v>22</v>
      </c>
      <c r="AC10" s="1">
        <v>31.527394726481056</v>
      </c>
      <c r="AD10" s="1">
        <v>-2.7902416974571977</v>
      </c>
      <c r="AE10" s="1">
        <v>16.370017508663441</v>
      </c>
      <c r="AG10" s="1">
        <v>15.38994223275742</v>
      </c>
      <c r="AH10" s="1">
        <v>19.987029455118162</v>
      </c>
      <c r="AI10" s="1">
        <v>-2.4118588694714718</v>
      </c>
      <c r="AK10">
        <v>20.78012281789881</v>
      </c>
      <c r="AL10">
        <v>20.716085917949943</v>
      </c>
      <c r="AM10">
        <v>9.4632222313865384</v>
      </c>
      <c r="AO10">
        <v>8.9041691391564672</v>
      </c>
      <c r="AP10">
        <v>4.0987462510284445</v>
      </c>
      <c r="AQ10">
        <v>0.26863339987207802</v>
      </c>
    </row>
    <row r="11" spans="1:43">
      <c r="A11">
        <v>10</v>
      </c>
      <c r="B11">
        <v>10</v>
      </c>
      <c r="C11" t="s">
        <v>8</v>
      </c>
      <c r="D11" t="s">
        <v>9</v>
      </c>
      <c r="E11" t="s">
        <v>16</v>
      </c>
      <c r="F11" t="s">
        <v>12</v>
      </c>
      <c r="G11" t="b">
        <v>1</v>
      </c>
      <c r="H11" t="b">
        <v>0</v>
      </c>
      <c r="I11" s="1">
        <v>10.82142868946644</v>
      </c>
      <c r="J11" s="1">
        <v>10.416889299206012</v>
      </c>
      <c r="K11" s="1">
        <v>10.290470739749622</v>
      </c>
      <c r="L11" s="1">
        <v>10.50959624280736</v>
      </c>
      <c r="M11" s="1"/>
      <c r="N11" s="1">
        <v>3.7897586284683067</v>
      </c>
      <c r="O11" s="1">
        <v>2.7947640850866668</v>
      </c>
      <c r="P11" s="1">
        <v>3.1555651250048564</v>
      </c>
      <c r="Q11" s="1">
        <v>3.2456045591065892</v>
      </c>
      <c r="R11" s="1"/>
      <c r="S11" s="1">
        <v>0.6074732838994954</v>
      </c>
      <c r="T11" s="1">
        <v>0.54015329374932231</v>
      </c>
      <c r="U11" s="1">
        <v>0.54484518532207349</v>
      </c>
      <c r="V11" s="1">
        <v>0.56382843294590024</v>
      </c>
      <c r="X11" s="1">
        <f>100*((L$10-L11)/L$10)</f>
        <v>12.498396366158181</v>
      </c>
      <c r="Y11" s="1">
        <f>100*((Q$10-Q11)/Q$10)</f>
        <v>-87.465114637587888</v>
      </c>
      <c r="Z11" s="1">
        <f>100*((V$10-V11)/V$10)</f>
        <v>12.749743905593942</v>
      </c>
      <c r="AB11" t="s">
        <v>23</v>
      </c>
      <c r="AC11" s="1">
        <v>27.38237074502603</v>
      </c>
      <c r="AD11" s="1">
        <v>35.253977453950853</v>
      </c>
      <c r="AE11" s="1">
        <v>12.418808327188843</v>
      </c>
      <c r="AG11" s="1">
        <v>8.5622870251395096</v>
      </c>
      <c r="AH11" s="1">
        <v>43.543047640274331</v>
      </c>
      <c r="AI11" s="1">
        <v>6.332736476068372</v>
      </c>
      <c r="AK11">
        <v>29.310374068485206</v>
      </c>
      <c r="AL11">
        <v>22.795644495534301</v>
      </c>
      <c r="AM11">
        <v>6.2369119668117339</v>
      </c>
      <c r="AO11">
        <v>17.453858608693999</v>
      </c>
      <c r="AP11">
        <v>8.3041324095881652</v>
      </c>
      <c r="AQ11">
        <v>0.38</v>
      </c>
    </row>
    <row r="12" spans="1:43">
      <c r="A12">
        <v>11</v>
      </c>
      <c r="B12">
        <v>11</v>
      </c>
      <c r="C12" t="s">
        <v>8</v>
      </c>
      <c r="D12" t="s">
        <v>9</v>
      </c>
      <c r="E12" t="s">
        <v>16</v>
      </c>
      <c r="F12" t="s">
        <v>13</v>
      </c>
      <c r="G12" t="b">
        <v>1</v>
      </c>
      <c r="H12" t="b">
        <v>1</v>
      </c>
      <c r="I12" s="1">
        <v>15.480064482236735</v>
      </c>
      <c r="J12" s="1">
        <v>16.111903848858674</v>
      </c>
      <c r="K12" s="1">
        <v>13.08434021712867</v>
      </c>
      <c r="L12" s="1">
        <v>14.892102849408026</v>
      </c>
      <c r="M12" s="1"/>
      <c r="N12" s="1">
        <v>3.3560031632320815</v>
      </c>
      <c r="O12" s="1">
        <v>2.8729421018577663</v>
      </c>
      <c r="P12" s="1">
        <v>2.6801414150811742</v>
      </c>
      <c r="Q12" s="1">
        <v>2.9662278457459195</v>
      </c>
      <c r="R12" s="1"/>
      <c r="S12" s="1">
        <v>0.52267353233125358</v>
      </c>
      <c r="T12" s="1">
        <v>0.47658139534883714</v>
      </c>
      <c r="U12" s="1">
        <v>0.47121339690867864</v>
      </c>
      <c r="V12" s="1">
        <v>0.48997015322574383</v>
      </c>
      <c r="X12" s="1">
        <f t="shared" ref="X12:X13" si="2">100*((L$10-L12)/L$10)</f>
        <v>-23.989813756653263</v>
      </c>
      <c r="Y12" s="1">
        <f>100*((Q$10-Q12)/Q$10)</f>
        <v>-71.328402156617273</v>
      </c>
      <c r="Z12" s="1">
        <f>100*((V$10-V12)/V$10)</f>
        <v>24.179025303494363</v>
      </c>
      <c r="AB12" t="s">
        <v>25</v>
      </c>
      <c r="AC12" s="1">
        <v>2.9149974464232722</v>
      </c>
      <c r="AD12" s="1">
        <v>24.070822118362852</v>
      </c>
      <c r="AE12" s="1">
        <v>43.349420532477332</v>
      </c>
      <c r="AG12" s="1">
        <v>12.141411497158296</v>
      </c>
      <c r="AH12" s="1">
        <v>6.4259334168387321</v>
      </c>
      <c r="AI12" s="1">
        <v>9.7738575753211734</v>
      </c>
      <c r="AK12">
        <v>-9.4218107168681211</v>
      </c>
      <c r="AL12">
        <v>8.5673145252666689</v>
      </c>
      <c r="AM12">
        <v>-1.7944274834217382</v>
      </c>
      <c r="AO12">
        <v>21.54896284739733</v>
      </c>
      <c r="AP12">
        <v>7.3737225980584178</v>
      </c>
      <c r="AQ12">
        <v>0.59115743927938136</v>
      </c>
    </row>
    <row r="13" spans="1:43">
      <c r="A13">
        <v>12</v>
      </c>
      <c r="B13">
        <v>12</v>
      </c>
      <c r="C13" t="s">
        <v>8</v>
      </c>
      <c r="D13" t="s">
        <v>9</v>
      </c>
      <c r="E13" t="s">
        <v>16</v>
      </c>
      <c r="F13" t="s">
        <v>14</v>
      </c>
      <c r="G13" t="b">
        <v>0</v>
      </c>
      <c r="H13" t="b">
        <v>1</v>
      </c>
      <c r="I13" s="1">
        <v>12.162589439415409</v>
      </c>
      <c r="J13" s="1">
        <v>13.306080754232244</v>
      </c>
      <c r="K13" s="1">
        <v>10.837179051786809</v>
      </c>
      <c r="L13" s="1">
        <v>12.101949748478154</v>
      </c>
      <c r="M13" s="1"/>
      <c r="N13" s="1">
        <v>4.3160832877442621</v>
      </c>
      <c r="O13" s="1">
        <v>3.6703700399714969</v>
      </c>
      <c r="P13" s="1">
        <v>3.9105002436099827</v>
      </c>
      <c r="Q13" s="1">
        <v>3.9649907000606928</v>
      </c>
      <c r="R13" s="1"/>
      <c r="S13" s="1">
        <v>0.55406121913309458</v>
      </c>
      <c r="T13" s="1">
        <v>0.49420515671966186</v>
      </c>
      <c r="U13" s="1">
        <v>0.49843696288154354</v>
      </c>
      <c r="V13" s="1">
        <v>0.51527514090880633</v>
      </c>
      <c r="X13" s="1">
        <f t="shared" si="2"/>
        <v>-0.75934275902680359</v>
      </c>
      <c r="Y13" s="1">
        <f>100*((Q$10-Q13)/Q$10)</f>
        <v>-129.01663544879094</v>
      </c>
      <c r="Z13" s="1">
        <f>100*((V$10-V13)/V$10)</f>
        <v>20.263176923381117</v>
      </c>
      <c r="AB13" t="s">
        <v>26</v>
      </c>
      <c r="AC13" s="1">
        <v>-2.9519500315262901</v>
      </c>
      <c r="AD13" s="1">
        <v>18.203933126853659</v>
      </c>
      <c r="AE13" s="1">
        <v>28.372912714791781</v>
      </c>
      <c r="AG13" s="1">
        <v>0.13589568124324902</v>
      </c>
      <c r="AH13" s="1">
        <v>12.080050909822718</v>
      </c>
      <c r="AI13" s="1">
        <v>-32.254484161982298</v>
      </c>
      <c r="AK13">
        <v>-5.1253023891702085</v>
      </c>
      <c r="AL13">
        <v>-10.022728020748119</v>
      </c>
      <c r="AM13">
        <v>-21.523266940307582</v>
      </c>
      <c r="AO13">
        <v>21.629849732719336</v>
      </c>
      <c r="AP13">
        <v>8.0035364645138323</v>
      </c>
      <c r="AQ13">
        <v>0.54056916785175668</v>
      </c>
    </row>
    <row r="14" spans="1:43">
      <c r="A14">
        <v>13</v>
      </c>
      <c r="B14">
        <v>13</v>
      </c>
      <c r="C14" t="s">
        <v>8</v>
      </c>
      <c r="D14" t="s">
        <v>9</v>
      </c>
      <c r="E14" t="s">
        <v>17</v>
      </c>
      <c r="F14" t="s">
        <v>11</v>
      </c>
      <c r="G14" t="b">
        <v>0</v>
      </c>
      <c r="H14" t="b">
        <v>0</v>
      </c>
      <c r="I14" s="1">
        <v>22.237232259445925</v>
      </c>
      <c r="J14" s="1">
        <v>19.896866528206427</v>
      </c>
      <c r="K14" s="1">
        <v>16.916921080433575</v>
      </c>
      <c r="L14" s="1">
        <v>19.483624890783972</v>
      </c>
      <c r="M14" s="1"/>
      <c r="N14" s="1">
        <v>4.3861906150424863</v>
      </c>
      <c r="O14" s="1">
        <v>3.506954227516891</v>
      </c>
      <c r="P14" s="1">
        <v>3.2321928564151392</v>
      </c>
      <c r="Q14" s="1">
        <v>3.7084458996581726</v>
      </c>
      <c r="R14" s="1"/>
      <c r="S14" s="1">
        <v>0.7448127001810334</v>
      </c>
      <c r="T14" s="1">
        <v>0.61787720240581956</v>
      </c>
      <c r="U14" s="1">
        <v>0.59454347119714079</v>
      </c>
      <c r="V14" s="1">
        <v>0.65241112459466455</v>
      </c>
      <c r="X14" s="1" t="s">
        <v>46</v>
      </c>
      <c r="Y14" s="1" t="s">
        <v>46</v>
      </c>
      <c r="Z14" s="1" t="s">
        <v>46</v>
      </c>
      <c r="AB14" s="1" t="s">
        <v>28</v>
      </c>
      <c r="AC14" s="1">
        <v>-42.241507720976536</v>
      </c>
      <c r="AD14" s="1">
        <v>0.46459426681248084</v>
      </c>
      <c r="AE14" s="1">
        <v>-93.050946284408838</v>
      </c>
      <c r="AG14" s="1">
        <v>-8.1951397811127507</v>
      </c>
      <c r="AH14" s="1">
        <v>17.824744467314936</v>
      </c>
      <c r="AI14" s="1">
        <v>-62.255633382932821</v>
      </c>
      <c r="AK14">
        <v>2.7154409721554646</v>
      </c>
      <c r="AL14">
        <v>2.6177639133589818</v>
      </c>
      <c r="AM14">
        <v>-30.816145177395004</v>
      </c>
      <c r="AO14">
        <v>18.518841285960651</v>
      </c>
      <c r="AP14">
        <v>5.5665548293604106</v>
      </c>
      <c r="AQ14">
        <v>0.57856079246075853</v>
      </c>
    </row>
    <row r="15" spans="1:43">
      <c r="A15">
        <v>14</v>
      </c>
      <c r="B15">
        <v>14</v>
      </c>
      <c r="C15" t="s">
        <v>8</v>
      </c>
      <c r="D15" t="s">
        <v>9</v>
      </c>
      <c r="E15" t="s">
        <v>17</v>
      </c>
      <c r="F15" t="s">
        <v>12</v>
      </c>
      <c r="G15" t="b">
        <v>1</v>
      </c>
      <c r="H15" t="b">
        <v>0</v>
      </c>
      <c r="I15" s="1">
        <v>20.364838758374198</v>
      </c>
      <c r="J15" s="1">
        <v>18.02274380671594</v>
      </c>
      <c r="K15" s="1">
        <v>16.067150945744167</v>
      </c>
      <c r="L15" s="1">
        <v>17.978188732500989</v>
      </c>
      <c r="M15" s="1"/>
      <c r="N15" s="1">
        <v>4.6146763756387781</v>
      </c>
      <c r="O15" s="1">
        <v>3.8479746580561609</v>
      </c>
      <c r="P15" s="1">
        <v>3.522488079837125</v>
      </c>
      <c r="Q15" s="1">
        <v>3.9950463711773545</v>
      </c>
      <c r="R15" s="1"/>
      <c r="S15" s="1">
        <v>0.69328196429191835</v>
      </c>
      <c r="T15" s="1">
        <v>0.60058688271528404</v>
      </c>
      <c r="U15" s="1">
        <v>0.55713606322623632</v>
      </c>
      <c r="V15" s="1">
        <v>0.61700163674447961</v>
      </c>
      <c r="X15" s="1">
        <f>100*((L$14-L15)/L$14)</f>
        <v>7.7266738952415119</v>
      </c>
      <c r="Y15" s="1">
        <f>100*((Q$14-Q15)/Q$14)</f>
        <v>-7.7283174481687702</v>
      </c>
      <c r="Z15" s="1">
        <f>100*((V$14-V15)/V$14)</f>
        <v>5.4274806966518918</v>
      </c>
      <c r="AB15" t="s">
        <v>29</v>
      </c>
      <c r="AC15" s="1">
        <v>-10.621552821315808</v>
      </c>
      <c r="AD15" s="1">
        <v>14.706139208794806</v>
      </c>
      <c r="AE15" s="1">
        <v>-36.694053354480253</v>
      </c>
      <c r="AG15" s="1">
        <v>17.305107704399919</v>
      </c>
      <c r="AH15" s="1">
        <v>-30.815844632974677</v>
      </c>
      <c r="AI15" s="1">
        <v>-10.959138113909049</v>
      </c>
      <c r="AK15">
        <v>21.855229676105989</v>
      </c>
      <c r="AL15">
        <v>-9.3999761165478475</v>
      </c>
      <c r="AM15">
        <v>4.3840305352342765</v>
      </c>
      <c r="AO15">
        <v>23.392667638014359</v>
      </c>
      <c r="AP15">
        <v>7.3633121080808479</v>
      </c>
      <c r="AQ15">
        <v>0.70589159313354166</v>
      </c>
    </row>
    <row r="16" spans="1:43">
      <c r="A16">
        <v>15</v>
      </c>
      <c r="B16">
        <v>15</v>
      </c>
      <c r="C16" t="s">
        <v>8</v>
      </c>
      <c r="D16" t="s">
        <v>9</v>
      </c>
      <c r="E16" t="s">
        <v>17</v>
      </c>
      <c r="F16" t="s">
        <v>13</v>
      </c>
      <c r="G16" t="b">
        <v>1</v>
      </c>
      <c r="H16" t="b">
        <v>1</v>
      </c>
      <c r="I16" s="1">
        <v>18.169397785835073</v>
      </c>
      <c r="J16" s="1">
        <v>17.057152652251013</v>
      </c>
      <c r="K16" s="1">
        <v>14.781887023078117</v>
      </c>
      <c r="L16" s="1">
        <v>16.551974007426782</v>
      </c>
      <c r="M16" s="1"/>
      <c r="N16" s="1">
        <v>3.8641986415365936</v>
      </c>
      <c r="O16" s="1">
        <v>3.1192928793126713</v>
      </c>
      <c r="P16" s="1">
        <v>3.080495704196839</v>
      </c>
      <c r="Q16" s="1">
        <v>3.3546624083487013</v>
      </c>
      <c r="R16" s="1"/>
      <c r="S16" s="1">
        <v>0.42858749758964698</v>
      </c>
      <c r="T16" s="1">
        <v>0.35898781849389244</v>
      </c>
      <c r="U16" s="1">
        <v>0.35440889223759242</v>
      </c>
      <c r="V16" s="1">
        <v>0.38066140277371063</v>
      </c>
      <c r="X16" s="1">
        <f t="shared" ref="X16:X17" si="3">100*((L$14-L16)/L$14)</f>
        <v>15.046742584045033</v>
      </c>
      <c r="Y16" s="1">
        <f>100*((Q$14-Q16)/Q$14)</f>
        <v>9.5399393946149083</v>
      </c>
      <c r="Z16" s="1">
        <f>100*((V$14-V16)/V$14)</f>
        <v>41.65314041660293</v>
      </c>
    </row>
    <row r="17" spans="1:26">
      <c r="A17">
        <v>16</v>
      </c>
      <c r="B17">
        <v>16</v>
      </c>
      <c r="C17" t="s">
        <v>8</v>
      </c>
      <c r="D17" t="s">
        <v>9</v>
      </c>
      <c r="E17" t="s">
        <v>17</v>
      </c>
      <c r="F17" t="s">
        <v>14</v>
      </c>
      <c r="G17" t="b">
        <v>0</v>
      </c>
      <c r="H17" t="b">
        <v>1</v>
      </c>
      <c r="I17" s="1">
        <v>28</v>
      </c>
      <c r="J17" s="1">
        <v>26.670320969608373</v>
      </c>
      <c r="K17" s="1">
        <v>22.91704732322308</v>
      </c>
      <c r="L17" s="1">
        <v>27.88854712829886</v>
      </c>
      <c r="M17" s="1"/>
      <c r="N17" s="1">
        <v>6.1892130857648135</v>
      </c>
      <c r="O17" s="1">
        <v>4.8916600640738581</v>
      </c>
      <c r="P17" s="1">
        <v>4.4036423346768165</v>
      </c>
      <c r="Q17" s="1">
        <v>5.1615051615051621</v>
      </c>
      <c r="R17" s="1"/>
      <c r="S17" s="1">
        <v>0.6039062861428256</v>
      </c>
      <c r="T17" s="1">
        <v>0.46570829589697466</v>
      </c>
      <c r="U17" s="1">
        <v>0.47044110378210668</v>
      </c>
      <c r="V17" s="1">
        <v>0.51335189527396896</v>
      </c>
      <c r="X17" s="1">
        <f t="shared" si="3"/>
        <v>-43.138390749303198</v>
      </c>
      <c r="Y17" s="1">
        <f>100*((Q$14-Q17)/Q$14)</f>
        <v>-39.18243116290104</v>
      </c>
      <c r="Z17" s="1">
        <f>100*((V$14-V17)/V$14)</f>
        <v>21.314662500136166</v>
      </c>
    </row>
    <row r="18" spans="1:26">
      <c r="A18">
        <v>17</v>
      </c>
      <c r="B18">
        <v>17</v>
      </c>
      <c r="C18" t="s">
        <v>8</v>
      </c>
      <c r="D18" t="s">
        <v>9</v>
      </c>
      <c r="E18" t="s">
        <v>18</v>
      </c>
      <c r="F18" t="s">
        <v>11</v>
      </c>
      <c r="G18" t="b">
        <v>0</v>
      </c>
      <c r="H18" t="b">
        <v>0</v>
      </c>
      <c r="I18" s="1">
        <v>5.9249065289668961</v>
      </c>
      <c r="J18" s="1">
        <v>11.977688738415067</v>
      </c>
      <c r="K18" s="1">
        <v>10.16611659826334</v>
      </c>
      <c r="L18" s="1">
        <v>9.3562372885484333</v>
      </c>
      <c r="M18" s="1"/>
      <c r="N18" s="1">
        <v>3.8262294885351711</v>
      </c>
      <c r="O18" s="1">
        <v>3.3631826077570208</v>
      </c>
      <c r="P18" s="1">
        <v>3.454573439489558</v>
      </c>
      <c r="Q18" s="1">
        <v>3.5479951785939163</v>
      </c>
      <c r="R18" s="1"/>
      <c r="S18" s="1">
        <v>0.52469493068327833</v>
      </c>
      <c r="T18" s="1">
        <v>0.49022592063839132</v>
      </c>
      <c r="U18" s="1">
        <v>0.56203635823190567</v>
      </c>
      <c r="V18" s="1">
        <v>0.52565240318452511</v>
      </c>
    </row>
    <row r="19" spans="1:26">
      <c r="A19">
        <v>18</v>
      </c>
      <c r="B19">
        <v>18</v>
      </c>
      <c r="C19" t="s">
        <v>8</v>
      </c>
      <c r="D19" t="s">
        <v>9</v>
      </c>
      <c r="E19" t="s">
        <v>18</v>
      </c>
      <c r="F19" t="s">
        <v>12</v>
      </c>
      <c r="G19" t="b">
        <v>1</v>
      </c>
      <c r="H19" t="b">
        <v>0</v>
      </c>
      <c r="I19" s="1">
        <v>10.675310251581442</v>
      </c>
      <c r="J19" s="1">
        <v>10.963832150272832</v>
      </c>
      <c r="K19" s="1">
        <v>9.4181791215689632</v>
      </c>
      <c r="L19" s="1">
        <v>10.352440507807744</v>
      </c>
      <c r="M19" s="1"/>
      <c r="N19" s="1">
        <v>3.9604412469357846</v>
      </c>
      <c r="O19" s="1">
        <v>3.3607969736321279</v>
      </c>
      <c r="P19" s="1">
        <v>3.7442904042333045</v>
      </c>
      <c r="Q19" s="1">
        <v>3.6885095416004057</v>
      </c>
      <c r="R19" s="1"/>
      <c r="S19" s="1">
        <v>0.48839159943654753</v>
      </c>
      <c r="T19" s="1">
        <v>0.50212148375805732</v>
      </c>
      <c r="U19" s="1">
        <v>0.52663913433218101</v>
      </c>
      <c r="V19" s="1">
        <v>0.50571740584226199</v>
      </c>
      <c r="X19" s="1">
        <f>100*((L$18-L19)/L$18)</f>
        <v>-10.6474770630135</v>
      </c>
      <c r="Y19" s="1">
        <f>100*((Q$18-Q19)/Q$18)</f>
        <v>-3.9603876536882923</v>
      </c>
      <c r="Z19" s="1">
        <f>100*((V$18-V19)/V$18)</f>
        <v>3.7924296020511359</v>
      </c>
    </row>
    <row r="20" spans="1:26">
      <c r="A20">
        <v>19</v>
      </c>
      <c r="B20">
        <v>19</v>
      </c>
      <c r="C20" t="s">
        <v>8</v>
      </c>
      <c r="D20" t="s">
        <v>9</v>
      </c>
      <c r="E20" t="s">
        <v>18</v>
      </c>
      <c r="F20" t="s">
        <v>13</v>
      </c>
      <c r="G20" t="b">
        <v>1</v>
      </c>
      <c r="H20" t="b">
        <v>1</v>
      </c>
      <c r="I20" s="1">
        <v>9.827180175323905</v>
      </c>
      <c r="J20" s="1">
        <v>12.273246856518082</v>
      </c>
      <c r="K20" s="1">
        <v>10.449425208259266</v>
      </c>
      <c r="L20" s="1">
        <v>10.849950746700417</v>
      </c>
      <c r="M20" s="1"/>
      <c r="N20" s="1">
        <v>2.7226481704594216</v>
      </c>
      <c r="O20" s="1">
        <v>2.6877424246842994</v>
      </c>
      <c r="P20" s="1">
        <v>2.5423018172879654</v>
      </c>
      <c r="Q20" s="1">
        <v>2.6508974708105617</v>
      </c>
      <c r="R20" s="1"/>
      <c r="S20" s="1">
        <v>0.44871390661823346</v>
      </c>
      <c r="T20" s="1">
        <v>0.46185615492922782</v>
      </c>
      <c r="U20" s="1">
        <v>0.52287373637313017</v>
      </c>
      <c r="V20" s="1">
        <v>0.47781459930686387</v>
      </c>
      <c r="X20" s="1">
        <f t="shared" ref="X20:X21" si="4">100*((L$18-L20)/L$18)</f>
        <v>-15.964894990213791</v>
      </c>
      <c r="Y20" s="1">
        <f>100*((Q$18-Q20)/Q$18)</f>
        <v>25.284637171882451</v>
      </c>
      <c r="Z20" s="1">
        <f>100*((V$18-V20)/V$18)</f>
        <v>9.1006535094006296</v>
      </c>
    </row>
    <row r="21" spans="1:26">
      <c r="A21">
        <v>20</v>
      </c>
      <c r="B21">
        <v>20</v>
      </c>
      <c r="C21" t="s">
        <v>8</v>
      </c>
      <c r="D21" t="s">
        <v>9</v>
      </c>
      <c r="E21" t="s">
        <v>18</v>
      </c>
      <c r="F21" t="s">
        <v>14</v>
      </c>
      <c r="G21" t="b">
        <v>0</v>
      </c>
      <c r="H21" t="b">
        <v>1</v>
      </c>
      <c r="I21" s="1">
        <v>12.193043392645182</v>
      </c>
      <c r="J21" s="1">
        <v>11.377810840229946</v>
      </c>
      <c r="K21" s="1">
        <v>10.403076266690006</v>
      </c>
      <c r="L21" s="1">
        <v>11.324643499855044</v>
      </c>
      <c r="M21" s="1"/>
      <c r="N21" s="1">
        <v>3.6172248803827736</v>
      </c>
      <c r="O21" s="1">
        <v>2.4625740004865793</v>
      </c>
      <c r="P21" s="1">
        <v>2.9990268429162277</v>
      </c>
      <c r="Q21" s="1">
        <v>3.0262752412618603</v>
      </c>
      <c r="R21" s="1"/>
      <c r="S21" s="1">
        <v>0.47760139440509497</v>
      </c>
      <c r="T21" s="1">
        <v>0.51020871852110605</v>
      </c>
      <c r="U21" s="1">
        <v>0.54377508158170496</v>
      </c>
      <c r="V21" s="1">
        <v>0.51052839816930207</v>
      </c>
      <c r="X21" s="1">
        <f t="shared" si="4"/>
        <v>-21.038438323019466</v>
      </c>
      <c r="Y21" s="1">
        <f>100*((Q$18-Q21)/Q$18)</f>
        <v>14.70464053840162</v>
      </c>
      <c r="Z21" s="1">
        <f>100*((V$18-V21)/V$18)</f>
        <v>2.8771874576427852</v>
      </c>
    </row>
    <row r="22" spans="1:26">
      <c r="A22">
        <v>21</v>
      </c>
      <c r="B22">
        <v>21</v>
      </c>
      <c r="C22" t="s">
        <v>8</v>
      </c>
      <c r="D22" t="s">
        <v>9</v>
      </c>
      <c r="E22" t="s">
        <v>19</v>
      </c>
      <c r="F22" t="s">
        <v>11</v>
      </c>
      <c r="G22" t="b">
        <v>0</v>
      </c>
      <c r="H22" t="b">
        <v>0</v>
      </c>
      <c r="I22" s="1">
        <v>22.629766149012038</v>
      </c>
      <c r="J22" s="1">
        <v>21.632727052994134</v>
      </c>
      <c r="K22" s="1">
        <v>19.744395431748149</v>
      </c>
      <c r="L22" s="1">
        <v>21.335629544584776</v>
      </c>
      <c r="M22" s="1"/>
      <c r="N22" s="1">
        <v>2.7389006592602918</v>
      </c>
      <c r="O22" s="1">
        <v>2.1695234612778691</v>
      </c>
      <c r="P22" s="1">
        <v>2.2431498230859428</v>
      </c>
      <c r="Q22" s="1">
        <v>2.3838579812080347</v>
      </c>
      <c r="R22" s="1"/>
      <c r="S22" s="1">
        <v>0.68656568255008543</v>
      </c>
      <c r="T22" s="1">
        <v>0.63455193857695058</v>
      </c>
      <c r="U22" s="1">
        <v>0.60689258758367137</v>
      </c>
      <c r="V22" s="1">
        <v>0.64255886229635517</v>
      </c>
    </row>
    <row r="23" spans="1:26">
      <c r="A23">
        <v>22</v>
      </c>
      <c r="B23">
        <v>22</v>
      </c>
      <c r="C23" t="s">
        <v>8</v>
      </c>
      <c r="D23" t="s">
        <v>9</v>
      </c>
      <c r="E23" t="s">
        <v>19</v>
      </c>
      <c r="F23" t="s">
        <v>12</v>
      </c>
      <c r="G23" t="b">
        <v>1</v>
      </c>
      <c r="H23" t="b">
        <v>0</v>
      </c>
      <c r="I23" s="1">
        <v>18.90178011058633</v>
      </c>
      <c r="J23" s="1">
        <v>18.347656263696194</v>
      </c>
      <c r="K23" s="1">
        <v>17.039308291872214</v>
      </c>
      <c r="L23" s="1">
        <v>18.096248222051582</v>
      </c>
      <c r="M23" s="1"/>
      <c r="N23" s="1">
        <v>3.2709221848110754</v>
      </c>
      <c r="O23" s="1">
        <v>2.6445753834642725</v>
      </c>
      <c r="P23" s="1">
        <v>2.768850542461653</v>
      </c>
      <c r="Q23" s="1">
        <v>2.8947827035790001</v>
      </c>
      <c r="R23" s="1"/>
      <c r="S23" s="1">
        <v>0.42236168425390253</v>
      </c>
      <c r="T23" s="1">
        <v>0.38193563733245772</v>
      </c>
      <c r="U23" s="1">
        <v>0.34599718330621076</v>
      </c>
      <c r="V23" s="1">
        <v>0.38341101033909814</v>
      </c>
      <c r="X23" s="1">
        <f>100*((L$22-L23)/L$22)</f>
        <v>15.182965732339435</v>
      </c>
      <c r="Y23" s="1">
        <f>100*((Q$22-Q23)/Q$22)</f>
        <v>-21.432682919812663</v>
      </c>
      <c r="Z23" s="1">
        <f>100*((V$22-V23)/V$22)</f>
        <v>40.330601157864855</v>
      </c>
    </row>
    <row r="24" spans="1:26">
      <c r="A24">
        <v>23</v>
      </c>
      <c r="B24">
        <v>23</v>
      </c>
      <c r="C24" t="s">
        <v>8</v>
      </c>
      <c r="D24" t="s">
        <v>9</v>
      </c>
      <c r="E24" t="s">
        <v>19</v>
      </c>
      <c r="F24" t="s">
        <v>13</v>
      </c>
      <c r="G24" t="b">
        <v>1</v>
      </c>
      <c r="H24" t="b">
        <v>1</v>
      </c>
      <c r="I24" s="1">
        <v>15.452497377790246</v>
      </c>
      <c r="J24" s="1">
        <v>14.450665524220353</v>
      </c>
      <c r="K24" s="1">
        <v>13.312220236072744</v>
      </c>
      <c r="L24" s="1">
        <v>14.405127712694448</v>
      </c>
      <c r="M24" s="1"/>
      <c r="N24" s="1">
        <v>2.9710870535278757</v>
      </c>
      <c r="O24" s="1">
        <v>2.5131775793282407</v>
      </c>
      <c r="P24" s="1">
        <v>2.5930455108746897</v>
      </c>
      <c r="Q24" s="1">
        <v>2.6924367145769352</v>
      </c>
      <c r="R24" s="1"/>
      <c r="S24" s="1">
        <v>0.38923128494064296</v>
      </c>
      <c r="T24" s="1">
        <v>0.3304749643395527</v>
      </c>
      <c r="U24" s="1">
        <v>0.34913459478344155</v>
      </c>
      <c r="V24" s="1">
        <v>0.35592678386118964</v>
      </c>
      <c r="X24" s="1">
        <f t="shared" ref="X24:X25" si="5">100*((L$22-L24)/L$22)</f>
        <v>32.483231007586404</v>
      </c>
      <c r="Y24" s="1">
        <f>100*((Q$22-Q24)/Q$22)</f>
        <v>-12.94450994150777</v>
      </c>
      <c r="Z24" s="1">
        <f>100*((V$22-V24)/V$22)</f>
        <v>44.607909913624013</v>
      </c>
    </row>
    <row r="25" spans="1:26">
      <c r="A25">
        <v>24</v>
      </c>
      <c r="B25">
        <v>24</v>
      </c>
      <c r="C25" t="s">
        <v>8</v>
      </c>
      <c r="D25" t="s">
        <v>9</v>
      </c>
      <c r="E25" t="s">
        <v>19</v>
      </c>
      <c r="F25" t="s">
        <v>14</v>
      </c>
      <c r="G25" t="b">
        <v>0</v>
      </c>
      <c r="H25" t="b">
        <v>1</v>
      </c>
      <c r="I25" s="1">
        <v>12.839780830435036</v>
      </c>
      <c r="J25" s="1">
        <v>12.342617599626948</v>
      </c>
      <c r="K25" s="1">
        <v>10.991630559387573</v>
      </c>
      <c r="L25" s="1">
        <v>12.058009663149853</v>
      </c>
      <c r="M25" s="1"/>
      <c r="N25" s="1">
        <v>2.595785001677783</v>
      </c>
      <c r="O25" s="1">
        <v>2.0368106502840404</v>
      </c>
      <c r="P25" s="1">
        <v>2.0942395220025762</v>
      </c>
      <c r="Q25" s="1">
        <v>2.2422783913214666</v>
      </c>
      <c r="R25" s="1"/>
      <c r="S25" s="1">
        <v>0.76296480537246647</v>
      </c>
      <c r="T25" s="1">
        <v>0.610670314637483</v>
      </c>
      <c r="U25" s="1">
        <v>0.52885213281930132</v>
      </c>
      <c r="V25" s="1">
        <v>0.6338406079799932</v>
      </c>
      <c r="X25" s="1">
        <f t="shared" si="5"/>
        <v>43.48416278060887</v>
      </c>
      <c r="Y25" s="1">
        <f>100*((Q$22-Q25)/Q$22)</f>
        <v>5.9390949881511741</v>
      </c>
      <c r="Z25" s="1">
        <f>100*((V$22-V25)/V$22)</f>
        <v>1.3568024391111766</v>
      </c>
    </row>
    <row r="26" spans="1:26">
      <c r="A26">
        <v>25</v>
      </c>
      <c r="B26">
        <v>25</v>
      </c>
      <c r="C26" t="s">
        <v>8</v>
      </c>
      <c r="D26" t="s">
        <v>20</v>
      </c>
      <c r="E26" t="s">
        <v>21</v>
      </c>
      <c r="F26" t="s">
        <v>11</v>
      </c>
      <c r="G26" t="b">
        <v>0</v>
      </c>
      <c r="H26" t="b">
        <v>0</v>
      </c>
      <c r="I26" s="1">
        <v>12.650580617154448</v>
      </c>
      <c r="J26" s="1">
        <v>12.744636978620267</v>
      </c>
      <c r="K26" s="1">
        <v>10.510798393806757</v>
      </c>
      <c r="L26" s="1">
        <v>11.968671996527158</v>
      </c>
      <c r="M26" s="1"/>
      <c r="N26" s="1">
        <v>4.009864790754043</v>
      </c>
      <c r="O26" s="1">
        <v>3.2165853064043284</v>
      </c>
      <c r="P26" s="1">
        <v>3.549358519558004</v>
      </c>
      <c r="Q26" s="1">
        <v>3.5914262931647705</v>
      </c>
      <c r="R26" s="1"/>
      <c r="S26" s="1">
        <v>0.72520216207157751</v>
      </c>
      <c r="T26" s="1">
        <v>0.59196162924351126</v>
      </c>
      <c r="U26" s="1">
        <v>0.61150521293323812</v>
      </c>
      <c r="V26" s="1">
        <v>0.64219202371511452</v>
      </c>
    </row>
    <row r="27" spans="1:26">
      <c r="A27">
        <v>26</v>
      </c>
      <c r="B27">
        <v>26</v>
      </c>
      <c r="C27" t="s">
        <v>8</v>
      </c>
      <c r="D27" t="s">
        <v>20</v>
      </c>
      <c r="E27" t="s">
        <v>21</v>
      </c>
      <c r="F27" t="s">
        <v>12</v>
      </c>
      <c r="G27" t="b">
        <v>1</v>
      </c>
      <c r="H27" t="b">
        <v>0</v>
      </c>
      <c r="I27" s="1">
        <v>11.671854665012594</v>
      </c>
      <c r="J27" s="1">
        <v>12.021012710547161</v>
      </c>
      <c r="K27" s="1">
        <v>9.6517259729911871</v>
      </c>
      <c r="L27" s="1">
        <v>11.114864449516981</v>
      </c>
      <c r="M27" s="1"/>
      <c r="N27" s="1">
        <v>4.561726628594152</v>
      </c>
      <c r="O27" s="1">
        <v>4.1303885806182024</v>
      </c>
      <c r="P27" s="1">
        <v>4.3322988151970572</v>
      </c>
      <c r="Q27" s="1">
        <v>4.3413614908557587</v>
      </c>
      <c r="R27" s="1"/>
      <c r="S27" s="1">
        <v>0.73003745834077349</v>
      </c>
      <c r="T27" s="1">
        <v>0.59590854226596091</v>
      </c>
      <c r="U27" s="1">
        <v>0.56402611541299941</v>
      </c>
      <c r="V27" s="1">
        <v>0.62952382639369275</v>
      </c>
      <c r="X27" s="1">
        <f>100*((L$26-L27)/L$26)</f>
        <v>7.1336865715588074</v>
      </c>
      <c r="Y27" s="1">
        <f>100*((Q$26-Q27)/Q$26)</f>
        <v>-20.881263778634985</v>
      </c>
      <c r="Z27" s="1">
        <f>100*((V$26-V27)/V$26)</f>
        <v>1.9726494340642202</v>
      </c>
    </row>
    <row r="28" spans="1:26">
      <c r="A28">
        <v>27</v>
      </c>
      <c r="B28">
        <v>27</v>
      </c>
      <c r="C28" t="s">
        <v>8</v>
      </c>
      <c r="D28" t="s">
        <v>20</v>
      </c>
      <c r="E28" t="s">
        <v>21</v>
      </c>
      <c r="F28" t="s">
        <v>13</v>
      </c>
      <c r="G28" t="b">
        <v>1</v>
      </c>
      <c r="H28" t="b">
        <v>1</v>
      </c>
      <c r="I28" s="1">
        <v>10.493289074902579</v>
      </c>
      <c r="J28" s="1">
        <v>10.998989753211152</v>
      </c>
      <c r="K28" s="1">
        <v>8.786549285611196</v>
      </c>
      <c r="L28" s="1">
        <v>10.092942704574975</v>
      </c>
      <c r="M28" s="1"/>
      <c r="N28" s="1">
        <v>2.9603015195248199</v>
      </c>
      <c r="O28" s="1">
        <v>2.5733928102860131</v>
      </c>
      <c r="P28" s="1">
        <v>2.7218577801102071</v>
      </c>
      <c r="Q28" s="1">
        <v>2.7514915066220218</v>
      </c>
      <c r="R28" s="1"/>
      <c r="S28" s="1">
        <v>0.68767806478744731</v>
      </c>
      <c r="T28" s="1">
        <v>0.59684059018296631</v>
      </c>
      <c r="U28" s="1">
        <v>0.60671596704357644</v>
      </c>
      <c r="V28" s="1">
        <v>0.62995166463724284</v>
      </c>
      <c r="X28" s="1">
        <f t="shared" ref="X28:X29" si="6">100*((L$26-L28)/L$26)</f>
        <v>15.671991784021206</v>
      </c>
      <c r="Y28" s="1">
        <f>100*((Q$26-Q28)/Q$26)</f>
        <v>23.387220507387799</v>
      </c>
      <c r="Z28" s="1">
        <f>100*((V$26-V28)/V$26)</f>
        <v>1.906027889767389</v>
      </c>
    </row>
    <row r="29" spans="1:26">
      <c r="A29">
        <v>28</v>
      </c>
      <c r="B29">
        <v>28</v>
      </c>
      <c r="C29" t="s">
        <v>8</v>
      </c>
      <c r="D29" t="s">
        <v>20</v>
      </c>
      <c r="E29" t="s">
        <v>21</v>
      </c>
      <c r="F29" t="s">
        <v>14</v>
      </c>
      <c r="G29" t="b">
        <v>0</v>
      </c>
      <c r="H29" t="b">
        <v>1</v>
      </c>
      <c r="I29" s="1">
        <v>15.1097057305111</v>
      </c>
      <c r="J29" s="1">
        <v>15.463444660656839</v>
      </c>
      <c r="K29" s="1">
        <v>12.810402684563757</v>
      </c>
      <c r="L29" s="1">
        <v>14.461184358577233</v>
      </c>
      <c r="M29" s="1"/>
      <c r="N29" s="1">
        <v>3.8549278612712463</v>
      </c>
      <c r="O29" s="1">
        <v>3.4740517552175012</v>
      </c>
      <c r="P29" s="1">
        <v>3.8254661529082377</v>
      </c>
      <c r="Q29" s="1">
        <v>3.7194338300757521</v>
      </c>
      <c r="R29" s="1"/>
      <c r="S29" s="1">
        <v>0.95287229317647615</v>
      </c>
      <c r="T29" s="1">
        <v>0.7575964382048036</v>
      </c>
      <c r="U29" s="1">
        <v>0.81539842709044252</v>
      </c>
      <c r="V29" s="1">
        <v>0.84080011289761825</v>
      </c>
      <c r="X29" s="1">
        <f t="shared" si="6"/>
        <v>-20.825304284162058</v>
      </c>
      <c r="Y29" s="1">
        <f>100*((Q$26-Q29)/Q$26)</f>
        <v>-3.5642534876632874</v>
      </c>
      <c r="Z29" s="1">
        <f>100*((V$26-V29)/V$26)</f>
        <v>-30.92658922070466</v>
      </c>
    </row>
    <row r="30" spans="1:26">
      <c r="A30">
        <v>29</v>
      </c>
      <c r="B30">
        <v>29</v>
      </c>
      <c r="C30" t="s">
        <v>8</v>
      </c>
      <c r="D30" t="s">
        <v>20</v>
      </c>
      <c r="E30" t="s">
        <v>22</v>
      </c>
      <c r="F30" t="s">
        <v>11</v>
      </c>
      <c r="G30" t="b">
        <v>0</v>
      </c>
      <c r="H30" t="b">
        <v>0</v>
      </c>
      <c r="I30" s="1">
        <v>20.360598484703907</v>
      </c>
      <c r="J30" s="1">
        <v>18.91734575087311</v>
      </c>
      <c r="K30" s="1">
        <v>16.46872481418465</v>
      </c>
      <c r="L30" s="1">
        <v>18.44290327945366</v>
      </c>
      <c r="M30" s="1"/>
      <c r="N30" s="1">
        <v>6.4301087801868535</v>
      </c>
      <c r="O30" s="1">
        <v>4.9952911184922675</v>
      </c>
      <c r="P30" s="1">
        <v>4.7627975159028653</v>
      </c>
      <c r="Q30" s="1">
        <v>5.3960658048606618</v>
      </c>
      <c r="R30" s="1"/>
      <c r="S30" s="1">
        <v>0.86576339854630313</v>
      </c>
      <c r="T30" s="1">
        <v>0.70932595276937194</v>
      </c>
      <c r="U30" s="1">
        <v>0.62896425117163346</v>
      </c>
      <c r="V30" s="1">
        <v>0.73468453416243618</v>
      </c>
    </row>
    <row r="31" spans="1:26">
      <c r="A31">
        <v>30</v>
      </c>
      <c r="B31">
        <v>30</v>
      </c>
      <c r="C31" t="s">
        <v>8</v>
      </c>
      <c r="D31" t="s">
        <v>20</v>
      </c>
      <c r="E31" t="s">
        <v>22</v>
      </c>
      <c r="F31" t="s">
        <v>12</v>
      </c>
      <c r="G31" t="b">
        <v>1</v>
      </c>
      <c r="H31" t="b">
        <v>0</v>
      </c>
      <c r="I31" s="1">
        <v>14.52602302492304</v>
      </c>
      <c r="J31" s="1">
        <v>12.715233157407749</v>
      </c>
      <c r="K31" s="1">
        <v>11.057351283142559</v>
      </c>
      <c r="L31" s="1">
        <v>12.628336363517185</v>
      </c>
      <c r="M31" s="1"/>
      <c r="N31" s="1">
        <v>5.5894968893612038</v>
      </c>
      <c r="O31" s="1">
        <v>4.0053768032058397</v>
      </c>
      <c r="P31" s="1">
        <v>4.1019694913860443</v>
      </c>
      <c r="Q31" s="1">
        <v>4.5656143946510293</v>
      </c>
      <c r="R31" s="1"/>
      <c r="S31" s="1">
        <v>0.68083735909822918</v>
      </c>
      <c r="T31" s="1">
        <v>0.54429580081754003</v>
      </c>
      <c r="U31" s="1">
        <v>0.52091539700235334</v>
      </c>
      <c r="V31" s="1">
        <v>0.58201618563937418</v>
      </c>
      <c r="X31" s="1">
        <f>100*((L$30-L31)/L$30)</f>
        <v>31.527394726481056</v>
      </c>
      <c r="Y31" s="1">
        <f>100*((Q$30-Q31)/Q$30)</f>
        <v>15.38994223275742</v>
      </c>
      <c r="Z31" s="1">
        <f>100*((V$30-V31)/V$30)</f>
        <v>20.78012281789881</v>
      </c>
    </row>
    <row r="32" spans="1:26">
      <c r="A32">
        <v>31</v>
      </c>
      <c r="B32">
        <v>31</v>
      </c>
      <c r="C32" t="s">
        <v>8</v>
      </c>
      <c r="D32" t="s">
        <v>20</v>
      </c>
      <c r="E32" t="s">
        <v>22</v>
      </c>
      <c r="F32" t="s">
        <v>13</v>
      </c>
      <c r="G32" t="b">
        <v>1</v>
      </c>
      <c r="H32" t="b">
        <v>1</v>
      </c>
      <c r="I32" s="1">
        <v>22.106995413500684</v>
      </c>
      <c r="J32" s="1">
        <v>18.839517450764387</v>
      </c>
      <c r="K32" s="1">
        <v>16.612429135656523</v>
      </c>
      <c r="L32" s="1">
        <v>18.957504856978677</v>
      </c>
      <c r="M32" s="1"/>
      <c r="N32" s="1">
        <v>4.9908189624673591</v>
      </c>
      <c r="O32" s="1">
        <v>4.0272450043672308</v>
      </c>
      <c r="P32" s="1">
        <v>3.9345936622422157</v>
      </c>
      <c r="Q32" s="1">
        <v>4.3175525430256023</v>
      </c>
      <c r="R32" s="1"/>
      <c r="S32" s="1">
        <v>0.62859626079605246</v>
      </c>
      <c r="T32" s="1">
        <v>0.54766919728039309</v>
      </c>
      <c r="U32" s="1">
        <v>0.5711945064419216</v>
      </c>
      <c r="V32" s="1">
        <v>0.58248665483945561</v>
      </c>
      <c r="X32" s="1">
        <f t="shared" ref="X32:X33" si="7">100*((L$30-L32)/L$30)</f>
        <v>-2.7902416974571977</v>
      </c>
      <c r="Y32" s="1">
        <f>100*((Q$30-Q32)/Q$30)</f>
        <v>19.987029455118162</v>
      </c>
      <c r="Z32" s="1">
        <f>100*((V$30-V32)/V$30)</f>
        <v>20.716085917949943</v>
      </c>
    </row>
    <row r="33" spans="1:26">
      <c r="A33">
        <v>32</v>
      </c>
      <c r="B33">
        <v>32</v>
      </c>
      <c r="C33" t="s">
        <v>8</v>
      </c>
      <c r="D33" t="s">
        <v>20</v>
      </c>
      <c r="E33" t="s">
        <v>22</v>
      </c>
      <c r="F33" t="s">
        <v>14</v>
      </c>
      <c r="G33" t="b">
        <v>0</v>
      </c>
      <c r="H33" t="b">
        <v>1</v>
      </c>
      <c r="I33" s="1">
        <v>17.623056492916351</v>
      </c>
      <c r="J33" s="1">
        <v>15.816061177040982</v>
      </c>
      <c r="K33" s="1">
        <v>13.31159851464966</v>
      </c>
      <c r="L33" s="1">
        <v>15.423796783501231</v>
      </c>
      <c r="M33" s="1"/>
      <c r="N33" s="1">
        <v>6.1675018408391349</v>
      </c>
      <c r="O33" s="1">
        <v>5.292383336395746</v>
      </c>
      <c r="P33" s="1">
        <v>5.1187487124982507</v>
      </c>
      <c r="Q33" s="1">
        <v>5.5262112965777108</v>
      </c>
      <c r="R33" s="1"/>
      <c r="S33" s="1">
        <v>0.82496867086505854</v>
      </c>
      <c r="T33" s="1">
        <v>0.63201657123552279</v>
      </c>
      <c r="U33" s="1">
        <v>0.53849386988447212</v>
      </c>
      <c r="V33" s="1">
        <v>0.66515970399501789</v>
      </c>
      <c r="X33" s="1">
        <f t="shared" si="7"/>
        <v>16.370017508663441</v>
      </c>
      <c r="Y33" s="1">
        <f>100*((Q$30-Q33)/Q$30)</f>
        <v>-2.4118588694714718</v>
      </c>
      <c r="Z33" s="1">
        <f>100*((V$30-V33)/V$30)</f>
        <v>9.4632222313865384</v>
      </c>
    </row>
    <row r="34" spans="1:26">
      <c r="A34">
        <v>33</v>
      </c>
      <c r="B34">
        <v>33</v>
      </c>
      <c r="C34" t="s">
        <v>8</v>
      </c>
      <c r="D34" t="s">
        <v>20</v>
      </c>
      <c r="E34" t="s">
        <v>23</v>
      </c>
      <c r="F34" t="s">
        <v>11</v>
      </c>
      <c r="G34" t="b">
        <v>0</v>
      </c>
      <c r="H34" t="b">
        <v>0</v>
      </c>
      <c r="I34" s="1">
        <v>16.458573391792541</v>
      </c>
      <c r="J34" s="1">
        <v>13.544034353662623</v>
      </c>
      <c r="K34" s="1">
        <v>11.293838772753485</v>
      </c>
      <c r="L34" s="1">
        <v>13.765482172736215</v>
      </c>
      <c r="M34" s="1"/>
      <c r="N34" s="1">
        <v>3.4727536614329084</v>
      </c>
      <c r="O34" s="1">
        <v>2.8605356907243711</v>
      </c>
      <c r="P34" s="1">
        <v>3.0980340414302683</v>
      </c>
      <c r="Q34" s="1">
        <v>3.1437744645291827</v>
      </c>
      <c r="R34" s="1"/>
      <c r="S34" s="1">
        <v>0.69957721416048391</v>
      </c>
      <c r="T34" s="1">
        <v>0.56659563398201307</v>
      </c>
      <c r="U34" s="1">
        <v>0.9874563332619225</v>
      </c>
      <c r="V34" s="1">
        <v>0.74868076695463115</v>
      </c>
    </row>
    <row r="35" spans="1:26">
      <c r="A35">
        <v>34</v>
      </c>
      <c r="B35">
        <v>34</v>
      </c>
      <c r="C35" t="s">
        <v>8</v>
      </c>
      <c r="D35" t="s">
        <v>20</v>
      </c>
      <c r="E35" t="s">
        <v>23</v>
      </c>
      <c r="F35" t="s">
        <v>12</v>
      </c>
      <c r="G35" t="b">
        <v>1</v>
      </c>
      <c r="H35" t="b">
        <v>0</v>
      </c>
      <c r="I35" s="1">
        <v>11.143077037338106</v>
      </c>
      <c r="J35" s="1">
        <v>9.9903449300272698</v>
      </c>
      <c r="K35" s="1">
        <v>8.8550784607059825</v>
      </c>
      <c r="L35" s="1">
        <v>9.9961668093571205</v>
      </c>
      <c r="M35" s="1"/>
      <c r="N35" s="1">
        <v>3.7783916909191388</v>
      </c>
      <c r="O35" s="1">
        <v>2.3187684949161458</v>
      </c>
      <c r="P35" s="1">
        <v>2.5266262285241696</v>
      </c>
      <c r="Q35" s="1">
        <v>2.8745954714531514</v>
      </c>
      <c r="R35" s="1"/>
      <c r="S35" s="1">
        <v>0.61109040292266392</v>
      </c>
      <c r="T35" s="1">
        <v>0.48162976941460384</v>
      </c>
      <c r="U35" s="1">
        <v>0.49698247274729085</v>
      </c>
      <c r="V35" s="1">
        <v>0.52923963358142478</v>
      </c>
      <c r="X35" s="1">
        <f>100*((L$34-L35)/L$34)</f>
        <v>27.38237074502603</v>
      </c>
      <c r="Y35" s="1">
        <f>100*((Q$34-Q35)/Q$34)</f>
        <v>8.5622870251395096</v>
      </c>
      <c r="Z35" s="1">
        <f>100*((V$34-V35)/V$34)</f>
        <v>29.310374068485206</v>
      </c>
    </row>
    <row r="36" spans="1:26">
      <c r="A36">
        <v>35</v>
      </c>
      <c r="B36">
        <v>35</v>
      </c>
      <c r="C36" t="s">
        <v>8</v>
      </c>
      <c r="D36" t="s">
        <v>20</v>
      </c>
      <c r="E36" t="s">
        <v>23</v>
      </c>
      <c r="F36" t="s">
        <v>13</v>
      </c>
      <c r="G36" t="b">
        <v>1</v>
      </c>
      <c r="H36" t="b">
        <v>1</v>
      </c>
      <c r="I36" s="1">
        <v>9.5330631113996542</v>
      </c>
      <c r="J36" s="1">
        <v>9.0807644966252177</v>
      </c>
      <c r="K36" s="1">
        <v>8.1239789653716219</v>
      </c>
      <c r="L36" s="1">
        <v>8.9126021911321658</v>
      </c>
      <c r="M36" s="1"/>
      <c r="N36" s="1">
        <v>1.964777874289561</v>
      </c>
      <c r="O36" s="1">
        <v>1.5789995702053112</v>
      </c>
      <c r="P36" s="1">
        <v>1.7808603107145122</v>
      </c>
      <c r="Q36" s="1">
        <v>1.7748792517364615</v>
      </c>
      <c r="R36" s="1"/>
      <c r="S36" s="1">
        <v>0.65101135352901207</v>
      </c>
      <c r="T36" s="1">
        <v>0.52429169675090292</v>
      </c>
      <c r="U36" s="1">
        <v>0.56097786846648912</v>
      </c>
      <c r="V36" s="1">
        <v>0.57801416091321378</v>
      </c>
      <c r="X36" s="1">
        <f t="shared" ref="X36:X37" si="8">100*((L$34-L36)/L$34)</f>
        <v>35.253977453950853</v>
      </c>
      <c r="Y36" s="1">
        <f>100*((Q$34-Q36)/Q$34)</f>
        <v>43.543047640274331</v>
      </c>
      <c r="Z36" s="1">
        <f>100*((V$34-V36)/V$34)</f>
        <v>22.795644495534301</v>
      </c>
    </row>
    <row r="37" spans="1:26">
      <c r="A37">
        <v>36</v>
      </c>
      <c r="B37">
        <v>36</v>
      </c>
      <c r="C37" t="s">
        <v>8</v>
      </c>
      <c r="D37" t="s">
        <v>20</v>
      </c>
      <c r="E37" t="s">
        <v>23</v>
      </c>
      <c r="F37" t="s">
        <v>14</v>
      </c>
      <c r="G37" t="b">
        <v>0</v>
      </c>
      <c r="H37" t="b">
        <v>1</v>
      </c>
      <c r="I37" s="1">
        <v>13.151970901517185</v>
      </c>
      <c r="J37" s="1">
        <v>12.694816832747877</v>
      </c>
      <c r="K37" s="1">
        <v>10.321132244907199</v>
      </c>
      <c r="L37" s="1">
        <v>12.055973326390754</v>
      </c>
      <c r="M37" s="1"/>
      <c r="N37" s="1">
        <v>3.2078155370064989</v>
      </c>
      <c r="O37" s="1">
        <v>2.6748555888518148</v>
      </c>
      <c r="P37" s="1">
        <v>2.9513914110075468</v>
      </c>
      <c r="Q37" s="1">
        <v>2.94468751228862</v>
      </c>
      <c r="R37" s="1"/>
      <c r="S37" s="1">
        <v>0.75504721479710446</v>
      </c>
      <c r="T37" s="1">
        <v>0.65020000805942479</v>
      </c>
      <c r="U37" s="1">
        <v>0.7028691552379549</v>
      </c>
      <c r="V37" s="1">
        <v>0.70198620660721989</v>
      </c>
      <c r="X37" s="1">
        <f t="shared" si="8"/>
        <v>12.418808327188843</v>
      </c>
      <c r="Y37" s="1">
        <f>100*((Q$34-Q37)/Q$34)</f>
        <v>6.332736476068372</v>
      </c>
      <c r="Z37" s="1">
        <f>100*((V$34-V37)/V$34)</f>
        <v>6.2369119668117339</v>
      </c>
    </row>
    <row r="38" spans="1:26">
      <c r="A38">
        <v>37</v>
      </c>
      <c r="B38">
        <v>37</v>
      </c>
      <c r="C38" t="s">
        <v>24</v>
      </c>
      <c r="D38" t="s">
        <v>9</v>
      </c>
      <c r="E38" t="s">
        <v>25</v>
      </c>
      <c r="F38" t="s">
        <v>11</v>
      </c>
      <c r="G38" t="b">
        <v>0</v>
      </c>
      <c r="H38" t="b">
        <v>0</v>
      </c>
      <c r="I38" s="1">
        <v>19.60032475992509</v>
      </c>
      <c r="J38" s="1">
        <v>18.263938980839299</v>
      </c>
      <c r="K38" s="1">
        <v>15.735868469701002</v>
      </c>
      <c r="L38" s="1">
        <v>17.830898261744139</v>
      </c>
      <c r="M38" s="1"/>
      <c r="N38" s="1">
        <v>3.5238950730229841</v>
      </c>
      <c r="O38" s="1">
        <v>2.7224741199609013</v>
      </c>
      <c r="P38" s="1">
        <v>3.1644342043701381</v>
      </c>
      <c r="Q38" s="1">
        <v>3.1369344657846749</v>
      </c>
      <c r="R38" s="1"/>
      <c r="S38" s="1">
        <v>0.6946847290119148</v>
      </c>
      <c r="T38" s="1">
        <v>0.48794322582693167</v>
      </c>
      <c r="U38" s="1">
        <v>0.60075089363097045</v>
      </c>
      <c r="V38" s="1">
        <v>0.56965041617891965</v>
      </c>
    </row>
    <row r="39" spans="1:26">
      <c r="A39">
        <v>38</v>
      </c>
      <c r="B39">
        <v>38</v>
      </c>
      <c r="C39" t="s">
        <v>24</v>
      </c>
      <c r="D39" t="s">
        <v>9</v>
      </c>
      <c r="E39" t="s">
        <v>25</v>
      </c>
      <c r="F39" t="s">
        <v>12</v>
      </c>
      <c r="G39" t="b">
        <v>1</v>
      </c>
      <c r="H39" t="b">
        <v>0</v>
      </c>
      <c r="I39" s="1">
        <v>19.419223566254672</v>
      </c>
      <c r="J39" s="1">
        <v>17.59999347181251</v>
      </c>
      <c r="K39" s="1">
        <v>15.031091985644776</v>
      </c>
      <c r="L39" s="1">
        <v>17.311128032739965</v>
      </c>
      <c r="M39" s="1"/>
      <c r="N39" s="1">
        <v>3.039712137133042</v>
      </c>
      <c r="O39" s="1">
        <v>2.5573626063903725</v>
      </c>
      <c r="P39" s="1">
        <v>2.6711242881693051</v>
      </c>
      <c r="Q39" s="1">
        <v>2.7560663438975732</v>
      </c>
      <c r="R39" s="1"/>
      <c r="S39" s="1">
        <v>0.68170663426847555</v>
      </c>
      <c r="T39" s="1">
        <v>0.58748348800334194</v>
      </c>
      <c r="U39" s="1">
        <v>0.6270772032005959</v>
      </c>
      <c r="V39" s="1">
        <v>0.62332180013914895</v>
      </c>
      <c r="X39" s="1">
        <f>100*((L$38-L39)/L$38)</f>
        <v>2.9149974464232722</v>
      </c>
      <c r="Y39" s="1">
        <f>100*((Q$38-Q39)/Q$38)</f>
        <v>12.141411497158296</v>
      </c>
      <c r="Z39" s="1">
        <f>100*((V$38-V39)/V$38)</f>
        <v>-9.4218107168681211</v>
      </c>
    </row>
    <row r="40" spans="1:26">
      <c r="A40">
        <v>39</v>
      </c>
      <c r="B40">
        <v>39</v>
      </c>
      <c r="C40" t="s">
        <v>24</v>
      </c>
      <c r="D40" t="s">
        <v>9</v>
      </c>
      <c r="E40" t="s">
        <v>25</v>
      </c>
      <c r="F40" t="s">
        <v>13</v>
      </c>
      <c r="G40" t="b">
        <v>1</v>
      </c>
      <c r="H40" t="b">
        <v>1</v>
      </c>
      <c r="I40" s="1">
        <v>15.106073504501005</v>
      </c>
      <c r="J40" s="1">
        <v>13.702575232689178</v>
      </c>
      <c r="K40" s="1">
        <v>11.892350728705948</v>
      </c>
      <c r="L40" s="1">
        <v>13.538854459053454</v>
      </c>
      <c r="M40" s="1"/>
      <c r="N40" s="1">
        <v>3.416778196379501</v>
      </c>
      <c r="O40" s="1">
        <v>2.6524988629788226</v>
      </c>
      <c r="P40" s="1">
        <v>2.7367943776921342</v>
      </c>
      <c r="Q40" s="1">
        <v>2.9353571456834859</v>
      </c>
      <c r="R40" s="1"/>
      <c r="S40" s="1">
        <v>0.56623374650068714</v>
      </c>
      <c r="T40" s="1">
        <v>0.48119343661731234</v>
      </c>
      <c r="U40" s="1">
        <v>0.57861873291589261</v>
      </c>
      <c r="V40" s="1">
        <v>0.52084667333038104</v>
      </c>
      <c r="X40" s="1">
        <f t="shared" ref="X40:X41" si="9">100*((L$38-L40)/L$38)</f>
        <v>24.070822118362852</v>
      </c>
      <c r="Y40" s="1">
        <f>100*((Q$38-Q40)/Q$38)</f>
        <v>6.4259334168387321</v>
      </c>
      <c r="Z40" s="1">
        <f>100*((V$38-V40)/V$38)</f>
        <v>8.5673145252666689</v>
      </c>
    </row>
    <row r="41" spans="1:26">
      <c r="A41">
        <v>40</v>
      </c>
      <c r="B41">
        <v>40</v>
      </c>
      <c r="C41" t="s">
        <v>24</v>
      </c>
      <c r="D41" t="s">
        <v>9</v>
      </c>
      <c r="E41" t="s">
        <v>25</v>
      </c>
      <c r="F41" t="s">
        <v>14</v>
      </c>
      <c r="G41" t="b">
        <v>0</v>
      </c>
      <c r="H41" t="b">
        <v>1</v>
      </c>
      <c r="I41" s="1">
        <v>11.564102564102564</v>
      </c>
      <c r="J41" s="1">
        <v>10.059829059829051</v>
      </c>
      <c r="K41" s="1">
        <v>8.7493224932249323</v>
      </c>
      <c r="L41" s="1">
        <v>10.101307189542482</v>
      </c>
      <c r="M41" s="1"/>
      <c r="N41" s="1">
        <v>3.2150860512399388</v>
      </c>
      <c r="O41" s="1">
        <v>2.5795457852971624</v>
      </c>
      <c r="P41" s="1">
        <v>2.6963730400660539</v>
      </c>
      <c r="Q41" s="1">
        <v>2.8303349588677187</v>
      </c>
      <c r="R41" s="1"/>
      <c r="S41" s="1">
        <v>0.65149742268764421</v>
      </c>
      <c r="T41" s="1">
        <v>0.52848442248280658</v>
      </c>
      <c r="U41" s="1">
        <v>0.61900229419985908</v>
      </c>
      <c r="V41" s="1">
        <v>0.5798723798062605</v>
      </c>
      <c r="X41" s="1">
        <f t="shared" si="9"/>
        <v>43.349420532477332</v>
      </c>
      <c r="Y41" s="1">
        <f>100*((Q$38-Q41)/Q$38)</f>
        <v>9.7738575753211734</v>
      </c>
      <c r="Z41" s="1">
        <f>100*((V$38-V41)/V$38)</f>
        <v>-1.7944274834217382</v>
      </c>
    </row>
    <row r="42" spans="1:26">
      <c r="A42">
        <v>41</v>
      </c>
      <c r="B42">
        <v>41</v>
      </c>
      <c r="C42" t="s">
        <v>24</v>
      </c>
      <c r="D42" t="s">
        <v>20</v>
      </c>
      <c r="E42" t="s">
        <v>26</v>
      </c>
      <c r="F42" t="s">
        <v>11</v>
      </c>
      <c r="G42" t="b">
        <v>0</v>
      </c>
      <c r="H42" t="b">
        <v>0</v>
      </c>
      <c r="I42" s="1">
        <v>17.296456457295612</v>
      </c>
      <c r="J42" s="1">
        <v>16.379823972231563</v>
      </c>
      <c r="K42" s="1">
        <v>12.832368771551542</v>
      </c>
      <c r="L42" s="1">
        <v>15.458000473824985</v>
      </c>
      <c r="M42" s="1"/>
      <c r="N42" s="1">
        <v>3.3526697946915989</v>
      </c>
      <c r="O42" s="1">
        <v>2.3728402420176455</v>
      </c>
      <c r="P42" s="1">
        <v>2.520404933685414</v>
      </c>
      <c r="Q42" s="1">
        <v>2.7486383234648861</v>
      </c>
      <c r="R42" s="1"/>
      <c r="S42" s="1">
        <v>0.68247746630282025</v>
      </c>
      <c r="T42" s="1">
        <v>0.53021653613070141</v>
      </c>
      <c r="U42" s="1">
        <v>0.71494423203561186</v>
      </c>
      <c r="V42" s="1">
        <v>0.60243307206614327</v>
      </c>
    </row>
    <row r="43" spans="1:26">
      <c r="A43">
        <v>42</v>
      </c>
      <c r="B43">
        <v>42</v>
      </c>
      <c r="C43" t="s">
        <v>24</v>
      </c>
      <c r="D43" t="s">
        <v>20</v>
      </c>
      <c r="E43" t="s">
        <v>26</v>
      </c>
      <c r="F43" t="s">
        <v>12</v>
      </c>
      <c r="G43" t="b">
        <v>1</v>
      </c>
      <c r="H43" t="b">
        <v>0</v>
      </c>
      <c r="I43" s="1">
        <v>16.86763580099397</v>
      </c>
      <c r="J43" s="1">
        <v>17.901307075706704</v>
      </c>
      <c r="K43" s="1">
        <v>13.117425993347208</v>
      </c>
      <c r="L43" s="1">
        <v>15.914312923685396</v>
      </c>
      <c r="M43" s="1"/>
      <c r="N43" s="1">
        <v>3.2597206401525254</v>
      </c>
      <c r="O43" s="1">
        <v>2.3629415994118741</v>
      </c>
      <c r="P43" s="1">
        <v>2.6120468885065025</v>
      </c>
      <c r="Q43" s="1">
        <v>2.7449030426903005</v>
      </c>
      <c r="R43" s="1"/>
      <c r="S43" s="1">
        <v>0.69664054757209082</v>
      </c>
      <c r="T43" s="1">
        <v>0.57373008153548632</v>
      </c>
      <c r="U43" s="1">
        <v>0.73368601588469406</v>
      </c>
      <c r="V43" s="1">
        <v>0.63330958870190079</v>
      </c>
      <c r="X43" s="1">
        <f>100*((L$42-L43)/L$42)</f>
        <v>-2.9519500315262901</v>
      </c>
      <c r="Y43" s="1">
        <f>100*((Q$42-Q43)/Q$42)</f>
        <v>0.13589568124324902</v>
      </c>
      <c r="Z43" s="1">
        <f>100*((V$42-V43)/V$42)</f>
        <v>-5.1253023891702085</v>
      </c>
    </row>
    <row r="44" spans="1:26">
      <c r="A44">
        <v>43</v>
      </c>
      <c r="B44">
        <v>43</v>
      </c>
      <c r="C44" t="s">
        <v>24</v>
      </c>
      <c r="D44" t="s">
        <v>20</v>
      </c>
      <c r="E44" t="s">
        <v>26</v>
      </c>
      <c r="F44" t="s">
        <v>13</v>
      </c>
      <c r="G44" t="b">
        <v>1</v>
      </c>
      <c r="H44" t="b">
        <v>1</v>
      </c>
      <c r="I44" s="1">
        <v>14.663236737078067</v>
      </c>
      <c r="J44" s="1">
        <v>12.853891329932182</v>
      </c>
      <c r="K44" s="1">
        <v>10.523715550251676</v>
      </c>
      <c r="L44" s="1">
        <v>12.644036404821163</v>
      </c>
      <c r="M44" s="1"/>
      <c r="N44" s="1">
        <v>2.917273510296766</v>
      </c>
      <c r="O44" s="1">
        <v>2.0713726411400835</v>
      </c>
      <c r="P44" s="1">
        <v>2.2611580925534405</v>
      </c>
      <c r="Q44" s="1">
        <v>2.4166014146634303</v>
      </c>
      <c r="R44" s="1"/>
      <c r="S44" s="1">
        <v>0.73416624026380073</v>
      </c>
      <c r="T44" s="1">
        <v>0.60384615384615392</v>
      </c>
      <c r="U44" s="1">
        <v>0.73795461486896574</v>
      </c>
      <c r="V44" s="1">
        <v>0.66281330038637032</v>
      </c>
      <c r="X44" s="1">
        <f t="shared" ref="X44:X45" si="10">100*((L$42-L44)/L$42)</f>
        <v>18.203933126853659</v>
      </c>
      <c r="Y44" s="1">
        <f>100*((Q$42-Q44)/Q$42)</f>
        <v>12.080050909822718</v>
      </c>
      <c r="Z44" s="1">
        <f>100*((V$42-V44)/V$42)</f>
        <v>-10.022728020748119</v>
      </c>
    </row>
    <row r="45" spans="1:26">
      <c r="A45">
        <v>44</v>
      </c>
      <c r="B45">
        <v>44</v>
      </c>
      <c r="C45" t="s">
        <v>24</v>
      </c>
      <c r="D45" t="s">
        <v>20</v>
      </c>
      <c r="E45" t="s">
        <v>26</v>
      </c>
      <c r="F45" t="s">
        <v>14</v>
      </c>
      <c r="G45" t="b">
        <v>0</v>
      </c>
      <c r="H45" t="b">
        <v>1</v>
      </c>
      <c r="I45" s="1">
        <v>15.923467018371634</v>
      </c>
      <c r="J45" s="1">
        <v>8.557799119499192</v>
      </c>
      <c r="K45" s="1">
        <v>8.8490820527620926</v>
      </c>
      <c r="L45" s="1">
        <v>11.072115491934522</v>
      </c>
      <c r="M45" s="1"/>
      <c r="N45" s="1">
        <v>4.2107096555317245</v>
      </c>
      <c r="O45" s="1">
        <v>3.1471047944458577</v>
      </c>
      <c r="P45" s="1">
        <v>3.5477778585535473</v>
      </c>
      <c r="Q45" s="1">
        <v>3.6351974361770436</v>
      </c>
      <c r="R45" s="1"/>
      <c r="S45" s="1">
        <v>0.84059104978904353</v>
      </c>
      <c r="T45" s="1">
        <v>0.70662878222371817</v>
      </c>
      <c r="U45" s="1">
        <v>0.54777424978582812</v>
      </c>
      <c r="V45" s="1">
        <v>0.73209635030363485</v>
      </c>
      <c r="X45" s="1">
        <f t="shared" si="10"/>
        <v>28.372912714791781</v>
      </c>
      <c r="Y45" s="1">
        <f>100*((Q$42-Q45)/Q$42)</f>
        <v>-32.254484161982298</v>
      </c>
      <c r="Z45" s="1">
        <f>100*((V$42-V45)/V$42)</f>
        <v>-21.523266940307582</v>
      </c>
    </row>
    <row r="46" spans="1:26">
      <c r="A46">
        <v>45</v>
      </c>
      <c r="B46">
        <v>45</v>
      </c>
      <c r="C46" t="s">
        <v>27</v>
      </c>
      <c r="D46" t="s">
        <v>9</v>
      </c>
      <c r="E46" t="s">
        <v>28</v>
      </c>
      <c r="F46" t="s">
        <v>11</v>
      </c>
      <c r="G46" t="b">
        <v>0</v>
      </c>
      <c r="H46" t="b">
        <v>0</v>
      </c>
      <c r="I46" s="1">
        <v>15.986836088084154</v>
      </c>
      <c r="J46" s="1">
        <v>14.712734680076359</v>
      </c>
      <c r="K46" s="1">
        <v>12.815913504954427</v>
      </c>
      <c r="L46" s="1">
        <v>14.389085529057763</v>
      </c>
      <c r="M46" s="1"/>
      <c r="N46" s="1">
        <v>3.1547118740651041</v>
      </c>
      <c r="O46" s="1">
        <v>3.0402165396395788</v>
      </c>
      <c r="P46" s="1">
        <v>2.5884361097980304</v>
      </c>
      <c r="Q46" s="1">
        <v>2.9177345928746425</v>
      </c>
      <c r="R46" s="1"/>
      <c r="S46" s="1">
        <v>0.92403172803342881</v>
      </c>
      <c r="T46" s="1">
        <v>0.76725513664472378</v>
      </c>
      <c r="U46" s="1">
        <v>0.85158193958864825</v>
      </c>
      <c r="V46" s="1">
        <v>0.82753098522788116</v>
      </c>
    </row>
    <row r="47" spans="1:26">
      <c r="A47">
        <v>46</v>
      </c>
      <c r="B47">
        <v>46</v>
      </c>
      <c r="C47" t="s">
        <v>27</v>
      </c>
      <c r="D47" t="s">
        <v>9</v>
      </c>
      <c r="E47" t="s">
        <v>28</v>
      </c>
      <c r="F47" t="s">
        <v>12</v>
      </c>
      <c r="G47" t="b">
        <v>1</v>
      </c>
      <c r="H47" t="b">
        <v>0</v>
      </c>
      <c r="I47" s="1">
        <v>22.820586051293777</v>
      </c>
      <c r="J47" s="1">
        <v>20.6772089698919</v>
      </c>
      <c r="K47" s="1">
        <v>18.416867685160373</v>
      </c>
      <c r="L47" s="1">
        <v>20.467252203792615</v>
      </c>
      <c r="M47" s="1"/>
      <c r="N47" s="1">
        <v>3.6931120169756508</v>
      </c>
      <c r="O47" s="1">
        <v>3.1922858245172283</v>
      </c>
      <c r="P47" s="1">
        <v>2.6533951306678563</v>
      </c>
      <c r="Q47" s="1">
        <v>3.1568470212026005</v>
      </c>
      <c r="R47" s="1"/>
      <c r="S47" s="1">
        <v>0.85507246376811674</v>
      </c>
      <c r="T47" s="1">
        <v>0.70417732310315406</v>
      </c>
      <c r="U47" s="1">
        <v>0.95681236921646129</v>
      </c>
      <c r="V47" s="1">
        <v>0.80505986979772148</v>
      </c>
      <c r="X47" s="1">
        <f>100*((L$46-L47)/L$46)</f>
        <v>-42.241507720976536</v>
      </c>
      <c r="Y47" s="1">
        <f>100*((Q$46-Q47)/Q$46)</f>
        <v>-8.1951397811127507</v>
      </c>
      <c r="Z47" s="1">
        <f>100*((V$46-V47)/V$46)</f>
        <v>2.7154409721554646</v>
      </c>
    </row>
    <row r="48" spans="1:26">
      <c r="A48">
        <v>47</v>
      </c>
      <c r="B48">
        <v>47</v>
      </c>
      <c r="C48" t="s">
        <v>27</v>
      </c>
      <c r="D48" t="s">
        <v>9</v>
      </c>
      <c r="E48" t="s">
        <v>28</v>
      </c>
      <c r="F48" t="s">
        <v>13</v>
      </c>
      <c r="G48" t="b">
        <v>1</v>
      </c>
      <c r="H48" t="b">
        <v>1</v>
      </c>
      <c r="I48" s="1">
        <v>16.102839364775459</v>
      </c>
      <c r="J48" s="1">
        <v>14.678751905029277</v>
      </c>
      <c r="K48" s="1">
        <v>12.573193230127538</v>
      </c>
      <c r="L48" s="1">
        <v>14.322234662643016</v>
      </c>
      <c r="M48" s="1"/>
      <c r="N48" s="1">
        <v>2.7569323734433606</v>
      </c>
      <c r="O48" s="1">
        <v>2.47507609800638</v>
      </c>
      <c r="P48" s="1">
        <v>2.0066852029653268</v>
      </c>
      <c r="Q48" s="1">
        <v>2.3976558574602858</v>
      </c>
      <c r="R48" s="1"/>
      <c r="S48" s="1">
        <v>0.82479894445840685</v>
      </c>
      <c r="T48" s="1">
        <v>0.75257078830526936</v>
      </c>
      <c r="U48" s="1">
        <v>0.89353218982994054</v>
      </c>
      <c r="V48" s="1">
        <v>0.80586817772472163</v>
      </c>
      <c r="X48" s="1">
        <f t="shared" ref="X48:X49" si="11">100*((L$46-L48)/L$46)</f>
        <v>0.46459426681248084</v>
      </c>
      <c r="Y48" s="1">
        <f>100*((Q$46-Q48)/Q$46)</f>
        <v>17.824744467314936</v>
      </c>
      <c r="Z48" s="1">
        <f>100*((V$46-V48)/V$46)</f>
        <v>2.6177639133589818</v>
      </c>
    </row>
    <row r="49" spans="1:38">
      <c r="A49">
        <v>48</v>
      </c>
      <c r="B49">
        <v>48</v>
      </c>
      <c r="C49" t="s">
        <v>27</v>
      </c>
      <c r="D49" t="s">
        <v>9</v>
      </c>
      <c r="E49" t="s">
        <v>28</v>
      </c>
      <c r="F49" t="s">
        <v>14</v>
      </c>
      <c r="G49" t="b">
        <v>0</v>
      </c>
      <c r="H49" t="b">
        <v>1</v>
      </c>
      <c r="I49" s="1">
        <v>29.820091202852609</v>
      </c>
      <c r="J49" s="1">
        <v>28.580139909969791</v>
      </c>
      <c r="K49" s="1">
        <v>25.379579447896905</v>
      </c>
      <c r="L49" s="1">
        <v>27.778265775518946</v>
      </c>
      <c r="M49" s="1"/>
      <c r="N49" s="1">
        <v>5.638760282810118</v>
      </c>
      <c r="O49" s="1">
        <v>4.7281155740354386</v>
      </c>
      <c r="P49" s="1">
        <v>3.9508176622042148</v>
      </c>
      <c r="Q49" s="1">
        <v>4.7341887441016874</v>
      </c>
      <c r="R49" s="1"/>
      <c r="S49" s="1">
        <v>1.0560862773371784</v>
      </c>
      <c r="T49" s="1">
        <v>0.99815749419210131</v>
      </c>
      <c r="U49" s="1">
        <v>1.2777752743731485</v>
      </c>
      <c r="V49" s="1">
        <v>1.0825441350236322</v>
      </c>
      <c r="X49" s="1">
        <f t="shared" si="11"/>
        <v>-93.050946284408838</v>
      </c>
      <c r="Y49" s="1">
        <f>100*((Q$46-Q49)/Q$46)</f>
        <v>-62.255633382932821</v>
      </c>
      <c r="Z49" s="1">
        <f>100*((V$46-V49)/V$46)</f>
        <v>-30.816145177395004</v>
      </c>
    </row>
    <row r="50" spans="1:38">
      <c r="A50">
        <v>49</v>
      </c>
      <c r="B50">
        <v>49</v>
      </c>
      <c r="C50" t="s">
        <v>27</v>
      </c>
      <c r="D50" t="s">
        <v>20</v>
      </c>
      <c r="E50" t="s">
        <v>29</v>
      </c>
      <c r="F50" t="s">
        <v>11</v>
      </c>
      <c r="G50" t="b">
        <v>0</v>
      </c>
      <c r="H50" t="b">
        <v>0</v>
      </c>
      <c r="I50" s="1">
        <v>17.711613893879605</v>
      </c>
      <c r="J50" s="1">
        <v>15.915207826691235</v>
      </c>
      <c r="K50" s="1">
        <v>14.823765893439354</v>
      </c>
      <c r="L50" s="1">
        <v>16.027872800446278</v>
      </c>
      <c r="M50" s="1"/>
      <c r="N50" s="1">
        <v>3.3495982665929822</v>
      </c>
      <c r="O50" s="1">
        <v>2.8379343508864792</v>
      </c>
      <c r="P50" s="1">
        <v>2.3311603596567516</v>
      </c>
      <c r="Q50" s="1">
        <v>2.8169678852932964</v>
      </c>
      <c r="R50" s="1"/>
      <c r="S50" s="1">
        <v>0.7922190828080844</v>
      </c>
      <c r="T50" s="1">
        <v>0.6063899152358182</v>
      </c>
      <c r="U50" s="1">
        <v>0.75431971310584633</v>
      </c>
      <c r="V50" s="1">
        <v>0.68982965659639173</v>
      </c>
    </row>
    <row r="51" spans="1:38">
      <c r="A51">
        <v>50</v>
      </c>
      <c r="B51">
        <v>50</v>
      </c>
      <c r="C51" t="s">
        <v>27</v>
      </c>
      <c r="D51" t="s">
        <v>20</v>
      </c>
      <c r="E51" t="s">
        <v>29</v>
      </c>
      <c r="F51" t="s">
        <v>12</v>
      </c>
      <c r="G51" t="b">
        <v>1</v>
      </c>
      <c r="H51" t="b">
        <v>0</v>
      </c>
      <c r="I51" s="1">
        <v>19.03656113543963</v>
      </c>
      <c r="J51" s="1">
        <v>17.736422463400682</v>
      </c>
      <c r="K51" s="1">
        <v>16.702563641052183</v>
      </c>
      <c r="L51" s="1">
        <v>17.730281776078989</v>
      </c>
      <c r="M51" s="1"/>
      <c r="N51" s="1">
        <v>2.6869916804548963</v>
      </c>
      <c r="O51" s="1">
        <v>2.4166924776651904</v>
      </c>
      <c r="P51" s="1">
        <v>1.9302819154232582</v>
      </c>
      <c r="Q51" s="1">
        <v>2.3294885587449348</v>
      </c>
      <c r="R51" s="1"/>
      <c r="S51" s="1">
        <v>0.57725072559609114</v>
      </c>
      <c r="T51" s="1">
        <v>0.47507313365663706</v>
      </c>
      <c r="U51" s="1">
        <v>0.62886621018406286</v>
      </c>
      <c r="V51" s="1">
        <v>0.53906580077335708</v>
      </c>
      <c r="X51" s="1">
        <f>100*((L$50-L51)/L$50)</f>
        <v>-10.621552821315808</v>
      </c>
      <c r="Y51" s="1">
        <f>100*((Q$50-Q51)/Q$50)</f>
        <v>17.305107704399919</v>
      </c>
      <c r="Z51" s="1">
        <f>100*((V$50-V51)/V$50)</f>
        <v>21.855229676105989</v>
      </c>
    </row>
    <row r="52" spans="1:38">
      <c r="A52">
        <v>51</v>
      </c>
      <c r="B52">
        <v>51</v>
      </c>
      <c r="C52" t="s">
        <v>27</v>
      </c>
      <c r="D52" t="s">
        <v>20</v>
      </c>
      <c r="E52" t="s">
        <v>29</v>
      </c>
      <c r="F52" t="s">
        <v>13</v>
      </c>
      <c r="G52" t="b">
        <v>1</v>
      </c>
      <c r="H52" t="b">
        <v>1</v>
      </c>
      <c r="I52" s="1">
        <v>15.295360575568342</v>
      </c>
      <c r="J52" s="1">
        <v>13.90150062013713</v>
      </c>
      <c r="K52" s="1">
        <v>12.169586091050286</v>
      </c>
      <c r="L52" s="1">
        <v>13.67079151420409</v>
      </c>
      <c r="M52" s="1"/>
      <c r="N52" s="1">
        <v>4.3181510923642668</v>
      </c>
      <c r="O52" s="1">
        <v>3.7240575777240279</v>
      </c>
      <c r="P52" s="1">
        <v>3.0934900595835062</v>
      </c>
      <c r="Q52" s="1">
        <v>3.685040332186071</v>
      </c>
      <c r="R52" s="1"/>
      <c r="S52" s="1">
        <v>0.7927883017613826</v>
      </c>
      <c r="T52" s="1">
        <v>0.66419220599072371</v>
      </c>
      <c r="U52" s="1">
        <v>0.89752120450243578</v>
      </c>
      <c r="V52" s="1">
        <v>0.75467347956131658</v>
      </c>
      <c r="X52" s="1">
        <f t="shared" ref="X52:X53" si="12">100*((L$50-L52)/L$50)</f>
        <v>14.706139208794806</v>
      </c>
      <c r="Y52" s="1">
        <f>100*((Q$50-Q52)/Q$50)</f>
        <v>-30.815844632974677</v>
      </c>
      <c r="Z52" s="1">
        <f>100*((V$50-V52)/V$50)</f>
        <v>-9.3999761165478475</v>
      </c>
    </row>
    <row r="53" spans="1:38">
      <c r="A53">
        <v>52</v>
      </c>
      <c r="B53">
        <v>52</v>
      </c>
      <c r="C53" t="s">
        <v>27</v>
      </c>
      <c r="D53" t="s">
        <v>20</v>
      </c>
      <c r="E53" t="s">
        <v>29</v>
      </c>
      <c r="F53" t="s">
        <v>14</v>
      </c>
      <c r="G53" t="b">
        <v>0</v>
      </c>
      <c r="H53" t="b">
        <v>1</v>
      </c>
      <c r="I53" s="1">
        <v>23.243217781380597</v>
      </c>
      <c r="J53" s="1">
        <v>23.302989025675299</v>
      </c>
      <c r="K53" s="1">
        <v>19.471998766352279</v>
      </c>
      <c r="L53" s="1">
        <v>21.909148997430265</v>
      </c>
      <c r="M53" s="1"/>
      <c r="N53" s="1">
        <v>3.7776249846571184</v>
      </c>
      <c r="O53" s="1">
        <v>3.0878819336813139</v>
      </c>
      <c r="P53" s="1">
        <v>2.5945173390141862</v>
      </c>
      <c r="Q53" s="1">
        <v>3.1256832864670518</v>
      </c>
      <c r="R53" s="1"/>
      <c r="S53" s="1">
        <v>0.67901331081855754</v>
      </c>
      <c r="T53" s="1">
        <v>0.58696397114773236</v>
      </c>
      <c r="U53" s="1">
        <v>0.78540800212639428</v>
      </c>
      <c r="V53" s="1">
        <v>0.65958731381010416</v>
      </c>
      <c r="X53" s="1">
        <f t="shared" si="12"/>
        <v>-36.694053354480253</v>
      </c>
      <c r="Y53" s="1">
        <f>100*((Q$50-Q53)/Q$50)</f>
        <v>-10.959138113909049</v>
      </c>
      <c r="Z53" s="1">
        <f>100*((V$50-V53)/V$50)</f>
        <v>4.3840305352342765</v>
      </c>
    </row>
    <row r="55" spans="1:38">
      <c r="A55" t="s">
        <v>11</v>
      </c>
      <c r="I55" s="1">
        <f t="shared" ref="I55:L58" si="13">AVERAGE(I2,I6,I10,I14,I18,I22,I26,I30,I34,I38,I42,I46,I50)</f>
        <v>17.391309567113488</v>
      </c>
      <c r="J55" s="1">
        <f t="shared" si="13"/>
        <v>16.700406956808639</v>
      </c>
      <c r="K55" s="1">
        <f t="shared" si="13"/>
        <v>14.51997553844279</v>
      </c>
      <c r="L55" s="1">
        <f t="shared" si="13"/>
        <v>16.138547169040216</v>
      </c>
      <c r="M55" s="1">
        <f>100*(AVERAGE(L56:L57)/AVERAGE(L55,L58))</f>
        <v>93.559931847515585</v>
      </c>
      <c r="N55" s="1">
        <f t="shared" ref="N55:V58" si="14">AVERAGE(N2,N6,N10,N14,N18,N22,N26,N30,N34,N38,N42,N46,N50)</f>
        <v>4.0876798014400331</v>
      </c>
      <c r="O55" s="1">
        <f t="shared" si="14"/>
        <v>3.2688277681796012</v>
      </c>
      <c r="P55" s="1">
        <f t="shared" si="14"/>
        <v>3.2607568515877117</v>
      </c>
      <c r="Q55" s="1">
        <f t="shared" si="14"/>
        <v>3.5366424711267723</v>
      </c>
      <c r="R55" s="1">
        <f>100*(AVERAGE(Q56:Q57)/AVERAGE(Q55,Q58))</f>
        <v>88.664268307910106</v>
      </c>
      <c r="S55" s="1">
        <f t="shared" si="14"/>
        <v>0.70825925273963775</v>
      </c>
      <c r="T55" s="1">
        <f t="shared" si="14"/>
        <v>0.58098401016529599</v>
      </c>
      <c r="U55" s="1">
        <f t="shared" si="14"/>
        <v>0.65147222501749791</v>
      </c>
      <c r="V55" s="1">
        <f t="shared" si="14"/>
        <v>0.63786959398267962</v>
      </c>
      <c r="X55" s="1" t="s">
        <v>46</v>
      </c>
      <c r="Y55" s="1" t="s">
        <v>46</v>
      </c>
      <c r="Z55" s="1" t="s">
        <v>46</v>
      </c>
      <c r="AB55" t="s">
        <v>46</v>
      </c>
      <c r="AI55" t="s">
        <v>46</v>
      </c>
      <c r="AL55" t="s">
        <v>46</v>
      </c>
    </row>
    <row r="56" spans="1:38">
      <c r="A56" t="s">
        <v>12</v>
      </c>
      <c r="I56" s="1">
        <f t="shared" si="13"/>
        <v>17.27981997039042</v>
      </c>
      <c r="J56" s="1">
        <f t="shared" si="13"/>
        <v>16.165253608710628</v>
      </c>
      <c r="K56" s="1">
        <f t="shared" si="13"/>
        <v>14.093679866251099</v>
      </c>
      <c r="L56" s="1">
        <f t="shared" si="13"/>
        <v>15.781053367886447</v>
      </c>
      <c r="M56" s="1"/>
      <c r="N56" s="1">
        <f t="shared" si="14"/>
        <v>3.8762063906240374</v>
      </c>
      <c r="O56" s="1">
        <f t="shared" si="14"/>
        <v>3.0787986538770933</v>
      </c>
      <c r="P56" s="1">
        <f t="shared" si="14"/>
        <v>3.1220860251498506</v>
      </c>
      <c r="Q56" s="1">
        <f t="shared" si="14"/>
        <v>3.3560212278594639</v>
      </c>
      <c r="R56" s="1"/>
      <c r="S56" s="1">
        <f t="shared" si="14"/>
        <v>0.63438465692867374</v>
      </c>
      <c r="T56" s="1">
        <f t="shared" si="14"/>
        <v>0.53293796006214389</v>
      </c>
      <c r="U56" s="1">
        <f t="shared" si="14"/>
        <v>0.57054319458127956</v>
      </c>
      <c r="V56" s="1">
        <f t="shared" si="14"/>
        <v>0.57156184575252378</v>
      </c>
      <c r="X56" s="1">
        <f t="shared" ref="X56" si="15">AVERAGE(X3,X7,X11,X15,X19,X23,X27,X31,X35,X39,X43,X47,X51)</f>
        <v>0.93733046407221943</v>
      </c>
      <c r="Y56" s="1">
        <f>AVERAGE(Y3,Y7,Y11,Y15,Y19,Y23,Y27,Y31,Y35,Y39,Y43,Y47,Y51)</f>
        <v>-2.003313316304749</v>
      </c>
      <c r="Z56" s="1">
        <f t="shared" ref="Z56:Z58" si="16">AVERAGE(Z3,Z7,Z11,Z15,Z19,Z23,Z27,Z31,Z35,Z39,Z43,Z47,Z51)</f>
        <v>9.047676188203992</v>
      </c>
      <c r="AB56">
        <v>0.93733046407221943</v>
      </c>
      <c r="AI56">
        <v>-2.003313316304749</v>
      </c>
      <c r="AL56">
        <v>9.047676188203992</v>
      </c>
    </row>
    <row r="57" spans="1:38">
      <c r="A57" t="s">
        <v>13</v>
      </c>
      <c r="I57" s="1">
        <f t="shared" si="13"/>
        <v>16.494432334284021</v>
      </c>
      <c r="J57" s="1">
        <f t="shared" si="13"/>
        <v>15.467101451768857</v>
      </c>
      <c r="K57" s="1">
        <f t="shared" si="13"/>
        <v>13.300770589488163</v>
      </c>
      <c r="L57" s="1">
        <f t="shared" si="13"/>
        <v>15.019771678718815</v>
      </c>
      <c r="M57" s="1"/>
      <c r="N57" s="1">
        <f t="shared" si="14"/>
        <v>3.5538393310939114</v>
      </c>
      <c r="O57" s="1">
        <f t="shared" si="14"/>
        <v>2.9438112831059766</v>
      </c>
      <c r="P57" s="1">
        <f t="shared" si="14"/>
        <v>2.8963485439549124</v>
      </c>
      <c r="Q57" s="1">
        <f t="shared" si="14"/>
        <v>3.1278001150737529</v>
      </c>
      <c r="R57" s="1"/>
      <c r="S57" s="1">
        <f t="shared" si="14"/>
        <v>0.60336191570749165</v>
      </c>
      <c r="T57" s="1">
        <f t="shared" si="14"/>
        <v>0.51732175383007306</v>
      </c>
      <c r="U57" s="1">
        <f t="shared" si="14"/>
        <v>0.56998231869316485</v>
      </c>
      <c r="V57" s="1">
        <f t="shared" si="14"/>
        <v>0.55581757773150275</v>
      </c>
      <c r="X57" s="1">
        <f t="shared" ref="X57" si="17">AVERAGE(X4,X8,X12,X16,X20,X24,X28,X32,X36,X40,X44,X48,X52)</f>
        <v>5.420241414524444</v>
      </c>
      <c r="Y57" s="1">
        <f>AVERAGE(Y4,Y8,Y12,Y16,Y20,Y24,Y28,Y32,Y36,Y40,Y44,Y48,Y52)</f>
        <v>6.0257980854453512</v>
      </c>
      <c r="Z57" s="1">
        <f t="shared" si="16"/>
        <v>12.176384475826104</v>
      </c>
      <c r="AB57">
        <v>5.420241414524444</v>
      </c>
      <c r="AI57">
        <v>6.0257980854453512</v>
      </c>
      <c r="AL57">
        <v>12.176384475826104</v>
      </c>
    </row>
    <row r="58" spans="1:38">
      <c r="A58" t="s">
        <v>14</v>
      </c>
      <c r="I58" s="1">
        <f t="shared" si="13"/>
        <v>18.331385726498073</v>
      </c>
      <c r="J58" s="1">
        <f t="shared" si="13"/>
        <v>16.9165345145374</v>
      </c>
      <c r="K58" s="1">
        <f t="shared" si="13"/>
        <v>14.795260261291086</v>
      </c>
      <c r="L58" s="1">
        <f t="shared" si="13"/>
        <v>16.782409952652209</v>
      </c>
      <c r="M58" s="1"/>
      <c r="N58" s="1">
        <f t="shared" si="14"/>
        <v>4.3178591165999984</v>
      </c>
      <c r="O58" s="1">
        <f t="shared" si="14"/>
        <v>3.5000146418810418</v>
      </c>
      <c r="P58" s="1">
        <f t="shared" si="14"/>
        <v>3.5256280455847482</v>
      </c>
      <c r="Q58" s="1">
        <f t="shared" si="14"/>
        <v>3.7761357953293762</v>
      </c>
      <c r="R58" s="1"/>
      <c r="S58" s="1">
        <f t="shared" si="14"/>
        <v>0.71955323975394869</v>
      </c>
      <c r="T58" s="1">
        <f t="shared" si="14"/>
        <v>0.6121262771918482</v>
      </c>
      <c r="U58" s="1">
        <f t="shared" si="14"/>
        <v>0.63815085135734873</v>
      </c>
      <c r="V58" s="1">
        <f t="shared" si="14"/>
        <v>0.65342259231917588</v>
      </c>
      <c r="X58" s="1">
        <f t="shared" ref="X58" si="18">AVERAGE(X5,X9,X13,X17,X21,X25,X29,X33,X37,X41,X45,X49,X53)</f>
        <v>-6.0951136506465904</v>
      </c>
      <c r="Y58" s="1">
        <f>AVERAGE(Y5,Y9,Y13,Y17,Y21,Y25,Y29,Y33,Y37,Y41,Y45,Y49,Y53)</f>
        <v>-14.301293850353423</v>
      </c>
      <c r="Z58" s="1">
        <f t="shared" si="16"/>
        <v>-3.0015910900181173</v>
      </c>
      <c r="AB58">
        <v>-6.0951136506465904</v>
      </c>
      <c r="AI58">
        <v>-14.301293850353423</v>
      </c>
      <c r="AL58">
        <v>-3.0015910900181173</v>
      </c>
    </row>
    <row r="60" spans="1:38">
      <c r="A60" t="s">
        <v>11</v>
      </c>
      <c r="I60" s="1">
        <f>STDEV(I2,I6,I10,I14,I18,I22,I26,I30,I34,I38,I42,I46,I50)/SQRT(13)</f>
        <v>1.4296518840912718</v>
      </c>
      <c r="J60" s="1">
        <f>STDEV(J2,J6,J10,J14,J18,J22,J26,J30,J34,J38,J42,J46,J50)/SQRT(13)</f>
        <v>1.0499566685001172</v>
      </c>
      <c r="K60" s="1">
        <f>STDEV(K2,K6,K10,K14,K18,K22,K26,K30,K34,K38,K42,K46,K50)/SQRT(13)</f>
        <v>0.94111180387390792</v>
      </c>
      <c r="L60" s="1">
        <f>STDEV(L2,L6,L10,L14,L18,L22,L26,L30,L34,L38,L42,L46,L50)/SQRT(13)</f>
        <v>1.0998333231158399</v>
      </c>
      <c r="M60" s="1"/>
      <c r="N60" s="1">
        <f>STDEV(N2,N6,N10,N14,N18,N22,N26,N30,N34,N38,N42,N46,N50)/SQRT(13)</f>
        <v>0.45669100392771994</v>
      </c>
      <c r="O60" s="1">
        <f>STDEV(O2,O6,O10,O14,O18,O22,O26,O30,O34,O38,O42,O46,O50)/SQRT(13)</f>
        <v>0.33368797707152681</v>
      </c>
      <c r="P60" s="1">
        <f>STDEV(P2,P6,P10,P14,P18,P22,P26,P30,P34,P38,P42,P46,P50)/SQRT(13)</f>
        <v>0.29906426665117974</v>
      </c>
      <c r="Q60" s="1">
        <f t="shared" ref="Q60:V60" si="19">STDEV(Q2,Q6,Q10,Q14,Q18,Q22,Q26,Q30,Q34,Q38,Q42,Q46,Q50)/SQRT(13)</f>
        <v>0.36063664099291665</v>
      </c>
      <c r="R60" s="1"/>
      <c r="S60" s="1">
        <f t="shared" si="19"/>
        <v>3.2555393272359616E-2</v>
      </c>
      <c r="T60" s="1">
        <f t="shared" si="19"/>
        <v>2.6716659449051845E-2</v>
      </c>
      <c r="U60" s="1">
        <f t="shared" si="19"/>
        <v>4.2759025331825955E-2</v>
      </c>
      <c r="V60" s="1">
        <f t="shared" si="19"/>
        <v>2.9176168714429098E-2</v>
      </c>
      <c r="X60" s="1" t="s">
        <v>46</v>
      </c>
      <c r="Y60" s="1" t="s">
        <v>46</v>
      </c>
      <c r="Z60" s="1" t="s">
        <v>46</v>
      </c>
      <c r="AB60" t="s">
        <v>46</v>
      </c>
      <c r="AI60" t="s">
        <v>46</v>
      </c>
      <c r="AL60" t="s">
        <v>46</v>
      </c>
    </row>
    <row r="61" spans="1:38">
      <c r="A61" t="s">
        <v>12</v>
      </c>
      <c r="I61" s="1">
        <f t="shared" ref="I61:V63" si="20">STDEV(I3,I7,I11,I15,I19,I23,I27,I31,I35,I39,I43,I47,I51)/SQRT(13)</f>
        <v>1.4121841185959434</v>
      </c>
      <c r="J61" s="1">
        <f t="shared" si="20"/>
        <v>1.211897403720523</v>
      </c>
      <c r="K61" s="1">
        <f t="shared" si="20"/>
        <v>1.0726842147847846</v>
      </c>
      <c r="L61" s="1">
        <f t="shared" si="20"/>
        <v>1.2114268875839456</v>
      </c>
      <c r="M61" s="1"/>
      <c r="N61" s="1">
        <f t="shared" si="20"/>
        <v>0.23797467694299265</v>
      </c>
      <c r="O61" s="1">
        <f t="shared" si="20"/>
        <v>0.19149018202676943</v>
      </c>
      <c r="P61" s="1">
        <f t="shared" si="20"/>
        <v>0.20613776639270828</v>
      </c>
      <c r="Q61" s="1">
        <f t="shared" si="20"/>
        <v>0.20493539687667039</v>
      </c>
      <c r="R61" s="1"/>
      <c r="S61" s="1">
        <f t="shared" si="20"/>
        <v>3.0256578182671679E-2</v>
      </c>
      <c r="T61" s="1">
        <f t="shared" si="20"/>
        <v>2.2956145364912629E-2</v>
      </c>
      <c r="U61" s="1">
        <f t="shared" si="20"/>
        <v>4.1965291975844102E-2</v>
      </c>
      <c r="V61" s="1">
        <f t="shared" si="20"/>
        <v>2.7606010822696089E-2</v>
      </c>
      <c r="X61" s="1">
        <f t="shared" ref="X61" si="21">STDEV(X3,X7,X11,X15,X19,X23,X27,X31,X35,X39,X43,X47,X51)/SQRT(13)</f>
        <v>6.1327284032164826</v>
      </c>
      <c r="Y61" s="1">
        <f t="shared" ref="Y61:Y63" si="22">STDEV(Y3,Y7,Y11,Y15,Y19,Y23,Y27,Y31,Y35,Y39,Y43,Y47,Y51)/SQRT(13)</f>
        <v>8.7154492251591034</v>
      </c>
      <c r="Z61" s="1">
        <f t="shared" ref="Z61:Z63" si="23">STDEV(Z3,Z7,Z11,Z15,Z19,Z23,Z27,Z31,Z35,Z39,Z43,Z47,Z51)/SQRT(13)</f>
        <v>4.4204337059901757</v>
      </c>
      <c r="AB61">
        <v>6.1327284032164826</v>
      </c>
      <c r="AI61">
        <v>8.7154492251591034</v>
      </c>
      <c r="AL61">
        <v>4.4204337059901757</v>
      </c>
    </row>
    <row r="62" spans="1:38">
      <c r="A62" t="s">
        <v>13</v>
      </c>
      <c r="I62" s="1">
        <f t="shared" si="20"/>
        <v>1.5136775389042536</v>
      </c>
      <c r="J62" s="1">
        <f t="shared" si="20"/>
        <v>1.2153502742595077</v>
      </c>
      <c r="K62" s="1">
        <f t="shared" si="20"/>
        <v>1.0763906422849776</v>
      </c>
      <c r="L62" s="1">
        <f t="shared" si="20"/>
        <v>1.2471756105845937</v>
      </c>
      <c r="M62" s="1"/>
      <c r="N62" s="1">
        <f t="shared" si="20"/>
        <v>0.2875043365801298</v>
      </c>
      <c r="O62" s="1">
        <f t="shared" si="20"/>
        <v>0.22334316726661918</v>
      </c>
      <c r="P62" s="1">
        <f t="shared" si="20"/>
        <v>0.2183164592876716</v>
      </c>
      <c r="Q62" s="1">
        <f t="shared" si="20"/>
        <v>0.24000129124740593</v>
      </c>
      <c r="R62" s="1"/>
      <c r="S62" s="1">
        <f t="shared" si="20"/>
        <v>3.7789210076513202E-2</v>
      </c>
      <c r="T62" s="1">
        <f t="shared" si="20"/>
        <v>3.2726496119019885E-2</v>
      </c>
      <c r="U62" s="1">
        <f t="shared" si="20"/>
        <v>5.0788173438344651E-2</v>
      </c>
      <c r="V62" s="1">
        <f t="shared" si="20"/>
        <v>3.7213076592254597E-2</v>
      </c>
      <c r="X62" s="1">
        <f t="shared" ref="X62" si="24">STDEV(X4,X8,X12,X16,X20,X24,X28,X32,X36,X40,X44,X48,X52)/SQRT(13)</f>
        <v>6.4825550303991211</v>
      </c>
      <c r="Y62" s="1">
        <f t="shared" si="22"/>
        <v>8.2353767631043198</v>
      </c>
      <c r="Z62" s="1">
        <f t="shared" si="23"/>
        <v>4.9515760950764856</v>
      </c>
      <c r="AB62">
        <v>6.4825550303991211</v>
      </c>
      <c r="AI62">
        <v>8.2353767631043198</v>
      </c>
      <c r="AL62">
        <v>4.9515760950764856</v>
      </c>
    </row>
    <row r="63" spans="1:38">
      <c r="A63" t="s">
        <v>14</v>
      </c>
      <c r="I63" s="1">
        <f t="shared" si="20"/>
        <v>1.9367633709826662</v>
      </c>
      <c r="J63" s="1">
        <f t="shared" si="20"/>
        <v>1.9122368462025838</v>
      </c>
      <c r="K63" s="1">
        <f t="shared" si="20"/>
        <v>1.675331516260846</v>
      </c>
      <c r="L63" s="1">
        <f t="shared" si="20"/>
        <v>1.8817016771992368</v>
      </c>
      <c r="M63" s="1"/>
      <c r="N63" s="1">
        <f t="shared" si="20"/>
        <v>0.39211662887029497</v>
      </c>
      <c r="O63" s="1">
        <f t="shared" si="20"/>
        <v>0.33213171579643186</v>
      </c>
      <c r="P63" s="1">
        <f t="shared" si="20"/>
        <v>0.29785486993535326</v>
      </c>
      <c r="Q63" s="1">
        <f t="shared" si="20"/>
        <v>0.33553853249193311</v>
      </c>
      <c r="R63" s="1"/>
      <c r="S63" s="1">
        <f t="shared" si="20"/>
        <v>4.638319056208827E-2</v>
      </c>
      <c r="T63" s="1">
        <f t="shared" si="20"/>
        <v>4.0896114044641649E-2</v>
      </c>
      <c r="U63" s="1">
        <f t="shared" si="20"/>
        <v>6.2072743079203997E-2</v>
      </c>
      <c r="V63" s="1">
        <f t="shared" si="20"/>
        <v>4.5659016863423649E-2</v>
      </c>
      <c r="X63" s="1">
        <f t="shared" ref="X63" si="25">STDEV(X5,X9,X13,X17,X21,X25,X29,X33,X37,X41,X45,X49,X53)/SQRT(13)</f>
        <v>10.591582083245036</v>
      </c>
      <c r="Y63" s="1">
        <f t="shared" si="22"/>
        <v>12.17574198371361</v>
      </c>
      <c r="Z63" s="1">
        <f t="shared" si="23"/>
        <v>5.6058917669088864</v>
      </c>
      <c r="AB63">
        <v>10.591582083245036</v>
      </c>
      <c r="AI63">
        <v>12.17574198371361</v>
      </c>
      <c r="AL63">
        <v>5.6058917669088864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Resp 2014</vt:lpstr>
      <vt:lpstr>Notes</vt:lpstr>
      <vt:lpstr>Incubation notes</vt:lpstr>
      <vt:lpstr>RR</vt:lpstr>
    </vt:vector>
  </TitlesOfParts>
  <Company>Miami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Fisk, Melany C. Dr.</dc:creator>
  <cp:lastModifiedBy>Adam Wild</cp:lastModifiedBy>
  <dcterms:created xsi:type="dcterms:W3CDTF">2015-02-26T19:56:42Z</dcterms:created>
  <dcterms:modified xsi:type="dcterms:W3CDTF">2015-06-17T13:42:08Z</dcterms:modified>
</cp:coreProperties>
</file>