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defaultThemeVersion="124226"/>
  <bookViews>
    <workbookView xWindow="0" yWindow="0" windowWidth="19440" windowHeight="12240" activeTab="4"/>
  </bookViews>
  <sheets>
    <sheet name="Metadata" sheetId="4" r:id="rId1"/>
    <sheet name="Notes" sheetId="1" r:id="rId2"/>
    <sheet name="Summary" sheetId="5" r:id="rId3"/>
    <sheet name="Rock Depth" sheetId="2" r:id="rId4"/>
    <sheet name="Surface Rock" sheetId="3" r:id="rId5"/>
    <sheet name="t-test" sheetId="6" r:id="rId6"/>
  </sheets>
  <calcPr calcId="125725"/>
  <extLst>
    <ext xmlns:mx="http://schemas.microsoft.com/office/mac/excel/2008/main" uri="http://schemas.microsoft.com/office/mac/excel/2008/main">
      <mx:ArchID Flags="2"/>
    </ext>
  </extLst>
</workbook>
</file>

<file path=xl/calcChain.xml><?xml version="1.0" encoding="utf-8"?>
<calcChain xmlns="http://schemas.openxmlformats.org/spreadsheetml/2006/main">
  <c r="V6" i="2"/>
  <c r="V7"/>
  <c r="V8"/>
  <c r="V9"/>
  <c r="V10"/>
  <c r="V11"/>
  <c r="V12"/>
  <c r="V13"/>
  <c r="V14"/>
  <c r="V15"/>
  <c r="V16"/>
  <c r="V17"/>
  <c r="V18"/>
  <c r="V19"/>
  <c r="V20"/>
  <c r="V21"/>
  <c r="V22"/>
  <c r="V23"/>
  <c r="V24"/>
  <c r="V25"/>
  <c r="V26"/>
  <c r="V27"/>
  <c r="V28"/>
  <c r="V29"/>
  <c r="V30"/>
  <c r="V31"/>
  <c r="V32"/>
  <c r="V33"/>
  <c r="V34"/>
  <c r="V35"/>
  <c r="V36"/>
  <c r="V37"/>
  <c r="V38"/>
  <c r="V39"/>
  <c r="V40"/>
  <c r="V41"/>
  <c r="V42"/>
  <c r="V43"/>
  <c r="V44"/>
  <c r="V45"/>
  <c r="V46"/>
  <c r="V47"/>
  <c r="V48"/>
  <c r="V49"/>
  <c r="V50"/>
  <c r="V51"/>
  <c r="V52"/>
  <c r="V53"/>
  <c r="W53"/>
  <c r="X53" s="1"/>
  <c r="W52"/>
  <c r="X52" s="1"/>
  <c r="V54"/>
  <c r="W54"/>
  <c r="X54"/>
  <c r="V55"/>
  <c r="W55"/>
  <c r="X55" s="1"/>
  <c r="V56"/>
  <c r="V57"/>
  <c r="W57"/>
  <c r="X57"/>
  <c r="V58"/>
  <c r="V59"/>
  <c r="W59"/>
  <c r="X59"/>
  <c r="V60"/>
  <c r="V61"/>
  <c r="V62"/>
  <c r="V63"/>
  <c r="V64"/>
  <c r="V65"/>
  <c r="W65"/>
  <c r="X65" s="1"/>
  <c r="D20" i="5" s="1"/>
  <c r="V66" i="2"/>
  <c r="V67"/>
  <c r="W67"/>
  <c r="X67" s="1"/>
  <c r="V68"/>
  <c r="V69"/>
  <c r="V70"/>
  <c r="V71"/>
  <c r="X71"/>
  <c r="W68"/>
  <c r="X68"/>
  <c r="Y68" s="1"/>
  <c r="W69"/>
  <c r="X69"/>
  <c r="W70"/>
  <c r="X70"/>
  <c r="V72"/>
  <c r="V73"/>
  <c r="V74"/>
  <c r="V75"/>
  <c r="V76"/>
  <c r="V77"/>
  <c r="W77"/>
  <c r="X77" s="1"/>
  <c r="V78"/>
  <c r="V79"/>
  <c r="V80"/>
  <c r="X80" s="1"/>
  <c r="V81"/>
  <c r="W81"/>
  <c r="X81" s="1"/>
  <c r="W80"/>
  <c r="V82"/>
  <c r="X82" s="1"/>
  <c r="V83"/>
  <c r="W83"/>
  <c r="X83"/>
  <c r="V84"/>
  <c r="V85"/>
  <c r="W85"/>
  <c r="X85" s="1"/>
  <c r="V86"/>
  <c r="V87"/>
  <c r="W87"/>
  <c r="X87" s="1"/>
  <c r="V88"/>
  <c r="V89"/>
  <c r="V90"/>
  <c r="V91"/>
  <c r="V92"/>
  <c r="V93"/>
  <c r="W93"/>
  <c r="X93" s="1"/>
  <c r="D27" i="5" s="1"/>
  <c r="V94" i="2"/>
  <c r="V95"/>
  <c r="W95"/>
  <c r="X95" s="1"/>
  <c r="V96"/>
  <c r="V97"/>
  <c r="V98"/>
  <c r="V99"/>
  <c r="V100"/>
  <c r="V101"/>
  <c r="V102"/>
  <c r="V103"/>
  <c r="V104"/>
  <c r="V105"/>
  <c r="W105"/>
  <c r="X105" s="1"/>
  <c r="V106"/>
  <c r="V107"/>
  <c r="W107"/>
  <c r="X107" s="1"/>
  <c r="V108"/>
  <c r="V109"/>
  <c r="V110"/>
  <c r="V111"/>
  <c r="V112"/>
  <c r="V113"/>
  <c r="W113"/>
  <c r="X113" s="1"/>
  <c r="V114"/>
  <c r="V115"/>
  <c r="W115"/>
  <c r="X115" s="1"/>
  <c r="V116"/>
  <c r="V117"/>
  <c r="V118"/>
  <c r="V119"/>
  <c r="V120"/>
  <c r="V121"/>
  <c r="W121"/>
  <c r="X121" s="1"/>
  <c r="D34" i="5" s="1"/>
  <c r="V122" i="2"/>
  <c r="V123"/>
  <c r="X123"/>
  <c r="V124"/>
  <c r="V125"/>
  <c r="W125"/>
  <c r="X125"/>
  <c r="W124"/>
  <c r="X124"/>
  <c r="Y124" s="1"/>
  <c r="V126"/>
  <c r="X126"/>
  <c r="V127"/>
  <c r="X127"/>
  <c r="V128"/>
  <c r="V129"/>
  <c r="W129"/>
  <c r="X129" s="1"/>
  <c r="V130"/>
  <c r="V131"/>
  <c r="W131"/>
  <c r="X131" s="1"/>
  <c r="V132"/>
  <c r="V133"/>
  <c r="V134"/>
  <c r="V135"/>
  <c r="W135"/>
  <c r="X135" s="1"/>
  <c r="V136"/>
  <c r="V137"/>
  <c r="W137"/>
  <c r="X137" s="1"/>
  <c r="V138"/>
  <c r="V139"/>
  <c r="V140"/>
  <c r="V141"/>
  <c r="W141"/>
  <c r="X141" s="1"/>
  <c r="V142"/>
  <c r="V143"/>
  <c r="W143"/>
  <c r="X143" s="1"/>
  <c r="V144"/>
  <c r="V145"/>
  <c r="W145"/>
  <c r="X145" s="1"/>
  <c r="V146"/>
  <c r="V147"/>
  <c r="W147"/>
  <c r="X147" s="1"/>
  <c r="V148"/>
  <c r="V149"/>
  <c r="V150"/>
  <c r="V151"/>
  <c r="V152"/>
  <c r="V153"/>
  <c r="W153"/>
  <c r="X153" s="1"/>
  <c r="D43" i="5" s="1"/>
  <c r="V154" i="2"/>
  <c r="V155"/>
  <c r="W155"/>
  <c r="X155" s="1"/>
  <c r="V156"/>
  <c r="V157"/>
  <c r="V158"/>
  <c r="V159"/>
  <c r="V160"/>
  <c r="V161"/>
  <c r="V162"/>
  <c r="V163"/>
  <c r="W163"/>
  <c r="X163" s="1"/>
  <c r="V164"/>
  <c r="V165"/>
  <c r="W165"/>
  <c r="X165" s="1"/>
  <c r="V166"/>
  <c r="V167"/>
  <c r="V168"/>
  <c r="V169"/>
  <c r="W169"/>
  <c r="X169" s="1"/>
  <c r="V170"/>
  <c r="V171"/>
  <c r="W171"/>
  <c r="X171" s="1"/>
  <c r="V172"/>
  <c r="V173"/>
  <c r="W173"/>
  <c r="X173" s="1"/>
  <c r="V174"/>
  <c r="V175"/>
  <c r="W175"/>
  <c r="X175" s="1"/>
  <c r="V176"/>
  <c r="V177"/>
  <c r="V178"/>
  <c r="V179"/>
  <c r="V180"/>
  <c r="V181"/>
  <c r="W181"/>
  <c r="X181" s="1"/>
  <c r="V182"/>
  <c r="X182" s="1"/>
  <c r="V183"/>
  <c r="W183"/>
  <c r="X183" s="1"/>
  <c r="V184"/>
  <c r="Y184" s="1"/>
  <c r="D52" i="5" s="1"/>
  <c r="V185" i="2"/>
  <c r="W184"/>
  <c r="W185"/>
  <c r="W186"/>
  <c r="W187"/>
  <c r="W188"/>
  <c r="V186"/>
  <c r="V187"/>
  <c r="V188"/>
  <c r="V5"/>
  <c r="W5"/>
  <c r="X5" s="1"/>
  <c r="V4"/>
  <c r="W130"/>
  <c r="X130"/>
  <c r="X128"/>
  <c r="W122"/>
  <c r="X122"/>
  <c r="W120"/>
  <c r="X120"/>
  <c r="Y120" s="1"/>
  <c r="W119"/>
  <c r="X119"/>
  <c r="W118"/>
  <c r="X118"/>
  <c r="W117"/>
  <c r="X117"/>
  <c r="W116"/>
  <c r="X116"/>
  <c r="W72"/>
  <c r="X72"/>
  <c r="W73"/>
  <c r="X73"/>
  <c r="W74"/>
  <c r="X74"/>
  <c r="W75"/>
  <c r="X75"/>
  <c r="W76"/>
  <c r="X76"/>
  <c r="X78"/>
  <c r="W79"/>
  <c r="X79" s="1"/>
  <c r="W100"/>
  <c r="X100" s="1"/>
  <c r="W101"/>
  <c r="X101" s="1"/>
  <c r="W102"/>
  <c r="X102" s="1"/>
  <c r="W103"/>
  <c r="X103" s="1"/>
  <c r="W104"/>
  <c r="X104" s="1"/>
  <c r="W106"/>
  <c r="X106" s="1"/>
  <c r="W108"/>
  <c r="X108" s="1"/>
  <c r="W109"/>
  <c r="X109" s="1"/>
  <c r="W110"/>
  <c r="X110" s="1"/>
  <c r="W111"/>
  <c r="X111" s="1"/>
  <c r="W112"/>
  <c r="X112" s="1"/>
  <c r="W114"/>
  <c r="X114" s="1"/>
  <c r="W172"/>
  <c r="X172" s="1"/>
  <c r="W174"/>
  <c r="X174" s="1"/>
  <c r="W176"/>
  <c r="X176" s="1"/>
  <c r="W177"/>
  <c r="X177" s="1"/>
  <c r="W178"/>
  <c r="X178" s="1"/>
  <c r="W179"/>
  <c r="X179" s="1"/>
  <c r="W180"/>
  <c r="X180" s="1"/>
  <c r="W182"/>
  <c r="X184"/>
  <c r="X185"/>
  <c r="X186"/>
  <c r="X187"/>
  <c r="X188"/>
  <c r="W160"/>
  <c r="X160"/>
  <c r="W161"/>
  <c r="X161"/>
  <c r="W162"/>
  <c r="X162"/>
  <c r="W164"/>
  <c r="X164"/>
  <c r="W166"/>
  <c r="X166"/>
  <c r="Y166" s="1"/>
  <c r="W167"/>
  <c r="X167"/>
  <c r="W168"/>
  <c r="X168"/>
  <c r="W170"/>
  <c r="X170"/>
  <c r="W144"/>
  <c r="X144"/>
  <c r="W146"/>
  <c r="X146"/>
  <c r="W148"/>
  <c r="X148"/>
  <c r="W149"/>
  <c r="X149"/>
  <c r="W150"/>
  <c r="X150"/>
  <c r="W151"/>
  <c r="X151"/>
  <c r="W152"/>
  <c r="X152"/>
  <c r="Y152" s="1"/>
  <c r="W154"/>
  <c r="X154"/>
  <c r="W156"/>
  <c r="X156"/>
  <c r="Y156" s="1"/>
  <c r="W157"/>
  <c r="X157"/>
  <c r="W158"/>
  <c r="X158"/>
  <c r="W159"/>
  <c r="X159"/>
  <c r="W132"/>
  <c r="X132"/>
  <c r="Y132" s="1"/>
  <c r="W133"/>
  <c r="X133"/>
  <c r="W134"/>
  <c r="X134"/>
  <c r="W136"/>
  <c r="X136"/>
  <c r="W138"/>
  <c r="X138"/>
  <c r="W139"/>
  <c r="X139"/>
  <c r="W140"/>
  <c r="X140"/>
  <c r="W142"/>
  <c r="X142"/>
  <c r="W84"/>
  <c r="X84"/>
  <c r="W86"/>
  <c r="X86"/>
  <c r="W88"/>
  <c r="X88"/>
  <c r="Y88" s="1"/>
  <c r="W89"/>
  <c r="X89"/>
  <c r="W90"/>
  <c r="X90"/>
  <c r="W91"/>
  <c r="X91"/>
  <c r="W92"/>
  <c r="X92"/>
  <c r="Y92" s="1"/>
  <c r="W94"/>
  <c r="X94"/>
  <c r="W96"/>
  <c r="X96"/>
  <c r="W97"/>
  <c r="X97"/>
  <c r="W98"/>
  <c r="X98"/>
  <c r="W99"/>
  <c r="X99"/>
  <c r="W56"/>
  <c r="X56"/>
  <c r="W58"/>
  <c r="X58"/>
  <c r="W60"/>
  <c r="X60"/>
  <c r="W61"/>
  <c r="X61"/>
  <c r="W62"/>
  <c r="X62"/>
  <c r="W63"/>
  <c r="X63"/>
  <c r="W64"/>
  <c r="X64"/>
  <c r="Y64" s="1"/>
  <c r="W66"/>
  <c r="X66"/>
  <c r="W4"/>
  <c r="X4"/>
  <c r="W6"/>
  <c r="X6"/>
  <c r="W7"/>
  <c r="X7"/>
  <c r="W8"/>
  <c r="X8"/>
  <c r="Y8" s="1"/>
  <c r="W9"/>
  <c r="X9"/>
  <c r="W10"/>
  <c r="X10"/>
  <c r="W11"/>
  <c r="X11"/>
  <c r="W12"/>
  <c r="X12"/>
  <c r="W13"/>
  <c r="X13"/>
  <c r="W14"/>
  <c r="X14"/>
  <c r="W15"/>
  <c r="X15"/>
  <c r="W16"/>
  <c r="X16"/>
  <c r="Y16" s="1"/>
  <c r="W17"/>
  <c r="X17"/>
  <c r="W18"/>
  <c r="X18"/>
  <c r="W19"/>
  <c r="X19"/>
  <c r="W36"/>
  <c r="X36"/>
  <c r="Y36" s="1"/>
  <c r="W37"/>
  <c r="X37"/>
  <c r="W38"/>
  <c r="X38"/>
  <c r="W39"/>
  <c r="X39"/>
  <c r="W40"/>
  <c r="X40"/>
  <c r="W41"/>
  <c r="X41"/>
  <c r="W42"/>
  <c r="X42"/>
  <c r="W43"/>
  <c r="X43"/>
  <c r="W44"/>
  <c r="X44"/>
  <c r="Y44" s="1"/>
  <c r="W45"/>
  <c r="X45"/>
  <c r="W46"/>
  <c r="X46"/>
  <c r="W47"/>
  <c r="X47"/>
  <c r="W48"/>
  <c r="X48"/>
  <c r="W49"/>
  <c r="X49"/>
  <c r="W50"/>
  <c r="X50"/>
  <c r="W51"/>
  <c r="X51"/>
  <c r="W20"/>
  <c r="X20"/>
  <c r="W21"/>
  <c r="X21"/>
  <c r="W22"/>
  <c r="X22"/>
  <c r="W23"/>
  <c r="X23"/>
  <c r="W24"/>
  <c r="X24"/>
  <c r="Y24" s="1"/>
  <c r="W25"/>
  <c r="X25"/>
  <c r="W26"/>
  <c r="X26"/>
  <c r="W27"/>
  <c r="X27"/>
  <c r="W28"/>
  <c r="X28"/>
  <c r="W29"/>
  <c r="X29"/>
  <c r="W30"/>
  <c r="X30"/>
  <c r="W31"/>
  <c r="X31"/>
  <c r="W32"/>
  <c r="X32"/>
  <c r="Y32" s="1"/>
  <c r="W33"/>
  <c r="X33"/>
  <c r="W34"/>
  <c r="X34"/>
  <c r="W35"/>
  <c r="X35"/>
  <c r="Y20"/>
  <c r="Y28"/>
  <c r="Y40"/>
  <c r="Y48"/>
  <c r="Y60"/>
  <c r="Y96"/>
  <c r="Y12"/>
  <c r="Y56"/>
  <c r="Y72"/>
  <c r="Y138"/>
  <c r="Y148"/>
  <c r="Y160"/>
  <c r="Y116"/>
  <c r="D33" i="5"/>
  <c r="D21"/>
  <c r="D22"/>
  <c r="D45"/>
  <c r="D47"/>
  <c r="D42"/>
  <c r="D44"/>
  <c r="D37"/>
  <c r="D39"/>
  <c r="D26"/>
  <c r="D28"/>
  <c r="D19"/>
  <c r="D6"/>
  <c r="D7"/>
  <c r="D8"/>
  <c r="D13"/>
  <c r="D14"/>
  <c r="D15"/>
  <c r="D16"/>
  <c r="E13"/>
  <c r="D9"/>
  <c r="D10"/>
  <c r="D11"/>
  <c r="D12"/>
  <c r="E9"/>
  <c r="D35"/>
  <c r="D18"/>
  <c r="W115" i="3"/>
  <c r="Y115" s="1"/>
  <c r="W116"/>
  <c r="Y116" s="1"/>
  <c r="W117"/>
  <c r="Y117" s="1"/>
  <c r="W118"/>
  <c r="Y118" s="1"/>
  <c r="W119"/>
  <c r="Y119" s="1"/>
  <c r="W120"/>
  <c r="Y120" s="1"/>
  <c r="W121"/>
  <c r="Y121" s="1"/>
  <c r="W122"/>
  <c r="Y122" s="1"/>
  <c r="W123"/>
  <c r="Y123"/>
  <c r="Z123" s="1"/>
  <c r="F35" i="5" s="1"/>
  <c r="W124" i="3"/>
  <c r="Y124"/>
  <c r="W125"/>
  <c r="Y125"/>
  <c r="W126"/>
  <c r="Y126"/>
  <c r="W127"/>
  <c r="Y127" s="1"/>
  <c r="W128"/>
  <c r="Y128" s="1"/>
  <c r="W129"/>
  <c r="Y129" s="1"/>
  <c r="W130"/>
  <c r="Y130" s="1"/>
  <c r="W67"/>
  <c r="Y67" s="1"/>
  <c r="W68"/>
  <c r="Y68" s="1"/>
  <c r="W69"/>
  <c r="Y69" s="1"/>
  <c r="W70"/>
  <c r="Y70" s="1"/>
  <c r="W71"/>
  <c r="Y71"/>
  <c r="Z71" s="1"/>
  <c r="F22" i="5" s="1"/>
  <c r="W72" i="3"/>
  <c r="Y72"/>
  <c r="W73"/>
  <c r="Y73"/>
  <c r="W74"/>
  <c r="Y74"/>
  <c r="W75"/>
  <c r="Y75" s="1"/>
  <c r="W76"/>
  <c r="Y76" s="1"/>
  <c r="W77"/>
  <c r="Y77" s="1"/>
  <c r="W78"/>
  <c r="Y78" s="1"/>
  <c r="W79"/>
  <c r="Y79"/>
  <c r="Z79" s="1"/>
  <c r="F24" i="5" s="1"/>
  <c r="W80" i="3"/>
  <c r="Y80"/>
  <c r="W81"/>
  <c r="Y81"/>
  <c r="W82"/>
  <c r="Y82"/>
  <c r="W111"/>
  <c r="Y111"/>
  <c r="Z111" s="1"/>
  <c r="F32" i="5" s="1"/>
  <c r="W112" i="3"/>
  <c r="Y112"/>
  <c r="W113"/>
  <c r="Y113"/>
  <c r="W99"/>
  <c r="Y99" s="1"/>
  <c r="W100"/>
  <c r="Y100" s="1"/>
  <c r="W101"/>
  <c r="Y101" s="1"/>
  <c r="W102"/>
  <c r="Y102" s="1"/>
  <c r="W103"/>
  <c r="Y103"/>
  <c r="Z103" s="1"/>
  <c r="F30" i="5" s="1"/>
  <c r="W104" i="3"/>
  <c r="Y104"/>
  <c r="W105"/>
  <c r="Y105"/>
  <c r="W106"/>
  <c r="Y106"/>
  <c r="W107"/>
  <c r="Y107" s="1"/>
  <c r="W108"/>
  <c r="Y108" s="1"/>
  <c r="W109"/>
  <c r="Y109" s="1"/>
  <c r="W110"/>
  <c r="Y110" s="1"/>
  <c r="W114"/>
  <c r="Y114" s="1"/>
  <c r="W183"/>
  <c r="W184"/>
  <c r="W185"/>
  <c r="W186"/>
  <c r="Z183"/>
  <c r="F52" i="5" s="1"/>
  <c r="W171" i="3"/>
  <c r="Y171"/>
  <c r="Z171" s="1"/>
  <c r="W172"/>
  <c r="Y172"/>
  <c r="W173"/>
  <c r="Y173"/>
  <c r="W174"/>
  <c r="Y174"/>
  <c r="W175"/>
  <c r="Y175" s="1"/>
  <c r="W176"/>
  <c r="Y176" s="1"/>
  <c r="W177"/>
  <c r="Y177" s="1"/>
  <c r="W178"/>
  <c r="Y178" s="1"/>
  <c r="W179"/>
  <c r="Y179"/>
  <c r="Z179" s="1"/>
  <c r="F51" i="5" s="1"/>
  <c r="W180" i="3"/>
  <c r="Y180"/>
  <c r="W181"/>
  <c r="Y181"/>
  <c r="W182"/>
  <c r="Y182"/>
  <c r="W159"/>
  <c r="Y159" s="1"/>
  <c r="W160"/>
  <c r="Y160" s="1"/>
  <c r="W161"/>
  <c r="Y161" s="1"/>
  <c r="W162"/>
  <c r="Y162"/>
  <c r="Z162" s="1"/>
  <c r="F46" i="5" s="1"/>
  <c r="W163" i="3"/>
  <c r="Y163"/>
  <c r="W164"/>
  <c r="Y164"/>
  <c r="W165"/>
  <c r="Y165" s="1"/>
  <c r="W166"/>
  <c r="Y166" s="1"/>
  <c r="W167"/>
  <c r="Y167" s="1"/>
  <c r="W168"/>
  <c r="Y168"/>
  <c r="Z168" s="1"/>
  <c r="F48" i="5" s="1"/>
  <c r="W169" i="3"/>
  <c r="Y169"/>
  <c r="W170"/>
  <c r="Y170"/>
  <c r="W143"/>
  <c r="Y143" s="1"/>
  <c r="W144"/>
  <c r="Y144" s="1"/>
  <c r="W145"/>
  <c r="Y145" s="1"/>
  <c r="W146"/>
  <c r="Y146" s="1"/>
  <c r="W147"/>
  <c r="Y147"/>
  <c r="Z147" s="1"/>
  <c r="F42" i="5" s="1"/>
  <c r="W148" i="3"/>
  <c r="Y148"/>
  <c r="W149"/>
  <c r="Y149"/>
  <c r="W150"/>
  <c r="Y150"/>
  <c r="W151"/>
  <c r="Y151" s="1"/>
  <c r="W152"/>
  <c r="Y152" s="1"/>
  <c r="W153"/>
  <c r="Y153" s="1"/>
  <c r="W154"/>
  <c r="Y154" s="1"/>
  <c r="W155"/>
  <c r="Y155"/>
  <c r="Z155" s="1"/>
  <c r="F44" i="5" s="1"/>
  <c r="W156" i="3"/>
  <c r="Y156"/>
  <c r="W157"/>
  <c r="Y157"/>
  <c r="W158"/>
  <c r="Y158"/>
  <c r="W131"/>
  <c r="Y131" s="1"/>
  <c r="W132"/>
  <c r="Y132" s="1"/>
  <c r="W133"/>
  <c r="Y133" s="1"/>
  <c r="W134"/>
  <c r="Y134"/>
  <c r="Z134" s="1"/>
  <c r="F38" i="5" s="1"/>
  <c r="W135" i="3"/>
  <c r="Y135"/>
  <c r="W136"/>
  <c r="Y136"/>
  <c r="W137"/>
  <c r="Y137" s="1"/>
  <c r="W138"/>
  <c r="Y138" s="1"/>
  <c r="W139"/>
  <c r="Y139" s="1"/>
  <c r="W140"/>
  <c r="Y140"/>
  <c r="Z140" s="1"/>
  <c r="F40" i="5" s="1"/>
  <c r="W141" i="3"/>
  <c r="Y141"/>
  <c r="W142"/>
  <c r="Y142"/>
  <c r="W83"/>
  <c r="Y83" s="1"/>
  <c r="W84"/>
  <c r="Y84" s="1"/>
  <c r="W85"/>
  <c r="Y85" s="1"/>
  <c r="W86"/>
  <c r="Y86" s="1"/>
  <c r="W87"/>
  <c r="Y87"/>
  <c r="Z87" s="1"/>
  <c r="F26" i="5" s="1"/>
  <c r="W88" i="3"/>
  <c r="Y88"/>
  <c r="W89"/>
  <c r="Y89"/>
  <c r="W90"/>
  <c r="Y90"/>
  <c r="W91"/>
  <c r="Y91" s="1"/>
  <c r="W92"/>
  <c r="Y92" s="1"/>
  <c r="W93"/>
  <c r="Y93" s="1"/>
  <c r="W94"/>
  <c r="Y94" s="1"/>
  <c r="W95"/>
  <c r="Y95"/>
  <c r="Z95" s="1"/>
  <c r="F28" i="5" s="1"/>
  <c r="W96" i="3"/>
  <c r="Y96"/>
  <c r="W97"/>
  <c r="Y97"/>
  <c r="W98"/>
  <c r="Y98"/>
  <c r="W51"/>
  <c r="Y51" s="1"/>
  <c r="W52"/>
  <c r="Y52" s="1"/>
  <c r="W53"/>
  <c r="Y53" s="1"/>
  <c r="W54"/>
  <c r="Y54" s="1"/>
  <c r="W55"/>
  <c r="Y55"/>
  <c r="Z55" s="1"/>
  <c r="F18" i="5" s="1"/>
  <c r="W56" i="3"/>
  <c r="Y56"/>
  <c r="W57"/>
  <c r="Y57"/>
  <c r="W58"/>
  <c r="Y58"/>
  <c r="W59"/>
  <c r="Y59" s="1"/>
  <c r="W60"/>
  <c r="Y60" s="1"/>
  <c r="W61"/>
  <c r="Y61" s="1"/>
  <c r="W62"/>
  <c r="Y62" s="1"/>
  <c r="W63"/>
  <c r="Y63"/>
  <c r="Z63" s="1"/>
  <c r="F20" i="5" s="1"/>
  <c r="W64" i="3"/>
  <c r="Y64"/>
  <c r="W65"/>
  <c r="Y65"/>
  <c r="W66"/>
  <c r="Y66"/>
  <c r="W35"/>
  <c r="Y35" s="1"/>
  <c r="W36"/>
  <c r="Y36" s="1"/>
  <c r="W37"/>
  <c r="Y37" s="1"/>
  <c r="W38"/>
  <c r="Y38" s="1"/>
  <c r="W39"/>
  <c r="Y39"/>
  <c r="Z39" s="1"/>
  <c r="F14" i="5" s="1"/>
  <c r="W40" i="3"/>
  <c r="Y40"/>
  <c r="W41"/>
  <c r="Y41"/>
  <c r="W42"/>
  <c r="Y42"/>
  <c r="W43"/>
  <c r="Y43" s="1"/>
  <c r="W44"/>
  <c r="Y44" s="1"/>
  <c r="W45"/>
  <c r="Y45" s="1"/>
  <c r="W46"/>
  <c r="Y46" s="1"/>
  <c r="W47"/>
  <c r="Y47"/>
  <c r="Z47" s="1"/>
  <c r="F16" i="5" s="1"/>
  <c r="W48" i="3"/>
  <c r="Y48"/>
  <c r="W49"/>
  <c r="Y49"/>
  <c r="W50"/>
  <c r="Y50"/>
  <c r="W19"/>
  <c r="Y19" s="1"/>
  <c r="W20"/>
  <c r="Y20" s="1"/>
  <c r="W21"/>
  <c r="Y21" s="1"/>
  <c r="W22"/>
  <c r="Y22" s="1"/>
  <c r="W23"/>
  <c r="Y23"/>
  <c r="Z23" s="1"/>
  <c r="F10" i="5" s="1"/>
  <c r="W24" i="3"/>
  <c r="Y24"/>
  <c r="W25"/>
  <c r="Y25"/>
  <c r="W26"/>
  <c r="Y26"/>
  <c r="W27"/>
  <c r="Y27" s="1"/>
  <c r="W28"/>
  <c r="Y28" s="1"/>
  <c r="Z27" s="1"/>
  <c r="W29"/>
  <c r="Y29" s="1"/>
  <c r="W30"/>
  <c r="Y30" s="1"/>
  <c r="W31"/>
  <c r="Y31"/>
  <c r="W32"/>
  <c r="Y32"/>
  <c r="W33"/>
  <c r="Y33"/>
  <c r="W34"/>
  <c r="Y34"/>
  <c r="W3"/>
  <c r="Y3" s="1"/>
  <c r="W4"/>
  <c r="Y4" s="1"/>
  <c r="G5" i="6" s="1"/>
  <c r="W5" i="3"/>
  <c r="Y5" s="1"/>
  <c r="W6"/>
  <c r="Y6" s="1"/>
  <c r="G7" i="6" s="1"/>
  <c r="Z3" i="3"/>
  <c r="W7"/>
  <c r="Y7"/>
  <c r="W8"/>
  <c r="Y8"/>
  <c r="W9"/>
  <c r="Y9"/>
  <c r="W10"/>
  <c r="Y10"/>
  <c r="W11"/>
  <c r="Y11" s="1"/>
  <c r="W12"/>
  <c r="Y12" s="1"/>
  <c r="Z11" s="1"/>
  <c r="W13"/>
  <c r="Y13" s="1"/>
  <c r="W14"/>
  <c r="Y14" s="1"/>
  <c r="W15"/>
  <c r="Y15"/>
  <c r="W16"/>
  <c r="Y16"/>
  <c r="W17"/>
  <c r="Y17"/>
  <c r="W18"/>
  <c r="Y18"/>
  <c r="Y185"/>
  <c r="Y186"/>
  <c r="Y187"/>
  <c r="Y183"/>
  <c r="Y184"/>
  <c r="G4" i="6"/>
  <c r="G6"/>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F4"/>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K4"/>
  <c r="K24"/>
  <c r="K40"/>
  <c r="K48"/>
  <c r="K56"/>
  <c r="K64"/>
  <c r="K72"/>
  <c r="K80"/>
  <c r="K88"/>
  <c r="K96"/>
  <c r="K104"/>
  <c r="K112"/>
  <c r="K124"/>
  <c r="K135"/>
  <c r="K141"/>
  <c r="K148"/>
  <c r="K156"/>
  <c r="K163"/>
  <c r="K169"/>
  <c r="K172"/>
  <c r="K180"/>
  <c r="K184"/>
  <c r="J8"/>
  <c r="J12"/>
  <c r="J16"/>
  <c r="J20"/>
  <c r="J24"/>
  <c r="J28"/>
  <c r="J32"/>
  <c r="J36"/>
  <c r="J40"/>
  <c r="J44"/>
  <c r="J48"/>
  <c r="J56"/>
  <c r="J60"/>
  <c r="J64"/>
  <c r="J68"/>
  <c r="J72"/>
  <c r="J88"/>
  <c r="J92"/>
  <c r="J96"/>
  <c r="J116"/>
  <c r="J120"/>
  <c r="J124"/>
  <c r="J132"/>
  <c r="J138"/>
  <c r="J148"/>
  <c r="J152"/>
  <c r="J156"/>
  <c r="J160"/>
  <c r="J166"/>
  <c r="J184"/>
  <c r="I4"/>
  <c r="H184"/>
  <c r="H180"/>
  <c r="H176"/>
  <c r="H172"/>
  <c r="H166"/>
  <c r="H160"/>
  <c r="H156"/>
  <c r="H152"/>
  <c r="H148"/>
  <c r="H144"/>
  <c r="H138"/>
  <c r="H132"/>
  <c r="H128"/>
  <c r="H124"/>
  <c r="H120"/>
  <c r="H116"/>
  <c r="H112"/>
  <c r="H108"/>
  <c r="H104"/>
  <c r="H100"/>
  <c r="H96"/>
  <c r="H92"/>
  <c r="H88"/>
  <c r="H84"/>
  <c r="H80"/>
  <c r="H76"/>
  <c r="H72"/>
  <c r="H68"/>
  <c r="H64"/>
  <c r="H60"/>
  <c r="H56"/>
  <c r="H52"/>
  <c r="H48"/>
  <c r="H44"/>
  <c r="H40"/>
  <c r="H36"/>
  <c r="H32"/>
  <c r="H28"/>
  <c r="H24"/>
  <c r="H20"/>
  <c r="H4"/>
  <c r="H16"/>
  <c r="H8"/>
  <c r="H169"/>
  <c r="H163"/>
  <c r="H141"/>
  <c r="H135"/>
  <c r="F7" i="5" l="1"/>
  <c r="K12" i="6"/>
  <c r="F11" i="5"/>
  <c r="K28" i="6"/>
  <c r="Y4" i="2"/>
  <c r="D5" i="5"/>
  <c r="E5" s="1"/>
  <c r="Y76" i="2"/>
  <c r="J76" i="6" s="1"/>
  <c r="D23" i="5"/>
  <c r="Z15" i="3"/>
  <c r="Z31"/>
  <c r="Z19"/>
  <c r="Z43"/>
  <c r="Z35"/>
  <c r="Z59"/>
  <c r="Z51"/>
  <c r="Z91"/>
  <c r="Z83"/>
  <c r="Z131"/>
  <c r="Z151"/>
  <c r="Z143"/>
  <c r="Z159"/>
  <c r="Z175"/>
  <c r="Z107"/>
  <c r="Z99"/>
  <c r="Z75"/>
  <c r="Z67"/>
  <c r="Z127"/>
  <c r="Z119"/>
  <c r="Z115"/>
  <c r="Z116" i="2"/>
  <c r="F5" i="5"/>
  <c r="AA3" i="3"/>
  <c r="F49" i="5"/>
  <c r="AA171" i="3"/>
  <c r="Y180" i="2"/>
  <c r="J180" i="6" s="1"/>
  <c r="D51" i="5"/>
  <c r="D50"/>
  <c r="Y176" i="2"/>
  <c r="J176" i="6" s="1"/>
  <c r="D49" i="5"/>
  <c r="Y172" i="2"/>
  <c r="Y112"/>
  <c r="J112" i="6" s="1"/>
  <c r="D32" i="5"/>
  <c r="Y108" i="2"/>
  <c r="J108" i="6" s="1"/>
  <c r="D31" i="5"/>
  <c r="Y104" i="2"/>
  <c r="J104" i="6" s="1"/>
  <c r="D30" i="5"/>
  <c r="Y100" i="2"/>
  <c r="D29" i="5"/>
  <c r="E29" s="1"/>
  <c r="D48"/>
  <c r="Y169" i="2"/>
  <c r="J169" i="6" s="1"/>
  <c r="Y163" i="2"/>
  <c r="J163" i="6" s="1"/>
  <c r="D46" i="5"/>
  <c r="E45" s="1"/>
  <c r="Y144" i="2"/>
  <c r="D41" i="5"/>
  <c r="E41" s="1"/>
  <c r="Y141" i="2"/>
  <c r="J141" i="6" s="1"/>
  <c r="D40" i="5"/>
  <c r="Y135" i="2"/>
  <c r="J135" i="6" s="1"/>
  <c r="D38" i="5"/>
  <c r="E37" s="1"/>
  <c r="Y128" i="2"/>
  <c r="J128" i="6" s="1"/>
  <c r="D36" i="5"/>
  <c r="Y84" i="2"/>
  <c r="D25" i="5"/>
  <c r="E25" s="1"/>
  <c r="Y80" i="2"/>
  <c r="J80" i="6" s="1"/>
  <c r="D24" i="5"/>
  <c r="Y52" i="2"/>
  <c r="D17" i="5"/>
  <c r="E17" s="1"/>
  <c r="Z7" i="3"/>
  <c r="Z137"/>
  <c r="Z165"/>
  <c r="Z160" i="2"/>
  <c r="Z20"/>
  <c r="Z36"/>
  <c r="Z132"/>
  <c r="E33" i="5"/>
  <c r="Z68" i="2"/>
  <c r="F39" i="5" l="1"/>
  <c r="K138" i="6"/>
  <c r="Z172" i="2"/>
  <c r="J172" i="6"/>
  <c r="F34" i="5"/>
  <c r="K120" i="6"/>
  <c r="AA67" i="3"/>
  <c r="F21" i="5"/>
  <c r="K68" i="6"/>
  <c r="F29" i="5"/>
  <c r="AA99" i="3"/>
  <c r="K100" i="6"/>
  <c r="F50" i="5"/>
  <c r="K176" i="6"/>
  <c r="F41" i="5"/>
  <c r="AA143" i="3"/>
  <c r="K144" i="6"/>
  <c r="F37" i="5"/>
  <c r="AA131" i="3"/>
  <c r="K132" i="6"/>
  <c r="F27" i="5"/>
  <c r="K92" i="6"/>
  <c r="F19" i="5"/>
  <c r="K60" i="6"/>
  <c r="F15" i="5"/>
  <c r="K44" i="6"/>
  <c r="F12" i="5"/>
  <c r="K32" i="6"/>
  <c r="F47" i="5"/>
  <c r="K166" i="6"/>
  <c r="F6" i="5"/>
  <c r="G5" s="1"/>
  <c r="K8" i="6"/>
  <c r="Z52" i="2"/>
  <c r="J52" i="6"/>
  <c r="Z84" i="2"/>
  <c r="J84" i="6"/>
  <c r="Z144" i="2"/>
  <c r="J144" i="6"/>
  <c r="Z100" i="2"/>
  <c r="J100" i="6"/>
  <c r="F33" i="5"/>
  <c r="G33" s="1"/>
  <c r="AA115" i="3"/>
  <c r="K116" i="6"/>
  <c r="F36" i="5"/>
  <c r="K128" i="6"/>
  <c r="F23" i="5"/>
  <c r="K76" i="6"/>
  <c r="F31" i="5"/>
  <c r="K108" i="6"/>
  <c r="F45" i="5"/>
  <c r="AA159" i="3"/>
  <c r="K160" i="6"/>
  <c r="L160" s="1"/>
  <c r="F43" i="5"/>
  <c r="K152" i="6"/>
  <c r="F25" i="5"/>
  <c r="G25" s="1"/>
  <c r="AA83" i="3"/>
  <c r="K84" i="6"/>
  <c r="F17" i="5"/>
  <c r="AA51" i="3"/>
  <c r="K52" i="6"/>
  <c r="F13" i="5"/>
  <c r="G13" s="1"/>
  <c r="AA35" i="3"/>
  <c r="K36" i="6"/>
  <c r="L36" s="1"/>
  <c r="F9" i="5"/>
  <c r="AA19" i="3"/>
  <c r="K20" i="6"/>
  <c r="L20" s="1"/>
  <c r="F8" i="5"/>
  <c r="K16" i="6"/>
  <c r="Z4" i="2"/>
  <c r="J4" i="6"/>
  <c r="E21" i="5"/>
  <c r="E49"/>
  <c r="G49"/>
  <c r="J189" i="6" l="1"/>
  <c r="L4"/>
  <c r="M4"/>
  <c r="L116"/>
  <c r="G41" i="5"/>
  <c r="L68" i="6"/>
  <c r="G9" i="5"/>
  <c r="G17"/>
  <c r="G45"/>
  <c r="L100" i="6"/>
  <c r="L144"/>
  <c r="L84"/>
  <c r="L52"/>
  <c r="K189"/>
  <c r="L132"/>
  <c r="G37" i="5"/>
  <c r="G29"/>
  <c r="G21"/>
  <c r="L172" i="6"/>
</calcChain>
</file>

<file path=xl/sharedStrings.xml><?xml version="1.0" encoding="utf-8"?>
<sst xmlns="http://schemas.openxmlformats.org/spreadsheetml/2006/main" count="3990" uniqueCount="158">
  <si>
    <t>Z4</t>
    <phoneticPr fontId="1" type="noConversion"/>
  </si>
  <si>
    <t>Z3 + a</t>
    <phoneticPr fontId="1" type="noConversion"/>
  </si>
  <si>
    <t>Bartlett</t>
    <phoneticPr fontId="1" type="noConversion"/>
  </si>
  <si>
    <t>Mid</t>
    <phoneticPr fontId="1" type="noConversion"/>
  </si>
  <si>
    <t>Ruth Yanai (rdyanai@syr.edu)</t>
  </si>
  <si>
    <t>Rock depth from the surface of every 2 m between starting stake and ending stake (cm)</t>
    <phoneticPr fontId="1" type="noConversion"/>
  </si>
  <si>
    <t>num. of surface rock (num. of zero)</t>
    <phoneticPr fontId="1" type="noConversion"/>
  </si>
  <si>
    <t>ave. of plot (%)</t>
    <phoneticPr fontId="1" type="noConversion"/>
  </si>
  <si>
    <t>ave. of stand (%)</t>
    <phoneticPr fontId="1" type="noConversion"/>
  </si>
  <si>
    <t xml:space="preserve">num. of measurement </t>
    <phoneticPr fontId="1" type="noConversion"/>
  </si>
  <si>
    <t>ave. of plot (%)</t>
  </si>
  <si>
    <t>ave. of stand (%)</t>
  </si>
  <si>
    <t>Bartlett</t>
  </si>
  <si>
    <t>C1</t>
  </si>
  <si>
    <t>Jeffers Brook</t>
  </si>
  <si>
    <t>Mid</t>
  </si>
  <si>
    <t>Old</t>
  </si>
  <si>
    <t>Site</t>
    <phoneticPr fontId="9" type="noConversion"/>
  </si>
  <si>
    <t xml:space="preserve">&gt;30 </t>
  </si>
  <si>
    <r>
      <t>H</t>
    </r>
    <r>
      <rPr>
        <sz val="10"/>
        <rFont val="Arial"/>
      </rPr>
      <t>ubbard Brook</t>
    </r>
    <phoneticPr fontId="9" type="noConversion"/>
  </si>
  <si>
    <t>Hubbard Brook</t>
    <phoneticPr fontId="9" type="noConversion"/>
  </si>
  <si>
    <r>
      <t>H</t>
    </r>
    <r>
      <rPr>
        <sz val="10"/>
        <rFont val="Arial"/>
      </rPr>
      <t>ubbard Brook</t>
    </r>
    <phoneticPr fontId="1" type="noConversion"/>
  </si>
  <si>
    <t>Hubbard Brook</t>
    <phoneticPr fontId="1" type="noConversion"/>
  </si>
  <si>
    <t>D1</t>
    <phoneticPr fontId="1" type="noConversion"/>
  </si>
  <si>
    <t>D4</t>
    <phoneticPr fontId="1" type="noConversion"/>
  </si>
  <si>
    <t>C4</t>
    <phoneticPr fontId="1" type="noConversion"/>
  </si>
  <si>
    <t>C1</t>
    <phoneticPr fontId="1" type="noConversion"/>
  </si>
  <si>
    <t>B4</t>
    <phoneticPr fontId="1" type="noConversion"/>
  </si>
  <si>
    <t>B1</t>
    <phoneticPr fontId="1" type="noConversion"/>
  </si>
  <si>
    <t>A1</t>
    <phoneticPr fontId="1" type="noConversion"/>
  </si>
  <si>
    <t>A4</t>
    <phoneticPr fontId="1" type="noConversion"/>
  </si>
  <si>
    <t>&gt;30</t>
    <phoneticPr fontId="1" type="noConversion"/>
  </si>
  <si>
    <t>Bartlett</t>
    <phoneticPr fontId="9" type="noConversion"/>
  </si>
  <si>
    <t>C8</t>
    <phoneticPr fontId="9" type="noConversion"/>
  </si>
  <si>
    <t>C6</t>
  </si>
  <si>
    <t>C6</t>
    <phoneticPr fontId="1" type="noConversion"/>
  </si>
  <si>
    <t>C6</t>
    <phoneticPr fontId="9" type="noConversion"/>
  </si>
  <si>
    <t>C9</t>
  </si>
  <si>
    <t>C9</t>
    <phoneticPr fontId="9" type="noConversion"/>
  </si>
  <si>
    <t>C9</t>
    <phoneticPr fontId="1" type="noConversion"/>
  </si>
  <si>
    <t>&gt;30</t>
  </si>
  <si>
    <t>A4</t>
    <phoneticPr fontId="1" type="noConversion"/>
  </si>
  <si>
    <t>A1</t>
    <phoneticPr fontId="1" type="noConversion"/>
  </si>
  <si>
    <t>B1</t>
    <phoneticPr fontId="1" type="noConversion"/>
  </si>
  <si>
    <t>B4</t>
    <phoneticPr fontId="1" type="noConversion"/>
  </si>
  <si>
    <t>C4</t>
    <phoneticPr fontId="1" type="noConversion"/>
  </si>
  <si>
    <t>C1</t>
    <phoneticPr fontId="1" type="noConversion"/>
  </si>
  <si>
    <t>D1</t>
    <phoneticPr fontId="1" type="noConversion"/>
  </si>
  <si>
    <t>D4</t>
    <phoneticPr fontId="1" type="noConversion"/>
  </si>
  <si>
    <t>Project title</t>
    <phoneticPr fontId="5" type="noConversion"/>
  </si>
  <si>
    <t>Shoestring project</t>
    <phoneticPr fontId="5" type="noConversion"/>
  </si>
  <si>
    <t>Field crew</t>
    <phoneticPr fontId="5" type="noConversion"/>
  </si>
  <si>
    <t>Kikang Bae (kbae02@syr.edu)</t>
    <phoneticPr fontId="5" type="noConversion"/>
  </si>
  <si>
    <t xml:space="preserve">Tim suggested measuring the proportion of rock-free surface area to scale up the area represented in our soil respiration measurements. Ruth asked whether we should use the probed rock depth, since respiration collars would not be installed at points with rocks within 5 cm of the surface.  </t>
    <phoneticPr fontId="5" type="noConversion"/>
  </si>
  <si>
    <t xml:space="preserve">Transects were 30 m in length (Figure 1) except in the mid-age stands in Jeffers Book and Hubbard Book, where the measurement area is 20 m across. </t>
    <phoneticPr fontId="5" type="noConversion"/>
  </si>
  <si>
    <t xml:space="preserve">Surface rocks were measured as the length along the transect exposed above the Oi.  </t>
    <phoneticPr fontId="5" type="noConversion"/>
  </si>
  <si>
    <t>Rock volume is estimated from soil pits.</t>
    <phoneticPr fontId="5" type="noConversion"/>
  </si>
  <si>
    <t>Publication</t>
    <phoneticPr fontId="5" type="noConversion"/>
  </si>
  <si>
    <t>N/A</t>
    <phoneticPr fontId="5" type="noConversion"/>
  </si>
  <si>
    <t xml:space="preserve">The basal area of trees should be subtracted from the rock-free surface area to get the soil surface area.   </t>
    <phoneticPr fontId="5" type="noConversion"/>
  </si>
  <si>
    <t>The area calculated from the length of the transect intersecting surface rocks is more precise than the point-sampled estimate, but it was applied only for rocks visible above the litter layer.</t>
    <phoneticPr fontId="5" type="noConversion"/>
  </si>
  <si>
    <t>Document started by Kikang Bae. Sep 5, 2010</t>
    <phoneticPr fontId="11" type="noConversion"/>
  </si>
  <si>
    <t>Corrie Blodgett and Kikang Bae entered data</t>
    <phoneticPr fontId="11" type="noConversion"/>
  </si>
  <si>
    <t>Carrie Rose reviewed the metadata</t>
    <phoneticPr fontId="1" type="noConversion"/>
  </si>
  <si>
    <t>Bali reviewed the metadata (Nov 18)</t>
    <phoneticPr fontId="1" type="noConversion"/>
  </si>
  <si>
    <t>Kikang revised metadata (Dec 5)</t>
    <phoneticPr fontId="1" type="noConversion"/>
  </si>
  <si>
    <t>Kikang revised metadata (Dec 28)</t>
    <phoneticPr fontId="1" type="noConversion"/>
  </si>
  <si>
    <t>Ruth reviewed this documentation (Jan 31, 2011)</t>
    <phoneticPr fontId="1" type="noConversion"/>
  </si>
  <si>
    <t>Jeffers Brook</t>
    <phoneticPr fontId="1" type="noConversion"/>
  </si>
  <si>
    <t>Mid</t>
    <phoneticPr fontId="1" type="noConversion"/>
  </si>
  <si>
    <t>A3</t>
    <phoneticPr fontId="1" type="noConversion"/>
  </si>
  <si>
    <t>A1</t>
    <phoneticPr fontId="1" type="noConversion"/>
  </si>
  <si>
    <t>B1</t>
    <phoneticPr fontId="1" type="noConversion"/>
  </si>
  <si>
    <t>B3</t>
    <phoneticPr fontId="1" type="noConversion"/>
  </si>
  <si>
    <t>C3</t>
    <phoneticPr fontId="1" type="noConversion"/>
  </si>
  <si>
    <t>C1</t>
    <phoneticPr fontId="1" type="noConversion"/>
  </si>
  <si>
    <t>Old</t>
    <phoneticPr fontId="1" type="noConversion"/>
  </si>
  <si>
    <t>A4</t>
    <phoneticPr fontId="1" type="noConversion"/>
  </si>
  <si>
    <t>B4</t>
    <phoneticPr fontId="1" type="noConversion"/>
  </si>
  <si>
    <t>C4</t>
    <phoneticPr fontId="1" type="noConversion"/>
  </si>
  <si>
    <t>D4</t>
    <phoneticPr fontId="1" type="noConversion"/>
  </si>
  <si>
    <t>D1</t>
    <phoneticPr fontId="1" type="noConversion"/>
  </si>
  <si>
    <t>Site</t>
  </si>
  <si>
    <t>Stand</t>
  </si>
  <si>
    <t>Plot</t>
  </si>
  <si>
    <t>C2</t>
  </si>
  <si>
    <t>C3</t>
  </si>
  <si>
    <t>Starting Stake</t>
  </si>
  <si>
    <t>Ending Stake</t>
  </si>
  <si>
    <t>C5</t>
  </si>
  <si>
    <t>C5</t>
    <phoneticPr fontId="1" type="noConversion"/>
  </si>
  <si>
    <t>A1</t>
    <phoneticPr fontId="1" type="noConversion"/>
  </si>
  <si>
    <t>A4</t>
    <phoneticPr fontId="1" type="noConversion"/>
  </si>
  <si>
    <t>B4</t>
    <phoneticPr fontId="1" type="noConversion"/>
  </si>
  <si>
    <t>B1</t>
    <phoneticPr fontId="1" type="noConversion"/>
  </si>
  <si>
    <t>C4</t>
    <phoneticPr fontId="1" type="noConversion"/>
  </si>
  <si>
    <t>C1</t>
    <phoneticPr fontId="1" type="noConversion"/>
  </si>
  <si>
    <t>D1</t>
    <phoneticPr fontId="1" type="noConversion"/>
  </si>
  <si>
    <t>D4</t>
    <phoneticPr fontId="1" type="noConversion"/>
  </si>
  <si>
    <t>C3</t>
    <phoneticPr fontId="1" type="noConversion"/>
  </si>
  <si>
    <t>C2</t>
    <phoneticPr fontId="1" type="noConversion"/>
  </si>
  <si>
    <t>C8</t>
  </si>
  <si>
    <t>C8</t>
    <phoneticPr fontId="1" type="noConversion"/>
  </si>
  <si>
    <t>C7</t>
  </si>
  <si>
    <t>C7</t>
    <phoneticPr fontId="1" type="noConversion"/>
  </si>
  <si>
    <t>A2</t>
    <phoneticPr fontId="1" type="noConversion"/>
  </si>
  <si>
    <t>D2</t>
    <phoneticPr fontId="1" type="noConversion"/>
  </si>
  <si>
    <t>D3</t>
    <phoneticPr fontId="1" type="noConversion"/>
  </si>
  <si>
    <t>A3</t>
    <phoneticPr fontId="1" type="noConversion"/>
  </si>
  <si>
    <t>Old</t>
    <phoneticPr fontId="1" type="noConversion"/>
  </si>
  <si>
    <t>B3</t>
    <phoneticPr fontId="1" type="noConversion"/>
  </si>
  <si>
    <t>Some sites are mirror images of this layout.  We hope to rename them (and our past data) in 2011.</t>
    <phoneticPr fontId="5" type="noConversion"/>
  </si>
  <si>
    <t>If we rename them, the stake labels in these data would also change.</t>
    <phoneticPr fontId="5" type="noConversion"/>
  </si>
  <si>
    <t>ave. of plot for rock area (%)</t>
    <phoneticPr fontId="9" type="noConversion"/>
  </si>
  <si>
    <t>ave. of plot for surface rock (%)</t>
    <phoneticPr fontId="9" type="noConversion"/>
  </si>
  <si>
    <t>Beginning at the starting stake of each transect, the depth to obstruction was measured with a probe every 2 m in the 30-m transects (16 points) and every 1.5 m in the 20-m transects (14 points at HB and 15 points at JB, with the last point being only 0.5 m from the preceding point). The Hubbard Brook old stand has an odd configuration in plot 4 (figure 2), but the total transect length was 120 m like the other large plots. The depth was measured from the top of the Oe horizon, after brushing aside the Oi (litter layer).  If there was a tree at the sampling point, a point was probed at the nearest point possible.  If the probe hit a root, another point was selected.  The depth of rock obstruction was recorded to the nearest 5 cm.  If no rock was found, the depth is noted as &gt;30 cm.</t>
    <phoneticPr fontId="5" type="noConversion"/>
  </si>
  <si>
    <t>Figure 2. Hubbard Brook old stand, plot 4</t>
    <phoneticPr fontId="5" type="noConversion"/>
  </si>
  <si>
    <t>T-test btw 'F' and 'G' column per site</t>
    <phoneticPr fontId="9" type="noConversion"/>
  </si>
  <si>
    <t>T-test btw 'F' and 'G' column</t>
    <phoneticPr fontId="9" type="noConversion"/>
  </si>
  <si>
    <t>T-test btw 'J' and 'K' column</t>
    <phoneticPr fontId="9" type="noConversion"/>
  </si>
  <si>
    <t xml:space="preserve">Corrie Blodgett (corrie.blodgett@gmail.com)  </t>
    <phoneticPr fontId="5" type="noConversion"/>
  </si>
  <si>
    <t>Data entered by</t>
    <phoneticPr fontId="5" type="noConversion"/>
  </si>
  <si>
    <t>Corrie Blodgett (corrie.blodgett@gmail.com)</t>
    <phoneticPr fontId="1" type="noConversion"/>
  </si>
  <si>
    <t>Tim Fahey (tjf5@cornell.edu)</t>
    <phoneticPr fontId="5" type="noConversion"/>
  </si>
  <si>
    <t>Hubbard Brook (mid and old)</t>
    <phoneticPr fontId="5" type="noConversion"/>
  </si>
  <si>
    <t>Jeffers Brook (mid and old)</t>
    <phoneticPr fontId="5" type="noConversion"/>
  </si>
  <si>
    <t>Bartlett C1 to C9 (9 stands)</t>
    <phoneticPr fontId="5" type="noConversion"/>
  </si>
  <si>
    <t>Rock area is needed to know the surface area of the soil, for example when scaling respiration measurements from collars to stand area.</t>
    <phoneticPr fontId="5" type="noConversion"/>
  </si>
  <si>
    <t>Rock depth and surface rocks were measured by probe and measuring tape along four transects in each plot, following the surveyed subplot boundaries.</t>
    <phoneticPr fontId="5" type="noConversion"/>
  </si>
  <si>
    <t xml:space="preserve">Surface rocks are defined differently in the two data sets.  Rock depth was measured from Oe, so a "surface rock" in the Rock Depth data set could be below the Oi, up to a depth of about 2.5 cm. (Rocks at depths of about 2.5 to 7.5 cm would be recorded as 5 cm deep.)  In contrast, in the Surface Rock data set, rocks were measured only where they showed above the Oi. There was significant difference between 'Rock Depth' and 'Surface Rock' result with a 1 tailed, paired t-test (p = 0.0003, see sheet t-test). The magnitude of the difference between two methods was 1.5 % of surface area (6.6% rock area by rock depth method and 5.1% rock area by surface rock method). </t>
    <phoneticPr fontId="5" type="noConversion"/>
  </si>
  <si>
    <t>T-test btw 'J' and 'K' column per site</t>
    <phoneticPr fontId="9" type="noConversion"/>
  </si>
  <si>
    <t>Methods</t>
    <phoneticPr fontId="5" type="noConversion"/>
  </si>
  <si>
    <t>Principal investigator</t>
    <phoneticPr fontId="5" type="noConversion"/>
  </si>
  <si>
    <t>Research location</t>
    <phoneticPr fontId="5" type="noConversion"/>
  </si>
  <si>
    <t xml:space="preserve">Project description        </t>
    <phoneticPr fontId="5" type="noConversion"/>
  </si>
  <si>
    <t>Related datasets</t>
    <phoneticPr fontId="5" type="noConversion"/>
  </si>
  <si>
    <t>Known problems</t>
    <phoneticPr fontId="5" type="noConversion"/>
  </si>
  <si>
    <t>Average</t>
    <phoneticPr fontId="9" type="noConversion"/>
  </si>
  <si>
    <t>area with rock at the surface (%) (Rock Depth method)</t>
    <phoneticPr fontId="9" type="noConversion"/>
  </si>
  <si>
    <t>area with rock at the surface (%) (Surface Rock method)</t>
    <phoneticPr fontId="9" type="noConversion"/>
  </si>
  <si>
    <t>unit: meter (length)</t>
    <phoneticPr fontId="1" type="noConversion"/>
  </si>
  <si>
    <t>unit: centimeter (depth)</t>
    <phoneticPr fontId="1" type="noConversion"/>
  </si>
  <si>
    <t>Rock Depth Method</t>
    <phoneticPr fontId="9" type="noConversion"/>
  </si>
  <si>
    <t>Surface Rock Method</t>
    <phoneticPr fontId="9" type="noConversion"/>
  </si>
  <si>
    <t>Area with Rock at the Surface (%)</t>
    <phoneticPr fontId="9" type="noConversion"/>
  </si>
  <si>
    <t>Rock Depth Method</t>
    <phoneticPr fontId="5" type="noConversion"/>
  </si>
  <si>
    <t>Surface Rock Method</t>
    <phoneticPr fontId="5" type="noConversion"/>
  </si>
  <si>
    <t>Length of each surface rock between starting stake and ending stake (m)</t>
    <phoneticPr fontId="1" type="noConversion"/>
  </si>
  <si>
    <t>SUM (m)</t>
    <phoneticPr fontId="1" type="noConversion"/>
  </si>
  <si>
    <t>Length of transect (m)</t>
    <phoneticPr fontId="1" type="noConversion"/>
  </si>
  <si>
    <t>area with rock at the surface (%)</t>
    <phoneticPr fontId="1" type="noConversion"/>
  </si>
  <si>
    <t>plot average (%)</t>
    <phoneticPr fontId="1" type="noConversion"/>
  </si>
  <si>
    <t>stand average (%)</t>
    <phoneticPr fontId="1" type="noConversion"/>
  </si>
  <si>
    <t>C4 was measured in 2010 but the data have not been found.  One subplot of HB-old Plot 4 was not measured.  These plots will be measured again in 2011.</t>
    <phoneticPr fontId="5" type="noConversion"/>
  </si>
  <si>
    <t>Comments</t>
    <phoneticPr fontId="5" type="noConversion"/>
  </si>
  <si>
    <t>Figure 1. Measurement points on transects for rock depth</t>
    <phoneticPr fontId="5" type="noConversion"/>
  </si>
  <si>
    <t>Note that as of 12/2010, this layout does not pertain to all plots.</t>
    <phoneticPr fontId="5" type="noConversion"/>
  </si>
  <si>
    <t>area with rock at the surface (%)</t>
    <phoneticPr fontId="1" type="noConversion"/>
  </si>
</sst>
</file>

<file path=xl/styles.xml><?xml version="1.0" encoding="utf-8"?>
<styleSheet xmlns="http://schemas.openxmlformats.org/spreadsheetml/2006/main">
  <numFmts count="3">
    <numFmt numFmtId="184" formatCode="0.0_ "/>
    <numFmt numFmtId="185" formatCode="0.00_ "/>
    <numFmt numFmtId="186" formatCode="0.00000_ "/>
  </numFmts>
  <fonts count="14">
    <font>
      <sz val="10"/>
      <name val="Arial"/>
    </font>
    <font>
      <sz val="8"/>
      <name val="Arial"/>
      <family val="2"/>
    </font>
    <font>
      <b/>
      <sz val="10"/>
      <name val="Arial"/>
      <family val="2"/>
    </font>
    <font>
      <sz val="10"/>
      <name val="Arial"/>
    </font>
    <font>
      <sz val="11"/>
      <color indexed="8"/>
      <name val="Times New Roman"/>
      <family val="1"/>
    </font>
    <font>
      <sz val="8"/>
      <name val="돋움"/>
      <family val="3"/>
    </font>
    <font>
      <sz val="11"/>
      <name val="Times New Roman"/>
      <family val="1"/>
    </font>
    <font>
      <sz val="10"/>
      <name val="돋움"/>
      <family val="3"/>
    </font>
    <font>
      <sz val="10"/>
      <name val="Arial"/>
    </font>
    <font>
      <sz val="8"/>
      <name val="돋움"/>
      <family val="3"/>
    </font>
    <font>
      <b/>
      <sz val="11"/>
      <name val="Times New Roman"/>
      <family val="1"/>
    </font>
    <font>
      <sz val="8"/>
      <name val="Verdana"/>
    </font>
    <font>
      <sz val="10"/>
      <name val="Times New Roman"/>
    </font>
    <font>
      <b/>
      <sz val="10"/>
      <color indexed="1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s>
  <borders count="16">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1">
    <xf numFmtId="0" fontId="0" fillId="0" borderId="0" xfId="0"/>
    <xf numFmtId="0" fontId="2" fillId="0" borderId="0" xfId="0" applyFont="1"/>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wrapText="1"/>
    </xf>
    <xf numFmtId="0" fontId="4" fillId="0" borderId="2" xfId="0" applyFont="1" applyBorder="1" applyAlignment="1">
      <alignment vertical="center" wrapText="1"/>
    </xf>
    <xf numFmtId="0" fontId="4" fillId="0" borderId="7" xfId="0" applyFont="1" applyBorder="1" applyAlignment="1">
      <alignment vertical="center"/>
    </xf>
    <xf numFmtId="0" fontId="6" fillId="0" borderId="6" xfId="0" applyFont="1" applyBorder="1" applyAlignment="1">
      <alignment wrapText="1"/>
    </xf>
    <xf numFmtId="0" fontId="7" fillId="0" borderId="0" xfId="0" applyFont="1"/>
    <xf numFmtId="49" fontId="2" fillId="0" borderId="0" xfId="0" applyNumberFormat="1" applyFont="1"/>
    <xf numFmtId="184" fontId="0" fillId="0" borderId="0" xfId="0" applyNumberFormat="1"/>
    <xf numFmtId="0" fontId="0" fillId="0" borderId="1" xfId="0" applyBorder="1"/>
    <xf numFmtId="0" fontId="0" fillId="0" borderId="9" xfId="0" applyBorder="1"/>
    <xf numFmtId="0" fontId="0" fillId="0" borderId="3" xfId="0" applyBorder="1"/>
    <xf numFmtId="0" fontId="0" fillId="0" borderId="0" xfId="0" applyBorder="1"/>
    <xf numFmtId="184" fontId="0" fillId="0" borderId="0" xfId="0" applyNumberFormat="1" applyBorder="1"/>
    <xf numFmtId="184" fontId="0" fillId="0" borderId="11" xfId="0" applyNumberFormat="1" applyBorder="1"/>
    <xf numFmtId="0" fontId="0" fillId="0" borderId="5" xfId="0" applyBorder="1"/>
    <xf numFmtId="0" fontId="0" fillId="0" borderId="12" xfId="0" applyBorder="1"/>
    <xf numFmtId="184" fontId="0" fillId="0" borderId="12" xfId="0" applyNumberFormat="1" applyBorder="1"/>
    <xf numFmtId="184" fontId="0" fillId="0" borderId="13" xfId="0" applyNumberFormat="1" applyBorder="1"/>
    <xf numFmtId="184" fontId="0" fillId="0" borderId="9" xfId="0" applyNumberFormat="1" applyBorder="1"/>
    <xf numFmtId="184" fontId="0" fillId="0" borderId="10" xfId="0" applyNumberFormat="1" applyBorder="1"/>
    <xf numFmtId="0" fontId="2" fillId="0" borderId="1" xfId="0" applyFont="1" applyBorder="1"/>
    <xf numFmtId="0" fontId="2" fillId="0" borderId="9" xfId="0" applyFont="1" applyBorder="1"/>
    <xf numFmtId="0" fontId="2" fillId="0" borderId="3" xfId="0" applyFont="1" applyBorder="1"/>
    <xf numFmtId="0" fontId="2" fillId="0" borderId="0" xfId="0" applyFont="1" applyBorder="1"/>
    <xf numFmtId="0" fontId="6" fillId="0" borderId="0" xfId="0" applyFont="1"/>
    <xf numFmtId="0" fontId="4" fillId="0" borderId="8" xfId="0" applyFont="1" applyBorder="1" applyAlignment="1">
      <alignment horizontal="left" vertical="center" readingOrder="1"/>
    </xf>
    <xf numFmtId="0" fontId="6" fillId="0" borderId="0" xfId="0" applyFont="1" applyAlignment="1"/>
    <xf numFmtId="15" fontId="6" fillId="0" borderId="0" xfId="0" applyNumberFormat="1" applyFont="1" applyFill="1"/>
    <xf numFmtId="0" fontId="8" fillId="0" borderId="1" xfId="0" applyFont="1" applyBorder="1"/>
    <xf numFmtId="0" fontId="8" fillId="0" borderId="3" xfId="0" applyFont="1" applyBorder="1"/>
    <xf numFmtId="0" fontId="8" fillId="0" borderId="5" xfId="0" applyFont="1" applyBorder="1"/>
    <xf numFmtId="0" fontId="2" fillId="0" borderId="9" xfId="0" applyFont="1" applyBorder="1" applyAlignment="1">
      <alignment wrapText="1"/>
    </xf>
    <xf numFmtId="0" fontId="0" fillId="0" borderId="10" xfId="0" applyBorder="1"/>
    <xf numFmtId="0" fontId="2" fillId="0" borderId="5" xfId="0" applyFont="1" applyBorder="1"/>
    <xf numFmtId="0" fontId="2" fillId="0" borderId="12" xfId="0" applyFont="1" applyBorder="1"/>
    <xf numFmtId="0" fontId="2" fillId="0" borderId="12" xfId="0" applyFont="1" applyBorder="1" applyAlignment="1">
      <alignment wrapText="1"/>
    </xf>
    <xf numFmtId="0" fontId="2" fillId="0" borderId="13" xfId="0" applyFont="1" applyBorder="1" applyAlignment="1">
      <alignment wrapText="1"/>
    </xf>
    <xf numFmtId="0" fontId="0" fillId="0" borderId="9" xfId="0" applyFont="1" applyBorder="1"/>
    <xf numFmtId="0" fontId="0" fillId="0" borderId="0" xfId="0" applyFont="1" applyBorder="1"/>
    <xf numFmtId="0" fontId="8" fillId="0" borderId="0" xfId="0" applyFont="1" applyBorder="1"/>
    <xf numFmtId="0" fontId="3" fillId="0" borderId="0" xfId="0" applyFont="1" applyBorder="1"/>
    <xf numFmtId="0" fontId="2" fillId="0" borderId="13" xfId="0" applyFont="1" applyBorder="1"/>
    <xf numFmtId="0" fontId="0" fillId="0" borderId="11" xfId="0" applyBorder="1"/>
    <xf numFmtId="0" fontId="3" fillId="0" borderId="3" xfId="0" applyFont="1" applyBorder="1"/>
    <xf numFmtId="0" fontId="0" fillId="0" borderId="13" xfId="0" applyBorder="1"/>
    <xf numFmtId="0" fontId="8" fillId="0" borderId="12" xfId="0" applyFont="1" applyBorder="1"/>
    <xf numFmtId="0" fontId="2" fillId="0" borderId="7" xfId="0" applyFont="1" applyBorder="1"/>
    <xf numFmtId="0" fontId="2" fillId="0" borderId="14" xfId="0" applyFont="1" applyBorder="1"/>
    <xf numFmtId="0" fontId="2" fillId="0" borderId="14" xfId="0" applyFont="1" applyBorder="1" applyAlignment="1">
      <alignment wrapText="1"/>
    </xf>
    <xf numFmtId="0" fontId="4" fillId="0" borderId="4" xfId="0" applyFont="1" applyBorder="1" applyAlignment="1">
      <alignment vertical="center" wrapText="1"/>
    </xf>
    <xf numFmtId="0" fontId="6" fillId="0" borderId="2" xfId="0" applyFont="1" applyBorder="1" applyAlignment="1">
      <alignment vertical="top"/>
    </xf>
    <xf numFmtId="0" fontId="6" fillId="0" borderId="4" xfId="0" applyFont="1" applyBorder="1" applyAlignment="1">
      <alignment vertical="top"/>
    </xf>
    <xf numFmtId="0" fontId="0" fillId="0" borderId="6" xfId="0" applyBorder="1"/>
    <xf numFmtId="0" fontId="6" fillId="0" borderId="4" xfId="0" applyFont="1" applyBorder="1" applyAlignment="1">
      <alignment wrapText="1"/>
    </xf>
    <xf numFmtId="0" fontId="0" fillId="0" borderId="0" xfId="0" applyFill="1" applyBorder="1"/>
    <xf numFmtId="0" fontId="6" fillId="0" borderId="2" xfId="0" applyFont="1" applyBorder="1" applyAlignment="1">
      <alignment wrapText="1"/>
    </xf>
    <xf numFmtId="0" fontId="10" fillId="0" borderId="4" xfId="0" applyFont="1" applyBorder="1" applyAlignment="1">
      <alignment vertical="center" wrapText="1"/>
    </xf>
    <xf numFmtId="0" fontId="4" fillId="0" borderId="4" xfId="0" applyNumberFormat="1" applyFont="1" applyBorder="1" applyAlignment="1">
      <alignment vertical="top" wrapText="1"/>
    </xf>
    <xf numFmtId="0" fontId="10" fillId="0" borderId="4" xfId="0" applyNumberFormat="1" applyFont="1" applyBorder="1" applyAlignment="1">
      <alignment vertical="center" wrapText="1"/>
    </xf>
    <xf numFmtId="0" fontId="4" fillId="0" borderId="4" xfId="0" applyFont="1" applyBorder="1" applyAlignment="1">
      <alignment horizontal="left" vertical="center" readingOrder="1"/>
    </xf>
    <xf numFmtId="0" fontId="12" fillId="0" borderId="0" xfId="0" applyFont="1"/>
    <xf numFmtId="0" fontId="0" fillId="0" borderId="6" xfId="0" applyBorder="1" applyAlignment="1">
      <alignment vertical="top"/>
    </xf>
    <xf numFmtId="0" fontId="2" fillId="0" borderId="7" xfId="0" applyFont="1" applyBorder="1" applyAlignment="1">
      <alignment wrapText="1"/>
    </xf>
    <xf numFmtId="0" fontId="0" fillId="2" borderId="0" xfId="0" applyFill="1"/>
    <xf numFmtId="0" fontId="2" fillId="2" borderId="14" xfId="0" applyFont="1" applyFill="1" applyBorder="1" applyAlignment="1">
      <alignment wrapText="1"/>
    </xf>
    <xf numFmtId="185" fontId="0" fillId="2" borderId="9" xfId="0" applyNumberFormat="1" applyFill="1" applyBorder="1"/>
    <xf numFmtId="185" fontId="0" fillId="2" borderId="0" xfId="0" applyNumberFormat="1" applyFill="1" applyBorder="1"/>
    <xf numFmtId="185" fontId="0" fillId="2" borderId="12" xfId="0" applyNumberFormat="1" applyFill="1" applyBorder="1"/>
    <xf numFmtId="185" fontId="13" fillId="2" borderId="0" xfId="0" applyNumberFormat="1" applyFont="1" applyFill="1" applyBorder="1"/>
    <xf numFmtId="0" fontId="0" fillId="3" borderId="0" xfId="0" applyFill="1"/>
    <xf numFmtId="185" fontId="0" fillId="3" borderId="0" xfId="0" applyNumberFormat="1" applyFill="1" applyBorder="1"/>
    <xf numFmtId="185" fontId="13" fillId="3" borderId="0" xfId="0" applyNumberFormat="1" applyFont="1" applyFill="1" applyBorder="1"/>
    <xf numFmtId="185" fontId="0" fillId="3" borderId="12" xfId="0" applyNumberFormat="1" applyFill="1" applyBorder="1"/>
    <xf numFmtId="0" fontId="0" fillId="2" borderId="0" xfId="0" applyFill="1" applyBorder="1"/>
    <xf numFmtId="0" fontId="2" fillId="3" borderId="14" xfId="0" applyFont="1" applyFill="1" applyBorder="1" applyAlignment="1">
      <alignment wrapText="1"/>
    </xf>
    <xf numFmtId="0" fontId="2" fillId="3" borderId="15" xfId="0" applyFont="1" applyFill="1" applyBorder="1" applyAlignment="1">
      <alignment wrapText="1"/>
    </xf>
    <xf numFmtId="0" fontId="0" fillId="3" borderId="11" xfId="0" applyFill="1" applyBorder="1"/>
    <xf numFmtId="0" fontId="0" fillId="3" borderId="13" xfId="0" applyFill="1" applyBorder="1"/>
    <xf numFmtId="186" fontId="13" fillId="3" borderId="9" xfId="0" applyNumberFormat="1" applyFont="1" applyFill="1" applyBorder="1"/>
    <xf numFmtId="186" fontId="13" fillId="3" borderId="10" xfId="0" applyNumberFormat="1" applyFont="1" applyFill="1" applyBorder="1"/>
    <xf numFmtId="0" fontId="3" fillId="3" borderId="7" xfId="0" applyFont="1" applyFill="1" applyBorder="1"/>
    <xf numFmtId="184" fontId="0" fillId="0" borderId="14" xfId="0" applyNumberFormat="1" applyBorder="1"/>
    <xf numFmtId="184" fontId="0" fillId="0" borderId="15" xfId="0" applyNumberFormat="1" applyBorder="1"/>
    <xf numFmtId="0" fontId="3" fillId="0" borderId="7" xfId="0" applyFont="1" applyFill="1" applyBorder="1"/>
    <xf numFmtId="0" fontId="2" fillId="0" borderId="0" xfId="0" applyFont="1" applyBorder="1" applyAlignment="1">
      <alignment horizontal="center"/>
    </xf>
    <xf numFmtId="0" fontId="2" fillId="0" borderId="11" xfId="0" applyFont="1" applyBorder="1" applyAlignment="1">
      <alignment horizontal="center"/>
    </xf>
    <xf numFmtId="0" fontId="2" fillId="0" borderId="1"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7"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2" fillId="0" borderId="5" xfId="0" applyFont="1" applyBorder="1" applyAlignment="1">
      <alignment wrapText="1"/>
    </xf>
    <xf numFmtId="184" fontId="0" fillId="0" borderId="3" xfId="0" applyNumberFormat="1" applyBorder="1"/>
    <xf numFmtId="184" fontId="0" fillId="0" borderId="5" xfId="0" applyNumberFormat="1" applyBorder="1"/>
    <xf numFmtId="184" fontId="0" fillId="0" borderId="1" xfId="0" applyNumberFormat="1" applyBorder="1"/>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cellXfs>
  <cellStyles count="1">
    <cellStyle name="표준" xfId="0" builtinId="0"/>
  </cellStyles>
  <dxfs count="0"/>
  <tableStyles count="0" defaultTableStyle="TableStyleMedium9"/>
  <colors>
    <mruColors>
      <color rgb="FF00FF00"/>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55564</xdr:colOff>
      <xdr:row>27</xdr:row>
      <xdr:rowOff>27316</xdr:rowOff>
    </xdr:from>
    <xdr:to>
      <xdr:col>2</xdr:col>
      <xdr:colOff>3889376</xdr:colOff>
      <xdr:row>50</xdr:row>
      <xdr:rowOff>131769</xdr:rowOff>
    </xdr:to>
    <xdr:grpSp>
      <xdr:nvGrpSpPr>
        <xdr:cNvPr id="102" name="그룹 101"/>
        <xdr:cNvGrpSpPr/>
      </xdr:nvGrpSpPr>
      <xdr:grpSpPr>
        <a:xfrm>
          <a:off x="646114" y="8999866"/>
          <a:ext cx="5100637" cy="3828728"/>
          <a:chOff x="644382" y="7898430"/>
          <a:chExt cx="5098039" cy="3888475"/>
        </a:xfrm>
      </xdr:grpSpPr>
      <xdr:pic>
        <xdr:nvPicPr>
          <xdr:cNvPr id="3" name="Picture 210"/>
          <xdr:cNvPicPr>
            <a:picLocks noChangeAspect="1" noChangeArrowheads="1"/>
          </xdr:cNvPicPr>
        </xdr:nvPicPr>
        <xdr:blipFill>
          <a:blip xmlns:r="http://schemas.openxmlformats.org/officeDocument/2006/relationships" r:embed="rId1"/>
          <a:srcRect/>
          <a:stretch>
            <a:fillRect/>
          </a:stretch>
        </xdr:blipFill>
        <xdr:spPr bwMode="auto">
          <a:xfrm>
            <a:off x="644382" y="7898430"/>
            <a:ext cx="5098039" cy="3888475"/>
          </a:xfrm>
          <a:prstGeom prst="rect">
            <a:avLst/>
          </a:prstGeom>
          <a:noFill/>
          <a:ln w="22225">
            <a:solidFill>
              <a:srgbClr val="FFFFFF"/>
            </a:solidFill>
            <a:miter lim="800000"/>
            <a:headEnd/>
            <a:tailEnd/>
          </a:ln>
        </xdr:spPr>
      </xdr:pic>
      <xdr:sp macro="" textlink="">
        <xdr:nvSpPr>
          <xdr:cNvPr id="24" name="이등변 삼각형 23"/>
          <xdr:cNvSpPr/>
        </xdr:nvSpPr>
        <xdr:spPr>
          <a:xfrm>
            <a:off x="1388519" y="8709602"/>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25" name="이등변 삼각형 24"/>
          <xdr:cNvSpPr/>
        </xdr:nvSpPr>
        <xdr:spPr>
          <a:xfrm>
            <a:off x="1384190" y="9426817"/>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28" name="이등변 삼각형 27"/>
          <xdr:cNvSpPr/>
        </xdr:nvSpPr>
        <xdr:spPr>
          <a:xfrm>
            <a:off x="1386996" y="8834994"/>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29" name="이등변 삼각형 28"/>
          <xdr:cNvSpPr/>
        </xdr:nvSpPr>
        <xdr:spPr>
          <a:xfrm>
            <a:off x="1388592" y="8985212"/>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30" name="이등변 삼각형 29"/>
          <xdr:cNvSpPr/>
        </xdr:nvSpPr>
        <xdr:spPr>
          <a:xfrm>
            <a:off x="1386210" y="9133453"/>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31" name="이등변 삼각형 30"/>
          <xdr:cNvSpPr/>
        </xdr:nvSpPr>
        <xdr:spPr>
          <a:xfrm>
            <a:off x="1387798" y="9289631"/>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40" name="이등변 삼각형 39"/>
          <xdr:cNvSpPr/>
        </xdr:nvSpPr>
        <xdr:spPr>
          <a:xfrm>
            <a:off x="1386141" y="9553633"/>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41" name="이등변 삼각형 40"/>
          <xdr:cNvSpPr/>
        </xdr:nvSpPr>
        <xdr:spPr>
          <a:xfrm>
            <a:off x="1387765" y="10294660"/>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42" name="이등변 삼각형 41"/>
          <xdr:cNvSpPr/>
        </xdr:nvSpPr>
        <xdr:spPr>
          <a:xfrm>
            <a:off x="1384618" y="9682813"/>
            <a:ext cx="79738" cy="85737"/>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43" name="이등변 삼각형 42"/>
          <xdr:cNvSpPr/>
        </xdr:nvSpPr>
        <xdr:spPr>
          <a:xfrm>
            <a:off x="1386214" y="9829243"/>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44" name="이등변 삼각형 43"/>
          <xdr:cNvSpPr/>
        </xdr:nvSpPr>
        <xdr:spPr>
          <a:xfrm>
            <a:off x="1383832" y="9977483"/>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45" name="이등변 삼각형 44"/>
          <xdr:cNvSpPr/>
        </xdr:nvSpPr>
        <xdr:spPr>
          <a:xfrm>
            <a:off x="1385420" y="10133662"/>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46" name="이등변 삼각형 45"/>
          <xdr:cNvSpPr/>
        </xdr:nvSpPr>
        <xdr:spPr>
          <a:xfrm>
            <a:off x="1390862" y="10422299"/>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48" name="이등변 삼각형 47"/>
          <xdr:cNvSpPr/>
        </xdr:nvSpPr>
        <xdr:spPr>
          <a:xfrm>
            <a:off x="1389339" y="10551479"/>
            <a:ext cx="79738" cy="85737"/>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49" name="이등변 삼각형 48"/>
          <xdr:cNvSpPr/>
        </xdr:nvSpPr>
        <xdr:spPr>
          <a:xfrm>
            <a:off x="1390935" y="10701697"/>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50" name="이등변 삼각형 49"/>
          <xdr:cNvSpPr/>
        </xdr:nvSpPr>
        <xdr:spPr>
          <a:xfrm>
            <a:off x="1388553" y="10849938"/>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52" name="이등변 삼각형 51"/>
          <xdr:cNvSpPr/>
        </xdr:nvSpPr>
        <xdr:spPr>
          <a:xfrm>
            <a:off x="2102665" y="8707224"/>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53" name="이등변 삼각형 52"/>
          <xdr:cNvSpPr/>
        </xdr:nvSpPr>
        <xdr:spPr>
          <a:xfrm>
            <a:off x="2098336" y="9424439"/>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54" name="이등변 삼각형 53"/>
          <xdr:cNvSpPr/>
        </xdr:nvSpPr>
        <xdr:spPr>
          <a:xfrm>
            <a:off x="2101142" y="8832616"/>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55" name="이등변 삼각형 54"/>
          <xdr:cNvSpPr/>
        </xdr:nvSpPr>
        <xdr:spPr>
          <a:xfrm>
            <a:off x="2102738" y="8982834"/>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56" name="이등변 삼각형 55"/>
          <xdr:cNvSpPr/>
        </xdr:nvSpPr>
        <xdr:spPr>
          <a:xfrm>
            <a:off x="2100356" y="9131075"/>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57" name="이등변 삼각형 56"/>
          <xdr:cNvSpPr/>
        </xdr:nvSpPr>
        <xdr:spPr>
          <a:xfrm>
            <a:off x="2101944" y="9287253"/>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58" name="이등변 삼각형 57"/>
          <xdr:cNvSpPr/>
        </xdr:nvSpPr>
        <xdr:spPr>
          <a:xfrm>
            <a:off x="2100287" y="9551255"/>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59" name="이등변 삼각형 58"/>
          <xdr:cNvSpPr/>
        </xdr:nvSpPr>
        <xdr:spPr>
          <a:xfrm>
            <a:off x="2101911" y="10292282"/>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60" name="이등변 삼각형 59"/>
          <xdr:cNvSpPr/>
        </xdr:nvSpPr>
        <xdr:spPr>
          <a:xfrm>
            <a:off x="2098764" y="9676647"/>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61" name="이등변 삼각형 60"/>
          <xdr:cNvSpPr/>
        </xdr:nvSpPr>
        <xdr:spPr>
          <a:xfrm>
            <a:off x="2100360" y="9826865"/>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62" name="이등변 삼각형 61"/>
          <xdr:cNvSpPr/>
        </xdr:nvSpPr>
        <xdr:spPr>
          <a:xfrm>
            <a:off x="2097978" y="9975105"/>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63" name="이등변 삼각형 62"/>
          <xdr:cNvSpPr/>
        </xdr:nvSpPr>
        <xdr:spPr>
          <a:xfrm>
            <a:off x="2099566" y="10131284"/>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64" name="이등변 삼각형 63"/>
          <xdr:cNvSpPr/>
        </xdr:nvSpPr>
        <xdr:spPr>
          <a:xfrm>
            <a:off x="2105008" y="10419921"/>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65" name="이등변 삼각형 64"/>
          <xdr:cNvSpPr/>
        </xdr:nvSpPr>
        <xdr:spPr>
          <a:xfrm>
            <a:off x="2103485" y="10549101"/>
            <a:ext cx="79738" cy="85737"/>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66" name="이등변 삼각형 65"/>
          <xdr:cNvSpPr/>
        </xdr:nvSpPr>
        <xdr:spPr>
          <a:xfrm>
            <a:off x="2105081" y="10699319"/>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67" name="이등변 삼각형 66"/>
          <xdr:cNvSpPr/>
        </xdr:nvSpPr>
        <xdr:spPr>
          <a:xfrm>
            <a:off x="2102699" y="10847560"/>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68" name="이등변 삼각형 67"/>
          <xdr:cNvSpPr/>
        </xdr:nvSpPr>
        <xdr:spPr>
          <a:xfrm>
            <a:off x="2820600" y="8704846"/>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69" name="이등변 삼각형 68"/>
          <xdr:cNvSpPr/>
        </xdr:nvSpPr>
        <xdr:spPr>
          <a:xfrm>
            <a:off x="2816271" y="9422061"/>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70" name="이등변 삼각형 69"/>
          <xdr:cNvSpPr/>
        </xdr:nvSpPr>
        <xdr:spPr>
          <a:xfrm>
            <a:off x="2819077" y="8830238"/>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71" name="이등변 삼각형 70"/>
          <xdr:cNvSpPr/>
        </xdr:nvSpPr>
        <xdr:spPr>
          <a:xfrm>
            <a:off x="2820673" y="8980456"/>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72" name="이등변 삼각형 71"/>
          <xdr:cNvSpPr/>
        </xdr:nvSpPr>
        <xdr:spPr>
          <a:xfrm>
            <a:off x="2818291" y="9128697"/>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73" name="이등변 삼각형 72"/>
          <xdr:cNvSpPr/>
        </xdr:nvSpPr>
        <xdr:spPr>
          <a:xfrm>
            <a:off x="2819879" y="9284875"/>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74" name="이등변 삼각형 73"/>
          <xdr:cNvSpPr/>
        </xdr:nvSpPr>
        <xdr:spPr>
          <a:xfrm>
            <a:off x="2818222" y="9548877"/>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75" name="이등변 삼각형 74"/>
          <xdr:cNvSpPr/>
        </xdr:nvSpPr>
        <xdr:spPr>
          <a:xfrm>
            <a:off x="2819846" y="10289904"/>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76" name="이등변 삼각형 75"/>
          <xdr:cNvSpPr/>
        </xdr:nvSpPr>
        <xdr:spPr>
          <a:xfrm>
            <a:off x="2816699" y="9674269"/>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77" name="이등변 삼각형 76"/>
          <xdr:cNvSpPr/>
        </xdr:nvSpPr>
        <xdr:spPr>
          <a:xfrm>
            <a:off x="2818295" y="9824487"/>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78" name="이등변 삼각형 77"/>
          <xdr:cNvSpPr/>
        </xdr:nvSpPr>
        <xdr:spPr>
          <a:xfrm>
            <a:off x="2815913" y="9972727"/>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79" name="이등변 삼각형 78"/>
          <xdr:cNvSpPr/>
        </xdr:nvSpPr>
        <xdr:spPr>
          <a:xfrm>
            <a:off x="2817501" y="10128906"/>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80" name="이등변 삼각형 79"/>
          <xdr:cNvSpPr/>
        </xdr:nvSpPr>
        <xdr:spPr>
          <a:xfrm>
            <a:off x="2822943" y="10417543"/>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81" name="이등변 삼각형 80"/>
          <xdr:cNvSpPr/>
        </xdr:nvSpPr>
        <xdr:spPr>
          <a:xfrm>
            <a:off x="2821420" y="10546723"/>
            <a:ext cx="79738" cy="85737"/>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82" name="이등변 삼각형 81"/>
          <xdr:cNvSpPr/>
        </xdr:nvSpPr>
        <xdr:spPr>
          <a:xfrm>
            <a:off x="2823016" y="10696941"/>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83" name="이등변 삼각형 82"/>
          <xdr:cNvSpPr/>
        </xdr:nvSpPr>
        <xdr:spPr>
          <a:xfrm>
            <a:off x="2820634" y="10845182"/>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84" name="이등변 삼각형 83"/>
          <xdr:cNvSpPr/>
        </xdr:nvSpPr>
        <xdr:spPr>
          <a:xfrm>
            <a:off x="3538535" y="8702468"/>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85" name="이등변 삼각형 84"/>
          <xdr:cNvSpPr/>
        </xdr:nvSpPr>
        <xdr:spPr>
          <a:xfrm>
            <a:off x="3534206" y="9419683"/>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86" name="이등변 삼각형 85"/>
          <xdr:cNvSpPr/>
        </xdr:nvSpPr>
        <xdr:spPr>
          <a:xfrm>
            <a:off x="3537012" y="8827860"/>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87" name="이등변 삼각형 86"/>
          <xdr:cNvSpPr/>
        </xdr:nvSpPr>
        <xdr:spPr>
          <a:xfrm>
            <a:off x="3538608" y="8978078"/>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88" name="이등변 삼각형 87"/>
          <xdr:cNvSpPr/>
        </xdr:nvSpPr>
        <xdr:spPr>
          <a:xfrm>
            <a:off x="3536226" y="9126319"/>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89" name="이등변 삼각형 88"/>
          <xdr:cNvSpPr/>
        </xdr:nvSpPr>
        <xdr:spPr>
          <a:xfrm>
            <a:off x="3537814" y="9282497"/>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90" name="이등변 삼각형 89"/>
          <xdr:cNvSpPr/>
        </xdr:nvSpPr>
        <xdr:spPr>
          <a:xfrm>
            <a:off x="3536157" y="9546499"/>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91" name="이등변 삼각형 90"/>
          <xdr:cNvSpPr/>
        </xdr:nvSpPr>
        <xdr:spPr>
          <a:xfrm>
            <a:off x="3537781" y="10287526"/>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92" name="이등변 삼각형 91"/>
          <xdr:cNvSpPr/>
        </xdr:nvSpPr>
        <xdr:spPr>
          <a:xfrm>
            <a:off x="3534634" y="9671891"/>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93" name="이등변 삼각형 92"/>
          <xdr:cNvSpPr/>
        </xdr:nvSpPr>
        <xdr:spPr>
          <a:xfrm>
            <a:off x="3536230" y="9822109"/>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94" name="이등변 삼각형 93"/>
          <xdr:cNvSpPr/>
        </xdr:nvSpPr>
        <xdr:spPr>
          <a:xfrm>
            <a:off x="3533848" y="9970349"/>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95" name="이등변 삼각형 94"/>
          <xdr:cNvSpPr/>
        </xdr:nvSpPr>
        <xdr:spPr>
          <a:xfrm>
            <a:off x="3535436" y="10126528"/>
            <a:ext cx="79738" cy="89525"/>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96" name="이등변 삼각형 95"/>
          <xdr:cNvSpPr/>
        </xdr:nvSpPr>
        <xdr:spPr>
          <a:xfrm>
            <a:off x="3540878" y="10415165"/>
            <a:ext cx="79738" cy="89524"/>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97" name="이등변 삼각형 96"/>
          <xdr:cNvSpPr/>
        </xdr:nvSpPr>
        <xdr:spPr>
          <a:xfrm>
            <a:off x="3539355" y="10544345"/>
            <a:ext cx="79738" cy="85737"/>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98" name="이등변 삼각형 97"/>
          <xdr:cNvSpPr/>
        </xdr:nvSpPr>
        <xdr:spPr>
          <a:xfrm>
            <a:off x="3540951" y="10694563"/>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99" name="이등변 삼각형 98"/>
          <xdr:cNvSpPr/>
        </xdr:nvSpPr>
        <xdr:spPr>
          <a:xfrm>
            <a:off x="3538569" y="10842804"/>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sp macro="" textlink="">
        <xdr:nvSpPr>
          <xdr:cNvPr id="101" name="TextBox 100"/>
          <xdr:cNvSpPr txBox="1"/>
        </xdr:nvSpPr>
        <xdr:spPr>
          <a:xfrm>
            <a:off x="4448608" y="10158739"/>
            <a:ext cx="1208483" cy="170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ko-KR" sz="850" b="1"/>
              <a:t>Probe</a:t>
            </a:r>
            <a:r>
              <a:rPr lang="en-US" altLang="ko-KR" sz="850" b="1" baseline="0"/>
              <a:t> for rock depth</a:t>
            </a:r>
            <a:endParaRPr lang="ko-KR" altLang="en-US" sz="850" b="1"/>
          </a:p>
        </xdr:txBody>
      </xdr:sp>
      <xdr:sp macro="" textlink="">
        <xdr:nvSpPr>
          <xdr:cNvPr id="100" name="이등변 삼각형 99"/>
          <xdr:cNvSpPr/>
        </xdr:nvSpPr>
        <xdr:spPr>
          <a:xfrm>
            <a:off x="4403001" y="10216066"/>
            <a:ext cx="79738" cy="85736"/>
          </a:xfrm>
          <a:prstGeom prst="triangle">
            <a:avLst/>
          </a:prstGeom>
          <a:solidFill>
            <a:srgbClr val="00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ko-KR" altLang="en-US" sz="1100"/>
          </a:p>
        </xdr:txBody>
      </xdr:sp>
    </xdr:grpSp>
    <xdr:clientData/>
  </xdr:twoCellAnchor>
  <xdr:twoCellAnchor editAs="oneCell">
    <xdr:from>
      <xdr:col>1</xdr:col>
      <xdr:colOff>43297</xdr:colOff>
      <xdr:row>56</xdr:row>
      <xdr:rowOff>69275</xdr:rowOff>
    </xdr:from>
    <xdr:to>
      <xdr:col>2</xdr:col>
      <xdr:colOff>2926773</xdr:colOff>
      <xdr:row>75</xdr:row>
      <xdr:rowOff>43295</xdr:rowOff>
    </xdr:to>
    <xdr:pic>
      <xdr:nvPicPr>
        <xdr:cNvPr id="3073" name="Picture 1"/>
        <xdr:cNvPicPr>
          <a:picLocks noChangeAspect="1" noChangeArrowheads="1"/>
        </xdr:cNvPicPr>
      </xdr:nvPicPr>
      <xdr:blipFill>
        <a:blip xmlns:r="http://schemas.openxmlformats.org/officeDocument/2006/relationships" r:embed="rId2"/>
        <a:srcRect/>
        <a:stretch>
          <a:fillRect/>
        </a:stretch>
      </xdr:blipFill>
      <xdr:spPr bwMode="auto">
        <a:xfrm>
          <a:off x="632115" y="13205116"/>
          <a:ext cx="4147703" cy="3099952"/>
        </a:xfrm>
        <a:prstGeom prst="rect">
          <a:avLst/>
        </a:prstGeom>
        <a:noFill/>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B1:C57"/>
  <sheetViews>
    <sheetView workbookViewId="0"/>
  </sheetViews>
  <sheetFormatPr defaultColWidth="8.85546875" defaultRowHeight="12.75"/>
  <cols>
    <col min="2" max="2" width="19" bestFit="1" customWidth="1"/>
    <col min="3" max="3" width="90.42578125" customWidth="1"/>
  </cols>
  <sheetData>
    <row r="1" spans="2:3" ht="13.5" thickBot="1"/>
    <row r="2" spans="2:3" ht="15.75" thickBot="1">
      <c r="B2" s="2" t="s">
        <v>49</v>
      </c>
      <c r="C2" s="3" t="s">
        <v>50</v>
      </c>
    </row>
    <row r="3" spans="2:3" ht="15">
      <c r="B3" s="3" t="s">
        <v>51</v>
      </c>
      <c r="C3" s="3" t="s">
        <v>52</v>
      </c>
    </row>
    <row r="4" spans="2:3" ht="15.75" thickBot="1">
      <c r="B4" s="7"/>
      <c r="C4" s="5" t="s">
        <v>120</v>
      </c>
    </row>
    <row r="5" spans="2:3" ht="15">
      <c r="B5" s="4" t="s">
        <v>121</v>
      </c>
      <c r="C5" s="3" t="s">
        <v>52</v>
      </c>
    </row>
    <row r="6" spans="2:3" ht="15.75" thickBot="1">
      <c r="B6" s="4"/>
      <c r="C6" s="5" t="s">
        <v>122</v>
      </c>
    </row>
    <row r="7" spans="2:3" ht="15">
      <c r="B7" s="2" t="s">
        <v>132</v>
      </c>
      <c r="C7" s="3" t="s">
        <v>4</v>
      </c>
    </row>
    <row r="8" spans="2:3" ht="15.75" thickBot="1">
      <c r="B8" s="6"/>
      <c r="C8" s="7" t="s">
        <v>123</v>
      </c>
    </row>
    <row r="9" spans="2:3" ht="15">
      <c r="B9" s="2" t="s">
        <v>133</v>
      </c>
      <c r="C9" s="3" t="s">
        <v>124</v>
      </c>
    </row>
    <row r="10" spans="2:3" ht="15">
      <c r="B10" s="4"/>
      <c r="C10" s="5" t="s">
        <v>125</v>
      </c>
    </row>
    <row r="11" spans="2:3" ht="15.75" thickBot="1">
      <c r="B11" s="6"/>
      <c r="C11" s="7" t="s">
        <v>126</v>
      </c>
    </row>
    <row r="12" spans="2:3" ht="32.25" customHeight="1" thickBot="1">
      <c r="B12" s="8" t="s">
        <v>134</v>
      </c>
      <c r="C12" s="9" t="s">
        <v>127</v>
      </c>
    </row>
    <row r="13" spans="2:3" ht="33.75" customHeight="1">
      <c r="B13" s="2" t="s">
        <v>131</v>
      </c>
      <c r="C13" s="9" t="s">
        <v>128</v>
      </c>
    </row>
    <row r="14" spans="2:3" ht="32.25" customHeight="1">
      <c r="B14" s="4"/>
      <c r="C14" s="56" t="s">
        <v>54</v>
      </c>
    </row>
    <row r="15" spans="2:3" ht="14.25" customHeight="1">
      <c r="B15" s="4"/>
      <c r="C15" s="63" t="s">
        <v>145</v>
      </c>
    </row>
    <row r="16" spans="2:3" ht="108" customHeight="1">
      <c r="B16" s="4"/>
      <c r="C16" s="64" t="s">
        <v>115</v>
      </c>
    </row>
    <row r="17" spans="2:3" ht="17.25" customHeight="1">
      <c r="B17" s="4"/>
      <c r="C17" s="65" t="s">
        <v>146</v>
      </c>
    </row>
    <row r="18" spans="2:3" ht="16.5" customHeight="1" thickBot="1">
      <c r="B18" s="4"/>
      <c r="C18" s="11" t="s">
        <v>55</v>
      </c>
    </row>
    <row r="19" spans="2:3" ht="15" customHeight="1" thickBot="1">
      <c r="B19" s="10" t="s">
        <v>135</v>
      </c>
      <c r="C19" s="32" t="s">
        <v>56</v>
      </c>
    </row>
    <row r="20" spans="2:3" ht="15.75" thickBot="1">
      <c r="B20" s="6" t="s">
        <v>57</v>
      </c>
      <c r="C20" s="66" t="s">
        <v>58</v>
      </c>
    </row>
    <row r="21" spans="2:3" ht="30">
      <c r="B21" s="57" t="s">
        <v>136</v>
      </c>
      <c r="C21" s="62" t="s">
        <v>153</v>
      </c>
    </row>
    <row r="22" spans="2:3" ht="17.25" customHeight="1">
      <c r="B22" s="58"/>
      <c r="C22" s="60" t="s">
        <v>59</v>
      </c>
    </row>
    <row r="23" spans="2:3" ht="105.75" thickBot="1">
      <c r="B23" s="59"/>
      <c r="C23" s="11" t="s">
        <v>129</v>
      </c>
    </row>
    <row r="24" spans="2:3" ht="45">
      <c r="B24" s="57" t="s">
        <v>154</v>
      </c>
      <c r="C24" s="62" t="s">
        <v>53</v>
      </c>
    </row>
    <row r="25" spans="2:3" ht="30.75" thickBot="1">
      <c r="B25" s="68"/>
      <c r="C25" s="11" t="s">
        <v>60</v>
      </c>
    </row>
    <row r="27" spans="2:3">
      <c r="B27" s="67" t="s">
        <v>155</v>
      </c>
    </row>
    <row r="52" spans="2:2">
      <c r="B52" s="67" t="s">
        <v>156</v>
      </c>
    </row>
    <row r="53" spans="2:2">
      <c r="B53" s="67" t="s">
        <v>111</v>
      </c>
    </row>
    <row r="54" spans="2:2">
      <c r="B54" s="67" t="s">
        <v>112</v>
      </c>
    </row>
    <row r="56" spans="2:2">
      <c r="B56" s="67" t="s">
        <v>116</v>
      </c>
    </row>
    <row r="57" spans="2:2">
      <c r="B57" s="67"/>
    </row>
  </sheetData>
  <phoneticPr fontId="5"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A16"/>
  <sheetViews>
    <sheetView workbookViewId="0">
      <selection activeCell="B12" sqref="B12"/>
    </sheetView>
  </sheetViews>
  <sheetFormatPr defaultColWidth="8.85546875" defaultRowHeight="12.75"/>
  <cols>
    <col min="1" max="1" width="40.7109375" bestFit="1" customWidth="1"/>
    <col min="2" max="2" width="60.42578125" bestFit="1" customWidth="1"/>
  </cols>
  <sheetData>
    <row r="1" spans="1:1" ht="15">
      <c r="A1" s="33" t="s">
        <v>61</v>
      </c>
    </row>
    <row r="2" spans="1:1" ht="15">
      <c r="A2" s="33" t="s">
        <v>62</v>
      </c>
    </row>
    <row r="3" spans="1:1" ht="15">
      <c r="A3" s="31" t="s">
        <v>63</v>
      </c>
    </row>
    <row r="4" spans="1:1" ht="15">
      <c r="A4" s="34" t="s">
        <v>64</v>
      </c>
    </row>
    <row r="5" spans="1:1" ht="15">
      <c r="A5" s="31" t="s">
        <v>65</v>
      </c>
    </row>
    <row r="6" spans="1:1" ht="15">
      <c r="A6" s="31" t="s">
        <v>66</v>
      </c>
    </row>
    <row r="7" spans="1:1" ht="15">
      <c r="A7" s="31" t="s">
        <v>67</v>
      </c>
    </row>
    <row r="8" spans="1:1" ht="15">
      <c r="A8" s="31"/>
    </row>
    <row r="9" spans="1:1" ht="15">
      <c r="A9" s="31"/>
    </row>
    <row r="10" spans="1:1" ht="15">
      <c r="A10" s="31"/>
    </row>
    <row r="11" spans="1:1" ht="15">
      <c r="A11" s="31"/>
    </row>
    <row r="12" spans="1:1" ht="15">
      <c r="A12" s="31"/>
    </row>
    <row r="13" spans="1:1" ht="15">
      <c r="A13" s="31"/>
    </row>
    <row r="14" spans="1:1" ht="15">
      <c r="A14" s="31"/>
    </row>
    <row r="15" spans="1:1" ht="15">
      <c r="A15" s="31"/>
    </row>
    <row r="16" spans="1:1" ht="15">
      <c r="A16" s="31"/>
    </row>
  </sheetData>
  <phoneticPr fontId="1"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G166"/>
  <sheetViews>
    <sheetView workbookViewId="0">
      <selection activeCell="I5" sqref="I5"/>
    </sheetView>
  </sheetViews>
  <sheetFormatPr defaultColWidth="8.85546875" defaultRowHeight="12.75"/>
  <sheetData>
    <row r="1" spans="1:7" ht="13.5" thickBot="1"/>
    <row r="2" spans="1:7">
      <c r="A2" s="15"/>
      <c r="B2" s="16"/>
      <c r="C2" s="16"/>
      <c r="D2" s="99" t="s">
        <v>144</v>
      </c>
      <c r="E2" s="99"/>
      <c r="F2" s="99"/>
      <c r="G2" s="100"/>
    </row>
    <row r="3" spans="1:7">
      <c r="A3" s="29" t="s">
        <v>17</v>
      </c>
      <c r="B3" s="30" t="s">
        <v>83</v>
      </c>
      <c r="C3" s="30" t="s">
        <v>84</v>
      </c>
      <c r="D3" s="91" t="s">
        <v>142</v>
      </c>
      <c r="E3" s="91"/>
      <c r="F3" s="91" t="s">
        <v>143</v>
      </c>
      <c r="G3" s="92"/>
    </row>
    <row r="4" spans="1:7" ht="36" customHeight="1" thickBot="1">
      <c r="A4" s="40"/>
      <c r="B4" s="41"/>
      <c r="C4" s="41"/>
      <c r="D4" s="42" t="s">
        <v>10</v>
      </c>
      <c r="E4" s="42" t="s">
        <v>11</v>
      </c>
      <c r="F4" s="42" t="s">
        <v>10</v>
      </c>
      <c r="G4" s="43" t="s">
        <v>11</v>
      </c>
    </row>
    <row r="5" spans="1:7">
      <c r="A5" s="17" t="s">
        <v>12</v>
      </c>
      <c r="B5" s="18" t="s">
        <v>13</v>
      </c>
      <c r="C5" s="18">
        <v>1</v>
      </c>
      <c r="D5" s="19">
        <f>AVERAGE('Rock Depth'!X4:X7)</f>
        <v>0</v>
      </c>
      <c r="E5" s="19">
        <f>AVERAGE(D5:D8)</f>
        <v>0.78125</v>
      </c>
      <c r="F5" s="19">
        <f>'Surface Rock'!Z3</f>
        <v>1.25</v>
      </c>
      <c r="G5" s="20">
        <f>AVERAGE(F5:F8)</f>
        <v>0.6875</v>
      </c>
    </row>
    <row r="6" spans="1:7">
      <c r="A6" s="17" t="s">
        <v>12</v>
      </c>
      <c r="B6" s="18" t="s">
        <v>13</v>
      </c>
      <c r="C6" s="18">
        <v>2</v>
      </c>
      <c r="D6" s="19">
        <f>AVERAGE('Rock Depth'!X8:X11)</f>
        <v>0</v>
      </c>
      <c r="E6" s="19"/>
      <c r="F6" s="19">
        <f>'Surface Rock'!Z7</f>
        <v>0.16666666666666669</v>
      </c>
      <c r="G6" s="20"/>
    </row>
    <row r="7" spans="1:7">
      <c r="A7" s="17" t="s">
        <v>12</v>
      </c>
      <c r="B7" s="18" t="s">
        <v>13</v>
      </c>
      <c r="C7" s="18">
        <v>3</v>
      </c>
      <c r="D7" s="19">
        <f>AVERAGE('Rock Depth'!X12:X15)</f>
        <v>0</v>
      </c>
      <c r="E7" s="19"/>
      <c r="F7" s="19">
        <f>'Surface Rock'!Z11</f>
        <v>0</v>
      </c>
      <c r="G7" s="20"/>
    </row>
    <row r="8" spans="1:7" ht="13.5" thickBot="1">
      <c r="A8" s="21" t="s">
        <v>12</v>
      </c>
      <c r="B8" s="22" t="s">
        <v>13</v>
      </c>
      <c r="C8" s="22">
        <v>4</v>
      </c>
      <c r="D8" s="23">
        <f>AVERAGE('Rock Depth'!X16:X19)</f>
        <v>3.125</v>
      </c>
      <c r="E8" s="23"/>
      <c r="F8" s="23">
        <f>'Surface Rock'!Z15</f>
        <v>1.3333333333333335</v>
      </c>
      <c r="G8" s="24"/>
    </row>
    <row r="9" spans="1:7">
      <c r="A9" s="17" t="s">
        <v>12</v>
      </c>
      <c r="B9" s="18" t="s">
        <v>85</v>
      </c>
      <c r="C9" s="18">
        <v>1</v>
      </c>
      <c r="D9" s="25">
        <f>AVERAGE('Rock Depth'!X20:X23)</f>
        <v>0</v>
      </c>
      <c r="E9" s="25">
        <f>AVERAGE(D9:D12)</f>
        <v>2.34375</v>
      </c>
      <c r="F9" s="25">
        <f>'Surface Rock'!Z19</f>
        <v>8.3333333333333343E-2</v>
      </c>
      <c r="G9" s="26">
        <f>AVERAGE(F9:F12)</f>
        <v>2.5208333333333335</v>
      </c>
    </row>
    <row r="10" spans="1:7">
      <c r="A10" s="17" t="s">
        <v>12</v>
      </c>
      <c r="B10" s="18" t="s">
        <v>85</v>
      </c>
      <c r="C10" s="18">
        <v>2</v>
      </c>
      <c r="D10" s="19">
        <f>AVERAGE('Rock Depth'!X24:X27)</f>
        <v>1.5625</v>
      </c>
      <c r="E10" s="19"/>
      <c r="F10" s="19">
        <f>'Surface Rock'!Z23</f>
        <v>2.5833333333333335</v>
      </c>
      <c r="G10" s="20"/>
    </row>
    <row r="11" spans="1:7">
      <c r="A11" s="17" t="s">
        <v>12</v>
      </c>
      <c r="B11" s="18" t="s">
        <v>85</v>
      </c>
      <c r="C11" s="18">
        <v>3</v>
      </c>
      <c r="D11" s="19">
        <f>AVERAGE('Rock Depth'!X28:X31)</f>
        <v>6.25</v>
      </c>
      <c r="E11" s="19"/>
      <c r="F11" s="19">
        <f>'Surface Rock'!Z27</f>
        <v>3.6666666666666674</v>
      </c>
      <c r="G11" s="20"/>
    </row>
    <row r="12" spans="1:7" ht="13.5" thickBot="1">
      <c r="A12" s="17" t="s">
        <v>12</v>
      </c>
      <c r="B12" s="18" t="s">
        <v>85</v>
      </c>
      <c r="C12" s="18">
        <v>4</v>
      </c>
      <c r="D12" s="23">
        <f>AVERAGE('Rock Depth'!X32:X35)</f>
        <v>1.5625</v>
      </c>
      <c r="E12" s="19"/>
      <c r="F12" s="23">
        <f>'Surface Rock'!Z31</f>
        <v>3.7499999999999996</v>
      </c>
      <c r="G12" s="20"/>
    </row>
    <row r="13" spans="1:7">
      <c r="A13" s="15" t="s">
        <v>12</v>
      </c>
      <c r="B13" s="16" t="s">
        <v>86</v>
      </c>
      <c r="C13" s="16">
        <v>1</v>
      </c>
      <c r="D13" s="25">
        <f>AVERAGE('Rock Depth'!X36:X39)</f>
        <v>4.6875</v>
      </c>
      <c r="E13" s="25">
        <f>AVERAGE(D13:D16)</f>
        <v>3.515625</v>
      </c>
      <c r="F13" s="25">
        <f>'Surface Rock'!Z35</f>
        <v>6.166666666666667</v>
      </c>
      <c r="G13" s="26">
        <f>AVERAGE(F13:F16)</f>
        <v>4.3333333333333339</v>
      </c>
    </row>
    <row r="14" spans="1:7">
      <c r="A14" s="17" t="s">
        <v>12</v>
      </c>
      <c r="B14" s="18" t="s">
        <v>86</v>
      </c>
      <c r="C14" s="18">
        <v>2</v>
      </c>
      <c r="D14" s="19">
        <f>AVERAGE('Rock Depth'!X40:X43)</f>
        <v>4.6875</v>
      </c>
      <c r="E14" s="19"/>
      <c r="F14" s="19">
        <f>'Surface Rock'!Z39</f>
        <v>2.416666666666667</v>
      </c>
      <c r="G14" s="20"/>
    </row>
    <row r="15" spans="1:7">
      <c r="A15" s="17" t="s">
        <v>12</v>
      </c>
      <c r="B15" s="18" t="s">
        <v>86</v>
      </c>
      <c r="C15" s="18">
        <v>3</v>
      </c>
      <c r="D15" s="19">
        <f>AVERAGE('Rock Depth'!X44:X47)</f>
        <v>4.6875</v>
      </c>
      <c r="E15" s="19"/>
      <c r="F15" s="19">
        <f>'Surface Rock'!Z43</f>
        <v>7.5</v>
      </c>
      <c r="G15" s="20"/>
    </row>
    <row r="16" spans="1:7" ht="13.5" thickBot="1">
      <c r="A16" s="21" t="s">
        <v>12</v>
      </c>
      <c r="B16" s="22" t="s">
        <v>86</v>
      </c>
      <c r="C16" s="22">
        <v>4</v>
      </c>
      <c r="D16" s="23">
        <f>AVERAGE('Rock Depth'!X48:X51)</f>
        <v>0</v>
      </c>
      <c r="E16" s="23"/>
      <c r="F16" s="23">
        <f>'Surface Rock'!Z47</f>
        <v>1.25</v>
      </c>
      <c r="G16" s="24"/>
    </row>
    <row r="17" spans="1:7">
      <c r="A17" s="17" t="s">
        <v>12</v>
      </c>
      <c r="B17" s="18" t="s">
        <v>89</v>
      </c>
      <c r="C17" s="18">
        <v>1</v>
      </c>
      <c r="D17" s="25">
        <f>AVERAGE('Rock Depth'!X52:X55)</f>
        <v>6.25</v>
      </c>
      <c r="E17" s="25">
        <f>AVERAGE(D17:D20)</f>
        <v>8.203125</v>
      </c>
      <c r="F17" s="25">
        <f>'Surface Rock'!Z51</f>
        <v>3.25</v>
      </c>
      <c r="G17" s="26">
        <f>AVERAGE(F17:F20)</f>
        <v>6.645833333333333</v>
      </c>
    </row>
    <row r="18" spans="1:7">
      <c r="A18" s="17" t="s">
        <v>12</v>
      </c>
      <c r="B18" s="18" t="s">
        <v>89</v>
      </c>
      <c r="C18" s="18">
        <v>2</v>
      </c>
      <c r="D18" s="19">
        <f>AVERAGE('Rock Depth'!X56:X59)</f>
        <v>4.6875</v>
      </c>
      <c r="E18" s="19"/>
      <c r="F18" s="19">
        <f>'Surface Rock'!Z55</f>
        <v>4.0833333333333339</v>
      </c>
      <c r="G18" s="20"/>
    </row>
    <row r="19" spans="1:7">
      <c r="A19" s="17" t="s">
        <v>12</v>
      </c>
      <c r="B19" s="18" t="s">
        <v>89</v>
      </c>
      <c r="C19" s="18">
        <v>3</v>
      </c>
      <c r="D19" s="19">
        <f>AVERAGE('Rock Depth'!X60:X63)</f>
        <v>17.1875</v>
      </c>
      <c r="E19" s="19"/>
      <c r="F19" s="19">
        <f>'Surface Rock'!Z59</f>
        <v>14.333333333333332</v>
      </c>
      <c r="G19" s="20"/>
    </row>
    <row r="20" spans="1:7" ht="13.5" thickBot="1">
      <c r="A20" s="17" t="s">
        <v>12</v>
      </c>
      <c r="B20" s="18" t="s">
        <v>89</v>
      </c>
      <c r="C20" s="18">
        <v>4</v>
      </c>
      <c r="D20" s="19">
        <f>AVERAGE('Rock Depth'!X64:X67)</f>
        <v>4.6875</v>
      </c>
      <c r="E20" s="19"/>
      <c r="F20" s="19">
        <f>'Surface Rock'!Z63</f>
        <v>4.916666666666667</v>
      </c>
      <c r="G20" s="20"/>
    </row>
    <row r="21" spans="1:7">
      <c r="A21" s="15" t="s">
        <v>12</v>
      </c>
      <c r="B21" s="16" t="s">
        <v>36</v>
      </c>
      <c r="C21" s="16">
        <v>1</v>
      </c>
      <c r="D21" s="25">
        <f>AVERAGE('Rock Depth'!X68:X71)</f>
        <v>1.5625</v>
      </c>
      <c r="E21" s="25">
        <f>AVERAGE(D21:D24)</f>
        <v>6.25</v>
      </c>
      <c r="F21" s="25">
        <f>'Surface Rock'!Z67</f>
        <v>3.25</v>
      </c>
      <c r="G21" s="26">
        <f>AVERAGE(F21:F24)</f>
        <v>4.8125000000000009</v>
      </c>
    </row>
    <row r="22" spans="1:7">
      <c r="A22" s="17" t="s">
        <v>12</v>
      </c>
      <c r="B22" s="61" t="s">
        <v>36</v>
      </c>
      <c r="C22" s="18">
        <v>2</v>
      </c>
      <c r="D22" s="19">
        <f>AVERAGE('Rock Depth'!X72:X75)</f>
        <v>9.375</v>
      </c>
      <c r="E22" s="19"/>
      <c r="F22" s="19">
        <f>'Surface Rock'!Z71</f>
        <v>7.1666666666666661</v>
      </c>
      <c r="G22" s="20"/>
    </row>
    <row r="23" spans="1:7">
      <c r="A23" s="17" t="s">
        <v>12</v>
      </c>
      <c r="B23" s="61" t="s">
        <v>36</v>
      </c>
      <c r="C23" s="18">
        <v>3</v>
      </c>
      <c r="D23" s="19">
        <f>AVERAGE('Rock Depth'!X76:X79)</f>
        <v>14.0625</v>
      </c>
      <c r="E23" s="19"/>
      <c r="F23" s="19">
        <f>'Surface Rock'!Z75</f>
        <v>8.1666666666666679</v>
      </c>
      <c r="G23" s="20"/>
    </row>
    <row r="24" spans="1:7" ht="13.5" thickBot="1">
      <c r="A24" s="21" t="s">
        <v>12</v>
      </c>
      <c r="B24" s="22" t="s">
        <v>36</v>
      </c>
      <c r="C24" s="22">
        <v>4</v>
      </c>
      <c r="D24" s="19">
        <f>AVERAGE('Rock Depth'!X80:X83)</f>
        <v>0</v>
      </c>
      <c r="E24" s="19"/>
      <c r="F24" s="19">
        <f>'Surface Rock'!Z79</f>
        <v>0.66666666666666674</v>
      </c>
      <c r="G24" s="20"/>
    </row>
    <row r="25" spans="1:7">
      <c r="A25" s="15" t="s">
        <v>12</v>
      </c>
      <c r="B25" s="16" t="s">
        <v>103</v>
      </c>
      <c r="C25" s="16">
        <v>1</v>
      </c>
      <c r="D25" s="25">
        <f>AVERAGE('Rock Depth'!X84:X87)</f>
        <v>10.9375</v>
      </c>
      <c r="E25" s="25">
        <f>AVERAGE(D25:D28)</f>
        <v>8.59375</v>
      </c>
      <c r="F25" s="25">
        <f>'Surface Rock'!Z83</f>
        <v>4.083333333333333</v>
      </c>
      <c r="G25" s="26">
        <f>AVERAGE(F25:F28)</f>
        <v>5.208333333333333</v>
      </c>
    </row>
    <row r="26" spans="1:7">
      <c r="A26" s="17" t="s">
        <v>12</v>
      </c>
      <c r="B26" s="18" t="s">
        <v>103</v>
      </c>
      <c r="C26" s="18">
        <v>2</v>
      </c>
      <c r="D26" s="19">
        <f>AVERAGE('Rock Depth'!X88:X91)</f>
        <v>7.8125</v>
      </c>
      <c r="E26" s="19"/>
      <c r="F26" s="19">
        <f>'Surface Rock'!Z87</f>
        <v>5.333333333333333</v>
      </c>
      <c r="G26" s="20"/>
    </row>
    <row r="27" spans="1:7">
      <c r="A27" s="17" t="s">
        <v>12</v>
      </c>
      <c r="B27" s="18" t="s">
        <v>103</v>
      </c>
      <c r="C27" s="18">
        <v>3</v>
      </c>
      <c r="D27" s="19">
        <f>AVERAGE('Rock Depth'!X92:X95)</f>
        <v>1.5625</v>
      </c>
      <c r="E27" s="19"/>
      <c r="F27" s="19">
        <f>'Surface Rock'!Z91</f>
        <v>2.5</v>
      </c>
      <c r="G27" s="20"/>
    </row>
    <row r="28" spans="1:7" ht="13.5" thickBot="1">
      <c r="A28" s="17" t="s">
        <v>12</v>
      </c>
      <c r="B28" s="18" t="s">
        <v>103</v>
      </c>
      <c r="C28" s="18">
        <v>4</v>
      </c>
      <c r="D28" s="19">
        <f>AVERAGE('Rock Depth'!X96:X99)</f>
        <v>14.0625</v>
      </c>
      <c r="E28" s="19"/>
      <c r="F28" s="19">
        <f>'Surface Rock'!Z95</f>
        <v>8.9166666666666661</v>
      </c>
      <c r="G28" s="20"/>
    </row>
    <row r="29" spans="1:7">
      <c r="A29" s="15" t="s">
        <v>12</v>
      </c>
      <c r="B29" s="16" t="s">
        <v>101</v>
      </c>
      <c r="C29" s="16">
        <v>1</v>
      </c>
      <c r="D29" s="25">
        <f>AVERAGE('Rock Depth'!X100:X103)</f>
        <v>1.5625</v>
      </c>
      <c r="E29" s="25">
        <f>AVERAGE(D29:D32)</f>
        <v>8.203125</v>
      </c>
      <c r="F29" s="25">
        <f>'Surface Rock'!Z99</f>
        <v>3.7499999999999996</v>
      </c>
      <c r="G29" s="26">
        <f>AVERAGE(F29:F32)</f>
        <v>6.2847222222222232</v>
      </c>
    </row>
    <row r="30" spans="1:7">
      <c r="A30" s="17" t="s">
        <v>12</v>
      </c>
      <c r="B30" s="18" t="s">
        <v>101</v>
      </c>
      <c r="C30" s="18">
        <v>2</v>
      </c>
      <c r="D30" s="19">
        <f>AVERAGE('Rock Depth'!X104:X107)</f>
        <v>14.0625</v>
      </c>
      <c r="E30" s="19"/>
      <c r="F30" s="19">
        <f>'Surface Rock'!Z103</f>
        <v>7.9166666666666679</v>
      </c>
      <c r="G30" s="20"/>
    </row>
    <row r="31" spans="1:7">
      <c r="A31" s="17" t="s">
        <v>12</v>
      </c>
      <c r="B31" s="18" t="s">
        <v>101</v>
      </c>
      <c r="C31" s="18">
        <v>3</v>
      </c>
      <c r="D31" s="19">
        <f>AVERAGE('Rock Depth'!X108:X111)</f>
        <v>7.8125</v>
      </c>
      <c r="E31" s="19"/>
      <c r="F31" s="19">
        <f>'Surface Rock'!Z107</f>
        <v>6.9166666666666661</v>
      </c>
      <c r="G31" s="20"/>
    </row>
    <row r="32" spans="1:7" ht="13.5" thickBot="1">
      <c r="A32" s="21" t="s">
        <v>32</v>
      </c>
      <c r="B32" s="22" t="s">
        <v>33</v>
      </c>
      <c r="C32" s="22">
        <v>4</v>
      </c>
      <c r="D32" s="23">
        <f>AVERAGE('Rock Depth'!X112:X115)</f>
        <v>9.375</v>
      </c>
      <c r="E32" s="23"/>
      <c r="F32" s="23">
        <f>'Surface Rock'!Z111</f>
        <v>6.5555555555555562</v>
      </c>
      <c r="G32" s="24"/>
    </row>
    <row r="33" spans="1:7">
      <c r="A33" s="15" t="s">
        <v>12</v>
      </c>
      <c r="B33" s="16" t="s">
        <v>38</v>
      </c>
      <c r="C33" s="16">
        <v>1</v>
      </c>
      <c r="D33" s="25">
        <f>AVERAGE('Rock Depth'!X116:X119)</f>
        <v>4.6875</v>
      </c>
      <c r="E33" s="25">
        <f>AVERAGE(D33:D36)</f>
        <v>8.984375</v>
      </c>
      <c r="F33" s="25">
        <f>'Surface Rock'!Z115</f>
        <v>3.25</v>
      </c>
      <c r="G33" s="26">
        <f>AVERAGE(F33:F36)</f>
        <v>4.8680555555555562</v>
      </c>
    </row>
    <row r="34" spans="1:7">
      <c r="A34" s="17" t="s">
        <v>12</v>
      </c>
      <c r="B34" s="61" t="s">
        <v>38</v>
      </c>
      <c r="C34" s="18">
        <v>2</v>
      </c>
      <c r="D34" s="19">
        <f>AVERAGE('Rock Depth'!X120:X123)</f>
        <v>7.8125</v>
      </c>
      <c r="E34" s="19"/>
      <c r="F34" s="19">
        <f>'Surface Rock'!Z119</f>
        <v>7.1666666666666661</v>
      </c>
      <c r="G34" s="20"/>
    </row>
    <row r="35" spans="1:7">
      <c r="A35" s="17" t="s">
        <v>12</v>
      </c>
      <c r="B35" s="61" t="s">
        <v>38</v>
      </c>
      <c r="C35" s="18">
        <v>3</v>
      </c>
      <c r="D35" s="19">
        <f>AVERAGE('Rock Depth'!X124:X127)</f>
        <v>17.1875</v>
      </c>
      <c r="E35" s="19"/>
      <c r="F35" s="19">
        <f>'Surface Rock'!Z123</f>
        <v>8.1666666666666679</v>
      </c>
      <c r="G35" s="20"/>
    </row>
    <row r="36" spans="1:7" ht="13.5" thickBot="1">
      <c r="A36" s="17" t="s">
        <v>32</v>
      </c>
      <c r="B36" s="18" t="s">
        <v>38</v>
      </c>
      <c r="C36" s="18">
        <v>4</v>
      </c>
      <c r="D36" s="19">
        <f>AVERAGE('Rock Depth'!X128:X131)</f>
        <v>6.25</v>
      </c>
      <c r="E36" s="19"/>
      <c r="F36" s="19">
        <f>'Surface Rock'!Z127</f>
        <v>0.88888888888888895</v>
      </c>
      <c r="G36" s="20"/>
    </row>
    <row r="37" spans="1:7">
      <c r="A37" s="15" t="s">
        <v>14</v>
      </c>
      <c r="B37" s="16" t="s">
        <v>15</v>
      </c>
      <c r="C37" s="16">
        <v>1</v>
      </c>
      <c r="D37" s="25">
        <f>AVERAGE('Rock Depth'!X132:X134)</f>
        <v>0</v>
      </c>
      <c r="E37" s="25">
        <f>AVERAGE(D37:D40)</f>
        <v>4.4444444444444446</v>
      </c>
      <c r="F37" s="25">
        <f>'Surface Rock'!Z131</f>
        <v>3.5</v>
      </c>
      <c r="G37" s="26">
        <f>AVERAGE(F37:F40)</f>
        <v>4.5</v>
      </c>
    </row>
    <row r="38" spans="1:7">
      <c r="A38" s="17" t="s">
        <v>14</v>
      </c>
      <c r="B38" s="18" t="s">
        <v>15</v>
      </c>
      <c r="C38" s="18">
        <v>2</v>
      </c>
      <c r="D38" s="19">
        <f>AVERAGE('Rock Depth'!X135:X137)</f>
        <v>6.666666666666667</v>
      </c>
      <c r="E38" s="19"/>
      <c r="F38" s="19">
        <f>'Surface Rock'!Z134</f>
        <v>5.666666666666667</v>
      </c>
      <c r="G38" s="20"/>
    </row>
    <row r="39" spans="1:7">
      <c r="A39" s="17" t="s">
        <v>14</v>
      </c>
      <c r="B39" s="18" t="s">
        <v>15</v>
      </c>
      <c r="C39" s="18">
        <v>3</v>
      </c>
      <c r="D39" s="19">
        <f>AVERAGE('Rock Depth'!X138:X140)</f>
        <v>4.4444444444444446</v>
      </c>
      <c r="E39" s="19"/>
      <c r="F39" s="19">
        <f>'Surface Rock'!Z137</f>
        <v>2.8333333333333335</v>
      </c>
      <c r="G39" s="20"/>
    </row>
    <row r="40" spans="1:7" ht="13.5" thickBot="1">
      <c r="A40" s="21" t="s">
        <v>14</v>
      </c>
      <c r="B40" s="22" t="s">
        <v>15</v>
      </c>
      <c r="C40" s="22">
        <v>4</v>
      </c>
      <c r="D40" s="23">
        <f>AVERAGE('Rock Depth'!X141:X143)</f>
        <v>6.666666666666667</v>
      </c>
      <c r="E40" s="23"/>
      <c r="F40" s="23">
        <f>'Surface Rock'!Z140</f>
        <v>6</v>
      </c>
      <c r="G40" s="24"/>
    </row>
    <row r="41" spans="1:7">
      <c r="A41" s="17" t="s">
        <v>14</v>
      </c>
      <c r="B41" s="18" t="s">
        <v>16</v>
      </c>
      <c r="C41" s="18">
        <v>1</v>
      </c>
      <c r="D41" s="25">
        <f>AVERAGE('Rock Depth'!X144:X147)</f>
        <v>12.5</v>
      </c>
      <c r="E41" s="25">
        <f>AVERAGE(D41:D44)</f>
        <v>10.9375</v>
      </c>
      <c r="F41" s="25">
        <f>'Surface Rock'!Z143</f>
        <v>9.5833333333333339</v>
      </c>
      <c r="G41" s="26">
        <f>AVERAGE(F41:F44)</f>
        <v>9.5000000000000018</v>
      </c>
    </row>
    <row r="42" spans="1:7">
      <c r="A42" s="17" t="s">
        <v>14</v>
      </c>
      <c r="B42" s="18" t="s">
        <v>16</v>
      </c>
      <c r="C42" s="18">
        <v>2</v>
      </c>
      <c r="D42" s="19">
        <f>AVERAGE('Rock Depth'!X148:X151)</f>
        <v>17.1875</v>
      </c>
      <c r="E42" s="19"/>
      <c r="F42" s="19">
        <f>'Surface Rock'!Z147</f>
        <v>17.333333333333336</v>
      </c>
      <c r="G42" s="20"/>
    </row>
    <row r="43" spans="1:7">
      <c r="A43" s="17" t="s">
        <v>14</v>
      </c>
      <c r="B43" s="18" t="s">
        <v>16</v>
      </c>
      <c r="C43" s="18">
        <v>3</v>
      </c>
      <c r="D43" s="19">
        <f>AVERAGE('Rock Depth'!X152:X155)</f>
        <v>6.25</v>
      </c>
      <c r="E43" s="19"/>
      <c r="F43" s="19">
        <f>'Surface Rock'!Z151</f>
        <v>6.4166666666666679</v>
      </c>
      <c r="G43" s="20"/>
    </row>
    <row r="44" spans="1:7" ht="13.5" thickBot="1">
      <c r="A44" s="17" t="s">
        <v>14</v>
      </c>
      <c r="B44" s="18" t="s">
        <v>16</v>
      </c>
      <c r="C44" s="18">
        <v>4</v>
      </c>
      <c r="D44" s="23">
        <f>AVERAGE('Rock Depth'!X156:X159)</f>
        <v>7.8125</v>
      </c>
      <c r="E44" s="19"/>
      <c r="F44" s="23">
        <f>'Surface Rock'!Z155</f>
        <v>4.6666666666666661</v>
      </c>
      <c r="G44" s="20"/>
    </row>
    <row r="45" spans="1:7">
      <c r="A45" s="35" t="s">
        <v>19</v>
      </c>
      <c r="B45" s="16" t="s">
        <v>15</v>
      </c>
      <c r="C45" s="16">
        <v>1</v>
      </c>
      <c r="D45" s="25">
        <f>AVERAGE('Rock Depth'!X160:X162)</f>
        <v>9.5238095238095237</v>
      </c>
      <c r="E45" s="25">
        <f>AVERAGE(D45:D48)</f>
        <v>10.119047619047619</v>
      </c>
      <c r="F45" s="25">
        <f>'Surface Rock'!Z159</f>
        <v>6</v>
      </c>
      <c r="G45" s="26">
        <f>AVERAGE(F45:F48)</f>
        <v>6.9583333333333321</v>
      </c>
    </row>
    <row r="46" spans="1:7">
      <c r="A46" s="36" t="s">
        <v>20</v>
      </c>
      <c r="B46" s="18" t="s">
        <v>15</v>
      </c>
      <c r="C46" s="18">
        <v>2</v>
      </c>
      <c r="D46" s="19">
        <f>AVERAGE('Rock Depth'!X163:X165)</f>
        <v>11.904761904761903</v>
      </c>
      <c r="E46" s="19"/>
      <c r="F46" s="19">
        <f>'Surface Rock'!Z162</f>
        <v>10.666666666666666</v>
      </c>
      <c r="G46" s="20"/>
    </row>
    <row r="47" spans="1:7">
      <c r="A47" s="36" t="s">
        <v>20</v>
      </c>
      <c r="B47" s="18" t="s">
        <v>15</v>
      </c>
      <c r="C47" s="18">
        <v>3</v>
      </c>
      <c r="D47" s="19">
        <f>AVERAGE('Rock Depth'!X166:X168)</f>
        <v>7.1428571428571423</v>
      </c>
      <c r="E47" s="19"/>
      <c r="F47" s="19">
        <f>'Surface Rock'!Z165</f>
        <v>6.333333333333333</v>
      </c>
      <c r="G47" s="20"/>
    </row>
    <row r="48" spans="1:7" ht="13.5" thickBot="1">
      <c r="A48" s="37" t="s">
        <v>20</v>
      </c>
      <c r="B48" s="22" t="s">
        <v>15</v>
      </c>
      <c r="C48" s="22">
        <v>4</v>
      </c>
      <c r="D48" s="23">
        <f>AVERAGE('Rock Depth'!X169:X171)</f>
        <v>11.904761904761903</v>
      </c>
      <c r="E48" s="23"/>
      <c r="F48" s="23">
        <f>'Surface Rock'!Z168</f>
        <v>4.833333333333333</v>
      </c>
      <c r="G48" s="24"/>
    </row>
    <row r="49" spans="1:7">
      <c r="A49" s="35" t="s">
        <v>20</v>
      </c>
      <c r="B49" s="16" t="s">
        <v>16</v>
      </c>
      <c r="C49" s="16">
        <v>1</v>
      </c>
      <c r="D49" s="25">
        <f>AVERAGE('Rock Depth'!X172:X175)</f>
        <v>6.25</v>
      </c>
      <c r="E49" s="25">
        <f>AVERAGE(D49:D52)</f>
        <v>6.744791666666667</v>
      </c>
      <c r="F49" s="25">
        <f>'Surface Rock'!Z171</f>
        <v>7.5000000000000009</v>
      </c>
      <c r="G49" s="26">
        <f>AVERAGE(F49:F52)</f>
        <v>4.6893939393939394</v>
      </c>
    </row>
    <row r="50" spans="1:7">
      <c r="A50" s="36" t="s">
        <v>20</v>
      </c>
      <c r="B50" s="18" t="s">
        <v>16</v>
      </c>
      <c r="C50" s="18">
        <v>2</v>
      </c>
      <c r="D50" s="19">
        <f>AVERAGE('Rock Depth'!X176:X179)</f>
        <v>6.25</v>
      </c>
      <c r="E50" s="19"/>
      <c r="F50" s="19">
        <f>'Surface Rock'!Z175</f>
        <v>6.25</v>
      </c>
      <c r="G50" s="20"/>
    </row>
    <row r="51" spans="1:7">
      <c r="A51" s="36" t="s">
        <v>20</v>
      </c>
      <c r="B51" s="18" t="s">
        <v>16</v>
      </c>
      <c r="C51" s="18">
        <v>3</v>
      </c>
      <c r="D51" s="19">
        <f>AVERAGE('Rock Depth'!X180:X183)</f>
        <v>7.8125</v>
      </c>
      <c r="E51" s="19"/>
      <c r="F51" s="19">
        <f>'Surface Rock'!Z179</f>
        <v>1.916666666666667</v>
      </c>
      <c r="G51" s="20"/>
    </row>
    <row r="52" spans="1:7" ht="13.5" thickBot="1">
      <c r="A52" s="37" t="s">
        <v>20</v>
      </c>
      <c r="B52" s="22" t="s">
        <v>16</v>
      </c>
      <c r="C52" s="22">
        <v>4</v>
      </c>
      <c r="D52" s="23">
        <f>'Rock Depth'!Y184</f>
        <v>6.666666666666667</v>
      </c>
      <c r="E52" s="23"/>
      <c r="F52" s="23">
        <f>'Surface Rock'!Z183</f>
        <v>3.0909090909090904</v>
      </c>
      <c r="G52" s="24"/>
    </row>
    <row r="53" spans="1:7">
      <c r="D53" s="14"/>
      <c r="E53" s="14"/>
      <c r="F53" s="14"/>
      <c r="G53" s="14"/>
    </row>
    <row r="54" spans="1:7">
      <c r="D54" s="14"/>
      <c r="E54" s="14"/>
      <c r="F54" s="14"/>
      <c r="G54" s="14"/>
    </row>
    <row r="55" spans="1:7">
      <c r="D55" s="14"/>
      <c r="E55" s="14"/>
      <c r="F55" s="14"/>
      <c r="G55" s="14"/>
    </row>
    <row r="56" spans="1:7">
      <c r="D56" s="14"/>
      <c r="E56" s="14"/>
      <c r="F56" s="14"/>
      <c r="G56" s="14"/>
    </row>
    <row r="57" spans="1:7">
      <c r="D57" s="14"/>
      <c r="E57" s="14"/>
      <c r="F57" s="14"/>
      <c r="G57" s="14"/>
    </row>
    <row r="58" spans="1:7">
      <c r="D58" s="14"/>
      <c r="E58" s="14"/>
      <c r="F58" s="14"/>
      <c r="G58" s="14"/>
    </row>
    <row r="59" spans="1:7">
      <c r="D59" s="14"/>
      <c r="E59" s="14"/>
      <c r="F59" s="14"/>
      <c r="G59" s="14"/>
    </row>
    <row r="60" spans="1:7">
      <c r="D60" s="14"/>
      <c r="E60" s="14"/>
      <c r="F60" s="14"/>
      <c r="G60" s="14"/>
    </row>
    <row r="61" spans="1:7">
      <c r="D61" s="14"/>
      <c r="E61" s="14"/>
      <c r="F61" s="14"/>
      <c r="G61" s="14"/>
    </row>
    <row r="62" spans="1:7">
      <c r="D62" s="14"/>
      <c r="E62" s="14"/>
      <c r="F62" s="14"/>
      <c r="G62" s="14"/>
    </row>
    <row r="63" spans="1:7">
      <c r="D63" s="14"/>
      <c r="E63" s="14"/>
      <c r="F63" s="14"/>
      <c r="G63" s="14"/>
    </row>
    <row r="64" spans="1:7">
      <c r="D64" s="14"/>
      <c r="E64" s="14"/>
      <c r="F64" s="14"/>
      <c r="G64" s="14"/>
    </row>
    <row r="65" spans="4:7">
      <c r="D65" s="14"/>
      <c r="E65" s="14"/>
      <c r="F65" s="14"/>
      <c r="G65" s="14"/>
    </row>
    <row r="66" spans="4:7">
      <c r="D66" s="14"/>
      <c r="E66" s="14"/>
      <c r="F66" s="14"/>
      <c r="G66" s="14"/>
    </row>
    <row r="67" spans="4:7">
      <c r="D67" s="14"/>
      <c r="E67" s="14"/>
      <c r="F67" s="14"/>
      <c r="G67" s="14"/>
    </row>
    <row r="68" spans="4:7">
      <c r="D68" s="14"/>
      <c r="E68" s="14"/>
      <c r="F68" s="14"/>
      <c r="G68" s="14"/>
    </row>
    <row r="69" spans="4:7">
      <c r="D69" s="14"/>
      <c r="E69" s="14"/>
      <c r="F69" s="14"/>
      <c r="G69" s="14"/>
    </row>
    <row r="70" spans="4:7">
      <c r="D70" s="14"/>
      <c r="E70" s="14"/>
      <c r="F70" s="14"/>
      <c r="G70" s="14"/>
    </row>
    <row r="71" spans="4:7">
      <c r="D71" s="14"/>
      <c r="E71" s="14"/>
      <c r="F71" s="14"/>
      <c r="G71" s="14"/>
    </row>
    <row r="72" spans="4:7">
      <c r="D72" s="14"/>
      <c r="E72" s="14"/>
      <c r="F72" s="14"/>
      <c r="G72" s="14"/>
    </row>
    <row r="73" spans="4:7">
      <c r="D73" s="14"/>
      <c r="E73" s="14"/>
      <c r="F73" s="14"/>
      <c r="G73" s="14"/>
    </row>
    <row r="74" spans="4:7">
      <c r="D74" s="14"/>
      <c r="E74" s="14"/>
      <c r="F74" s="14"/>
      <c r="G74" s="14"/>
    </row>
    <row r="75" spans="4:7">
      <c r="D75" s="14"/>
      <c r="E75" s="14"/>
      <c r="F75" s="14"/>
      <c r="G75" s="14"/>
    </row>
    <row r="76" spans="4:7">
      <c r="D76" s="14"/>
      <c r="E76" s="14"/>
      <c r="F76" s="14"/>
      <c r="G76" s="14"/>
    </row>
    <row r="77" spans="4:7">
      <c r="D77" s="14"/>
      <c r="E77" s="14"/>
      <c r="F77" s="14"/>
      <c r="G77" s="14"/>
    </row>
    <row r="78" spans="4:7">
      <c r="D78" s="14"/>
      <c r="E78" s="14"/>
      <c r="F78" s="14"/>
      <c r="G78" s="14"/>
    </row>
    <row r="79" spans="4:7">
      <c r="D79" s="14"/>
      <c r="E79" s="14"/>
      <c r="F79" s="14"/>
      <c r="G79" s="14"/>
    </row>
    <row r="80" spans="4:7">
      <c r="D80" s="14"/>
      <c r="E80" s="14"/>
      <c r="F80" s="14"/>
      <c r="G80" s="14"/>
    </row>
    <row r="81" spans="4:7">
      <c r="D81" s="14"/>
      <c r="E81" s="14"/>
      <c r="F81" s="14"/>
      <c r="G81" s="14"/>
    </row>
    <row r="82" spans="4:7">
      <c r="D82" s="14"/>
      <c r="E82" s="14"/>
      <c r="F82" s="14"/>
      <c r="G82" s="14"/>
    </row>
    <row r="83" spans="4:7">
      <c r="D83" s="14"/>
      <c r="E83" s="14"/>
      <c r="F83" s="14"/>
      <c r="G83" s="14"/>
    </row>
    <row r="84" spans="4:7">
      <c r="D84" s="14"/>
      <c r="E84" s="14"/>
      <c r="F84" s="14"/>
      <c r="G84" s="14"/>
    </row>
    <row r="85" spans="4:7">
      <c r="D85" s="14"/>
      <c r="E85" s="14"/>
      <c r="F85" s="14"/>
      <c r="G85" s="14"/>
    </row>
    <row r="86" spans="4:7">
      <c r="D86" s="14"/>
      <c r="E86" s="14"/>
      <c r="F86" s="14"/>
      <c r="G86" s="14"/>
    </row>
    <row r="87" spans="4:7">
      <c r="D87" s="14"/>
      <c r="E87" s="14"/>
      <c r="F87" s="14"/>
      <c r="G87" s="14"/>
    </row>
    <row r="88" spans="4:7">
      <c r="D88" s="14"/>
      <c r="E88" s="14"/>
      <c r="F88" s="14"/>
      <c r="G88" s="14"/>
    </row>
    <row r="89" spans="4:7">
      <c r="D89" s="14"/>
      <c r="E89" s="14"/>
      <c r="F89" s="14"/>
      <c r="G89" s="14"/>
    </row>
    <row r="90" spans="4:7">
      <c r="D90" s="14"/>
      <c r="E90" s="14"/>
      <c r="F90" s="14"/>
      <c r="G90" s="14"/>
    </row>
    <row r="91" spans="4:7">
      <c r="D91" s="14"/>
      <c r="E91" s="14"/>
      <c r="F91" s="14"/>
      <c r="G91" s="14"/>
    </row>
    <row r="92" spans="4:7">
      <c r="D92" s="14"/>
      <c r="E92" s="14"/>
      <c r="F92" s="14"/>
      <c r="G92" s="14"/>
    </row>
    <row r="93" spans="4:7">
      <c r="D93" s="14"/>
      <c r="E93" s="14"/>
      <c r="F93" s="14"/>
      <c r="G93" s="14"/>
    </row>
    <row r="94" spans="4:7">
      <c r="D94" s="14"/>
      <c r="E94" s="14"/>
      <c r="F94" s="14"/>
      <c r="G94" s="14"/>
    </row>
    <row r="95" spans="4:7">
      <c r="D95" s="14"/>
      <c r="E95" s="14"/>
      <c r="F95" s="14"/>
      <c r="G95" s="14"/>
    </row>
    <row r="96" spans="4:7">
      <c r="D96" s="14"/>
      <c r="E96" s="14"/>
      <c r="F96" s="14"/>
      <c r="G96" s="14"/>
    </row>
    <row r="97" spans="4:7">
      <c r="D97" s="14"/>
      <c r="E97" s="14"/>
      <c r="F97" s="14"/>
      <c r="G97" s="14"/>
    </row>
    <row r="98" spans="4:7">
      <c r="D98" s="14"/>
      <c r="E98" s="14"/>
      <c r="F98" s="14"/>
      <c r="G98" s="14"/>
    </row>
    <row r="99" spans="4:7">
      <c r="D99" s="14"/>
      <c r="E99" s="14"/>
      <c r="F99" s="14"/>
      <c r="G99" s="14"/>
    </row>
    <row r="100" spans="4:7">
      <c r="D100" s="14"/>
      <c r="E100" s="14"/>
      <c r="F100" s="14"/>
      <c r="G100" s="14"/>
    </row>
    <row r="101" spans="4:7">
      <c r="D101" s="14"/>
      <c r="E101" s="14"/>
      <c r="F101" s="14"/>
      <c r="G101" s="14"/>
    </row>
    <row r="102" spans="4:7">
      <c r="D102" s="14"/>
      <c r="E102" s="14"/>
      <c r="F102" s="14"/>
      <c r="G102" s="14"/>
    </row>
    <row r="103" spans="4:7">
      <c r="D103" s="14"/>
      <c r="E103" s="14"/>
      <c r="F103" s="14"/>
      <c r="G103" s="14"/>
    </row>
    <row r="104" spans="4:7">
      <c r="D104" s="14"/>
      <c r="E104" s="14"/>
      <c r="F104" s="14"/>
      <c r="G104" s="14"/>
    </row>
    <row r="105" spans="4:7">
      <c r="D105" s="14"/>
      <c r="E105" s="14"/>
      <c r="F105" s="14"/>
      <c r="G105" s="14"/>
    </row>
    <row r="106" spans="4:7">
      <c r="D106" s="14"/>
      <c r="E106" s="14"/>
      <c r="F106" s="14"/>
      <c r="G106" s="14"/>
    </row>
    <row r="107" spans="4:7">
      <c r="D107" s="14"/>
      <c r="E107" s="14"/>
      <c r="F107" s="14"/>
      <c r="G107" s="14"/>
    </row>
    <row r="108" spans="4:7">
      <c r="D108" s="14"/>
      <c r="E108" s="14"/>
      <c r="F108" s="14"/>
      <c r="G108" s="14"/>
    </row>
    <row r="109" spans="4:7">
      <c r="D109" s="14"/>
      <c r="E109" s="14"/>
      <c r="F109" s="14"/>
      <c r="G109" s="14"/>
    </row>
    <row r="110" spans="4:7">
      <c r="D110" s="14"/>
      <c r="E110" s="14"/>
      <c r="F110" s="14"/>
      <c r="G110" s="14"/>
    </row>
    <row r="111" spans="4:7">
      <c r="D111" s="14"/>
      <c r="E111" s="14"/>
      <c r="F111" s="14"/>
      <c r="G111" s="14"/>
    </row>
    <row r="112" spans="4:7">
      <c r="D112" s="14"/>
      <c r="E112" s="14"/>
      <c r="F112" s="14"/>
      <c r="G112" s="14"/>
    </row>
    <row r="113" spans="4:7">
      <c r="D113" s="14"/>
      <c r="E113" s="14"/>
      <c r="F113" s="14"/>
      <c r="G113" s="14"/>
    </row>
    <row r="114" spans="4:7">
      <c r="D114" s="14"/>
      <c r="E114" s="14"/>
      <c r="F114" s="14"/>
      <c r="G114" s="14"/>
    </row>
    <row r="115" spans="4:7">
      <c r="D115" s="14"/>
      <c r="E115" s="14"/>
      <c r="F115" s="14"/>
      <c r="G115" s="14"/>
    </row>
    <row r="116" spans="4:7">
      <c r="D116" s="14"/>
      <c r="E116" s="14"/>
      <c r="F116" s="14"/>
      <c r="G116" s="14"/>
    </row>
    <row r="117" spans="4:7">
      <c r="D117" s="14"/>
      <c r="E117" s="14"/>
      <c r="F117" s="14"/>
      <c r="G117" s="14"/>
    </row>
    <row r="118" spans="4:7">
      <c r="D118" s="14"/>
      <c r="E118" s="14"/>
      <c r="F118" s="14"/>
      <c r="G118" s="14"/>
    </row>
    <row r="119" spans="4:7">
      <c r="D119" s="14"/>
      <c r="E119" s="14"/>
      <c r="F119" s="14"/>
      <c r="G119" s="14"/>
    </row>
    <row r="120" spans="4:7">
      <c r="D120" s="14"/>
      <c r="E120" s="14"/>
      <c r="F120" s="14"/>
      <c r="G120" s="14"/>
    </row>
    <row r="121" spans="4:7">
      <c r="D121" s="14"/>
      <c r="E121" s="14"/>
      <c r="F121" s="14"/>
      <c r="G121" s="14"/>
    </row>
    <row r="122" spans="4:7">
      <c r="D122" s="14"/>
      <c r="E122" s="14"/>
      <c r="F122" s="14"/>
      <c r="G122" s="14"/>
    </row>
    <row r="123" spans="4:7">
      <c r="D123" s="14"/>
      <c r="E123" s="14"/>
      <c r="F123" s="14"/>
      <c r="G123" s="14"/>
    </row>
    <row r="124" spans="4:7">
      <c r="D124" s="14"/>
      <c r="E124" s="14"/>
      <c r="F124" s="14"/>
      <c r="G124" s="14"/>
    </row>
    <row r="125" spans="4:7">
      <c r="D125" s="14"/>
      <c r="E125" s="14"/>
      <c r="F125" s="14"/>
      <c r="G125" s="14"/>
    </row>
    <row r="126" spans="4:7">
      <c r="D126" s="14"/>
      <c r="E126" s="14"/>
      <c r="F126" s="14"/>
      <c r="G126" s="14"/>
    </row>
    <row r="127" spans="4:7">
      <c r="D127" s="14"/>
      <c r="E127" s="14"/>
      <c r="F127" s="14"/>
      <c r="G127" s="14"/>
    </row>
    <row r="128" spans="4:7">
      <c r="D128" s="14"/>
      <c r="E128" s="14"/>
      <c r="F128" s="14"/>
      <c r="G128" s="14"/>
    </row>
    <row r="129" spans="4:7">
      <c r="D129" s="14"/>
      <c r="E129" s="14"/>
      <c r="F129" s="14"/>
      <c r="G129" s="14"/>
    </row>
    <row r="130" spans="4:7">
      <c r="D130" s="14"/>
      <c r="E130" s="14"/>
      <c r="F130" s="14"/>
      <c r="G130" s="14"/>
    </row>
    <row r="131" spans="4:7">
      <c r="D131" s="14"/>
      <c r="E131" s="14"/>
      <c r="F131" s="14"/>
      <c r="G131" s="14"/>
    </row>
    <row r="132" spans="4:7">
      <c r="D132" s="14"/>
      <c r="E132" s="14"/>
      <c r="F132" s="14"/>
      <c r="G132" s="14"/>
    </row>
    <row r="133" spans="4:7">
      <c r="D133" s="14"/>
      <c r="E133" s="14"/>
      <c r="F133" s="14"/>
      <c r="G133" s="14"/>
    </row>
    <row r="134" spans="4:7">
      <c r="D134" s="14"/>
      <c r="E134" s="14"/>
      <c r="F134" s="14"/>
      <c r="G134" s="14"/>
    </row>
    <row r="135" spans="4:7">
      <c r="D135" s="14"/>
      <c r="E135" s="14"/>
      <c r="F135" s="14"/>
      <c r="G135" s="14"/>
    </row>
    <row r="136" spans="4:7">
      <c r="D136" s="14"/>
      <c r="E136" s="14"/>
      <c r="F136" s="14"/>
      <c r="G136" s="14"/>
    </row>
    <row r="137" spans="4:7">
      <c r="D137" s="14"/>
      <c r="E137" s="14"/>
      <c r="F137" s="14"/>
      <c r="G137" s="14"/>
    </row>
    <row r="138" spans="4:7">
      <c r="D138" s="14"/>
      <c r="E138" s="14"/>
      <c r="F138" s="14"/>
      <c r="G138" s="14"/>
    </row>
    <row r="139" spans="4:7">
      <c r="D139" s="14"/>
      <c r="E139" s="14"/>
      <c r="F139" s="14"/>
      <c r="G139" s="14"/>
    </row>
    <row r="140" spans="4:7">
      <c r="D140" s="14"/>
      <c r="E140" s="14"/>
      <c r="F140" s="14"/>
      <c r="G140" s="14"/>
    </row>
    <row r="141" spans="4:7">
      <c r="D141" s="14"/>
      <c r="E141" s="14"/>
      <c r="F141" s="14"/>
      <c r="G141" s="14"/>
    </row>
    <row r="142" spans="4:7">
      <c r="D142" s="14"/>
      <c r="E142" s="14"/>
      <c r="F142" s="14"/>
      <c r="G142" s="14"/>
    </row>
    <row r="143" spans="4:7">
      <c r="D143" s="14"/>
      <c r="E143" s="14"/>
      <c r="F143" s="14"/>
      <c r="G143" s="14"/>
    </row>
    <row r="144" spans="4:7">
      <c r="D144" s="14"/>
      <c r="E144" s="14"/>
      <c r="F144" s="14"/>
      <c r="G144" s="14"/>
    </row>
    <row r="145" spans="4:7">
      <c r="D145" s="14"/>
      <c r="E145" s="14"/>
      <c r="F145" s="14"/>
      <c r="G145" s="14"/>
    </row>
    <row r="146" spans="4:7">
      <c r="D146" s="14"/>
      <c r="E146" s="14"/>
      <c r="F146" s="14"/>
      <c r="G146" s="14"/>
    </row>
    <row r="147" spans="4:7">
      <c r="D147" s="14"/>
      <c r="E147" s="14"/>
      <c r="F147" s="14"/>
      <c r="G147" s="14"/>
    </row>
    <row r="148" spans="4:7">
      <c r="D148" s="14"/>
      <c r="E148" s="14"/>
      <c r="F148" s="14"/>
      <c r="G148" s="14"/>
    </row>
    <row r="149" spans="4:7">
      <c r="D149" s="14"/>
      <c r="E149" s="14"/>
      <c r="F149" s="14"/>
      <c r="G149" s="14"/>
    </row>
    <row r="150" spans="4:7">
      <c r="D150" s="14"/>
      <c r="E150" s="14"/>
      <c r="F150" s="14"/>
      <c r="G150" s="14"/>
    </row>
    <row r="151" spans="4:7">
      <c r="D151" s="14"/>
      <c r="E151" s="14"/>
      <c r="F151" s="14"/>
      <c r="G151" s="14"/>
    </row>
    <row r="152" spans="4:7">
      <c r="D152" s="14"/>
      <c r="E152" s="14"/>
      <c r="F152" s="14"/>
      <c r="G152" s="14"/>
    </row>
    <row r="153" spans="4:7">
      <c r="D153" s="14"/>
      <c r="E153" s="14"/>
      <c r="F153" s="14"/>
      <c r="G153" s="14"/>
    </row>
    <row r="154" spans="4:7">
      <c r="D154" s="14"/>
      <c r="E154" s="14"/>
      <c r="F154" s="14"/>
      <c r="G154" s="14"/>
    </row>
    <row r="155" spans="4:7">
      <c r="D155" s="14"/>
      <c r="E155" s="14"/>
      <c r="F155" s="14"/>
      <c r="G155" s="14"/>
    </row>
    <row r="156" spans="4:7">
      <c r="D156" s="14"/>
      <c r="E156" s="14"/>
      <c r="F156" s="14"/>
      <c r="G156" s="14"/>
    </row>
    <row r="157" spans="4:7">
      <c r="D157" s="14"/>
      <c r="E157" s="14"/>
      <c r="F157" s="14"/>
      <c r="G157" s="14"/>
    </row>
    <row r="158" spans="4:7">
      <c r="D158" s="14"/>
      <c r="E158" s="14"/>
      <c r="F158" s="14"/>
      <c r="G158" s="14"/>
    </row>
    <row r="159" spans="4:7">
      <c r="D159" s="14"/>
      <c r="E159" s="14"/>
      <c r="F159" s="14"/>
      <c r="G159" s="14"/>
    </row>
    <row r="160" spans="4:7">
      <c r="D160" s="14"/>
      <c r="E160" s="14"/>
      <c r="F160" s="14"/>
      <c r="G160" s="14"/>
    </row>
    <row r="161" spans="4:7">
      <c r="D161" s="14"/>
      <c r="E161" s="14"/>
      <c r="F161" s="14"/>
      <c r="G161" s="14"/>
    </row>
    <row r="162" spans="4:7">
      <c r="D162" s="14"/>
      <c r="E162" s="14"/>
      <c r="F162" s="14"/>
      <c r="G162" s="14"/>
    </row>
    <row r="163" spans="4:7">
      <c r="D163" s="14"/>
      <c r="E163" s="14"/>
      <c r="F163" s="14"/>
      <c r="G163" s="14"/>
    </row>
    <row r="164" spans="4:7">
      <c r="D164" s="14"/>
      <c r="E164" s="14"/>
      <c r="F164" s="14"/>
      <c r="G164" s="14"/>
    </row>
    <row r="165" spans="4:7">
      <c r="D165" s="14"/>
      <c r="E165" s="14"/>
      <c r="F165" s="14"/>
      <c r="G165" s="14"/>
    </row>
    <row r="166" spans="4:7">
      <c r="D166" s="14"/>
      <c r="E166" s="14"/>
      <c r="F166" s="14"/>
      <c r="G166" s="14"/>
    </row>
  </sheetData>
  <sortState ref="A4:H42">
    <sortCondition ref="A4:A42"/>
    <sortCondition ref="B4:B42"/>
    <sortCondition ref="C4:C42"/>
  </sortState>
  <mergeCells count="3">
    <mergeCell ref="D3:E3"/>
    <mergeCell ref="F3:G3"/>
    <mergeCell ref="D2:G2"/>
  </mergeCells>
  <phoneticPr fontId="9" type="noConversion"/>
  <pageMargins left="0.7" right="0.7" top="0.75" bottom="0.75" header="0.3" footer="0.3"/>
  <ignoredErrors>
    <ignoredError sqref="F37:F52 F25:F30 F5:F21 F33" formula="1"/>
  </ignoredErrors>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AB188"/>
  <sheetViews>
    <sheetView topLeftCell="M1" workbookViewId="0">
      <selection activeCell="AB8" sqref="AB8"/>
    </sheetView>
  </sheetViews>
  <sheetFormatPr defaultColWidth="8.85546875" defaultRowHeight="12.75"/>
  <cols>
    <col min="2" max="2" width="5.7109375" bestFit="1" customWidth="1"/>
    <col min="3" max="3" width="5.140625" customWidth="1"/>
    <col min="4" max="5" width="12.28515625" customWidth="1"/>
    <col min="6" max="21" width="7.85546875" customWidth="1"/>
    <col min="22" max="22" width="19.140625" bestFit="1" customWidth="1"/>
    <col min="23" max="24" width="13.42578125" customWidth="1"/>
  </cols>
  <sheetData>
    <row r="1" spans="1:28" ht="16.5" customHeight="1" thickBot="1">
      <c r="A1" s="13" t="s">
        <v>141</v>
      </c>
      <c r="C1" s="12"/>
    </row>
    <row r="2" spans="1:28" ht="29.25" customHeight="1">
      <c r="A2" s="27" t="s">
        <v>82</v>
      </c>
      <c r="B2" s="28" t="s">
        <v>83</v>
      </c>
      <c r="C2" s="28" t="s">
        <v>84</v>
      </c>
      <c r="D2" s="38" t="s">
        <v>87</v>
      </c>
      <c r="E2" s="38" t="s">
        <v>88</v>
      </c>
      <c r="F2" s="93" t="s">
        <v>5</v>
      </c>
      <c r="G2" s="94"/>
      <c r="H2" s="94"/>
      <c r="I2" s="94"/>
      <c r="J2" s="94"/>
      <c r="K2" s="94"/>
      <c r="L2" s="94"/>
      <c r="M2" s="94"/>
      <c r="N2" s="94"/>
      <c r="O2" s="94"/>
      <c r="P2" s="94"/>
      <c r="Q2" s="94"/>
      <c r="R2" s="94"/>
      <c r="S2" s="94"/>
      <c r="T2" s="94"/>
      <c r="U2" s="95"/>
      <c r="V2" s="15"/>
      <c r="W2" s="16"/>
      <c r="X2" s="15"/>
      <c r="Y2" s="16"/>
      <c r="Z2" s="39"/>
    </row>
    <row r="3" spans="1:28" ht="40.5" customHeight="1" thickBot="1">
      <c r="A3" s="40"/>
      <c r="B3" s="41"/>
      <c r="C3" s="41"/>
      <c r="D3" s="41"/>
      <c r="E3" s="41"/>
      <c r="F3" s="40">
        <v>1</v>
      </c>
      <c r="G3" s="41">
        <v>2</v>
      </c>
      <c r="H3" s="41">
        <v>3</v>
      </c>
      <c r="I3" s="41">
        <v>4</v>
      </c>
      <c r="J3" s="41">
        <v>5</v>
      </c>
      <c r="K3" s="41">
        <v>6</v>
      </c>
      <c r="L3" s="41">
        <v>7</v>
      </c>
      <c r="M3" s="41">
        <v>8</v>
      </c>
      <c r="N3" s="41">
        <v>9</v>
      </c>
      <c r="O3" s="41">
        <v>10</v>
      </c>
      <c r="P3" s="41">
        <v>11</v>
      </c>
      <c r="Q3" s="41">
        <v>12</v>
      </c>
      <c r="R3" s="41">
        <v>13</v>
      </c>
      <c r="S3" s="41">
        <v>14</v>
      </c>
      <c r="T3" s="41">
        <v>15</v>
      </c>
      <c r="U3" s="48">
        <v>16</v>
      </c>
      <c r="V3" s="101" t="s">
        <v>6</v>
      </c>
      <c r="W3" s="42" t="s">
        <v>9</v>
      </c>
      <c r="X3" s="105" t="s">
        <v>150</v>
      </c>
      <c r="Y3" s="106" t="s">
        <v>7</v>
      </c>
      <c r="Z3" s="107" t="s">
        <v>8</v>
      </c>
    </row>
    <row r="4" spans="1:28">
      <c r="A4" s="15" t="s">
        <v>2</v>
      </c>
      <c r="B4" s="16" t="s">
        <v>96</v>
      </c>
      <c r="C4" s="16">
        <v>1</v>
      </c>
      <c r="D4" s="16" t="s">
        <v>91</v>
      </c>
      <c r="E4" s="16" t="s">
        <v>92</v>
      </c>
      <c r="F4" s="15">
        <v>30</v>
      </c>
      <c r="G4" s="16">
        <v>20</v>
      </c>
      <c r="H4" s="44">
        <v>30</v>
      </c>
      <c r="I4" s="44" t="s">
        <v>18</v>
      </c>
      <c r="J4" s="44" t="s">
        <v>18</v>
      </c>
      <c r="K4" s="44" t="s">
        <v>18</v>
      </c>
      <c r="L4" s="16">
        <v>5</v>
      </c>
      <c r="M4" s="16" t="s">
        <v>18</v>
      </c>
      <c r="N4" s="44" t="s">
        <v>18</v>
      </c>
      <c r="O4" s="44" t="s">
        <v>18</v>
      </c>
      <c r="P4" s="44" t="s">
        <v>18</v>
      </c>
      <c r="Q4" s="44" t="s">
        <v>18</v>
      </c>
      <c r="R4" s="44" t="s">
        <v>18</v>
      </c>
      <c r="S4" s="44" t="s">
        <v>18</v>
      </c>
      <c r="T4" s="44" t="s">
        <v>18</v>
      </c>
      <c r="U4" s="44" t="s">
        <v>18</v>
      </c>
      <c r="V4" s="35">
        <f>COUNTIF(F4:U4,0)</f>
        <v>0</v>
      </c>
      <c r="W4" s="16">
        <f>COUNTA(F4:U4)</f>
        <v>16</v>
      </c>
      <c r="X4" s="104">
        <f>(V4/W4)*100</f>
        <v>0</v>
      </c>
      <c r="Y4" s="25">
        <f>AVERAGE(X4:X7)</f>
        <v>0</v>
      </c>
      <c r="Z4" s="26">
        <f>AVERAGE(Y4:Y19)</f>
        <v>0.78125</v>
      </c>
      <c r="AA4" s="14"/>
      <c r="AB4" s="14"/>
    </row>
    <row r="5" spans="1:28">
      <c r="A5" s="17" t="s">
        <v>2</v>
      </c>
      <c r="B5" s="18" t="s">
        <v>96</v>
      </c>
      <c r="C5" s="18">
        <v>1</v>
      </c>
      <c r="D5" s="18" t="s">
        <v>93</v>
      </c>
      <c r="E5" s="18" t="s">
        <v>94</v>
      </c>
      <c r="F5" s="17">
        <v>25</v>
      </c>
      <c r="G5" s="18" t="s">
        <v>18</v>
      </c>
      <c r="H5" s="18" t="s">
        <v>18</v>
      </c>
      <c r="I5" s="45" t="s">
        <v>18</v>
      </c>
      <c r="J5" s="45" t="s">
        <v>18</v>
      </c>
      <c r="K5" s="45" t="s">
        <v>18</v>
      </c>
      <c r="L5" s="18">
        <v>30</v>
      </c>
      <c r="M5" s="18" t="s">
        <v>18</v>
      </c>
      <c r="N5" s="45" t="s">
        <v>18</v>
      </c>
      <c r="O5" s="45" t="s">
        <v>18</v>
      </c>
      <c r="P5" s="45" t="s">
        <v>18</v>
      </c>
      <c r="Q5" s="45" t="s">
        <v>18</v>
      </c>
      <c r="R5" s="45" t="s">
        <v>18</v>
      </c>
      <c r="S5" s="45" t="s">
        <v>18</v>
      </c>
      <c r="T5" s="45">
        <v>15</v>
      </c>
      <c r="U5" s="45" t="s">
        <v>18</v>
      </c>
      <c r="V5" s="36">
        <f>COUNTIF(F5:U5,0)</f>
        <v>0</v>
      </c>
      <c r="W5" s="18">
        <f t="shared" ref="W5:W84" si="0">COUNTA(F5:U5)</f>
        <v>16</v>
      </c>
      <c r="X5" s="102">
        <f t="shared" ref="X5:X84" si="1">(V5/W5)*100</f>
        <v>0</v>
      </c>
      <c r="Y5" s="19"/>
      <c r="Z5" s="20"/>
      <c r="AA5" s="14"/>
      <c r="AB5" s="14"/>
    </row>
    <row r="6" spans="1:28">
      <c r="A6" s="17" t="s">
        <v>2</v>
      </c>
      <c r="B6" s="18" t="s">
        <v>96</v>
      </c>
      <c r="C6" s="18">
        <v>1</v>
      </c>
      <c r="D6" s="18" t="s">
        <v>96</v>
      </c>
      <c r="E6" s="18" t="s">
        <v>95</v>
      </c>
      <c r="F6" s="17" t="s">
        <v>18</v>
      </c>
      <c r="G6" s="18" t="s">
        <v>18</v>
      </c>
      <c r="H6" s="18">
        <v>10</v>
      </c>
      <c r="I6" s="45" t="s">
        <v>18</v>
      </c>
      <c r="J6" s="45" t="s">
        <v>18</v>
      </c>
      <c r="K6" s="45" t="s">
        <v>18</v>
      </c>
      <c r="L6" s="45" t="s">
        <v>18</v>
      </c>
      <c r="M6" s="45" t="s">
        <v>18</v>
      </c>
      <c r="N6" s="45" t="s">
        <v>18</v>
      </c>
      <c r="O6" s="45" t="s">
        <v>18</v>
      </c>
      <c r="P6" s="45" t="s">
        <v>18</v>
      </c>
      <c r="Q6" s="18">
        <v>20</v>
      </c>
      <c r="R6" s="18">
        <v>10</v>
      </c>
      <c r="S6" s="45" t="s">
        <v>18</v>
      </c>
      <c r="T6" s="45" t="s">
        <v>18</v>
      </c>
      <c r="U6" s="18">
        <v>15</v>
      </c>
      <c r="V6" s="36">
        <f t="shared" ref="V6:V69" si="2">COUNTIF(F6:U6,0)</f>
        <v>0</v>
      </c>
      <c r="W6" s="18">
        <f t="shared" si="0"/>
        <v>16</v>
      </c>
      <c r="X6" s="102">
        <f t="shared" si="1"/>
        <v>0</v>
      </c>
      <c r="Y6" s="19"/>
      <c r="Z6" s="20"/>
      <c r="AA6" s="14"/>
      <c r="AB6" s="14"/>
    </row>
    <row r="7" spans="1:28">
      <c r="A7" s="17" t="s">
        <v>2</v>
      </c>
      <c r="B7" s="18" t="s">
        <v>96</v>
      </c>
      <c r="C7" s="18">
        <v>1</v>
      </c>
      <c r="D7" s="18" t="s">
        <v>98</v>
      </c>
      <c r="E7" s="18" t="s">
        <v>97</v>
      </c>
      <c r="F7" s="17" t="s">
        <v>18</v>
      </c>
      <c r="G7" s="18" t="s">
        <v>18</v>
      </c>
      <c r="H7" s="18" t="s">
        <v>18</v>
      </c>
      <c r="I7" s="45" t="s">
        <v>18</v>
      </c>
      <c r="J7" s="45" t="s">
        <v>18</v>
      </c>
      <c r="K7" s="45" t="s">
        <v>18</v>
      </c>
      <c r="L7" s="45" t="s">
        <v>18</v>
      </c>
      <c r="M7" s="45" t="s">
        <v>18</v>
      </c>
      <c r="N7" s="45" t="s">
        <v>18</v>
      </c>
      <c r="O7" s="45" t="s">
        <v>18</v>
      </c>
      <c r="P7" s="45" t="s">
        <v>18</v>
      </c>
      <c r="Q7" s="45" t="s">
        <v>18</v>
      </c>
      <c r="R7" s="45" t="s">
        <v>18</v>
      </c>
      <c r="S7" s="45" t="s">
        <v>18</v>
      </c>
      <c r="T7" s="45" t="s">
        <v>18</v>
      </c>
      <c r="U7" s="45" t="s">
        <v>18</v>
      </c>
      <c r="V7" s="36">
        <f t="shared" si="2"/>
        <v>0</v>
      </c>
      <c r="W7" s="18">
        <f t="shared" si="0"/>
        <v>16</v>
      </c>
      <c r="X7" s="102">
        <f t="shared" si="1"/>
        <v>0</v>
      </c>
      <c r="Y7" s="19"/>
      <c r="Z7" s="20"/>
      <c r="AA7" s="14"/>
      <c r="AB7" s="14"/>
    </row>
    <row r="8" spans="1:28">
      <c r="A8" s="17" t="s">
        <v>2</v>
      </c>
      <c r="B8" s="18" t="s">
        <v>96</v>
      </c>
      <c r="C8" s="18">
        <v>2</v>
      </c>
      <c r="D8" s="18" t="s">
        <v>92</v>
      </c>
      <c r="E8" s="18" t="s">
        <v>91</v>
      </c>
      <c r="F8" s="17">
        <v>20</v>
      </c>
      <c r="G8" s="18">
        <v>15</v>
      </c>
      <c r="H8" s="18">
        <v>10</v>
      </c>
      <c r="I8" s="18">
        <v>10</v>
      </c>
      <c r="J8" s="45" t="s">
        <v>18</v>
      </c>
      <c r="K8" s="45" t="s">
        <v>18</v>
      </c>
      <c r="L8" s="45" t="s">
        <v>18</v>
      </c>
      <c r="M8" s="45" t="s">
        <v>18</v>
      </c>
      <c r="N8" s="45" t="s">
        <v>18</v>
      </c>
      <c r="O8" s="45" t="s">
        <v>18</v>
      </c>
      <c r="P8" s="45" t="s">
        <v>18</v>
      </c>
      <c r="Q8" s="45" t="s">
        <v>18</v>
      </c>
      <c r="R8" s="45" t="s">
        <v>18</v>
      </c>
      <c r="S8" s="45" t="s">
        <v>18</v>
      </c>
      <c r="T8" s="45" t="s">
        <v>18</v>
      </c>
      <c r="U8" s="45" t="s">
        <v>18</v>
      </c>
      <c r="V8" s="36">
        <f t="shared" si="2"/>
        <v>0</v>
      </c>
      <c r="W8" s="18">
        <f t="shared" si="0"/>
        <v>16</v>
      </c>
      <c r="X8" s="102">
        <f t="shared" si="1"/>
        <v>0</v>
      </c>
      <c r="Y8" s="19">
        <f t="shared" ref="Y8" si="3">AVERAGE(X8:X11)</f>
        <v>0</v>
      </c>
      <c r="Z8" s="20"/>
      <c r="AA8" s="14"/>
      <c r="AB8" s="14"/>
    </row>
    <row r="9" spans="1:28">
      <c r="A9" s="17" t="s">
        <v>2</v>
      </c>
      <c r="B9" s="18" t="s">
        <v>96</v>
      </c>
      <c r="C9" s="18">
        <v>2</v>
      </c>
      <c r="D9" s="18" t="s">
        <v>94</v>
      </c>
      <c r="E9" s="18" t="s">
        <v>93</v>
      </c>
      <c r="F9" s="17">
        <v>5</v>
      </c>
      <c r="G9" s="18">
        <v>15</v>
      </c>
      <c r="H9" s="18" t="s">
        <v>18</v>
      </c>
      <c r="I9" s="18" t="s">
        <v>18</v>
      </c>
      <c r="J9" s="45" t="s">
        <v>18</v>
      </c>
      <c r="K9" s="45" t="s">
        <v>18</v>
      </c>
      <c r="L9" s="45" t="s">
        <v>18</v>
      </c>
      <c r="M9" s="45" t="s">
        <v>18</v>
      </c>
      <c r="N9" s="45" t="s">
        <v>18</v>
      </c>
      <c r="O9" s="45" t="s">
        <v>18</v>
      </c>
      <c r="P9" s="45" t="s">
        <v>18</v>
      </c>
      <c r="Q9" s="45" t="s">
        <v>18</v>
      </c>
      <c r="R9" s="45" t="s">
        <v>18</v>
      </c>
      <c r="S9" s="45" t="s">
        <v>18</v>
      </c>
      <c r="T9" s="45" t="s">
        <v>18</v>
      </c>
      <c r="U9" s="45" t="s">
        <v>18</v>
      </c>
      <c r="V9" s="36">
        <f t="shared" si="2"/>
        <v>0</v>
      </c>
      <c r="W9" s="18">
        <f t="shared" si="0"/>
        <v>16</v>
      </c>
      <c r="X9" s="102">
        <f t="shared" si="1"/>
        <v>0</v>
      </c>
      <c r="Y9" s="19"/>
      <c r="Z9" s="20"/>
      <c r="AA9" s="14"/>
      <c r="AB9" s="14"/>
    </row>
    <row r="10" spans="1:28">
      <c r="A10" s="17" t="s">
        <v>2</v>
      </c>
      <c r="B10" s="18" t="s">
        <v>96</v>
      </c>
      <c r="C10" s="18">
        <v>2</v>
      </c>
      <c r="D10" s="18" t="s">
        <v>95</v>
      </c>
      <c r="E10" s="18" t="s">
        <v>96</v>
      </c>
      <c r="F10" s="17">
        <v>20</v>
      </c>
      <c r="G10" s="18">
        <v>20</v>
      </c>
      <c r="H10" s="18">
        <v>15</v>
      </c>
      <c r="I10" s="18" t="s">
        <v>18</v>
      </c>
      <c r="J10" s="45" t="s">
        <v>18</v>
      </c>
      <c r="K10" s="45" t="s">
        <v>18</v>
      </c>
      <c r="L10" s="45" t="s">
        <v>18</v>
      </c>
      <c r="M10" s="45" t="s">
        <v>18</v>
      </c>
      <c r="N10" s="45" t="s">
        <v>18</v>
      </c>
      <c r="O10" s="45" t="s">
        <v>18</v>
      </c>
      <c r="P10" s="45" t="s">
        <v>18</v>
      </c>
      <c r="Q10" s="45" t="s">
        <v>18</v>
      </c>
      <c r="R10" s="45" t="s">
        <v>18</v>
      </c>
      <c r="S10" s="45" t="s">
        <v>18</v>
      </c>
      <c r="T10" s="45" t="s">
        <v>18</v>
      </c>
      <c r="U10" s="45" t="s">
        <v>18</v>
      </c>
      <c r="V10" s="36">
        <f t="shared" si="2"/>
        <v>0</v>
      </c>
      <c r="W10" s="18">
        <f t="shared" si="0"/>
        <v>16</v>
      </c>
      <c r="X10" s="102">
        <f t="shared" si="1"/>
        <v>0</v>
      </c>
      <c r="Y10" s="19"/>
      <c r="Z10" s="20"/>
      <c r="AA10" s="14"/>
      <c r="AB10" s="14"/>
    </row>
    <row r="11" spans="1:28">
      <c r="A11" s="17" t="s">
        <v>2</v>
      </c>
      <c r="B11" s="18" t="s">
        <v>96</v>
      </c>
      <c r="C11" s="18">
        <v>2</v>
      </c>
      <c r="D11" s="18" t="s">
        <v>97</v>
      </c>
      <c r="E11" s="18" t="s">
        <v>98</v>
      </c>
      <c r="F11" s="17">
        <v>20</v>
      </c>
      <c r="G11" s="18">
        <v>20</v>
      </c>
      <c r="H11" s="18">
        <v>15</v>
      </c>
      <c r="I11" s="18">
        <v>10</v>
      </c>
      <c r="J11" s="18">
        <v>10</v>
      </c>
      <c r="K11" s="45" t="s">
        <v>18</v>
      </c>
      <c r="L11" s="45" t="s">
        <v>18</v>
      </c>
      <c r="M11" s="45" t="s">
        <v>18</v>
      </c>
      <c r="N11" s="45" t="s">
        <v>18</v>
      </c>
      <c r="O11" s="45" t="s">
        <v>18</v>
      </c>
      <c r="P11" s="45" t="s">
        <v>18</v>
      </c>
      <c r="Q11" s="45" t="s">
        <v>18</v>
      </c>
      <c r="R11" s="45" t="s">
        <v>18</v>
      </c>
      <c r="S11" s="45" t="s">
        <v>18</v>
      </c>
      <c r="T11" s="45" t="s">
        <v>18</v>
      </c>
      <c r="U11" s="45" t="s">
        <v>18</v>
      </c>
      <c r="V11" s="36">
        <f t="shared" si="2"/>
        <v>0</v>
      </c>
      <c r="W11" s="18">
        <f t="shared" si="0"/>
        <v>16</v>
      </c>
      <c r="X11" s="102">
        <f t="shared" si="1"/>
        <v>0</v>
      </c>
      <c r="Y11" s="19"/>
      <c r="Z11" s="20"/>
      <c r="AA11" s="14"/>
      <c r="AB11" s="14"/>
    </row>
    <row r="12" spans="1:28">
      <c r="A12" s="17" t="s">
        <v>2</v>
      </c>
      <c r="B12" s="18" t="s">
        <v>96</v>
      </c>
      <c r="C12" s="18">
        <v>3</v>
      </c>
      <c r="D12" s="18" t="s">
        <v>91</v>
      </c>
      <c r="E12" s="18" t="s">
        <v>92</v>
      </c>
      <c r="F12" s="17" t="s">
        <v>18</v>
      </c>
      <c r="G12" s="18" t="s">
        <v>18</v>
      </c>
      <c r="H12" s="18" t="s">
        <v>18</v>
      </c>
      <c r="I12" s="18" t="s">
        <v>18</v>
      </c>
      <c r="J12" s="18" t="s">
        <v>18</v>
      </c>
      <c r="K12" s="18">
        <v>30</v>
      </c>
      <c r="L12" s="18" t="s">
        <v>18</v>
      </c>
      <c r="M12" s="45" t="s">
        <v>18</v>
      </c>
      <c r="N12" s="45" t="s">
        <v>18</v>
      </c>
      <c r="O12" s="45" t="s">
        <v>18</v>
      </c>
      <c r="P12" s="45" t="s">
        <v>18</v>
      </c>
      <c r="Q12" s="45" t="s">
        <v>18</v>
      </c>
      <c r="R12" s="18">
        <v>15</v>
      </c>
      <c r="S12" s="18">
        <v>5</v>
      </c>
      <c r="T12" s="45" t="s">
        <v>18</v>
      </c>
      <c r="U12" s="45" t="s">
        <v>18</v>
      </c>
      <c r="V12" s="36">
        <f t="shared" si="2"/>
        <v>0</v>
      </c>
      <c r="W12" s="18">
        <f t="shared" si="0"/>
        <v>16</v>
      </c>
      <c r="X12" s="102">
        <f t="shared" si="1"/>
        <v>0</v>
      </c>
      <c r="Y12" s="19">
        <f t="shared" ref="Y12" si="4">AVERAGE(X12:X15)</f>
        <v>0</v>
      </c>
      <c r="Z12" s="20"/>
      <c r="AA12" s="14"/>
      <c r="AB12" s="14"/>
    </row>
    <row r="13" spans="1:28">
      <c r="A13" s="17" t="s">
        <v>2</v>
      </c>
      <c r="B13" s="18" t="s">
        <v>96</v>
      </c>
      <c r="C13" s="18">
        <v>3</v>
      </c>
      <c r="D13" s="18" t="s">
        <v>93</v>
      </c>
      <c r="E13" s="18" t="s">
        <v>94</v>
      </c>
      <c r="F13" s="17" t="s">
        <v>18</v>
      </c>
      <c r="G13" s="18" t="s">
        <v>18</v>
      </c>
      <c r="H13" s="18" t="s">
        <v>18</v>
      </c>
      <c r="I13" s="18" t="s">
        <v>18</v>
      </c>
      <c r="J13" s="18" t="s">
        <v>18</v>
      </c>
      <c r="K13" s="18" t="s">
        <v>18</v>
      </c>
      <c r="L13" s="18" t="s">
        <v>18</v>
      </c>
      <c r="M13" s="45" t="s">
        <v>18</v>
      </c>
      <c r="N13" s="45" t="s">
        <v>18</v>
      </c>
      <c r="O13" s="45" t="s">
        <v>18</v>
      </c>
      <c r="P13" s="45" t="s">
        <v>18</v>
      </c>
      <c r="Q13" s="45" t="s">
        <v>18</v>
      </c>
      <c r="R13" s="45" t="s">
        <v>18</v>
      </c>
      <c r="S13" s="45" t="s">
        <v>18</v>
      </c>
      <c r="T13" s="45" t="s">
        <v>18</v>
      </c>
      <c r="U13" s="45" t="s">
        <v>18</v>
      </c>
      <c r="V13" s="36">
        <f t="shared" si="2"/>
        <v>0</v>
      </c>
      <c r="W13" s="18">
        <f t="shared" si="0"/>
        <v>16</v>
      </c>
      <c r="X13" s="102">
        <f t="shared" si="1"/>
        <v>0</v>
      </c>
      <c r="Y13" s="19"/>
      <c r="Z13" s="20"/>
      <c r="AA13" s="14"/>
      <c r="AB13" s="14"/>
    </row>
    <row r="14" spans="1:28">
      <c r="A14" s="17" t="s">
        <v>2</v>
      </c>
      <c r="B14" s="18" t="s">
        <v>96</v>
      </c>
      <c r="C14" s="18">
        <v>3</v>
      </c>
      <c r="D14" s="18" t="s">
        <v>96</v>
      </c>
      <c r="E14" s="18" t="s">
        <v>95</v>
      </c>
      <c r="F14" s="17" t="s">
        <v>18</v>
      </c>
      <c r="G14" s="18" t="s">
        <v>18</v>
      </c>
      <c r="H14" s="18" t="s">
        <v>18</v>
      </c>
      <c r="I14" s="18" t="s">
        <v>18</v>
      </c>
      <c r="J14" s="18" t="s">
        <v>18</v>
      </c>
      <c r="K14" s="18" t="s">
        <v>18</v>
      </c>
      <c r="L14" s="18">
        <v>20</v>
      </c>
      <c r="M14" s="18" t="s">
        <v>18</v>
      </c>
      <c r="N14" s="45" t="s">
        <v>18</v>
      </c>
      <c r="O14" s="45" t="s">
        <v>18</v>
      </c>
      <c r="P14" s="45" t="s">
        <v>18</v>
      </c>
      <c r="Q14" s="45" t="s">
        <v>18</v>
      </c>
      <c r="R14" s="45" t="s">
        <v>18</v>
      </c>
      <c r="S14" s="45" t="s">
        <v>18</v>
      </c>
      <c r="T14" s="45" t="s">
        <v>18</v>
      </c>
      <c r="U14" s="45" t="s">
        <v>18</v>
      </c>
      <c r="V14" s="36">
        <f t="shared" si="2"/>
        <v>0</v>
      </c>
      <c r="W14" s="18">
        <f t="shared" si="0"/>
        <v>16</v>
      </c>
      <c r="X14" s="102">
        <f t="shared" si="1"/>
        <v>0</v>
      </c>
      <c r="Y14" s="19"/>
      <c r="Z14" s="20"/>
      <c r="AA14" s="14"/>
      <c r="AB14" s="14"/>
    </row>
    <row r="15" spans="1:28">
      <c r="A15" s="17" t="s">
        <v>2</v>
      </c>
      <c r="B15" s="18" t="s">
        <v>96</v>
      </c>
      <c r="C15" s="18">
        <v>3</v>
      </c>
      <c r="D15" s="18" t="s">
        <v>98</v>
      </c>
      <c r="E15" s="18" t="s">
        <v>97</v>
      </c>
      <c r="F15" s="17" t="s">
        <v>18</v>
      </c>
      <c r="G15" s="18" t="s">
        <v>18</v>
      </c>
      <c r="H15" s="18" t="s">
        <v>18</v>
      </c>
      <c r="I15" s="18" t="s">
        <v>18</v>
      </c>
      <c r="J15" s="18" t="s">
        <v>18</v>
      </c>
      <c r="K15" s="18" t="s">
        <v>18</v>
      </c>
      <c r="L15" s="18" t="s">
        <v>18</v>
      </c>
      <c r="M15" s="18">
        <v>20</v>
      </c>
      <c r="N15" s="45" t="s">
        <v>18</v>
      </c>
      <c r="O15" s="45" t="s">
        <v>18</v>
      </c>
      <c r="P15" s="45" t="s">
        <v>18</v>
      </c>
      <c r="Q15" s="45" t="s">
        <v>18</v>
      </c>
      <c r="R15" s="45" t="s">
        <v>18</v>
      </c>
      <c r="S15" s="45" t="s">
        <v>18</v>
      </c>
      <c r="T15" s="45" t="s">
        <v>18</v>
      </c>
      <c r="U15" s="45" t="s">
        <v>18</v>
      </c>
      <c r="V15" s="36">
        <f t="shared" si="2"/>
        <v>0</v>
      </c>
      <c r="W15" s="18">
        <f t="shared" si="0"/>
        <v>16</v>
      </c>
      <c r="X15" s="102">
        <f t="shared" si="1"/>
        <v>0</v>
      </c>
      <c r="Y15" s="19"/>
      <c r="Z15" s="20"/>
      <c r="AA15" s="14"/>
      <c r="AB15" s="14"/>
    </row>
    <row r="16" spans="1:28">
      <c r="A16" s="17" t="s">
        <v>2</v>
      </c>
      <c r="B16" s="18" t="s">
        <v>96</v>
      </c>
      <c r="C16" s="18">
        <v>4</v>
      </c>
      <c r="D16" s="18" t="s">
        <v>92</v>
      </c>
      <c r="E16" s="18" t="s">
        <v>91</v>
      </c>
      <c r="F16" s="17" t="s">
        <v>18</v>
      </c>
      <c r="G16" s="18">
        <v>30</v>
      </c>
      <c r="H16" s="18" t="s">
        <v>18</v>
      </c>
      <c r="I16" s="18" t="s">
        <v>18</v>
      </c>
      <c r="J16" s="18" t="s">
        <v>18</v>
      </c>
      <c r="K16" s="18">
        <v>20</v>
      </c>
      <c r="L16" s="45" t="s">
        <v>18</v>
      </c>
      <c r="M16" s="45" t="s">
        <v>18</v>
      </c>
      <c r="N16" s="45" t="s">
        <v>18</v>
      </c>
      <c r="O16" s="45" t="s">
        <v>18</v>
      </c>
      <c r="P16" s="45" t="s">
        <v>18</v>
      </c>
      <c r="Q16" s="45" t="s">
        <v>18</v>
      </c>
      <c r="R16" s="45" t="s">
        <v>18</v>
      </c>
      <c r="S16" s="18" t="s">
        <v>18</v>
      </c>
      <c r="T16" s="45" t="s">
        <v>18</v>
      </c>
      <c r="U16" s="45" t="s">
        <v>18</v>
      </c>
      <c r="V16" s="36">
        <f t="shared" si="2"/>
        <v>0</v>
      </c>
      <c r="W16" s="18">
        <f t="shared" si="0"/>
        <v>16</v>
      </c>
      <c r="X16" s="102">
        <f t="shared" si="1"/>
        <v>0</v>
      </c>
      <c r="Y16" s="19">
        <f t="shared" ref="Y16" si="5">AVERAGE(X16:X19)</f>
        <v>3.125</v>
      </c>
      <c r="Z16" s="20"/>
      <c r="AA16" s="14"/>
      <c r="AB16" s="14"/>
    </row>
    <row r="17" spans="1:28">
      <c r="A17" s="17" t="s">
        <v>2</v>
      </c>
      <c r="B17" s="18" t="s">
        <v>96</v>
      </c>
      <c r="C17" s="18">
        <v>4</v>
      </c>
      <c r="D17" s="18" t="s">
        <v>94</v>
      </c>
      <c r="E17" s="18" t="s">
        <v>93</v>
      </c>
      <c r="F17" s="17" t="s">
        <v>18</v>
      </c>
      <c r="G17" s="18" t="s">
        <v>18</v>
      </c>
      <c r="H17" s="18" t="s">
        <v>18</v>
      </c>
      <c r="I17" s="18" t="s">
        <v>18</v>
      </c>
      <c r="J17" s="18" t="s">
        <v>18</v>
      </c>
      <c r="K17" s="18">
        <v>15</v>
      </c>
      <c r="L17" s="18">
        <v>0</v>
      </c>
      <c r="M17" s="45" t="s">
        <v>18</v>
      </c>
      <c r="N17" s="18">
        <v>5</v>
      </c>
      <c r="O17" s="18">
        <v>0</v>
      </c>
      <c r="P17" s="45" t="s">
        <v>18</v>
      </c>
      <c r="Q17" s="45" t="s">
        <v>18</v>
      </c>
      <c r="R17" s="45" t="s">
        <v>18</v>
      </c>
      <c r="S17" s="45" t="s">
        <v>18</v>
      </c>
      <c r="T17" s="45" t="s">
        <v>18</v>
      </c>
      <c r="U17" s="45" t="s">
        <v>18</v>
      </c>
      <c r="V17" s="36">
        <f t="shared" si="2"/>
        <v>2</v>
      </c>
      <c r="W17" s="18">
        <f t="shared" si="0"/>
        <v>16</v>
      </c>
      <c r="X17" s="102">
        <f t="shared" si="1"/>
        <v>12.5</v>
      </c>
      <c r="Y17" s="19"/>
      <c r="Z17" s="20"/>
      <c r="AA17" s="14"/>
      <c r="AB17" s="14"/>
    </row>
    <row r="18" spans="1:28">
      <c r="A18" s="17" t="s">
        <v>2</v>
      </c>
      <c r="B18" s="18" t="s">
        <v>96</v>
      </c>
      <c r="C18" s="18">
        <v>4</v>
      </c>
      <c r="D18" s="18" t="s">
        <v>95</v>
      </c>
      <c r="E18" s="18" t="s">
        <v>96</v>
      </c>
      <c r="F18" s="17" t="s">
        <v>18</v>
      </c>
      <c r="G18" s="18" t="s">
        <v>18</v>
      </c>
      <c r="H18" s="18" t="s">
        <v>18</v>
      </c>
      <c r="I18" s="18" t="s">
        <v>18</v>
      </c>
      <c r="J18" s="18" t="s">
        <v>18</v>
      </c>
      <c r="K18" s="18" t="s">
        <v>18</v>
      </c>
      <c r="L18" s="18" t="s">
        <v>18</v>
      </c>
      <c r="M18" s="45" t="s">
        <v>18</v>
      </c>
      <c r="N18" s="45" t="s">
        <v>18</v>
      </c>
      <c r="O18" s="45" t="s">
        <v>18</v>
      </c>
      <c r="P18" s="45" t="s">
        <v>18</v>
      </c>
      <c r="Q18" s="45" t="s">
        <v>18</v>
      </c>
      <c r="R18" s="45" t="s">
        <v>18</v>
      </c>
      <c r="S18" s="45" t="s">
        <v>18</v>
      </c>
      <c r="T18" s="45" t="s">
        <v>18</v>
      </c>
      <c r="U18" s="45" t="s">
        <v>18</v>
      </c>
      <c r="V18" s="36">
        <f t="shared" si="2"/>
        <v>0</v>
      </c>
      <c r="W18" s="18">
        <f t="shared" si="0"/>
        <v>16</v>
      </c>
      <c r="X18" s="102">
        <f t="shared" si="1"/>
        <v>0</v>
      </c>
      <c r="Y18" s="19"/>
      <c r="Z18" s="20"/>
      <c r="AA18" s="14"/>
      <c r="AB18" s="14"/>
    </row>
    <row r="19" spans="1:28">
      <c r="A19" s="17" t="s">
        <v>2</v>
      </c>
      <c r="B19" s="18" t="s">
        <v>96</v>
      </c>
      <c r="C19" s="18">
        <v>4</v>
      </c>
      <c r="D19" s="18" t="s">
        <v>97</v>
      </c>
      <c r="E19" s="18" t="s">
        <v>98</v>
      </c>
      <c r="F19" s="17" t="s">
        <v>18</v>
      </c>
      <c r="G19" s="18" t="s">
        <v>18</v>
      </c>
      <c r="H19" s="18">
        <v>10</v>
      </c>
      <c r="I19" s="18">
        <v>10</v>
      </c>
      <c r="J19" s="18" t="s">
        <v>18</v>
      </c>
      <c r="K19" s="18" t="s">
        <v>18</v>
      </c>
      <c r="L19" s="18" t="s">
        <v>18</v>
      </c>
      <c r="M19" s="45" t="s">
        <v>18</v>
      </c>
      <c r="N19" s="45" t="s">
        <v>18</v>
      </c>
      <c r="O19" s="45" t="s">
        <v>18</v>
      </c>
      <c r="P19" s="45" t="s">
        <v>18</v>
      </c>
      <c r="Q19" s="45" t="s">
        <v>18</v>
      </c>
      <c r="R19" s="45" t="s">
        <v>18</v>
      </c>
      <c r="S19" s="45" t="s">
        <v>18</v>
      </c>
      <c r="T19" s="45" t="s">
        <v>18</v>
      </c>
      <c r="U19" s="45" t="s">
        <v>18</v>
      </c>
      <c r="V19" s="36">
        <f t="shared" si="2"/>
        <v>0</v>
      </c>
      <c r="W19" s="18">
        <f t="shared" si="0"/>
        <v>16</v>
      </c>
      <c r="X19" s="102">
        <f t="shared" si="1"/>
        <v>0</v>
      </c>
      <c r="Y19" s="19"/>
      <c r="Z19" s="20"/>
      <c r="AA19" s="14"/>
      <c r="AB19" s="14"/>
    </row>
    <row r="20" spans="1:28">
      <c r="A20" s="17" t="s">
        <v>2</v>
      </c>
      <c r="B20" s="18" t="s">
        <v>85</v>
      </c>
      <c r="C20" s="18">
        <v>1</v>
      </c>
      <c r="D20" s="18" t="s">
        <v>92</v>
      </c>
      <c r="E20" s="18" t="s">
        <v>91</v>
      </c>
      <c r="F20" s="17" t="s">
        <v>18</v>
      </c>
      <c r="G20" s="18">
        <v>30</v>
      </c>
      <c r="H20" s="18">
        <v>30</v>
      </c>
      <c r="I20" s="18" t="s">
        <v>18</v>
      </c>
      <c r="J20" s="18" t="s">
        <v>18</v>
      </c>
      <c r="K20" s="18" t="s">
        <v>18</v>
      </c>
      <c r="L20" s="18" t="s">
        <v>18</v>
      </c>
      <c r="M20" s="18" t="s">
        <v>18</v>
      </c>
      <c r="N20" s="18" t="s">
        <v>18</v>
      </c>
      <c r="O20" s="18">
        <v>20</v>
      </c>
      <c r="P20" s="18">
        <v>30</v>
      </c>
      <c r="Q20" s="18">
        <v>5</v>
      </c>
      <c r="R20" s="18">
        <v>5</v>
      </c>
      <c r="S20" s="18" t="s">
        <v>18</v>
      </c>
      <c r="T20" s="18" t="s">
        <v>18</v>
      </c>
      <c r="U20" s="18">
        <v>10</v>
      </c>
      <c r="V20" s="36">
        <f t="shared" si="2"/>
        <v>0</v>
      </c>
      <c r="W20" s="18">
        <f t="shared" si="0"/>
        <v>16</v>
      </c>
      <c r="X20" s="102">
        <f t="shared" si="1"/>
        <v>0</v>
      </c>
      <c r="Y20" s="19">
        <f t="shared" ref="Y20" si="6">AVERAGE(X20:X23)</f>
        <v>0</v>
      </c>
      <c r="Z20" s="20">
        <f t="shared" ref="Z20" si="7">AVERAGE(Y20:Y35)</f>
        <v>2.34375</v>
      </c>
      <c r="AA20" s="14"/>
      <c r="AB20" s="14"/>
    </row>
    <row r="21" spans="1:28">
      <c r="A21" s="17" t="s">
        <v>2</v>
      </c>
      <c r="B21" s="18" t="s">
        <v>85</v>
      </c>
      <c r="C21" s="18">
        <v>1</v>
      </c>
      <c r="D21" s="18" t="s">
        <v>93</v>
      </c>
      <c r="E21" s="18" t="s">
        <v>94</v>
      </c>
      <c r="F21" s="17">
        <v>20</v>
      </c>
      <c r="G21" s="18" t="s">
        <v>18</v>
      </c>
      <c r="H21" s="18">
        <v>20</v>
      </c>
      <c r="I21" s="18" t="s">
        <v>18</v>
      </c>
      <c r="J21" s="18">
        <v>10</v>
      </c>
      <c r="K21" s="18" t="s">
        <v>18</v>
      </c>
      <c r="L21" s="18" t="s">
        <v>18</v>
      </c>
      <c r="M21" s="18">
        <v>30</v>
      </c>
      <c r="N21" s="18" t="s">
        <v>18</v>
      </c>
      <c r="O21" s="18">
        <v>25</v>
      </c>
      <c r="P21" s="18" t="s">
        <v>18</v>
      </c>
      <c r="Q21" s="18" t="s">
        <v>18</v>
      </c>
      <c r="R21" s="18">
        <v>30</v>
      </c>
      <c r="S21" s="18">
        <v>25</v>
      </c>
      <c r="T21" s="18" t="s">
        <v>18</v>
      </c>
      <c r="U21" s="18">
        <v>25</v>
      </c>
      <c r="V21" s="36">
        <f t="shared" si="2"/>
        <v>0</v>
      </c>
      <c r="W21" s="18">
        <f t="shared" si="0"/>
        <v>16</v>
      </c>
      <c r="X21" s="102">
        <f t="shared" si="1"/>
        <v>0</v>
      </c>
      <c r="Y21" s="19"/>
      <c r="Z21" s="20"/>
      <c r="AA21" s="14"/>
      <c r="AB21" s="14"/>
    </row>
    <row r="22" spans="1:28">
      <c r="A22" s="17" t="s">
        <v>2</v>
      </c>
      <c r="B22" s="18" t="s">
        <v>85</v>
      </c>
      <c r="C22" s="18">
        <v>1</v>
      </c>
      <c r="D22" s="18" t="s">
        <v>96</v>
      </c>
      <c r="E22" s="18" t="s">
        <v>95</v>
      </c>
      <c r="F22" s="17">
        <v>10</v>
      </c>
      <c r="G22" s="18">
        <v>15</v>
      </c>
      <c r="H22" s="18" t="s">
        <v>18</v>
      </c>
      <c r="I22" s="18">
        <v>5</v>
      </c>
      <c r="J22" s="18">
        <v>20</v>
      </c>
      <c r="K22" s="18">
        <v>15</v>
      </c>
      <c r="L22" s="18" t="s">
        <v>18</v>
      </c>
      <c r="M22" s="18">
        <v>30</v>
      </c>
      <c r="N22" s="18" t="s">
        <v>18</v>
      </c>
      <c r="O22" s="18" t="s">
        <v>18</v>
      </c>
      <c r="P22" s="18" t="s">
        <v>18</v>
      </c>
      <c r="Q22" s="18">
        <v>15</v>
      </c>
      <c r="R22" s="18" t="s">
        <v>18</v>
      </c>
      <c r="S22" s="18" t="s">
        <v>18</v>
      </c>
      <c r="T22" s="18" t="s">
        <v>18</v>
      </c>
      <c r="U22" s="18" t="s">
        <v>18</v>
      </c>
      <c r="V22" s="36">
        <f t="shared" si="2"/>
        <v>0</v>
      </c>
      <c r="W22" s="18">
        <f t="shared" si="0"/>
        <v>16</v>
      </c>
      <c r="X22" s="102">
        <f t="shared" si="1"/>
        <v>0</v>
      </c>
      <c r="Y22" s="19"/>
      <c r="Z22" s="20"/>
      <c r="AA22" s="14"/>
      <c r="AB22" s="14"/>
    </row>
    <row r="23" spans="1:28">
      <c r="A23" s="17" t="s">
        <v>2</v>
      </c>
      <c r="B23" s="18" t="s">
        <v>85</v>
      </c>
      <c r="C23" s="18">
        <v>1</v>
      </c>
      <c r="D23" s="18" t="s">
        <v>97</v>
      </c>
      <c r="E23" s="18" t="s">
        <v>98</v>
      </c>
      <c r="F23" s="17" t="s">
        <v>18</v>
      </c>
      <c r="G23" s="18" t="s">
        <v>18</v>
      </c>
      <c r="H23" s="18" t="s">
        <v>18</v>
      </c>
      <c r="I23" s="18" t="s">
        <v>18</v>
      </c>
      <c r="J23" s="18" t="s">
        <v>18</v>
      </c>
      <c r="K23" s="18" t="s">
        <v>18</v>
      </c>
      <c r="L23" s="18">
        <v>20</v>
      </c>
      <c r="M23" s="18" t="s">
        <v>18</v>
      </c>
      <c r="N23" s="18" t="s">
        <v>18</v>
      </c>
      <c r="O23" s="18">
        <v>20</v>
      </c>
      <c r="P23" s="18" t="s">
        <v>18</v>
      </c>
      <c r="Q23" s="18" t="s">
        <v>18</v>
      </c>
      <c r="R23" s="18" t="s">
        <v>18</v>
      </c>
      <c r="S23" s="18">
        <v>15</v>
      </c>
      <c r="T23" s="18">
        <v>25</v>
      </c>
      <c r="U23" s="18">
        <v>20</v>
      </c>
      <c r="V23" s="36">
        <f t="shared" si="2"/>
        <v>0</v>
      </c>
      <c r="W23" s="18">
        <f t="shared" si="0"/>
        <v>16</v>
      </c>
      <c r="X23" s="102">
        <f t="shared" si="1"/>
        <v>0</v>
      </c>
      <c r="Y23" s="19"/>
      <c r="Z23" s="20"/>
      <c r="AA23" s="14"/>
      <c r="AB23" s="14"/>
    </row>
    <row r="24" spans="1:28">
      <c r="A24" s="17" t="s">
        <v>2</v>
      </c>
      <c r="B24" s="18" t="s">
        <v>85</v>
      </c>
      <c r="C24" s="18">
        <v>2</v>
      </c>
      <c r="D24" s="18" t="s">
        <v>91</v>
      </c>
      <c r="E24" s="18" t="s">
        <v>92</v>
      </c>
      <c r="F24" s="17" t="s">
        <v>18</v>
      </c>
      <c r="G24" s="18" t="s">
        <v>18</v>
      </c>
      <c r="H24" s="18" t="s">
        <v>18</v>
      </c>
      <c r="I24" s="18" t="s">
        <v>18</v>
      </c>
      <c r="J24" s="18" t="s">
        <v>18</v>
      </c>
      <c r="K24" s="18">
        <v>30</v>
      </c>
      <c r="L24" s="18" t="s">
        <v>18</v>
      </c>
      <c r="M24" s="18">
        <v>5</v>
      </c>
      <c r="N24" s="18">
        <v>10</v>
      </c>
      <c r="O24" s="18" t="s">
        <v>18</v>
      </c>
      <c r="P24" s="18">
        <v>5</v>
      </c>
      <c r="Q24" s="18" t="s">
        <v>18</v>
      </c>
      <c r="R24" s="18" t="s">
        <v>18</v>
      </c>
      <c r="S24" s="18">
        <v>5</v>
      </c>
      <c r="T24" s="18">
        <v>5</v>
      </c>
      <c r="U24" s="18" t="s">
        <v>18</v>
      </c>
      <c r="V24" s="36">
        <f t="shared" si="2"/>
        <v>0</v>
      </c>
      <c r="W24" s="18">
        <f t="shared" si="0"/>
        <v>16</v>
      </c>
      <c r="X24" s="102">
        <f t="shared" si="1"/>
        <v>0</v>
      </c>
      <c r="Y24" s="19">
        <f t="shared" ref="Y24" si="8">AVERAGE(X24:X27)</f>
        <v>1.5625</v>
      </c>
      <c r="Z24" s="20"/>
      <c r="AA24" s="14"/>
      <c r="AB24" s="14"/>
    </row>
    <row r="25" spans="1:28">
      <c r="A25" s="17" t="s">
        <v>2</v>
      </c>
      <c r="B25" s="18" t="s">
        <v>85</v>
      </c>
      <c r="C25" s="18">
        <v>2</v>
      </c>
      <c r="D25" s="18" t="s">
        <v>93</v>
      </c>
      <c r="E25" s="18" t="s">
        <v>94</v>
      </c>
      <c r="F25" s="17">
        <v>10</v>
      </c>
      <c r="G25" s="18" t="s">
        <v>18</v>
      </c>
      <c r="H25" s="18">
        <v>0</v>
      </c>
      <c r="I25" s="18">
        <v>25</v>
      </c>
      <c r="J25" s="18" t="s">
        <v>18</v>
      </c>
      <c r="K25" s="18" t="s">
        <v>18</v>
      </c>
      <c r="L25" s="18">
        <v>20</v>
      </c>
      <c r="M25" s="18" t="s">
        <v>18</v>
      </c>
      <c r="N25" s="18" t="s">
        <v>18</v>
      </c>
      <c r="O25" s="18" t="s">
        <v>18</v>
      </c>
      <c r="P25" s="18">
        <v>5</v>
      </c>
      <c r="Q25" s="18" t="s">
        <v>18</v>
      </c>
      <c r="R25" s="18" t="s">
        <v>18</v>
      </c>
      <c r="S25" s="18" t="s">
        <v>18</v>
      </c>
      <c r="T25" s="18">
        <v>10</v>
      </c>
      <c r="U25" s="18" t="s">
        <v>18</v>
      </c>
      <c r="V25" s="36">
        <f t="shared" si="2"/>
        <v>1</v>
      </c>
      <c r="W25" s="18">
        <f t="shared" si="0"/>
        <v>16</v>
      </c>
      <c r="X25" s="102">
        <f t="shared" si="1"/>
        <v>6.25</v>
      </c>
      <c r="Y25" s="19"/>
      <c r="Z25" s="20"/>
      <c r="AA25" s="14"/>
      <c r="AB25" s="14"/>
    </row>
    <row r="26" spans="1:28">
      <c r="A26" s="17" t="s">
        <v>2</v>
      </c>
      <c r="B26" s="18" t="s">
        <v>85</v>
      </c>
      <c r="C26" s="18">
        <v>2</v>
      </c>
      <c r="D26" s="18" t="s">
        <v>96</v>
      </c>
      <c r="E26" s="18" t="s">
        <v>95</v>
      </c>
      <c r="F26" s="17" t="s">
        <v>18</v>
      </c>
      <c r="G26" s="18" t="s">
        <v>18</v>
      </c>
      <c r="H26" s="18" t="s">
        <v>18</v>
      </c>
      <c r="I26" s="18" t="s">
        <v>18</v>
      </c>
      <c r="J26" s="18">
        <v>20</v>
      </c>
      <c r="K26" s="18" t="s">
        <v>18</v>
      </c>
      <c r="L26" s="18">
        <v>25</v>
      </c>
      <c r="M26" s="18">
        <v>5</v>
      </c>
      <c r="N26" s="18" t="s">
        <v>18</v>
      </c>
      <c r="O26" s="18" t="s">
        <v>18</v>
      </c>
      <c r="P26" s="18">
        <v>25</v>
      </c>
      <c r="Q26" s="18" t="s">
        <v>18</v>
      </c>
      <c r="R26" s="18">
        <v>20</v>
      </c>
      <c r="S26" s="18" t="s">
        <v>18</v>
      </c>
      <c r="T26" s="18" t="s">
        <v>18</v>
      </c>
      <c r="U26" s="18">
        <v>20</v>
      </c>
      <c r="V26" s="36">
        <f t="shared" si="2"/>
        <v>0</v>
      </c>
      <c r="W26" s="18">
        <f t="shared" si="0"/>
        <v>16</v>
      </c>
      <c r="X26" s="102">
        <f t="shared" si="1"/>
        <v>0</v>
      </c>
      <c r="Y26" s="19"/>
      <c r="Z26" s="20"/>
      <c r="AA26" s="14"/>
      <c r="AB26" s="14"/>
    </row>
    <row r="27" spans="1:28">
      <c r="A27" s="17" t="s">
        <v>2</v>
      </c>
      <c r="B27" s="18" t="s">
        <v>85</v>
      </c>
      <c r="C27" s="18">
        <v>2</v>
      </c>
      <c r="D27" s="18" t="s">
        <v>98</v>
      </c>
      <c r="E27" s="18" t="s">
        <v>97</v>
      </c>
      <c r="F27" s="17" t="s">
        <v>18</v>
      </c>
      <c r="G27" s="18" t="s">
        <v>18</v>
      </c>
      <c r="H27" s="18">
        <v>20</v>
      </c>
      <c r="I27" s="18">
        <v>5</v>
      </c>
      <c r="J27" s="18">
        <v>10</v>
      </c>
      <c r="K27" s="18">
        <v>20</v>
      </c>
      <c r="L27" s="18">
        <v>5</v>
      </c>
      <c r="M27" s="18">
        <v>5</v>
      </c>
      <c r="N27" s="18" t="s">
        <v>18</v>
      </c>
      <c r="O27" s="18" t="s">
        <v>18</v>
      </c>
      <c r="P27" s="18">
        <v>15</v>
      </c>
      <c r="Q27" s="18">
        <v>5</v>
      </c>
      <c r="R27" s="18">
        <v>10</v>
      </c>
      <c r="S27" s="18" t="s">
        <v>18</v>
      </c>
      <c r="T27" s="18" t="s">
        <v>18</v>
      </c>
      <c r="U27" s="18">
        <v>15</v>
      </c>
      <c r="V27" s="36">
        <f t="shared" si="2"/>
        <v>0</v>
      </c>
      <c r="W27" s="18">
        <f t="shared" si="0"/>
        <v>16</v>
      </c>
      <c r="X27" s="102">
        <f t="shared" si="1"/>
        <v>0</v>
      </c>
      <c r="Y27" s="19"/>
      <c r="Z27" s="20"/>
      <c r="AA27" s="14"/>
      <c r="AB27" s="14"/>
    </row>
    <row r="28" spans="1:28">
      <c r="A28" s="17" t="s">
        <v>2</v>
      </c>
      <c r="B28" s="18" t="s">
        <v>85</v>
      </c>
      <c r="C28" s="18">
        <v>3</v>
      </c>
      <c r="D28" s="18" t="s">
        <v>91</v>
      </c>
      <c r="E28" s="18" t="s">
        <v>92</v>
      </c>
      <c r="F28" s="17" t="s">
        <v>18</v>
      </c>
      <c r="G28" s="18">
        <v>10</v>
      </c>
      <c r="H28" s="18" t="s">
        <v>18</v>
      </c>
      <c r="I28" s="18" t="s">
        <v>18</v>
      </c>
      <c r="J28" s="18" t="s">
        <v>18</v>
      </c>
      <c r="K28" s="18" t="s">
        <v>18</v>
      </c>
      <c r="L28" s="18">
        <v>20</v>
      </c>
      <c r="M28" s="18">
        <v>10</v>
      </c>
      <c r="N28" s="18">
        <v>10</v>
      </c>
      <c r="O28" s="18">
        <v>10</v>
      </c>
      <c r="P28" s="18">
        <v>15</v>
      </c>
      <c r="Q28" s="18" t="s">
        <v>18</v>
      </c>
      <c r="R28" s="18" t="s">
        <v>18</v>
      </c>
      <c r="S28" s="18" t="s">
        <v>18</v>
      </c>
      <c r="T28" s="18">
        <v>5</v>
      </c>
      <c r="U28" s="18">
        <v>10</v>
      </c>
      <c r="V28" s="36">
        <f t="shared" si="2"/>
        <v>0</v>
      </c>
      <c r="W28" s="18">
        <f t="shared" si="0"/>
        <v>16</v>
      </c>
      <c r="X28" s="102">
        <f t="shared" si="1"/>
        <v>0</v>
      </c>
      <c r="Y28" s="19">
        <f t="shared" ref="Y28" si="9">AVERAGE(X28:X31)</f>
        <v>6.25</v>
      </c>
      <c r="Z28" s="20"/>
      <c r="AA28" s="14"/>
      <c r="AB28" s="14"/>
    </row>
    <row r="29" spans="1:28">
      <c r="A29" s="17" t="s">
        <v>2</v>
      </c>
      <c r="B29" s="18" t="s">
        <v>85</v>
      </c>
      <c r="C29" s="18">
        <v>3</v>
      </c>
      <c r="D29" s="18" t="s">
        <v>93</v>
      </c>
      <c r="E29" s="18" t="s">
        <v>94</v>
      </c>
      <c r="F29" s="17">
        <v>30</v>
      </c>
      <c r="G29" s="18">
        <v>20</v>
      </c>
      <c r="H29" s="18">
        <v>25</v>
      </c>
      <c r="I29" s="18">
        <v>20</v>
      </c>
      <c r="J29" s="18">
        <v>5</v>
      </c>
      <c r="K29" s="18">
        <v>10</v>
      </c>
      <c r="L29" s="18" t="s">
        <v>18</v>
      </c>
      <c r="M29" s="18" t="s">
        <v>18</v>
      </c>
      <c r="N29" s="18">
        <v>15</v>
      </c>
      <c r="O29" s="18">
        <v>25</v>
      </c>
      <c r="P29" s="18" t="s">
        <v>18</v>
      </c>
      <c r="Q29" s="18">
        <v>25</v>
      </c>
      <c r="R29" s="18">
        <v>30</v>
      </c>
      <c r="S29" s="18" t="s">
        <v>18</v>
      </c>
      <c r="T29" s="18" t="s">
        <v>18</v>
      </c>
      <c r="U29" s="18">
        <v>5</v>
      </c>
      <c r="V29" s="36">
        <f t="shared" si="2"/>
        <v>0</v>
      </c>
      <c r="W29" s="18">
        <f t="shared" si="0"/>
        <v>16</v>
      </c>
      <c r="X29" s="102">
        <f t="shared" si="1"/>
        <v>0</v>
      </c>
      <c r="Y29" s="19"/>
      <c r="Z29" s="20"/>
      <c r="AA29" s="14"/>
      <c r="AB29" s="14"/>
    </row>
    <row r="30" spans="1:28">
      <c r="A30" s="17" t="s">
        <v>2</v>
      </c>
      <c r="B30" s="18" t="s">
        <v>85</v>
      </c>
      <c r="C30" s="18">
        <v>3</v>
      </c>
      <c r="D30" s="18" t="s">
        <v>96</v>
      </c>
      <c r="E30" s="18" t="s">
        <v>95</v>
      </c>
      <c r="F30" s="17">
        <v>0</v>
      </c>
      <c r="G30" s="18">
        <v>10</v>
      </c>
      <c r="H30" s="18">
        <v>30</v>
      </c>
      <c r="I30" s="18">
        <v>15</v>
      </c>
      <c r="J30" s="18">
        <v>15</v>
      </c>
      <c r="K30" s="18" t="s">
        <v>18</v>
      </c>
      <c r="L30" s="18" t="s">
        <v>18</v>
      </c>
      <c r="M30" s="18">
        <v>10</v>
      </c>
      <c r="N30" s="18">
        <v>20</v>
      </c>
      <c r="O30" s="18">
        <v>15</v>
      </c>
      <c r="P30" s="18" t="s">
        <v>18</v>
      </c>
      <c r="Q30" s="18" t="s">
        <v>18</v>
      </c>
      <c r="R30" s="18" t="s">
        <v>18</v>
      </c>
      <c r="S30" s="18">
        <v>10</v>
      </c>
      <c r="T30" s="18" t="s">
        <v>18</v>
      </c>
      <c r="U30" s="18">
        <v>5</v>
      </c>
      <c r="V30" s="36">
        <f t="shared" si="2"/>
        <v>1</v>
      </c>
      <c r="W30" s="18">
        <f t="shared" si="0"/>
        <v>16</v>
      </c>
      <c r="X30" s="102">
        <f t="shared" si="1"/>
        <v>6.25</v>
      </c>
      <c r="Y30" s="19"/>
      <c r="Z30" s="20"/>
      <c r="AA30" s="14"/>
      <c r="AB30" s="14"/>
    </row>
    <row r="31" spans="1:28">
      <c r="A31" s="17" t="s">
        <v>2</v>
      </c>
      <c r="B31" s="18" t="s">
        <v>85</v>
      </c>
      <c r="C31" s="18">
        <v>3</v>
      </c>
      <c r="D31" s="18" t="s">
        <v>98</v>
      </c>
      <c r="E31" s="18" t="s">
        <v>97</v>
      </c>
      <c r="F31" s="17" t="s">
        <v>18</v>
      </c>
      <c r="G31" s="18">
        <v>0</v>
      </c>
      <c r="H31" s="18">
        <v>20</v>
      </c>
      <c r="I31" s="18">
        <v>20</v>
      </c>
      <c r="J31" s="18" t="s">
        <v>18</v>
      </c>
      <c r="K31" s="18">
        <v>15</v>
      </c>
      <c r="L31" s="18">
        <v>25</v>
      </c>
      <c r="M31" s="18">
        <v>0</v>
      </c>
      <c r="N31" s="18">
        <v>25</v>
      </c>
      <c r="O31" s="18" t="s">
        <v>18</v>
      </c>
      <c r="P31" s="18">
        <v>0</v>
      </c>
      <c r="Q31" s="18" t="s">
        <v>18</v>
      </c>
      <c r="R31" s="18">
        <v>5</v>
      </c>
      <c r="S31" s="18">
        <v>10</v>
      </c>
      <c r="T31" s="18">
        <v>10</v>
      </c>
      <c r="U31" s="18">
        <v>20</v>
      </c>
      <c r="V31" s="36">
        <f t="shared" si="2"/>
        <v>3</v>
      </c>
      <c r="W31" s="18">
        <f t="shared" si="0"/>
        <v>16</v>
      </c>
      <c r="X31" s="102">
        <f t="shared" si="1"/>
        <v>18.75</v>
      </c>
      <c r="Y31" s="19"/>
      <c r="Z31" s="20"/>
      <c r="AA31" s="14"/>
      <c r="AB31" s="14"/>
    </row>
    <row r="32" spans="1:28">
      <c r="A32" s="17" t="s">
        <v>2</v>
      </c>
      <c r="B32" s="18" t="s">
        <v>100</v>
      </c>
      <c r="C32" s="18">
        <v>4</v>
      </c>
      <c r="D32" s="18" t="s">
        <v>92</v>
      </c>
      <c r="E32" s="18" t="s">
        <v>91</v>
      </c>
      <c r="F32" s="17" t="s">
        <v>18</v>
      </c>
      <c r="G32" s="18" t="s">
        <v>18</v>
      </c>
      <c r="H32" s="18" t="s">
        <v>18</v>
      </c>
      <c r="I32" s="18">
        <v>30</v>
      </c>
      <c r="J32" s="18" t="s">
        <v>18</v>
      </c>
      <c r="K32" s="18">
        <v>10</v>
      </c>
      <c r="L32" s="18">
        <v>20</v>
      </c>
      <c r="M32" s="18">
        <v>25</v>
      </c>
      <c r="N32" s="18">
        <v>25</v>
      </c>
      <c r="O32" s="18">
        <v>5</v>
      </c>
      <c r="P32" s="18">
        <v>15</v>
      </c>
      <c r="Q32" s="18">
        <v>10</v>
      </c>
      <c r="R32" s="18">
        <v>20</v>
      </c>
      <c r="S32" s="45" t="s">
        <v>18</v>
      </c>
      <c r="T32" s="45">
        <v>10</v>
      </c>
      <c r="U32" s="45" t="s">
        <v>18</v>
      </c>
      <c r="V32" s="36">
        <f t="shared" si="2"/>
        <v>0</v>
      </c>
      <c r="W32" s="18">
        <f t="shared" si="0"/>
        <v>16</v>
      </c>
      <c r="X32" s="102">
        <f t="shared" si="1"/>
        <v>0</v>
      </c>
      <c r="Y32" s="19">
        <f t="shared" ref="Y32" si="10">AVERAGE(X32:X35)</f>
        <v>1.5625</v>
      </c>
      <c r="Z32" s="20"/>
      <c r="AA32" s="14"/>
      <c r="AB32" s="14"/>
    </row>
    <row r="33" spans="1:28">
      <c r="A33" s="17" t="s">
        <v>2</v>
      </c>
      <c r="B33" s="18" t="s">
        <v>100</v>
      </c>
      <c r="C33" s="18">
        <v>4</v>
      </c>
      <c r="D33" s="18" t="s">
        <v>93</v>
      </c>
      <c r="E33" s="18" t="s">
        <v>94</v>
      </c>
      <c r="F33" s="17" t="s">
        <v>18</v>
      </c>
      <c r="G33" s="18" t="s">
        <v>18</v>
      </c>
      <c r="H33" s="18" t="s">
        <v>18</v>
      </c>
      <c r="I33" s="18" t="s">
        <v>18</v>
      </c>
      <c r="J33" s="18" t="s">
        <v>18</v>
      </c>
      <c r="K33" s="18">
        <v>5</v>
      </c>
      <c r="L33" s="18">
        <v>15</v>
      </c>
      <c r="M33" s="18">
        <v>0</v>
      </c>
      <c r="N33" s="18">
        <v>20</v>
      </c>
      <c r="O33" s="18">
        <v>25</v>
      </c>
      <c r="P33" s="18" t="s">
        <v>18</v>
      </c>
      <c r="Q33" s="18">
        <v>10</v>
      </c>
      <c r="R33" s="18">
        <v>15</v>
      </c>
      <c r="S33" s="45" t="s">
        <v>18</v>
      </c>
      <c r="T33" s="45" t="s">
        <v>18</v>
      </c>
      <c r="U33" s="18">
        <v>15</v>
      </c>
      <c r="V33" s="36">
        <f t="shared" si="2"/>
        <v>1</v>
      </c>
      <c r="W33" s="18">
        <f t="shared" si="0"/>
        <v>16</v>
      </c>
      <c r="X33" s="102">
        <f t="shared" si="1"/>
        <v>6.25</v>
      </c>
      <c r="Y33" s="19"/>
      <c r="Z33" s="20"/>
      <c r="AA33" s="14"/>
      <c r="AB33" s="14"/>
    </row>
    <row r="34" spans="1:28">
      <c r="A34" s="17" t="s">
        <v>2</v>
      </c>
      <c r="B34" s="18" t="s">
        <v>85</v>
      </c>
      <c r="C34" s="18">
        <v>4</v>
      </c>
      <c r="D34" s="18" t="s">
        <v>96</v>
      </c>
      <c r="E34" s="18" t="s">
        <v>95</v>
      </c>
      <c r="F34" s="17" t="s">
        <v>18</v>
      </c>
      <c r="G34" s="18" t="s">
        <v>18</v>
      </c>
      <c r="H34" s="18" t="s">
        <v>18</v>
      </c>
      <c r="I34" s="18" t="s">
        <v>18</v>
      </c>
      <c r="J34" s="18" t="s">
        <v>18</v>
      </c>
      <c r="K34" s="18" t="s">
        <v>18</v>
      </c>
      <c r="L34" s="18">
        <v>25</v>
      </c>
      <c r="M34" s="18" t="s">
        <v>18</v>
      </c>
      <c r="N34" s="18">
        <v>5</v>
      </c>
      <c r="O34" s="18" t="s">
        <v>18</v>
      </c>
      <c r="P34" s="18">
        <v>30</v>
      </c>
      <c r="Q34" s="18">
        <v>10</v>
      </c>
      <c r="R34" s="18" t="s">
        <v>18</v>
      </c>
      <c r="S34" s="18">
        <v>30</v>
      </c>
      <c r="T34" s="18">
        <v>25</v>
      </c>
      <c r="U34" s="18">
        <v>20</v>
      </c>
      <c r="V34" s="36">
        <f t="shared" si="2"/>
        <v>0</v>
      </c>
      <c r="W34" s="18">
        <f t="shared" si="0"/>
        <v>16</v>
      </c>
      <c r="X34" s="102">
        <f t="shared" si="1"/>
        <v>0</v>
      </c>
      <c r="Y34" s="19"/>
      <c r="Z34" s="20"/>
      <c r="AA34" s="14"/>
      <c r="AB34" s="14"/>
    </row>
    <row r="35" spans="1:28">
      <c r="A35" s="17" t="s">
        <v>2</v>
      </c>
      <c r="B35" s="18" t="s">
        <v>85</v>
      </c>
      <c r="C35" s="18">
        <v>4</v>
      </c>
      <c r="D35" s="18" t="s">
        <v>98</v>
      </c>
      <c r="E35" s="18" t="s">
        <v>97</v>
      </c>
      <c r="F35" s="17" t="s">
        <v>18</v>
      </c>
      <c r="G35" s="18">
        <v>10</v>
      </c>
      <c r="H35" s="18" t="s">
        <v>18</v>
      </c>
      <c r="I35" s="18" t="s">
        <v>18</v>
      </c>
      <c r="J35" s="18" t="s">
        <v>18</v>
      </c>
      <c r="K35" s="18">
        <v>5</v>
      </c>
      <c r="L35" s="18" t="s">
        <v>18</v>
      </c>
      <c r="M35" s="18" t="s">
        <v>18</v>
      </c>
      <c r="N35" s="18" t="s">
        <v>18</v>
      </c>
      <c r="O35" s="18" t="s">
        <v>18</v>
      </c>
      <c r="P35" s="18" t="s">
        <v>18</v>
      </c>
      <c r="Q35" s="18" t="s">
        <v>18</v>
      </c>
      <c r="R35" s="18" t="s">
        <v>18</v>
      </c>
      <c r="S35" s="18">
        <v>20</v>
      </c>
      <c r="T35" s="18">
        <v>25</v>
      </c>
      <c r="U35" s="18">
        <v>30</v>
      </c>
      <c r="V35" s="36">
        <f t="shared" si="2"/>
        <v>0</v>
      </c>
      <c r="W35" s="18">
        <f t="shared" si="0"/>
        <v>16</v>
      </c>
      <c r="X35" s="102">
        <f t="shared" si="1"/>
        <v>0</v>
      </c>
      <c r="Y35" s="19"/>
      <c r="Z35" s="20"/>
      <c r="AA35" s="14"/>
      <c r="AB35" s="14"/>
    </row>
    <row r="36" spans="1:28">
      <c r="A36" s="17" t="s">
        <v>2</v>
      </c>
      <c r="B36" s="18" t="s">
        <v>99</v>
      </c>
      <c r="C36" s="18">
        <v>1</v>
      </c>
      <c r="D36" s="18" t="s">
        <v>92</v>
      </c>
      <c r="E36" s="18" t="s">
        <v>91</v>
      </c>
      <c r="F36" s="17" t="s">
        <v>18</v>
      </c>
      <c r="G36" s="18" t="s">
        <v>18</v>
      </c>
      <c r="H36" s="18">
        <v>0</v>
      </c>
      <c r="I36" s="18">
        <v>10</v>
      </c>
      <c r="J36" s="18">
        <v>5</v>
      </c>
      <c r="K36" s="18">
        <v>20</v>
      </c>
      <c r="L36" s="18">
        <v>10</v>
      </c>
      <c r="M36" s="18">
        <v>15</v>
      </c>
      <c r="N36" s="18">
        <v>15</v>
      </c>
      <c r="O36" s="18">
        <v>20</v>
      </c>
      <c r="P36" s="18">
        <v>15</v>
      </c>
      <c r="Q36" s="18" t="s">
        <v>18</v>
      </c>
      <c r="R36" s="18" t="s">
        <v>18</v>
      </c>
      <c r="S36" s="18" t="s">
        <v>18</v>
      </c>
      <c r="T36" s="18" t="s">
        <v>18</v>
      </c>
      <c r="U36" s="18">
        <v>25</v>
      </c>
      <c r="V36" s="36">
        <f t="shared" si="2"/>
        <v>1</v>
      </c>
      <c r="W36" s="18">
        <f t="shared" si="0"/>
        <v>16</v>
      </c>
      <c r="X36" s="102">
        <f t="shared" si="1"/>
        <v>6.25</v>
      </c>
      <c r="Y36" s="19">
        <f t="shared" ref="Y36" si="11">AVERAGE(X36:X39)</f>
        <v>4.6875</v>
      </c>
      <c r="Z36" s="20">
        <f t="shared" ref="Z36" si="12">AVERAGE(Y36:Y51)</f>
        <v>3.515625</v>
      </c>
      <c r="AA36" s="14"/>
      <c r="AB36" s="14"/>
    </row>
    <row r="37" spans="1:28">
      <c r="A37" s="17" t="s">
        <v>2</v>
      </c>
      <c r="B37" s="18" t="s">
        <v>99</v>
      </c>
      <c r="C37" s="18">
        <v>1</v>
      </c>
      <c r="D37" s="18" t="s">
        <v>94</v>
      </c>
      <c r="E37" s="18" t="s">
        <v>93</v>
      </c>
      <c r="F37" s="17" t="s">
        <v>18</v>
      </c>
      <c r="G37" s="18">
        <v>25</v>
      </c>
      <c r="H37" s="18">
        <v>30</v>
      </c>
      <c r="I37" s="18">
        <v>0</v>
      </c>
      <c r="J37" s="18">
        <v>30</v>
      </c>
      <c r="K37" s="18" t="s">
        <v>18</v>
      </c>
      <c r="L37" s="18">
        <v>10</v>
      </c>
      <c r="M37" s="18" t="s">
        <v>18</v>
      </c>
      <c r="N37" s="18">
        <v>15</v>
      </c>
      <c r="O37" s="18">
        <v>10</v>
      </c>
      <c r="P37" s="18">
        <v>15</v>
      </c>
      <c r="Q37" s="18" t="s">
        <v>18</v>
      </c>
      <c r="R37" s="18">
        <v>20</v>
      </c>
      <c r="S37" s="18" t="s">
        <v>18</v>
      </c>
      <c r="T37" s="18" t="s">
        <v>18</v>
      </c>
      <c r="U37" s="18" t="s">
        <v>18</v>
      </c>
      <c r="V37" s="36">
        <f t="shared" si="2"/>
        <v>1</v>
      </c>
      <c r="W37" s="18">
        <f t="shared" si="0"/>
        <v>16</v>
      </c>
      <c r="X37" s="102">
        <f t="shared" si="1"/>
        <v>6.25</v>
      </c>
      <c r="Y37" s="19"/>
      <c r="Z37" s="20"/>
      <c r="AA37" s="14"/>
      <c r="AB37" s="14"/>
    </row>
    <row r="38" spans="1:28">
      <c r="A38" s="17" t="s">
        <v>2</v>
      </c>
      <c r="B38" s="18" t="s">
        <v>86</v>
      </c>
      <c r="C38" s="18">
        <v>1</v>
      </c>
      <c r="D38" s="18" t="s">
        <v>95</v>
      </c>
      <c r="E38" s="18" t="s">
        <v>96</v>
      </c>
      <c r="F38" s="17" t="s">
        <v>18</v>
      </c>
      <c r="G38" s="18" t="s">
        <v>18</v>
      </c>
      <c r="H38" s="18" t="s">
        <v>18</v>
      </c>
      <c r="I38" s="18" t="s">
        <v>18</v>
      </c>
      <c r="J38" s="18">
        <v>20</v>
      </c>
      <c r="K38" s="18">
        <v>10</v>
      </c>
      <c r="L38" s="18">
        <v>0</v>
      </c>
      <c r="M38" s="18" t="s">
        <v>18</v>
      </c>
      <c r="N38" s="18" t="s">
        <v>18</v>
      </c>
      <c r="O38" s="18" t="s">
        <v>18</v>
      </c>
      <c r="P38" s="18" t="s">
        <v>18</v>
      </c>
      <c r="Q38" s="18">
        <v>5</v>
      </c>
      <c r="R38" s="18">
        <v>5</v>
      </c>
      <c r="S38" s="18" t="s">
        <v>18</v>
      </c>
      <c r="T38" s="18" t="s">
        <v>18</v>
      </c>
      <c r="U38" s="18">
        <v>20</v>
      </c>
      <c r="V38" s="36">
        <f t="shared" si="2"/>
        <v>1</v>
      </c>
      <c r="W38" s="18">
        <f t="shared" si="0"/>
        <v>16</v>
      </c>
      <c r="X38" s="102">
        <f t="shared" si="1"/>
        <v>6.25</v>
      </c>
      <c r="Y38" s="19"/>
      <c r="Z38" s="20"/>
      <c r="AA38" s="14"/>
      <c r="AB38" s="14"/>
    </row>
    <row r="39" spans="1:28">
      <c r="A39" s="17" t="s">
        <v>2</v>
      </c>
      <c r="B39" s="18" t="s">
        <v>86</v>
      </c>
      <c r="C39" s="18">
        <v>1</v>
      </c>
      <c r="D39" s="18" t="s">
        <v>97</v>
      </c>
      <c r="E39" s="18" t="s">
        <v>98</v>
      </c>
      <c r="F39" s="17" t="s">
        <v>18</v>
      </c>
      <c r="G39" s="18">
        <v>10</v>
      </c>
      <c r="H39" s="18" t="s">
        <v>18</v>
      </c>
      <c r="I39" s="18" t="s">
        <v>18</v>
      </c>
      <c r="J39" s="18">
        <v>5</v>
      </c>
      <c r="K39" s="18">
        <v>10</v>
      </c>
      <c r="L39" s="18">
        <v>5</v>
      </c>
      <c r="M39" s="18" t="s">
        <v>18</v>
      </c>
      <c r="N39" s="18">
        <v>10</v>
      </c>
      <c r="O39" s="18">
        <v>10</v>
      </c>
      <c r="P39" s="18" t="s">
        <v>18</v>
      </c>
      <c r="Q39" s="18">
        <v>25</v>
      </c>
      <c r="R39" s="18">
        <v>30</v>
      </c>
      <c r="S39" s="18" t="s">
        <v>18</v>
      </c>
      <c r="T39" s="18" t="s">
        <v>18</v>
      </c>
      <c r="U39" s="18" t="s">
        <v>18</v>
      </c>
      <c r="V39" s="36">
        <f t="shared" si="2"/>
        <v>0</v>
      </c>
      <c r="W39" s="18">
        <f t="shared" si="0"/>
        <v>16</v>
      </c>
      <c r="X39" s="102">
        <f t="shared" si="1"/>
        <v>0</v>
      </c>
      <c r="Y39" s="19"/>
      <c r="Z39" s="20"/>
      <c r="AA39" s="14"/>
      <c r="AB39" s="14"/>
    </row>
    <row r="40" spans="1:28">
      <c r="A40" s="17" t="s">
        <v>2</v>
      </c>
      <c r="B40" s="18" t="s">
        <v>99</v>
      </c>
      <c r="C40" s="18">
        <v>2</v>
      </c>
      <c r="D40" s="18" t="s">
        <v>92</v>
      </c>
      <c r="E40" s="18" t="s">
        <v>91</v>
      </c>
      <c r="F40" s="50" t="s">
        <v>18</v>
      </c>
      <c r="G40" s="47" t="s">
        <v>18</v>
      </c>
      <c r="H40" s="18">
        <v>0</v>
      </c>
      <c r="I40" s="47" t="s">
        <v>18</v>
      </c>
      <c r="J40" s="47" t="s">
        <v>18</v>
      </c>
      <c r="K40" s="18">
        <v>15</v>
      </c>
      <c r="L40" s="18" t="s">
        <v>18</v>
      </c>
      <c r="M40" s="18">
        <v>5</v>
      </c>
      <c r="N40" s="18">
        <v>5</v>
      </c>
      <c r="O40" s="18" t="s">
        <v>18</v>
      </c>
      <c r="P40" s="18">
        <v>20</v>
      </c>
      <c r="Q40" s="18">
        <v>15</v>
      </c>
      <c r="R40" s="18" t="s">
        <v>18</v>
      </c>
      <c r="S40" s="18" t="s">
        <v>18</v>
      </c>
      <c r="T40" s="18" t="s">
        <v>18</v>
      </c>
      <c r="U40" s="18" t="s">
        <v>18</v>
      </c>
      <c r="V40" s="36">
        <f t="shared" si="2"/>
        <v>1</v>
      </c>
      <c r="W40" s="18">
        <f t="shared" si="0"/>
        <v>16</v>
      </c>
      <c r="X40" s="102">
        <f t="shared" si="1"/>
        <v>6.25</v>
      </c>
      <c r="Y40" s="19">
        <f t="shared" ref="Y40" si="13">AVERAGE(X40:X43)</f>
        <v>4.6875</v>
      </c>
      <c r="Z40" s="20"/>
      <c r="AA40" s="14"/>
      <c r="AB40" s="14"/>
    </row>
    <row r="41" spans="1:28">
      <c r="A41" s="17" t="s">
        <v>2</v>
      </c>
      <c r="B41" s="18" t="s">
        <v>99</v>
      </c>
      <c r="C41" s="18">
        <v>2</v>
      </c>
      <c r="D41" s="18" t="s">
        <v>94</v>
      </c>
      <c r="E41" s="18" t="s">
        <v>93</v>
      </c>
      <c r="F41" s="50">
        <v>5</v>
      </c>
      <c r="G41" s="47" t="s">
        <v>18</v>
      </c>
      <c r="H41" s="47">
        <v>15</v>
      </c>
      <c r="I41" s="47">
        <v>5</v>
      </c>
      <c r="J41" s="47">
        <v>25</v>
      </c>
      <c r="K41" s="47">
        <v>15</v>
      </c>
      <c r="L41" s="47" t="s">
        <v>18</v>
      </c>
      <c r="M41" s="47" t="s">
        <v>18</v>
      </c>
      <c r="N41" s="47">
        <v>15</v>
      </c>
      <c r="O41" s="47" t="s">
        <v>18</v>
      </c>
      <c r="P41" s="47">
        <v>10</v>
      </c>
      <c r="Q41" s="47" t="s">
        <v>18</v>
      </c>
      <c r="R41" s="47" t="s">
        <v>18</v>
      </c>
      <c r="S41" s="47" t="s">
        <v>18</v>
      </c>
      <c r="T41" s="47">
        <v>20</v>
      </c>
      <c r="U41" s="47" t="s">
        <v>18</v>
      </c>
      <c r="V41" s="36">
        <f t="shared" si="2"/>
        <v>0</v>
      </c>
      <c r="W41" s="18">
        <f t="shared" si="0"/>
        <v>16</v>
      </c>
      <c r="X41" s="102">
        <f t="shared" si="1"/>
        <v>0</v>
      </c>
      <c r="Y41" s="19"/>
      <c r="Z41" s="20"/>
      <c r="AA41" s="14"/>
      <c r="AB41" s="14"/>
    </row>
    <row r="42" spans="1:28">
      <c r="A42" s="17" t="s">
        <v>2</v>
      </c>
      <c r="B42" s="18" t="s">
        <v>86</v>
      </c>
      <c r="C42" s="18">
        <v>2</v>
      </c>
      <c r="D42" s="18" t="s">
        <v>95</v>
      </c>
      <c r="E42" s="18" t="s">
        <v>96</v>
      </c>
      <c r="F42" s="50" t="s">
        <v>18</v>
      </c>
      <c r="G42" s="47" t="s">
        <v>18</v>
      </c>
      <c r="H42" s="47" t="s">
        <v>18</v>
      </c>
      <c r="I42" s="47" t="s">
        <v>18</v>
      </c>
      <c r="J42" s="47" t="s">
        <v>18</v>
      </c>
      <c r="K42" s="47" t="s">
        <v>18</v>
      </c>
      <c r="L42" s="47">
        <v>5</v>
      </c>
      <c r="M42" s="47">
        <v>30</v>
      </c>
      <c r="N42" s="47">
        <v>30</v>
      </c>
      <c r="O42" s="47">
        <v>5</v>
      </c>
      <c r="P42" s="47">
        <v>5</v>
      </c>
      <c r="Q42" s="47">
        <v>0</v>
      </c>
      <c r="R42" s="47">
        <v>10</v>
      </c>
      <c r="S42" s="47" t="s">
        <v>18</v>
      </c>
      <c r="T42" s="47" t="s">
        <v>18</v>
      </c>
      <c r="U42" s="47">
        <v>25</v>
      </c>
      <c r="V42" s="36">
        <f t="shared" si="2"/>
        <v>1</v>
      </c>
      <c r="W42" s="18">
        <f t="shared" si="0"/>
        <v>16</v>
      </c>
      <c r="X42" s="102">
        <f t="shared" si="1"/>
        <v>6.25</v>
      </c>
      <c r="Y42" s="19"/>
      <c r="Z42" s="20"/>
      <c r="AA42" s="14"/>
      <c r="AB42" s="14"/>
    </row>
    <row r="43" spans="1:28">
      <c r="A43" s="17" t="s">
        <v>2</v>
      </c>
      <c r="B43" s="18" t="s">
        <v>86</v>
      </c>
      <c r="C43" s="18">
        <v>2</v>
      </c>
      <c r="D43" s="18" t="s">
        <v>97</v>
      </c>
      <c r="E43" s="18" t="s">
        <v>98</v>
      </c>
      <c r="F43" s="50">
        <v>0</v>
      </c>
      <c r="G43" s="47">
        <v>5</v>
      </c>
      <c r="H43" s="47">
        <v>5</v>
      </c>
      <c r="I43" s="47" t="s">
        <v>18</v>
      </c>
      <c r="J43" s="47" t="s">
        <v>18</v>
      </c>
      <c r="K43" s="47">
        <v>15</v>
      </c>
      <c r="L43" s="47">
        <v>20</v>
      </c>
      <c r="M43" s="47" t="s">
        <v>18</v>
      </c>
      <c r="N43" s="47" t="s">
        <v>18</v>
      </c>
      <c r="O43" s="47" t="s">
        <v>18</v>
      </c>
      <c r="P43" s="47">
        <v>20</v>
      </c>
      <c r="Q43" s="47" t="s">
        <v>18</v>
      </c>
      <c r="R43" s="47" t="s">
        <v>18</v>
      </c>
      <c r="S43" s="47" t="s">
        <v>18</v>
      </c>
      <c r="T43" s="47">
        <v>10</v>
      </c>
      <c r="U43" s="47" t="s">
        <v>18</v>
      </c>
      <c r="V43" s="36">
        <f t="shared" si="2"/>
        <v>1</v>
      </c>
      <c r="W43" s="18">
        <f t="shared" si="0"/>
        <v>16</v>
      </c>
      <c r="X43" s="102">
        <f t="shared" si="1"/>
        <v>6.25</v>
      </c>
      <c r="Y43" s="19"/>
      <c r="Z43" s="20"/>
      <c r="AA43" s="14"/>
      <c r="AB43" s="14"/>
    </row>
    <row r="44" spans="1:28">
      <c r="A44" s="17" t="s">
        <v>2</v>
      </c>
      <c r="B44" s="18" t="s">
        <v>99</v>
      </c>
      <c r="C44" s="18">
        <v>3</v>
      </c>
      <c r="D44" s="18" t="s">
        <v>92</v>
      </c>
      <c r="E44" s="18" t="s">
        <v>91</v>
      </c>
      <c r="F44" s="50">
        <v>15</v>
      </c>
      <c r="G44" s="47" t="s">
        <v>18</v>
      </c>
      <c r="H44" s="47">
        <v>0</v>
      </c>
      <c r="I44" s="47">
        <v>20</v>
      </c>
      <c r="J44" s="47">
        <v>20</v>
      </c>
      <c r="K44" s="47">
        <v>20</v>
      </c>
      <c r="L44" s="47">
        <v>30</v>
      </c>
      <c r="M44" s="47">
        <v>5</v>
      </c>
      <c r="N44" s="47">
        <v>15</v>
      </c>
      <c r="O44" s="47">
        <v>15</v>
      </c>
      <c r="P44" s="47">
        <v>10</v>
      </c>
      <c r="Q44" s="47">
        <v>20</v>
      </c>
      <c r="R44" s="47" t="s">
        <v>18</v>
      </c>
      <c r="S44" s="47" t="s">
        <v>18</v>
      </c>
      <c r="T44" s="47">
        <v>0</v>
      </c>
      <c r="U44" s="47" t="s">
        <v>18</v>
      </c>
      <c r="V44" s="36">
        <f t="shared" si="2"/>
        <v>2</v>
      </c>
      <c r="W44" s="18">
        <f t="shared" si="0"/>
        <v>16</v>
      </c>
      <c r="X44" s="102">
        <f t="shared" si="1"/>
        <v>12.5</v>
      </c>
      <c r="Y44" s="19">
        <f t="shared" ref="Y44" si="14">AVERAGE(X44:X47)</f>
        <v>4.6875</v>
      </c>
      <c r="Z44" s="20"/>
      <c r="AA44" s="14"/>
      <c r="AB44" s="14"/>
    </row>
    <row r="45" spans="1:28">
      <c r="A45" s="17" t="s">
        <v>2</v>
      </c>
      <c r="B45" s="18" t="s">
        <v>99</v>
      </c>
      <c r="C45" s="18">
        <v>3</v>
      </c>
      <c r="D45" s="18" t="s">
        <v>94</v>
      </c>
      <c r="E45" s="18" t="s">
        <v>93</v>
      </c>
      <c r="F45" s="50" t="s">
        <v>18</v>
      </c>
      <c r="G45" s="47" t="s">
        <v>18</v>
      </c>
      <c r="H45" s="47" t="s">
        <v>18</v>
      </c>
      <c r="I45" s="47">
        <v>15</v>
      </c>
      <c r="J45" s="47">
        <v>10</v>
      </c>
      <c r="K45" s="47" t="s">
        <v>18</v>
      </c>
      <c r="L45" s="47">
        <v>0</v>
      </c>
      <c r="M45" s="47" t="s">
        <v>18</v>
      </c>
      <c r="N45" s="47" t="s">
        <v>18</v>
      </c>
      <c r="O45" s="47">
        <v>15</v>
      </c>
      <c r="P45" s="47" t="s">
        <v>18</v>
      </c>
      <c r="Q45" s="47" t="s">
        <v>18</v>
      </c>
      <c r="R45" s="47" t="s">
        <v>18</v>
      </c>
      <c r="S45" s="47" t="s">
        <v>18</v>
      </c>
      <c r="T45" s="47" t="s">
        <v>18</v>
      </c>
      <c r="U45" s="47" t="s">
        <v>18</v>
      </c>
      <c r="V45" s="36">
        <f t="shared" si="2"/>
        <v>1</v>
      </c>
      <c r="W45" s="18">
        <f t="shared" si="0"/>
        <v>16</v>
      </c>
      <c r="X45" s="102">
        <f t="shared" si="1"/>
        <v>6.25</v>
      </c>
      <c r="Y45" s="19"/>
      <c r="Z45" s="20"/>
      <c r="AA45" s="14"/>
      <c r="AB45" s="14"/>
    </row>
    <row r="46" spans="1:28">
      <c r="A46" s="17" t="s">
        <v>2</v>
      </c>
      <c r="B46" s="18" t="s">
        <v>86</v>
      </c>
      <c r="C46" s="18">
        <v>3</v>
      </c>
      <c r="D46" s="18" t="s">
        <v>95</v>
      </c>
      <c r="E46" s="18" t="s">
        <v>96</v>
      </c>
      <c r="F46" s="50" t="s">
        <v>18</v>
      </c>
      <c r="G46" s="47" t="s">
        <v>18</v>
      </c>
      <c r="H46" s="47" t="s">
        <v>18</v>
      </c>
      <c r="I46" s="47" t="s">
        <v>18</v>
      </c>
      <c r="J46" s="47" t="s">
        <v>18</v>
      </c>
      <c r="K46" s="47" t="s">
        <v>18</v>
      </c>
      <c r="L46" s="47">
        <v>10</v>
      </c>
      <c r="M46" s="47">
        <v>10</v>
      </c>
      <c r="N46" s="47" t="s">
        <v>18</v>
      </c>
      <c r="O46" s="47" t="s">
        <v>18</v>
      </c>
      <c r="P46" s="47">
        <v>20</v>
      </c>
      <c r="Q46" s="47">
        <v>20</v>
      </c>
      <c r="R46" s="47" t="s">
        <v>18</v>
      </c>
      <c r="S46" s="47" t="s">
        <v>18</v>
      </c>
      <c r="T46" s="47" t="s">
        <v>18</v>
      </c>
      <c r="U46" s="47">
        <v>25</v>
      </c>
      <c r="V46" s="36">
        <f t="shared" si="2"/>
        <v>0</v>
      </c>
      <c r="W46" s="18">
        <f t="shared" si="0"/>
        <v>16</v>
      </c>
      <c r="X46" s="102">
        <f t="shared" si="1"/>
        <v>0</v>
      </c>
      <c r="Y46" s="19"/>
      <c r="Z46" s="20"/>
      <c r="AA46" s="14"/>
      <c r="AB46" s="14"/>
    </row>
    <row r="47" spans="1:28">
      <c r="A47" s="17" t="s">
        <v>2</v>
      </c>
      <c r="B47" s="18" t="s">
        <v>86</v>
      </c>
      <c r="C47" s="18">
        <v>3</v>
      </c>
      <c r="D47" s="18" t="s">
        <v>97</v>
      </c>
      <c r="E47" s="18" t="s">
        <v>98</v>
      </c>
      <c r="F47" s="50" t="s">
        <v>18</v>
      </c>
      <c r="G47" s="47" t="s">
        <v>18</v>
      </c>
      <c r="H47" s="47" t="s">
        <v>18</v>
      </c>
      <c r="I47" s="47" t="s">
        <v>18</v>
      </c>
      <c r="J47" s="47">
        <v>5</v>
      </c>
      <c r="K47" s="47" t="s">
        <v>18</v>
      </c>
      <c r="L47" s="47" t="s">
        <v>18</v>
      </c>
      <c r="M47" s="47">
        <v>10</v>
      </c>
      <c r="N47" s="47" t="s">
        <v>18</v>
      </c>
      <c r="O47" s="47" t="s">
        <v>18</v>
      </c>
      <c r="P47" s="47" t="s">
        <v>18</v>
      </c>
      <c r="Q47" s="47">
        <v>10</v>
      </c>
      <c r="R47" s="47" t="s">
        <v>18</v>
      </c>
      <c r="S47" s="47" t="s">
        <v>18</v>
      </c>
      <c r="T47" s="47" t="s">
        <v>18</v>
      </c>
      <c r="U47" s="47" t="s">
        <v>18</v>
      </c>
      <c r="V47" s="36">
        <f t="shared" si="2"/>
        <v>0</v>
      </c>
      <c r="W47" s="18">
        <f t="shared" si="0"/>
        <v>16</v>
      </c>
      <c r="X47" s="102">
        <f t="shared" si="1"/>
        <v>0</v>
      </c>
      <c r="Y47" s="19"/>
      <c r="Z47" s="20"/>
      <c r="AA47" s="14"/>
      <c r="AB47" s="14"/>
    </row>
    <row r="48" spans="1:28">
      <c r="A48" s="17" t="s">
        <v>2</v>
      </c>
      <c r="B48" s="18" t="s">
        <v>99</v>
      </c>
      <c r="C48" s="18">
        <v>4</v>
      </c>
      <c r="D48" s="18" t="s">
        <v>91</v>
      </c>
      <c r="E48" s="18" t="s">
        <v>92</v>
      </c>
      <c r="F48" s="50" t="s">
        <v>18</v>
      </c>
      <c r="G48" s="47">
        <v>5</v>
      </c>
      <c r="H48" s="47">
        <v>25</v>
      </c>
      <c r="I48" s="47" t="s">
        <v>18</v>
      </c>
      <c r="J48" s="47" t="s">
        <v>18</v>
      </c>
      <c r="K48" s="47">
        <v>5</v>
      </c>
      <c r="L48" s="47" t="s">
        <v>18</v>
      </c>
      <c r="M48" s="47">
        <v>15</v>
      </c>
      <c r="N48" s="47" t="s">
        <v>18</v>
      </c>
      <c r="O48" s="47" t="s">
        <v>18</v>
      </c>
      <c r="P48" s="47" t="s">
        <v>18</v>
      </c>
      <c r="Q48" s="47">
        <v>20</v>
      </c>
      <c r="R48" s="47" t="s">
        <v>18</v>
      </c>
      <c r="S48" s="47" t="s">
        <v>18</v>
      </c>
      <c r="T48" s="47">
        <v>25</v>
      </c>
      <c r="U48" s="47" t="s">
        <v>18</v>
      </c>
      <c r="V48" s="36">
        <f t="shared" si="2"/>
        <v>0</v>
      </c>
      <c r="W48" s="18">
        <f t="shared" si="0"/>
        <v>16</v>
      </c>
      <c r="X48" s="102">
        <f t="shared" si="1"/>
        <v>0</v>
      </c>
      <c r="Y48" s="19">
        <f t="shared" ref="Y48" si="15">AVERAGE(X48:X51)</f>
        <v>0</v>
      </c>
      <c r="Z48" s="20"/>
      <c r="AA48" s="14"/>
      <c r="AB48" s="14"/>
    </row>
    <row r="49" spans="1:28">
      <c r="A49" s="17" t="s">
        <v>2</v>
      </c>
      <c r="B49" s="18" t="s">
        <v>99</v>
      </c>
      <c r="C49" s="18">
        <v>4</v>
      </c>
      <c r="D49" s="18" t="s">
        <v>93</v>
      </c>
      <c r="E49" s="18" t="s">
        <v>94</v>
      </c>
      <c r="F49" s="50" t="s">
        <v>18</v>
      </c>
      <c r="G49" s="47" t="s">
        <v>18</v>
      </c>
      <c r="H49" s="47" t="s">
        <v>18</v>
      </c>
      <c r="I49" s="47">
        <v>15</v>
      </c>
      <c r="J49" s="47" t="s">
        <v>18</v>
      </c>
      <c r="K49" s="47">
        <v>20</v>
      </c>
      <c r="L49" s="47" t="s">
        <v>18</v>
      </c>
      <c r="M49" s="47">
        <v>25</v>
      </c>
      <c r="N49" s="47" t="s">
        <v>18</v>
      </c>
      <c r="O49" s="47" t="s">
        <v>18</v>
      </c>
      <c r="P49" s="47" t="s">
        <v>18</v>
      </c>
      <c r="Q49" s="47">
        <v>10</v>
      </c>
      <c r="R49" s="47" t="s">
        <v>18</v>
      </c>
      <c r="S49" s="47" t="s">
        <v>18</v>
      </c>
      <c r="T49" s="47">
        <v>15</v>
      </c>
      <c r="U49" s="47" t="s">
        <v>18</v>
      </c>
      <c r="V49" s="36">
        <f t="shared" si="2"/>
        <v>0</v>
      </c>
      <c r="W49" s="18">
        <f t="shared" si="0"/>
        <v>16</v>
      </c>
      <c r="X49" s="102">
        <f t="shared" si="1"/>
        <v>0</v>
      </c>
      <c r="Y49" s="19"/>
      <c r="Z49" s="20"/>
      <c r="AA49" s="14"/>
      <c r="AB49" s="14"/>
    </row>
    <row r="50" spans="1:28">
      <c r="A50" s="17" t="s">
        <v>2</v>
      </c>
      <c r="B50" s="18" t="s">
        <v>86</v>
      </c>
      <c r="C50" s="18">
        <v>4</v>
      </c>
      <c r="D50" s="18" t="s">
        <v>96</v>
      </c>
      <c r="E50" s="18" t="s">
        <v>95</v>
      </c>
      <c r="F50" s="50">
        <v>15</v>
      </c>
      <c r="G50" s="47" t="s">
        <v>18</v>
      </c>
      <c r="H50" s="47">
        <v>30</v>
      </c>
      <c r="I50" s="47">
        <v>10</v>
      </c>
      <c r="J50" s="47" t="s">
        <v>18</v>
      </c>
      <c r="K50" s="47" t="s">
        <v>18</v>
      </c>
      <c r="L50" s="47" t="s">
        <v>18</v>
      </c>
      <c r="M50" s="47">
        <v>20</v>
      </c>
      <c r="N50" s="47" t="s">
        <v>18</v>
      </c>
      <c r="O50" s="47" t="s">
        <v>18</v>
      </c>
      <c r="P50" s="47" t="s">
        <v>18</v>
      </c>
      <c r="Q50" s="47" t="s">
        <v>18</v>
      </c>
      <c r="R50" s="47" t="s">
        <v>18</v>
      </c>
      <c r="S50" s="47">
        <v>25</v>
      </c>
      <c r="T50" s="47" t="s">
        <v>18</v>
      </c>
      <c r="U50" s="47" t="s">
        <v>18</v>
      </c>
      <c r="V50" s="36">
        <f t="shared" si="2"/>
        <v>0</v>
      </c>
      <c r="W50" s="18">
        <f t="shared" si="0"/>
        <v>16</v>
      </c>
      <c r="X50" s="102">
        <f t="shared" si="1"/>
        <v>0</v>
      </c>
      <c r="Y50" s="19"/>
      <c r="Z50" s="20"/>
      <c r="AA50" s="14"/>
      <c r="AB50" s="14"/>
    </row>
    <row r="51" spans="1:28">
      <c r="A51" s="17" t="s">
        <v>2</v>
      </c>
      <c r="B51" s="18" t="s">
        <v>86</v>
      </c>
      <c r="C51" s="18">
        <v>4</v>
      </c>
      <c r="D51" s="18" t="s">
        <v>98</v>
      </c>
      <c r="E51" s="18" t="s">
        <v>97</v>
      </c>
      <c r="F51" s="50" t="s">
        <v>18</v>
      </c>
      <c r="G51" s="47" t="s">
        <v>18</v>
      </c>
      <c r="H51" s="47" t="s">
        <v>18</v>
      </c>
      <c r="I51" s="47" t="s">
        <v>18</v>
      </c>
      <c r="J51" s="47">
        <v>15</v>
      </c>
      <c r="K51" s="47" t="s">
        <v>18</v>
      </c>
      <c r="L51" s="47" t="s">
        <v>18</v>
      </c>
      <c r="M51" s="47">
        <v>20</v>
      </c>
      <c r="N51" s="47" t="s">
        <v>18</v>
      </c>
      <c r="O51" s="47">
        <v>30</v>
      </c>
      <c r="P51" s="47" t="s">
        <v>18</v>
      </c>
      <c r="Q51" s="47" t="s">
        <v>18</v>
      </c>
      <c r="R51" s="47" t="s">
        <v>18</v>
      </c>
      <c r="S51" s="47" t="s">
        <v>18</v>
      </c>
      <c r="T51" s="47">
        <v>5</v>
      </c>
      <c r="U51" s="47" t="s">
        <v>18</v>
      </c>
      <c r="V51" s="36">
        <f t="shared" si="2"/>
        <v>0</v>
      </c>
      <c r="W51" s="18">
        <f t="shared" si="0"/>
        <v>16</v>
      </c>
      <c r="X51" s="102">
        <f t="shared" si="1"/>
        <v>0</v>
      </c>
      <c r="Y51" s="19"/>
      <c r="Z51" s="20"/>
      <c r="AA51" s="14"/>
      <c r="AB51" s="14"/>
    </row>
    <row r="52" spans="1:28">
      <c r="A52" s="17" t="s">
        <v>2</v>
      </c>
      <c r="B52" s="18" t="s">
        <v>89</v>
      </c>
      <c r="C52" s="18">
        <v>1</v>
      </c>
      <c r="D52" s="18" t="s">
        <v>91</v>
      </c>
      <c r="E52" s="18" t="s">
        <v>92</v>
      </c>
      <c r="F52" s="17" t="s">
        <v>18</v>
      </c>
      <c r="G52" s="18" t="s">
        <v>18</v>
      </c>
      <c r="H52" s="18">
        <v>20</v>
      </c>
      <c r="I52" s="18" t="s">
        <v>18</v>
      </c>
      <c r="J52" s="18" t="s">
        <v>18</v>
      </c>
      <c r="K52" s="18" t="s">
        <v>18</v>
      </c>
      <c r="L52" s="18" t="s">
        <v>18</v>
      </c>
      <c r="M52" s="18" t="s">
        <v>18</v>
      </c>
      <c r="N52" s="18">
        <v>20</v>
      </c>
      <c r="O52" s="18" t="s">
        <v>18</v>
      </c>
      <c r="P52" s="18" t="s">
        <v>18</v>
      </c>
      <c r="Q52" s="18" t="s">
        <v>18</v>
      </c>
      <c r="R52" s="18" t="s">
        <v>18</v>
      </c>
      <c r="S52" s="18" t="s">
        <v>18</v>
      </c>
      <c r="T52" s="18" t="s">
        <v>18</v>
      </c>
      <c r="U52" s="18" t="s">
        <v>18</v>
      </c>
      <c r="V52" s="36">
        <f t="shared" si="2"/>
        <v>0</v>
      </c>
      <c r="W52" s="18">
        <f t="shared" si="0"/>
        <v>16</v>
      </c>
      <c r="X52" s="102">
        <f t="shared" si="1"/>
        <v>0</v>
      </c>
      <c r="Y52" s="19">
        <f t="shared" ref="Y52" si="16">AVERAGE(X52:X55)</f>
        <v>6.25</v>
      </c>
      <c r="Z52" s="20">
        <f t="shared" ref="Z52" si="17">AVERAGE(Y52:Y67)</f>
        <v>8.203125</v>
      </c>
      <c r="AA52" s="14"/>
      <c r="AB52" s="14"/>
    </row>
    <row r="53" spans="1:28">
      <c r="A53" s="17" t="s">
        <v>2</v>
      </c>
      <c r="B53" s="18" t="s">
        <v>89</v>
      </c>
      <c r="C53" s="18">
        <v>1</v>
      </c>
      <c r="D53" s="18" t="s">
        <v>93</v>
      </c>
      <c r="E53" s="18" t="s">
        <v>94</v>
      </c>
      <c r="F53" s="17" t="s">
        <v>18</v>
      </c>
      <c r="G53" s="18" t="s">
        <v>18</v>
      </c>
      <c r="H53" s="18">
        <v>30</v>
      </c>
      <c r="I53" s="18">
        <v>10</v>
      </c>
      <c r="J53" s="18">
        <v>5</v>
      </c>
      <c r="K53" s="18" t="s">
        <v>18</v>
      </c>
      <c r="L53" s="18">
        <v>10</v>
      </c>
      <c r="M53" s="18">
        <v>30</v>
      </c>
      <c r="N53" s="18">
        <v>5</v>
      </c>
      <c r="O53" s="18" t="s">
        <v>18</v>
      </c>
      <c r="P53" s="18">
        <v>0</v>
      </c>
      <c r="Q53" s="18" t="s">
        <v>18</v>
      </c>
      <c r="R53" s="18">
        <v>0</v>
      </c>
      <c r="S53" s="18">
        <v>0</v>
      </c>
      <c r="T53" s="18" t="s">
        <v>18</v>
      </c>
      <c r="U53" s="18">
        <v>5</v>
      </c>
      <c r="V53" s="36">
        <f t="shared" si="2"/>
        <v>3</v>
      </c>
      <c r="W53" s="18">
        <f t="shared" si="0"/>
        <v>16</v>
      </c>
      <c r="X53" s="102">
        <f t="shared" si="1"/>
        <v>18.75</v>
      </c>
      <c r="Y53" s="19"/>
      <c r="Z53" s="20"/>
      <c r="AA53" s="14"/>
      <c r="AB53" s="14"/>
    </row>
    <row r="54" spans="1:28">
      <c r="A54" s="17" t="s">
        <v>2</v>
      </c>
      <c r="B54" s="18" t="s">
        <v>89</v>
      </c>
      <c r="C54" s="18">
        <v>1</v>
      </c>
      <c r="D54" s="18" t="s">
        <v>96</v>
      </c>
      <c r="E54" s="18" t="s">
        <v>95</v>
      </c>
      <c r="F54" s="17" t="s">
        <v>18</v>
      </c>
      <c r="G54" s="18" t="s">
        <v>18</v>
      </c>
      <c r="H54" s="18">
        <v>20</v>
      </c>
      <c r="I54" s="18" t="s">
        <v>18</v>
      </c>
      <c r="J54" s="18" t="s">
        <v>18</v>
      </c>
      <c r="K54" s="18" t="s">
        <v>18</v>
      </c>
      <c r="L54" s="18">
        <v>5</v>
      </c>
      <c r="M54" s="18">
        <v>10</v>
      </c>
      <c r="N54" s="18" t="s">
        <v>18</v>
      </c>
      <c r="O54" s="18" t="s">
        <v>18</v>
      </c>
      <c r="P54" s="18" t="s">
        <v>18</v>
      </c>
      <c r="Q54" s="18" t="s">
        <v>18</v>
      </c>
      <c r="R54" s="18" t="s">
        <v>18</v>
      </c>
      <c r="S54" s="18">
        <v>30</v>
      </c>
      <c r="T54" s="18" t="s">
        <v>18</v>
      </c>
      <c r="U54" s="18" t="s">
        <v>18</v>
      </c>
      <c r="V54" s="36">
        <f t="shared" si="2"/>
        <v>0</v>
      </c>
      <c r="W54" s="18">
        <f t="shared" si="0"/>
        <v>16</v>
      </c>
      <c r="X54" s="102">
        <f t="shared" si="1"/>
        <v>0</v>
      </c>
      <c r="Y54" s="19"/>
      <c r="Z54" s="20"/>
      <c r="AA54" s="14"/>
      <c r="AB54" s="14"/>
    </row>
    <row r="55" spans="1:28">
      <c r="A55" s="17" t="s">
        <v>2</v>
      </c>
      <c r="B55" s="18" t="s">
        <v>89</v>
      </c>
      <c r="C55" s="18">
        <v>1</v>
      </c>
      <c r="D55" s="18" t="s">
        <v>98</v>
      </c>
      <c r="E55" s="18" t="s">
        <v>97</v>
      </c>
      <c r="F55" s="17" t="s">
        <v>18</v>
      </c>
      <c r="G55" s="18" t="s">
        <v>18</v>
      </c>
      <c r="H55" s="18">
        <v>10</v>
      </c>
      <c r="I55" s="18" t="s">
        <v>18</v>
      </c>
      <c r="J55" s="18" t="s">
        <v>18</v>
      </c>
      <c r="K55" s="18" t="s">
        <v>18</v>
      </c>
      <c r="L55" s="18">
        <v>20</v>
      </c>
      <c r="M55" s="18">
        <v>30</v>
      </c>
      <c r="N55" s="18" t="s">
        <v>18</v>
      </c>
      <c r="O55" s="18" t="s">
        <v>18</v>
      </c>
      <c r="P55" s="18" t="s">
        <v>18</v>
      </c>
      <c r="Q55" s="18" t="s">
        <v>18</v>
      </c>
      <c r="R55" s="18">
        <v>10</v>
      </c>
      <c r="S55" s="18" t="s">
        <v>18</v>
      </c>
      <c r="T55" s="18">
        <v>0</v>
      </c>
      <c r="U55" s="18">
        <v>5</v>
      </c>
      <c r="V55" s="36">
        <f t="shared" si="2"/>
        <v>1</v>
      </c>
      <c r="W55" s="18">
        <f t="shared" si="0"/>
        <v>16</v>
      </c>
      <c r="X55" s="102">
        <f t="shared" si="1"/>
        <v>6.25</v>
      </c>
      <c r="Y55" s="19"/>
      <c r="Z55" s="20"/>
      <c r="AA55" s="14"/>
      <c r="AB55" s="14"/>
    </row>
    <row r="56" spans="1:28">
      <c r="A56" s="17" t="s">
        <v>2</v>
      </c>
      <c r="B56" s="18" t="s">
        <v>90</v>
      </c>
      <c r="C56" s="18">
        <v>2</v>
      </c>
      <c r="D56" s="18" t="s">
        <v>91</v>
      </c>
      <c r="E56" s="18" t="s">
        <v>92</v>
      </c>
      <c r="F56" s="17" t="s">
        <v>18</v>
      </c>
      <c r="G56" s="18" t="s">
        <v>18</v>
      </c>
      <c r="H56" s="18" t="s">
        <v>18</v>
      </c>
      <c r="I56" s="18">
        <v>20</v>
      </c>
      <c r="J56" s="18" t="s">
        <v>18</v>
      </c>
      <c r="K56" s="18" t="s">
        <v>18</v>
      </c>
      <c r="L56" s="18">
        <v>20</v>
      </c>
      <c r="M56" s="18" t="s">
        <v>18</v>
      </c>
      <c r="N56" s="18">
        <v>10</v>
      </c>
      <c r="O56" s="18">
        <v>10</v>
      </c>
      <c r="P56" s="18">
        <v>10</v>
      </c>
      <c r="Q56" s="18">
        <v>10</v>
      </c>
      <c r="R56" s="18">
        <v>20</v>
      </c>
      <c r="S56" s="18">
        <v>20</v>
      </c>
      <c r="T56" s="18" t="s">
        <v>18</v>
      </c>
      <c r="U56" s="18">
        <v>20</v>
      </c>
      <c r="V56" s="36">
        <f t="shared" si="2"/>
        <v>0</v>
      </c>
      <c r="W56" s="18">
        <f t="shared" si="0"/>
        <v>16</v>
      </c>
      <c r="X56" s="102">
        <f t="shared" si="1"/>
        <v>0</v>
      </c>
      <c r="Y56" s="19">
        <f t="shared" ref="Y56" si="18">AVERAGE(X56:X59)</f>
        <v>4.6875</v>
      </c>
      <c r="Z56" s="20"/>
      <c r="AA56" s="14"/>
      <c r="AB56" s="14"/>
    </row>
    <row r="57" spans="1:28">
      <c r="A57" s="17" t="s">
        <v>2</v>
      </c>
      <c r="B57" s="18" t="s">
        <v>90</v>
      </c>
      <c r="C57" s="18">
        <v>2</v>
      </c>
      <c r="D57" s="18" t="s">
        <v>93</v>
      </c>
      <c r="E57" s="18" t="s">
        <v>94</v>
      </c>
      <c r="F57" s="17">
        <v>30</v>
      </c>
      <c r="G57" s="18">
        <v>20</v>
      </c>
      <c r="H57" s="18" t="s">
        <v>18</v>
      </c>
      <c r="I57" s="18">
        <v>15</v>
      </c>
      <c r="J57" s="18" t="s">
        <v>18</v>
      </c>
      <c r="K57" s="18" t="s">
        <v>18</v>
      </c>
      <c r="L57" s="18">
        <v>0</v>
      </c>
      <c r="M57" s="18">
        <v>5</v>
      </c>
      <c r="N57" s="18">
        <v>15</v>
      </c>
      <c r="O57" s="18" t="s">
        <v>18</v>
      </c>
      <c r="P57" s="18" t="s">
        <v>18</v>
      </c>
      <c r="Q57" s="18">
        <v>15</v>
      </c>
      <c r="R57" s="18">
        <v>20</v>
      </c>
      <c r="S57" s="18" t="s">
        <v>18</v>
      </c>
      <c r="T57" s="18" t="s">
        <v>18</v>
      </c>
      <c r="U57" s="18">
        <v>20</v>
      </c>
      <c r="V57" s="36">
        <f t="shared" si="2"/>
        <v>1</v>
      </c>
      <c r="W57" s="18">
        <f t="shared" si="0"/>
        <v>16</v>
      </c>
      <c r="X57" s="102">
        <f t="shared" si="1"/>
        <v>6.25</v>
      </c>
      <c r="Y57" s="19"/>
      <c r="Z57" s="20"/>
      <c r="AA57" s="14"/>
      <c r="AB57" s="14"/>
    </row>
    <row r="58" spans="1:28">
      <c r="A58" s="17" t="s">
        <v>2</v>
      </c>
      <c r="B58" s="18" t="s">
        <v>90</v>
      </c>
      <c r="C58" s="18">
        <v>2</v>
      </c>
      <c r="D58" s="18" t="s">
        <v>95</v>
      </c>
      <c r="E58" s="18" t="s">
        <v>96</v>
      </c>
      <c r="F58" s="17">
        <v>5</v>
      </c>
      <c r="G58" s="18">
        <v>5</v>
      </c>
      <c r="H58" s="18">
        <v>10</v>
      </c>
      <c r="I58" s="18">
        <v>20</v>
      </c>
      <c r="J58" s="18">
        <v>5</v>
      </c>
      <c r="K58" s="18" t="s">
        <v>18</v>
      </c>
      <c r="L58" s="18" t="s">
        <v>18</v>
      </c>
      <c r="M58" s="18" t="s">
        <v>18</v>
      </c>
      <c r="N58" s="18">
        <v>20</v>
      </c>
      <c r="O58" s="18">
        <v>5</v>
      </c>
      <c r="P58" s="18">
        <v>20</v>
      </c>
      <c r="Q58" s="18">
        <v>5</v>
      </c>
      <c r="R58" s="18">
        <v>5</v>
      </c>
      <c r="S58" s="18">
        <v>20</v>
      </c>
      <c r="T58" s="18">
        <v>0</v>
      </c>
      <c r="U58" s="18">
        <v>30</v>
      </c>
      <c r="V58" s="36">
        <f t="shared" si="2"/>
        <v>1</v>
      </c>
      <c r="W58" s="18">
        <f t="shared" si="0"/>
        <v>16</v>
      </c>
      <c r="X58" s="102">
        <f t="shared" si="1"/>
        <v>6.25</v>
      </c>
      <c r="Y58" s="19"/>
      <c r="Z58" s="20"/>
      <c r="AA58" s="14"/>
      <c r="AB58" s="14"/>
    </row>
    <row r="59" spans="1:28">
      <c r="A59" s="17" t="s">
        <v>2</v>
      </c>
      <c r="B59" s="18" t="s">
        <v>90</v>
      </c>
      <c r="C59" s="18">
        <v>2</v>
      </c>
      <c r="D59" s="18" t="s">
        <v>97</v>
      </c>
      <c r="E59" s="18" t="s">
        <v>98</v>
      </c>
      <c r="F59" s="17" t="s">
        <v>18</v>
      </c>
      <c r="G59" s="18">
        <v>10</v>
      </c>
      <c r="H59" s="18">
        <v>10</v>
      </c>
      <c r="I59" s="18">
        <v>0</v>
      </c>
      <c r="J59" s="18">
        <v>20</v>
      </c>
      <c r="K59" s="18" t="s">
        <v>18</v>
      </c>
      <c r="L59" s="18" t="s">
        <v>18</v>
      </c>
      <c r="M59" s="18">
        <v>10</v>
      </c>
      <c r="N59" s="18">
        <v>20</v>
      </c>
      <c r="O59" s="18" t="s">
        <v>18</v>
      </c>
      <c r="P59" s="18" t="s">
        <v>18</v>
      </c>
      <c r="Q59" s="18" t="s">
        <v>18</v>
      </c>
      <c r="R59" s="18" t="s">
        <v>18</v>
      </c>
      <c r="S59" s="18" t="s">
        <v>18</v>
      </c>
      <c r="T59" s="18" t="s">
        <v>18</v>
      </c>
      <c r="U59" s="18" t="s">
        <v>18</v>
      </c>
      <c r="V59" s="36">
        <f t="shared" si="2"/>
        <v>1</v>
      </c>
      <c r="W59" s="18">
        <f t="shared" si="0"/>
        <v>16</v>
      </c>
      <c r="X59" s="102">
        <f t="shared" si="1"/>
        <v>6.25</v>
      </c>
      <c r="Y59" s="19"/>
      <c r="Z59" s="20"/>
      <c r="AA59" s="14"/>
      <c r="AB59" s="14"/>
    </row>
    <row r="60" spans="1:28">
      <c r="A60" s="17" t="s">
        <v>2</v>
      </c>
      <c r="B60" s="18" t="s">
        <v>90</v>
      </c>
      <c r="C60" s="18">
        <v>3</v>
      </c>
      <c r="D60" s="18" t="s">
        <v>92</v>
      </c>
      <c r="E60" s="18" t="s">
        <v>91</v>
      </c>
      <c r="F60" s="17" t="s">
        <v>18</v>
      </c>
      <c r="G60" s="18" t="s">
        <v>18</v>
      </c>
      <c r="H60" s="18">
        <v>0</v>
      </c>
      <c r="I60" s="18">
        <v>0</v>
      </c>
      <c r="J60" s="18">
        <v>5</v>
      </c>
      <c r="K60" s="18">
        <v>5</v>
      </c>
      <c r="L60" s="18">
        <v>0</v>
      </c>
      <c r="M60" s="18">
        <v>10</v>
      </c>
      <c r="N60" s="18" t="s">
        <v>18</v>
      </c>
      <c r="O60" s="18">
        <v>10</v>
      </c>
      <c r="P60" s="18" t="s">
        <v>18</v>
      </c>
      <c r="Q60" s="18" t="s">
        <v>18</v>
      </c>
      <c r="R60" s="18" t="s">
        <v>18</v>
      </c>
      <c r="S60" s="18" t="s">
        <v>18</v>
      </c>
      <c r="T60" s="18">
        <v>5</v>
      </c>
      <c r="U60" s="18">
        <v>10</v>
      </c>
      <c r="V60" s="36">
        <f t="shared" si="2"/>
        <v>3</v>
      </c>
      <c r="W60" s="18">
        <f t="shared" si="0"/>
        <v>16</v>
      </c>
      <c r="X60" s="102">
        <f t="shared" si="1"/>
        <v>18.75</v>
      </c>
      <c r="Y60" s="19">
        <f t="shared" ref="Y60" si="19">AVERAGE(X60:X63)</f>
        <v>17.1875</v>
      </c>
      <c r="Z60" s="20"/>
      <c r="AA60" s="14"/>
      <c r="AB60" s="14"/>
    </row>
    <row r="61" spans="1:28">
      <c r="A61" s="17" t="s">
        <v>2</v>
      </c>
      <c r="B61" s="18" t="s">
        <v>90</v>
      </c>
      <c r="C61" s="18">
        <v>3</v>
      </c>
      <c r="D61" s="18" t="s">
        <v>94</v>
      </c>
      <c r="E61" s="18" t="s">
        <v>93</v>
      </c>
      <c r="F61" s="17">
        <v>0</v>
      </c>
      <c r="G61" s="18">
        <v>5</v>
      </c>
      <c r="H61" s="18">
        <v>10</v>
      </c>
      <c r="I61" s="18" t="s">
        <v>18</v>
      </c>
      <c r="J61" s="18" t="s">
        <v>18</v>
      </c>
      <c r="K61" s="18">
        <v>20</v>
      </c>
      <c r="L61" s="18" t="s">
        <v>18</v>
      </c>
      <c r="M61" s="18" t="s">
        <v>18</v>
      </c>
      <c r="N61" s="18" t="s">
        <v>18</v>
      </c>
      <c r="O61" s="18">
        <v>10</v>
      </c>
      <c r="P61" s="18">
        <v>0</v>
      </c>
      <c r="Q61" s="18">
        <v>20</v>
      </c>
      <c r="R61" s="18" t="s">
        <v>18</v>
      </c>
      <c r="S61" s="18">
        <v>0</v>
      </c>
      <c r="T61" s="18">
        <v>5</v>
      </c>
      <c r="U61" s="18" t="s">
        <v>18</v>
      </c>
      <c r="V61" s="36">
        <f t="shared" si="2"/>
        <v>3</v>
      </c>
      <c r="W61" s="18">
        <f t="shared" si="0"/>
        <v>16</v>
      </c>
      <c r="X61" s="102">
        <f t="shared" si="1"/>
        <v>18.75</v>
      </c>
      <c r="Y61" s="19"/>
      <c r="Z61" s="20"/>
      <c r="AA61" s="14"/>
      <c r="AB61" s="14"/>
    </row>
    <row r="62" spans="1:28">
      <c r="A62" s="17" t="s">
        <v>2</v>
      </c>
      <c r="B62" s="18" t="s">
        <v>90</v>
      </c>
      <c r="C62" s="18">
        <v>3</v>
      </c>
      <c r="D62" s="18" t="s">
        <v>95</v>
      </c>
      <c r="E62" s="18" t="s">
        <v>96</v>
      </c>
      <c r="F62" s="17">
        <v>0</v>
      </c>
      <c r="G62" s="18" t="s">
        <v>18</v>
      </c>
      <c r="H62" s="18" t="s">
        <v>18</v>
      </c>
      <c r="I62" s="18" t="s">
        <v>18</v>
      </c>
      <c r="J62" s="18" t="s">
        <v>18</v>
      </c>
      <c r="K62" s="18" t="s">
        <v>18</v>
      </c>
      <c r="L62" s="18" t="s">
        <v>18</v>
      </c>
      <c r="M62" s="18">
        <v>20</v>
      </c>
      <c r="N62" s="18" t="s">
        <v>18</v>
      </c>
      <c r="O62" s="18" t="s">
        <v>18</v>
      </c>
      <c r="P62" s="18" t="s">
        <v>18</v>
      </c>
      <c r="Q62" s="18">
        <v>5</v>
      </c>
      <c r="R62" s="18">
        <v>0</v>
      </c>
      <c r="S62" s="18">
        <v>20</v>
      </c>
      <c r="T62" s="18" t="s">
        <v>18</v>
      </c>
      <c r="U62" s="18" t="s">
        <v>18</v>
      </c>
      <c r="V62" s="36">
        <f t="shared" si="2"/>
        <v>2</v>
      </c>
      <c r="W62" s="18">
        <f t="shared" si="0"/>
        <v>16</v>
      </c>
      <c r="X62" s="102">
        <f t="shared" si="1"/>
        <v>12.5</v>
      </c>
      <c r="Y62" s="19"/>
      <c r="Z62" s="20"/>
      <c r="AA62" s="14"/>
      <c r="AB62" s="14"/>
    </row>
    <row r="63" spans="1:28">
      <c r="A63" s="17" t="s">
        <v>2</v>
      </c>
      <c r="B63" s="18" t="s">
        <v>90</v>
      </c>
      <c r="C63" s="18">
        <v>3</v>
      </c>
      <c r="D63" s="18" t="s">
        <v>98</v>
      </c>
      <c r="E63" s="18" t="s">
        <v>97</v>
      </c>
      <c r="F63" s="17">
        <v>0</v>
      </c>
      <c r="G63" s="18">
        <v>5</v>
      </c>
      <c r="H63" s="18">
        <v>0</v>
      </c>
      <c r="I63" s="18" t="s">
        <v>18</v>
      </c>
      <c r="J63" s="18">
        <v>10</v>
      </c>
      <c r="K63" s="18" t="s">
        <v>18</v>
      </c>
      <c r="L63" s="18" t="s">
        <v>18</v>
      </c>
      <c r="M63" s="18">
        <v>20</v>
      </c>
      <c r="N63" s="18" t="s">
        <v>18</v>
      </c>
      <c r="O63" s="18">
        <v>15</v>
      </c>
      <c r="P63" s="18" t="s">
        <v>18</v>
      </c>
      <c r="Q63" s="18">
        <v>0</v>
      </c>
      <c r="R63" s="18">
        <v>5</v>
      </c>
      <c r="S63" s="18">
        <v>20</v>
      </c>
      <c r="T63" s="18" t="s">
        <v>18</v>
      </c>
      <c r="U63" s="18" t="s">
        <v>18</v>
      </c>
      <c r="V63" s="36">
        <f t="shared" si="2"/>
        <v>3</v>
      </c>
      <c r="W63" s="18">
        <f t="shared" si="0"/>
        <v>16</v>
      </c>
      <c r="X63" s="102">
        <f t="shared" si="1"/>
        <v>18.75</v>
      </c>
      <c r="Y63" s="19"/>
      <c r="Z63" s="20"/>
      <c r="AA63" s="14"/>
      <c r="AB63" s="14"/>
    </row>
    <row r="64" spans="1:28">
      <c r="A64" s="17" t="s">
        <v>2</v>
      </c>
      <c r="B64" s="18" t="s">
        <v>90</v>
      </c>
      <c r="C64" s="18">
        <v>4</v>
      </c>
      <c r="D64" s="18" t="s">
        <v>92</v>
      </c>
      <c r="E64" s="18" t="s">
        <v>91</v>
      </c>
      <c r="F64" s="17">
        <v>10</v>
      </c>
      <c r="G64" s="18">
        <v>15</v>
      </c>
      <c r="H64" s="18" t="s">
        <v>18</v>
      </c>
      <c r="I64" s="18" t="s">
        <v>18</v>
      </c>
      <c r="J64" s="18" t="s">
        <v>18</v>
      </c>
      <c r="K64" s="18" t="s">
        <v>18</v>
      </c>
      <c r="L64" s="18" t="s">
        <v>18</v>
      </c>
      <c r="M64" s="18" t="s">
        <v>18</v>
      </c>
      <c r="N64" s="18">
        <v>20</v>
      </c>
      <c r="O64" s="18" t="s">
        <v>18</v>
      </c>
      <c r="P64" s="18" t="s">
        <v>18</v>
      </c>
      <c r="Q64" s="18" t="s">
        <v>18</v>
      </c>
      <c r="R64" s="18" t="s">
        <v>18</v>
      </c>
      <c r="S64" s="18" t="s">
        <v>18</v>
      </c>
      <c r="T64" s="18" t="s">
        <v>18</v>
      </c>
      <c r="U64" s="18" t="s">
        <v>18</v>
      </c>
      <c r="V64" s="36">
        <f t="shared" si="2"/>
        <v>0</v>
      </c>
      <c r="W64" s="18">
        <f t="shared" si="0"/>
        <v>16</v>
      </c>
      <c r="X64" s="102">
        <f t="shared" si="1"/>
        <v>0</v>
      </c>
      <c r="Y64" s="19">
        <f t="shared" ref="Y64" si="20">AVERAGE(X64:X67)</f>
        <v>4.6875</v>
      </c>
      <c r="Z64" s="20"/>
      <c r="AA64" s="14"/>
      <c r="AB64" s="14"/>
    </row>
    <row r="65" spans="1:28">
      <c r="A65" s="17" t="s">
        <v>2</v>
      </c>
      <c r="B65" s="18" t="s">
        <v>89</v>
      </c>
      <c r="C65" s="18">
        <v>4</v>
      </c>
      <c r="D65" s="18" t="s">
        <v>94</v>
      </c>
      <c r="E65" s="18" t="s">
        <v>93</v>
      </c>
      <c r="F65" s="17">
        <v>0</v>
      </c>
      <c r="G65" s="18">
        <v>0</v>
      </c>
      <c r="H65" s="18">
        <v>10</v>
      </c>
      <c r="I65" s="18">
        <v>10</v>
      </c>
      <c r="J65" s="18">
        <v>10</v>
      </c>
      <c r="K65" s="18" t="s">
        <v>18</v>
      </c>
      <c r="L65" s="18" t="s">
        <v>18</v>
      </c>
      <c r="M65" s="18" t="s">
        <v>18</v>
      </c>
      <c r="N65" s="18">
        <v>20</v>
      </c>
      <c r="O65" s="18" t="s">
        <v>18</v>
      </c>
      <c r="P65" s="18" t="s">
        <v>18</v>
      </c>
      <c r="Q65" s="18">
        <v>20</v>
      </c>
      <c r="R65" s="18">
        <v>10</v>
      </c>
      <c r="S65" s="18" t="s">
        <v>18</v>
      </c>
      <c r="T65" s="18">
        <v>5</v>
      </c>
      <c r="U65" s="18" t="s">
        <v>18</v>
      </c>
      <c r="V65" s="36">
        <f t="shared" si="2"/>
        <v>2</v>
      </c>
      <c r="W65" s="18">
        <f t="shared" si="0"/>
        <v>16</v>
      </c>
      <c r="X65" s="102">
        <f t="shared" si="1"/>
        <v>12.5</v>
      </c>
      <c r="Y65" s="19"/>
      <c r="Z65" s="20"/>
      <c r="AA65" s="14"/>
      <c r="AB65" s="14"/>
    </row>
    <row r="66" spans="1:28">
      <c r="A66" s="17" t="s">
        <v>2</v>
      </c>
      <c r="B66" s="18" t="s">
        <v>89</v>
      </c>
      <c r="C66" s="18">
        <v>4</v>
      </c>
      <c r="D66" s="18" t="s">
        <v>95</v>
      </c>
      <c r="E66" s="18" t="s">
        <v>96</v>
      </c>
      <c r="F66" s="17">
        <v>20</v>
      </c>
      <c r="G66" s="18">
        <v>20</v>
      </c>
      <c r="H66" s="18">
        <v>30</v>
      </c>
      <c r="I66" s="18">
        <v>30</v>
      </c>
      <c r="J66" s="18" t="s">
        <v>18</v>
      </c>
      <c r="K66" s="18" t="s">
        <v>18</v>
      </c>
      <c r="L66" s="18" t="s">
        <v>18</v>
      </c>
      <c r="M66" s="18" t="s">
        <v>18</v>
      </c>
      <c r="N66" s="18" t="s">
        <v>18</v>
      </c>
      <c r="O66" s="18" t="s">
        <v>18</v>
      </c>
      <c r="P66" s="18" t="s">
        <v>18</v>
      </c>
      <c r="Q66" s="18" t="s">
        <v>18</v>
      </c>
      <c r="R66" s="18" t="s">
        <v>18</v>
      </c>
      <c r="S66" s="18" t="s">
        <v>18</v>
      </c>
      <c r="T66" s="18" t="s">
        <v>18</v>
      </c>
      <c r="U66" s="18" t="s">
        <v>18</v>
      </c>
      <c r="V66" s="36">
        <f t="shared" si="2"/>
        <v>0</v>
      </c>
      <c r="W66" s="18">
        <f t="shared" si="0"/>
        <v>16</v>
      </c>
      <c r="X66" s="102">
        <f t="shared" si="1"/>
        <v>0</v>
      </c>
      <c r="Y66" s="19"/>
      <c r="Z66" s="20"/>
      <c r="AA66" s="14"/>
      <c r="AB66" s="14"/>
    </row>
    <row r="67" spans="1:28">
      <c r="A67" s="17" t="s">
        <v>2</v>
      </c>
      <c r="B67" s="18" t="s">
        <v>89</v>
      </c>
      <c r="C67" s="18">
        <v>4</v>
      </c>
      <c r="D67" s="18" t="s">
        <v>97</v>
      </c>
      <c r="E67" s="18" t="s">
        <v>98</v>
      </c>
      <c r="F67" s="17">
        <v>20</v>
      </c>
      <c r="G67" s="18">
        <v>10</v>
      </c>
      <c r="H67" s="18">
        <v>15</v>
      </c>
      <c r="I67" s="18">
        <v>20</v>
      </c>
      <c r="J67" s="18" t="s">
        <v>18</v>
      </c>
      <c r="K67" s="18">
        <v>15</v>
      </c>
      <c r="L67" s="18" t="s">
        <v>18</v>
      </c>
      <c r="M67" s="18">
        <v>5</v>
      </c>
      <c r="N67" s="18">
        <v>5</v>
      </c>
      <c r="O67" s="18">
        <v>0</v>
      </c>
      <c r="P67" s="18">
        <v>10</v>
      </c>
      <c r="Q67" s="18">
        <v>10</v>
      </c>
      <c r="R67" s="18">
        <v>15</v>
      </c>
      <c r="S67" s="18" t="s">
        <v>18</v>
      </c>
      <c r="T67" s="18">
        <v>10</v>
      </c>
      <c r="U67" s="18">
        <v>20</v>
      </c>
      <c r="V67" s="36">
        <f t="shared" si="2"/>
        <v>1</v>
      </c>
      <c r="W67" s="18">
        <f t="shared" si="0"/>
        <v>16</v>
      </c>
      <c r="X67" s="102">
        <f t="shared" si="1"/>
        <v>6.25</v>
      </c>
      <c r="Y67" s="19"/>
      <c r="Z67" s="20"/>
      <c r="AA67" s="14"/>
      <c r="AB67" s="14"/>
    </row>
    <row r="68" spans="1:28">
      <c r="A68" s="17" t="s">
        <v>2</v>
      </c>
      <c r="B68" s="18" t="s">
        <v>35</v>
      </c>
      <c r="C68" s="18">
        <v>1</v>
      </c>
      <c r="D68" s="61" t="s">
        <v>29</v>
      </c>
      <c r="E68" s="61" t="s">
        <v>30</v>
      </c>
      <c r="F68" s="17" t="s">
        <v>40</v>
      </c>
      <c r="G68" s="61">
        <v>25</v>
      </c>
      <c r="H68" s="61">
        <v>30</v>
      </c>
      <c r="I68" s="61" t="s">
        <v>40</v>
      </c>
      <c r="J68" s="61" t="s">
        <v>40</v>
      </c>
      <c r="K68" s="18">
        <v>20</v>
      </c>
      <c r="L68" s="61" t="s">
        <v>40</v>
      </c>
      <c r="M68" s="18">
        <v>30</v>
      </c>
      <c r="N68" s="61" t="s">
        <v>40</v>
      </c>
      <c r="O68" s="18">
        <v>10</v>
      </c>
      <c r="P68" s="61">
        <v>25</v>
      </c>
      <c r="Q68" s="18" t="s">
        <v>40</v>
      </c>
      <c r="R68" s="18" t="s">
        <v>40</v>
      </c>
      <c r="S68" s="18">
        <v>10</v>
      </c>
      <c r="T68" s="61" t="s">
        <v>40</v>
      </c>
      <c r="U68" s="18" t="s">
        <v>40</v>
      </c>
      <c r="V68" s="36">
        <f t="shared" si="2"/>
        <v>0</v>
      </c>
      <c r="W68" s="18">
        <f t="shared" ref="W68:W83" si="21">COUNTA(F68:U68)</f>
        <v>16</v>
      </c>
      <c r="X68" s="102">
        <f t="shared" ref="X68:X83" si="22">(V68/W68)*100</f>
        <v>0</v>
      </c>
      <c r="Y68" s="19">
        <f t="shared" ref="Y68" si="23">AVERAGE(X68:X71)</f>
        <v>1.5625</v>
      </c>
      <c r="Z68" s="20">
        <f t="shared" ref="Z68" si="24">AVERAGE(Y68:Y83)</f>
        <v>6.25</v>
      </c>
      <c r="AA68" s="14"/>
      <c r="AB68" s="14"/>
    </row>
    <row r="69" spans="1:28">
      <c r="A69" s="17" t="s">
        <v>2</v>
      </c>
      <c r="B69" s="18" t="s">
        <v>35</v>
      </c>
      <c r="C69" s="18">
        <v>1</v>
      </c>
      <c r="D69" s="61" t="s">
        <v>27</v>
      </c>
      <c r="E69" s="61" t="s">
        <v>28</v>
      </c>
      <c r="F69" s="17" t="s">
        <v>40</v>
      </c>
      <c r="G69" s="61" t="s">
        <v>40</v>
      </c>
      <c r="H69" s="61">
        <v>20</v>
      </c>
      <c r="I69" s="61" t="s">
        <v>40</v>
      </c>
      <c r="J69" s="61" t="s">
        <v>40</v>
      </c>
      <c r="K69" s="18">
        <v>30</v>
      </c>
      <c r="L69" s="18">
        <v>25</v>
      </c>
      <c r="M69" s="61">
        <v>30</v>
      </c>
      <c r="N69" s="61">
        <v>10</v>
      </c>
      <c r="O69" s="61">
        <v>30</v>
      </c>
      <c r="P69" s="61">
        <v>25</v>
      </c>
      <c r="Q69" s="61">
        <v>25</v>
      </c>
      <c r="R69" s="61" t="s">
        <v>40</v>
      </c>
      <c r="S69" s="61" t="s">
        <v>40</v>
      </c>
      <c r="T69" s="61" t="s">
        <v>40</v>
      </c>
      <c r="U69" s="18" t="s">
        <v>40</v>
      </c>
      <c r="V69" s="36">
        <f t="shared" si="2"/>
        <v>0</v>
      </c>
      <c r="W69" s="18">
        <f t="shared" si="21"/>
        <v>16</v>
      </c>
      <c r="X69" s="102">
        <f t="shared" si="22"/>
        <v>0</v>
      </c>
      <c r="Y69" s="19"/>
      <c r="Z69" s="20"/>
      <c r="AA69" s="14"/>
      <c r="AB69" s="14"/>
    </row>
    <row r="70" spans="1:28">
      <c r="A70" s="17" t="s">
        <v>2</v>
      </c>
      <c r="B70" s="18" t="s">
        <v>34</v>
      </c>
      <c r="C70" s="18">
        <v>1</v>
      </c>
      <c r="D70" s="61" t="s">
        <v>25</v>
      </c>
      <c r="E70" s="61" t="s">
        <v>26</v>
      </c>
      <c r="F70" s="17" t="s">
        <v>40</v>
      </c>
      <c r="G70" s="61" t="s">
        <v>40</v>
      </c>
      <c r="H70" s="61">
        <v>20</v>
      </c>
      <c r="I70" s="61">
        <v>20</v>
      </c>
      <c r="J70" s="18">
        <v>5</v>
      </c>
      <c r="K70" s="61">
        <v>20</v>
      </c>
      <c r="L70" s="61" t="s">
        <v>40</v>
      </c>
      <c r="M70" s="61">
        <v>30</v>
      </c>
      <c r="N70" s="61">
        <v>15</v>
      </c>
      <c r="O70" s="61">
        <v>30</v>
      </c>
      <c r="P70" s="18" t="s">
        <v>40</v>
      </c>
      <c r="Q70" s="61">
        <v>10</v>
      </c>
      <c r="R70" s="61">
        <v>0</v>
      </c>
      <c r="S70" s="61" t="s">
        <v>40</v>
      </c>
      <c r="T70" s="61" t="s">
        <v>40</v>
      </c>
      <c r="U70" s="18" t="s">
        <v>40</v>
      </c>
      <c r="V70" s="36">
        <f t="shared" ref="V70:V133" si="25">COUNTIF(F70:U70,0)</f>
        <v>1</v>
      </c>
      <c r="W70" s="18">
        <f t="shared" si="21"/>
        <v>16</v>
      </c>
      <c r="X70" s="102">
        <f t="shared" si="22"/>
        <v>6.25</v>
      </c>
      <c r="Y70" s="19"/>
      <c r="Z70" s="20"/>
      <c r="AA70" s="14"/>
      <c r="AB70" s="14"/>
    </row>
    <row r="71" spans="1:28">
      <c r="A71" s="17" t="s">
        <v>2</v>
      </c>
      <c r="B71" s="18" t="s">
        <v>34</v>
      </c>
      <c r="C71" s="18">
        <v>1</v>
      </c>
      <c r="D71" s="61" t="s">
        <v>23</v>
      </c>
      <c r="E71" s="61" t="s">
        <v>24</v>
      </c>
      <c r="F71" s="17" t="s">
        <v>40</v>
      </c>
      <c r="G71" s="61" t="s">
        <v>40</v>
      </c>
      <c r="H71" s="61">
        <v>25</v>
      </c>
      <c r="I71" s="61">
        <v>30</v>
      </c>
      <c r="J71" s="18">
        <v>25</v>
      </c>
      <c r="K71" s="61">
        <v>30</v>
      </c>
      <c r="L71" s="61" t="s">
        <v>40</v>
      </c>
      <c r="M71" s="61">
        <v>30</v>
      </c>
      <c r="N71" s="18" t="s">
        <v>40</v>
      </c>
      <c r="O71" s="18" t="s">
        <v>40</v>
      </c>
      <c r="P71" s="61" t="s">
        <v>40</v>
      </c>
      <c r="Q71" s="61">
        <v>30</v>
      </c>
      <c r="R71" s="18">
        <v>25</v>
      </c>
      <c r="S71" s="61" t="s">
        <v>40</v>
      </c>
      <c r="T71" s="61" t="s">
        <v>40</v>
      </c>
      <c r="U71" s="18">
        <v>30</v>
      </c>
      <c r="V71" s="36">
        <f t="shared" si="25"/>
        <v>0</v>
      </c>
      <c r="W71" s="18">
        <v>16</v>
      </c>
      <c r="X71" s="102">
        <f t="shared" si="22"/>
        <v>0</v>
      </c>
      <c r="Y71" s="19"/>
      <c r="Z71" s="20"/>
      <c r="AA71" s="14"/>
      <c r="AB71" s="14"/>
    </row>
    <row r="72" spans="1:28">
      <c r="A72" s="17" t="s">
        <v>2</v>
      </c>
      <c r="B72" s="18" t="s">
        <v>34</v>
      </c>
      <c r="C72" s="18">
        <v>2</v>
      </c>
      <c r="D72" s="61" t="s">
        <v>23</v>
      </c>
      <c r="E72" s="61" t="s">
        <v>24</v>
      </c>
      <c r="F72" s="17" t="s">
        <v>40</v>
      </c>
      <c r="G72" s="61" t="s">
        <v>40</v>
      </c>
      <c r="H72" s="61" t="s">
        <v>40</v>
      </c>
      <c r="I72" s="61" t="s">
        <v>40</v>
      </c>
      <c r="J72" s="61" t="s">
        <v>40</v>
      </c>
      <c r="K72" s="61">
        <v>0</v>
      </c>
      <c r="L72" s="18">
        <v>0</v>
      </c>
      <c r="M72" s="61">
        <v>10</v>
      </c>
      <c r="N72" s="18" t="s">
        <v>40</v>
      </c>
      <c r="O72" s="18" t="s">
        <v>40</v>
      </c>
      <c r="P72" s="61">
        <v>20</v>
      </c>
      <c r="Q72" s="18" t="s">
        <v>40</v>
      </c>
      <c r="R72" s="61" t="s">
        <v>40</v>
      </c>
      <c r="S72" s="18">
        <v>5</v>
      </c>
      <c r="T72" s="61" t="s">
        <v>40</v>
      </c>
      <c r="U72" s="18" t="s">
        <v>40</v>
      </c>
      <c r="V72" s="36">
        <f t="shared" si="25"/>
        <v>2</v>
      </c>
      <c r="W72" s="18">
        <f t="shared" si="21"/>
        <v>16</v>
      </c>
      <c r="X72" s="102">
        <f t="shared" si="22"/>
        <v>12.5</v>
      </c>
      <c r="Y72" s="19">
        <f t="shared" ref="Y72" si="26">AVERAGE(X72:X75)</f>
        <v>9.375</v>
      </c>
      <c r="Z72" s="20"/>
      <c r="AA72" s="14"/>
      <c r="AB72" s="14"/>
    </row>
    <row r="73" spans="1:28">
      <c r="A73" s="17" t="s">
        <v>2</v>
      </c>
      <c r="B73" s="18" t="s">
        <v>34</v>
      </c>
      <c r="C73" s="18">
        <v>2</v>
      </c>
      <c r="D73" s="61" t="s">
        <v>25</v>
      </c>
      <c r="E73" s="61" t="s">
        <v>26</v>
      </c>
      <c r="F73" s="17">
        <v>25</v>
      </c>
      <c r="G73" s="61" t="s">
        <v>40</v>
      </c>
      <c r="H73" s="61" t="s">
        <v>40</v>
      </c>
      <c r="I73" s="18">
        <v>30</v>
      </c>
      <c r="J73" s="61" t="s">
        <v>40</v>
      </c>
      <c r="K73" s="61">
        <v>30</v>
      </c>
      <c r="L73" s="61" t="s">
        <v>40</v>
      </c>
      <c r="M73" s="61" t="s">
        <v>40</v>
      </c>
      <c r="N73" s="18">
        <v>0</v>
      </c>
      <c r="O73" s="61" t="s">
        <v>40</v>
      </c>
      <c r="P73" s="61">
        <v>20</v>
      </c>
      <c r="Q73" s="61" t="s">
        <v>40</v>
      </c>
      <c r="R73" s="61" t="s">
        <v>40</v>
      </c>
      <c r="S73" s="61" t="s">
        <v>40</v>
      </c>
      <c r="T73" s="61" t="s">
        <v>40</v>
      </c>
      <c r="U73" s="18">
        <v>20</v>
      </c>
      <c r="V73" s="36">
        <f t="shared" si="25"/>
        <v>1</v>
      </c>
      <c r="W73" s="18">
        <f t="shared" si="21"/>
        <v>16</v>
      </c>
      <c r="X73" s="102">
        <f t="shared" si="22"/>
        <v>6.25</v>
      </c>
      <c r="Y73" s="19"/>
      <c r="Z73" s="20"/>
      <c r="AA73" s="14"/>
      <c r="AB73" s="14"/>
    </row>
    <row r="74" spans="1:28">
      <c r="A74" s="17" t="s">
        <v>2</v>
      </c>
      <c r="B74" s="18" t="s">
        <v>34</v>
      </c>
      <c r="C74" s="18">
        <v>2</v>
      </c>
      <c r="D74" s="61" t="s">
        <v>28</v>
      </c>
      <c r="E74" s="61" t="s">
        <v>27</v>
      </c>
      <c r="F74" s="17">
        <v>0</v>
      </c>
      <c r="G74" s="61" t="s">
        <v>40</v>
      </c>
      <c r="H74" s="61">
        <v>30</v>
      </c>
      <c r="I74" s="61">
        <v>10</v>
      </c>
      <c r="J74" s="61" t="s">
        <v>40</v>
      </c>
      <c r="K74" s="61">
        <v>30</v>
      </c>
      <c r="L74" s="61">
        <v>20</v>
      </c>
      <c r="M74" s="18" t="s">
        <v>40</v>
      </c>
      <c r="N74" s="18" t="s">
        <v>40</v>
      </c>
      <c r="O74" s="18">
        <v>5</v>
      </c>
      <c r="P74" s="18" t="s">
        <v>40</v>
      </c>
      <c r="Q74" s="61" t="s">
        <v>40</v>
      </c>
      <c r="R74" s="61" t="s">
        <v>40</v>
      </c>
      <c r="S74" s="61" t="s">
        <v>40</v>
      </c>
      <c r="T74" s="61" t="s">
        <v>40</v>
      </c>
      <c r="U74" s="18" t="s">
        <v>40</v>
      </c>
      <c r="V74" s="36">
        <f t="shared" si="25"/>
        <v>1</v>
      </c>
      <c r="W74" s="18">
        <f t="shared" si="21"/>
        <v>16</v>
      </c>
      <c r="X74" s="102">
        <f t="shared" si="22"/>
        <v>6.25</v>
      </c>
      <c r="Y74" s="19"/>
      <c r="Z74" s="20"/>
      <c r="AA74" s="14"/>
      <c r="AB74" s="14"/>
    </row>
    <row r="75" spans="1:28">
      <c r="A75" s="17" t="s">
        <v>2</v>
      </c>
      <c r="B75" s="18" t="s">
        <v>34</v>
      </c>
      <c r="C75" s="18">
        <v>2</v>
      </c>
      <c r="D75" s="61" t="s">
        <v>30</v>
      </c>
      <c r="E75" s="61" t="s">
        <v>29</v>
      </c>
      <c r="F75" s="17" t="s">
        <v>40</v>
      </c>
      <c r="G75" s="61" t="s">
        <v>40</v>
      </c>
      <c r="H75" s="61" t="s">
        <v>40</v>
      </c>
      <c r="I75" s="61">
        <v>20</v>
      </c>
      <c r="J75" s="61" t="s">
        <v>40</v>
      </c>
      <c r="K75" s="61">
        <v>30</v>
      </c>
      <c r="L75" s="61" t="s">
        <v>40</v>
      </c>
      <c r="M75" s="61" t="s">
        <v>40</v>
      </c>
      <c r="N75" s="18">
        <v>0</v>
      </c>
      <c r="O75" s="18">
        <v>0</v>
      </c>
      <c r="P75" s="61">
        <v>20</v>
      </c>
      <c r="Q75" s="61" t="s">
        <v>40</v>
      </c>
      <c r="R75" s="61">
        <v>25</v>
      </c>
      <c r="S75" s="61">
        <v>20</v>
      </c>
      <c r="T75" s="61" t="s">
        <v>40</v>
      </c>
      <c r="U75" s="18" t="s">
        <v>40</v>
      </c>
      <c r="V75" s="36">
        <f t="shared" si="25"/>
        <v>2</v>
      </c>
      <c r="W75" s="18">
        <f t="shared" si="21"/>
        <v>16</v>
      </c>
      <c r="X75" s="102">
        <f t="shared" si="22"/>
        <v>12.5</v>
      </c>
      <c r="Y75" s="19"/>
      <c r="Z75" s="20"/>
      <c r="AA75" s="14"/>
      <c r="AB75" s="14"/>
    </row>
    <row r="76" spans="1:28">
      <c r="A76" s="17" t="s">
        <v>2</v>
      </c>
      <c r="B76" s="18" t="s">
        <v>34</v>
      </c>
      <c r="C76" s="18">
        <v>3</v>
      </c>
      <c r="D76" s="61" t="s">
        <v>29</v>
      </c>
      <c r="E76" s="61" t="s">
        <v>30</v>
      </c>
      <c r="F76" s="17">
        <v>0</v>
      </c>
      <c r="G76" s="18">
        <v>0</v>
      </c>
      <c r="H76" s="61">
        <v>0</v>
      </c>
      <c r="I76" s="61">
        <v>0</v>
      </c>
      <c r="J76" s="61">
        <v>10</v>
      </c>
      <c r="K76" s="18" t="s">
        <v>40</v>
      </c>
      <c r="L76" s="61" t="s">
        <v>40</v>
      </c>
      <c r="M76" s="61">
        <v>30</v>
      </c>
      <c r="N76" s="61">
        <v>30</v>
      </c>
      <c r="O76" s="61" t="s">
        <v>40</v>
      </c>
      <c r="P76" s="61" t="s">
        <v>40</v>
      </c>
      <c r="Q76" s="61" t="s">
        <v>40</v>
      </c>
      <c r="R76" s="61" t="s">
        <v>40</v>
      </c>
      <c r="S76" s="61" t="s">
        <v>40</v>
      </c>
      <c r="T76" s="61" t="s">
        <v>40</v>
      </c>
      <c r="U76" s="18" t="s">
        <v>40</v>
      </c>
      <c r="V76" s="36">
        <f t="shared" si="25"/>
        <v>4</v>
      </c>
      <c r="W76" s="18">
        <f t="shared" si="21"/>
        <v>16</v>
      </c>
      <c r="X76" s="102">
        <f t="shared" si="22"/>
        <v>25</v>
      </c>
      <c r="Y76" s="19">
        <f t="shared" ref="Y76" si="27">AVERAGE(X76:X79)</f>
        <v>14.0625</v>
      </c>
      <c r="Z76" s="20"/>
      <c r="AA76" s="14"/>
      <c r="AB76" s="14"/>
    </row>
    <row r="77" spans="1:28">
      <c r="A77" s="17" t="s">
        <v>2</v>
      </c>
      <c r="B77" s="18" t="s">
        <v>34</v>
      </c>
      <c r="C77" s="18">
        <v>3</v>
      </c>
      <c r="D77" s="61" t="s">
        <v>27</v>
      </c>
      <c r="E77" s="61" t="s">
        <v>28</v>
      </c>
      <c r="F77" s="17" t="s">
        <v>40</v>
      </c>
      <c r="G77" s="18">
        <v>10</v>
      </c>
      <c r="H77" s="18">
        <v>5</v>
      </c>
      <c r="I77" s="61">
        <v>5</v>
      </c>
      <c r="J77" s="61" t="s">
        <v>40</v>
      </c>
      <c r="K77" s="61">
        <v>25</v>
      </c>
      <c r="L77" s="61">
        <v>10</v>
      </c>
      <c r="M77" s="61">
        <v>20</v>
      </c>
      <c r="N77" s="61">
        <v>20</v>
      </c>
      <c r="O77" s="61" t="s">
        <v>40</v>
      </c>
      <c r="P77" s="61">
        <v>0</v>
      </c>
      <c r="Q77" s="61" t="s">
        <v>40</v>
      </c>
      <c r="R77" s="61" t="s">
        <v>40</v>
      </c>
      <c r="S77" s="18">
        <v>0</v>
      </c>
      <c r="T77" s="61" t="s">
        <v>40</v>
      </c>
      <c r="U77" s="18">
        <v>20</v>
      </c>
      <c r="V77" s="36">
        <f t="shared" si="25"/>
        <v>2</v>
      </c>
      <c r="W77" s="18">
        <f t="shared" si="21"/>
        <v>16</v>
      </c>
      <c r="X77" s="102">
        <f t="shared" si="22"/>
        <v>12.5</v>
      </c>
      <c r="Y77" s="19"/>
      <c r="Z77" s="20"/>
      <c r="AA77" s="14"/>
      <c r="AB77" s="14"/>
    </row>
    <row r="78" spans="1:28">
      <c r="A78" s="17" t="s">
        <v>2</v>
      </c>
      <c r="B78" s="18" t="s">
        <v>34</v>
      </c>
      <c r="C78" s="18">
        <v>3</v>
      </c>
      <c r="D78" s="61" t="s">
        <v>26</v>
      </c>
      <c r="E78" s="61" t="s">
        <v>25</v>
      </c>
      <c r="F78" s="17">
        <v>10</v>
      </c>
      <c r="G78" s="18">
        <v>20</v>
      </c>
      <c r="H78" s="61">
        <v>0</v>
      </c>
      <c r="I78" s="61">
        <v>15</v>
      </c>
      <c r="J78" s="61">
        <v>5</v>
      </c>
      <c r="K78" s="18" t="s">
        <v>40</v>
      </c>
      <c r="L78" s="61" t="s">
        <v>40</v>
      </c>
      <c r="M78" s="61" t="s">
        <v>40</v>
      </c>
      <c r="N78" s="61" t="s">
        <v>40</v>
      </c>
      <c r="O78" s="61" t="s">
        <v>40</v>
      </c>
      <c r="P78" s="61">
        <v>10</v>
      </c>
      <c r="Q78" s="18">
        <v>10</v>
      </c>
      <c r="R78" s="61" t="s">
        <v>40</v>
      </c>
      <c r="S78" s="18">
        <v>20</v>
      </c>
      <c r="T78" s="61">
        <v>0</v>
      </c>
      <c r="U78" s="18" t="s">
        <v>40</v>
      </c>
      <c r="V78" s="36">
        <f t="shared" si="25"/>
        <v>2</v>
      </c>
      <c r="W78" s="18">
        <v>16</v>
      </c>
      <c r="X78" s="102">
        <f t="shared" si="22"/>
        <v>12.5</v>
      </c>
      <c r="Y78" s="19"/>
      <c r="Z78" s="20"/>
      <c r="AA78" s="14"/>
      <c r="AB78" s="14"/>
    </row>
    <row r="79" spans="1:28">
      <c r="A79" s="17" t="s">
        <v>2</v>
      </c>
      <c r="B79" s="18" t="s">
        <v>34</v>
      </c>
      <c r="C79" s="18">
        <v>3</v>
      </c>
      <c r="D79" s="61" t="s">
        <v>24</v>
      </c>
      <c r="E79" s="61" t="s">
        <v>23</v>
      </c>
      <c r="F79" s="17" t="s">
        <v>40</v>
      </c>
      <c r="G79" s="61" t="s">
        <v>40</v>
      </c>
      <c r="H79" s="61" t="s">
        <v>40</v>
      </c>
      <c r="I79" s="61">
        <v>10</v>
      </c>
      <c r="J79" s="61" t="s">
        <v>40</v>
      </c>
      <c r="K79" s="61">
        <v>20</v>
      </c>
      <c r="L79" s="61" t="s">
        <v>40</v>
      </c>
      <c r="M79" s="18">
        <v>5</v>
      </c>
      <c r="N79" s="61">
        <v>30</v>
      </c>
      <c r="O79" s="61">
        <v>0</v>
      </c>
      <c r="P79" s="61">
        <v>20</v>
      </c>
      <c r="Q79" s="61" t="s">
        <v>40</v>
      </c>
      <c r="R79" s="61" t="s">
        <v>40</v>
      </c>
      <c r="S79" s="61">
        <v>20</v>
      </c>
      <c r="T79" s="61" t="s">
        <v>40</v>
      </c>
      <c r="U79" s="18" t="s">
        <v>40</v>
      </c>
      <c r="V79" s="36">
        <f t="shared" si="25"/>
        <v>1</v>
      </c>
      <c r="W79" s="18">
        <f t="shared" si="21"/>
        <v>16</v>
      </c>
      <c r="X79" s="102">
        <f t="shared" si="22"/>
        <v>6.25</v>
      </c>
      <c r="Y79" s="19"/>
      <c r="Z79" s="20"/>
      <c r="AA79" s="14"/>
      <c r="AB79" s="14"/>
    </row>
    <row r="80" spans="1:28">
      <c r="A80" s="17" t="s">
        <v>2</v>
      </c>
      <c r="B80" s="18" t="s">
        <v>34</v>
      </c>
      <c r="C80" s="18">
        <v>4</v>
      </c>
      <c r="D80" s="61" t="s">
        <v>23</v>
      </c>
      <c r="E80" s="61" t="s">
        <v>24</v>
      </c>
      <c r="F80" s="17" t="s">
        <v>40</v>
      </c>
      <c r="G80" s="61" t="s">
        <v>40</v>
      </c>
      <c r="H80" s="61" t="s">
        <v>40</v>
      </c>
      <c r="I80" s="61" t="s">
        <v>40</v>
      </c>
      <c r="J80" s="18">
        <v>30</v>
      </c>
      <c r="K80" s="61">
        <v>25</v>
      </c>
      <c r="L80" s="61" t="s">
        <v>40</v>
      </c>
      <c r="M80" s="61" t="s">
        <v>40</v>
      </c>
      <c r="N80" s="61" t="s">
        <v>40</v>
      </c>
      <c r="O80" s="18">
        <v>30</v>
      </c>
      <c r="P80" s="61" t="s">
        <v>40</v>
      </c>
      <c r="Q80" s="61" t="s">
        <v>40</v>
      </c>
      <c r="R80" s="61" t="s">
        <v>40</v>
      </c>
      <c r="S80" s="61" t="s">
        <v>40</v>
      </c>
      <c r="T80" s="61" t="s">
        <v>40</v>
      </c>
      <c r="U80" s="18">
        <v>5</v>
      </c>
      <c r="V80" s="36">
        <f t="shared" si="25"/>
        <v>0</v>
      </c>
      <c r="W80" s="18">
        <f t="shared" si="21"/>
        <v>16</v>
      </c>
      <c r="X80" s="102">
        <f t="shared" si="22"/>
        <v>0</v>
      </c>
      <c r="Y80" s="19">
        <f t="shared" ref="Y80" si="28">AVERAGE(X80:X83)</f>
        <v>0</v>
      </c>
      <c r="Z80" s="20"/>
      <c r="AA80" s="14"/>
      <c r="AB80" s="14"/>
    </row>
    <row r="81" spans="1:28">
      <c r="A81" s="17" t="s">
        <v>2</v>
      </c>
      <c r="B81" s="18" t="s">
        <v>34</v>
      </c>
      <c r="C81" s="18">
        <v>4</v>
      </c>
      <c r="D81" s="61" t="s">
        <v>25</v>
      </c>
      <c r="E81" s="61" t="s">
        <v>26</v>
      </c>
      <c r="F81" s="17" t="s">
        <v>40</v>
      </c>
      <c r="G81" s="61">
        <v>10</v>
      </c>
      <c r="H81" s="61" t="s">
        <v>40</v>
      </c>
      <c r="I81" s="61" t="s">
        <v>40</v>
      </c>
      <c r="J81" s="61" t="s">
        <v>40</v>
      </c>
      <c r="K81" s="61" t="s">
        <v>40</v>
      </c>
      <c r="L81" s="61" t="s">
        <v>40</v>
      </c>
      <c r="M81" s="61" t="s">
        <v>40</v>
      </c>
      <c r="N81" s="61">
        <v>5</v>
      </c>
      <c r="O81" s="61" t="s">
        <v>40</v>
      </c>
      <c r="P81" s="61" t="s">
        <v>40</v>
      </c>
      <c r="Q81" s="61" t="s">
        <v>40</v>
      </c>
      <c r="R81" s="61" t="s">
        <v>40</v>
      </c>
      <c r="S81" s="61">
        <v>20</v>
      </c>
      <c r="T81" s="61" t="s">
        <v>40</v>
      </c>
      <c r="U81" s="18">
        <v>20</v>
      </c>
      <c r="V81" s="36">
        <f t="shared" si="25"/>
        <v>0</v>
      </c>
      <c r="W81" s="18">
        <f t="shared" si="21"/>
        <v>16</v>
      </c>
      <c r="X81" s="102">
        <f t="shared" si="22"/>
        <v>0</v>
      </c>
      <c r="Y81" s="19"/>
      <c r="Z81" s="20"/>
      <c r="AA81" s="14"/>
      <c r="AB81" s="14"/>
    </row>
    <row r="82" spans="1:28">
      <c r="A82" s="17" t="s">
        <v>2</v>
      </c>
      <c r="B82" s="18" t="s">
        <v>34</v>
      </c>
      <c r="C82" s="18">
        <v>4</v>
      </c>
      <c r="D82" s="61" t="s">
        <v>28</v>
      </c>
      <c r="E82" s="61" t="s">
        <v>27</v>
      </c>
      <c r="F82" s="17" t="s">
        <v>40</v>
      </c>
      <c r="G82" s="61">
        <v>20</v>
      </c>
      <c r="H82" s="61" t="s">
        <v>40</v>
      </c>
      <c r="I82" s="61" t="s">
        <v>40</v>
      </c>
      <c r="J82" s="61" t="s">
        <v>40</v>
      </c>
      <c r="K82" s="61" t="s">
        <v>40</v>
      </c>
      <c r="L82" s="61" t="s">
        <v>40</v>
      </c>
      <c r="M82" s="61" t="s">
        <v>40</v>
      </c>
      <c r="N82" s="61" t="s">
        <v>40</v>
      </c>
      <c r="O82" s="18">
        <v>10</v>
      </c>
      <c r="P82" s="61" t="s">
        <v>40</v>
      </c>
      <c r="Q82" s="61" t="s">
        <v>40</v>
      </c>
      <c r="R82" s="18">
        <v>15</v>
      </c>
      <c r="S82" s="61">
        <v>25</v>
      </c>
      <c r="T82" s="61">
        <v>10</v>
      </c>
      <c r="U82" s="18" t="s">
        <v>40</v>
      </c>
      <c r="V82" s="36">
        <f t="shared" si="25"/>
        <v>0</v>
      </c>
      <c r="W82" s="18">
        <v>16</v>
      </c>
      <c r="X82" s="102">
        <f t="shared" si="22"/>
        <v>0</v>
      </c>
      <c r="Y82" s="19"/>
      <c r="Z82" s="20"/>
      <c r="AA82" s="14"/>
      <c r="AB82" s="14"/>
    </row>
    <row r="83" spans="1:28">
      <c r="A83" s="17" t="s">
        <v>2</v>
      </c>
      <c r="B83" s="18" t="s">
        <v>34</v>
      </c>
      <c r="C83" s="18">
        <v>4</v>
      </c>
      <c r="D83" s="61" t="s">
        <v>29</v>
      </c>
      <c r="E83" s="61" t="s">
        <v>30</v>
      </c>
      <c r="F83" s="17" t="s">
        <v>40</v>
      </c>
      <c r="G83" s="61" t="s">
        <v>40</v>
      </c>
      <c r="H83" s="18">
        <v>20</v>
      </c>
      <c r="I83" s="61" t="s">
        <v>40</v>
      </c>
      <c r="J83" s="61" t="s">
        <v>40</v>
      </c>
      <c r="K83" s="61" t="s">
        <v>40</v>
      </c>
      <c r="L83" s="61" t="s">
        <v>40</v>
      </c>
      <c r="M83" s="61" t="s">
        <v>40</v>
      </c>
      <c r="N83" s="61" t="s">
        <v>40</v>
      </c>
      <c r="O83" s="61">
        <v>25</v>
      </c>
      <c r="P83" s="61" t="s">
        <v>40</v>
      </c>
      <c r="Q83" s="61" t="s">
        <v>40</v>
      </c>
      <c r="R83" s="18">
        <v>30</v>
      </c>
      <c r="S83" s="61" t="s">
        <v>40</v>
      </c>
      <c r="T83" s="61" t="s">
        <v>40</v>
      </c>
      <c r="U83" s="18" t="s">
        <v>40</v>
      </c>
      <c r="V83" s="36">
        <f t="shared" si="25"/>
        <v>0</v>
      </c>
      <c r="W83" s="18">
        <f t="shared" si="21"/>
        <v>16</v>
      </c>
      <c r="X83" s="102">
        <f t="shared" si="22"/>
        <v>0</v>
      </c>
      <c r="Y83" s="19"/>
      <c r="Z83" s="20"/>
      <c r="AA83" s="14"/>
      <c r="AB83" s="14"/>
    </row>
    <row r="84" spans="1:28">
      <c r="A84" s="17" t="s">
        <v>2</v>
      </c>
      <c r="B84" s="18" t="s">
        <v>103</v>
      </c>
      <c r="C84" s="18">
        <v>1</v>
      </c>
      <c r="D84" s="18" t="s">
        <v>91</v>
      </c>
      <c r="E84" s="18" t="s">
        <v>92</v>
      </c>
      <c r="F84" s="17">
        <v>25</v>
      </c>
      <c r="G84" s="18">
        <v>5</v>
      </c>
      <c r="H84" s="18">
        <v>20</v>
      </c>
      <c r="I84" s="18" t="s">
        <v>18</v>
      </c>
      <c r="J84" s="18" t="s">
        <v>18</v>
      </c>
      <c r="K84" s="18" t="s">
        <v>18</v>
      </c>
      <c r="L84" s="18" t="s">
        <v>18</v>
      </c>
      <c r="M84" s="18">
        <v>20</v>
      </c>
      <c r="N84" s="18">
        <v>20</v>
      </c>
      <c r="O84" s="18" t="s">
        <v>18</v>
      </c>
      <c r="P84" s="18">
        <v>30</v>
      </c>
      <c r="Q84" s="18">
        <v>15</v>
      </c>
      <c r="R84" s="18">
        <v>0</v>
      </c>
      <c r="S84" s="18" t="s">
        <v>18</v>
      </c>
      <c r="T84" s="18" t="s">
        <v>18</v>
      </c>
      <c r="U84" s="18">
        <v>20</v>
      </c>
      <c r="V84" s="36">
        <f t="shared" si="25"/>
        <v>1</v>
      </c>
      <c r="W84" s="18">
        <f t="shared" si="0"/>
        <v>16</v>
      </c>
      <c r="X84" s="102">
        <f t="shared" si="1"/>
        <v>6.25</v>
      </c>
      <c r="Y84" s="19">
        <f t="shared" ref="Y84" si="29">AVERAGE(X84:X87)</f>
        <v>10.9375</v>
      </c>
      <c r="Z84" s="20">
        <f t="shared" ref="Z84" si="30">AVERAGE(Y84:Y99)</f>
        <v>8.59375</v>
      </c>
      <c r="AA84" s="14"/>
      <c r="AB84" s="14"/>
    </row>
    <row r="85" spans="1:28">
      <c r="A85" s="17" t="s">
        <v>2</v>
      </c>
      <c r="B85" s="18" t="s">
        <v>103</v>
      </c>
      <c r="C85" s="18">
        <v>1</v>
      </c>
      <c r="D85" s="18" t="s">
        <v>93</v>
      </c>
      <c r="E85" s="18" t="s">
        <v>94</v>
      </c>
      <c r="F85" s="17">
        <v>10</v>
      </c>
      <c r="G85" s="18">
        <v>25</v>
      </c>
      <c r="H85" s="18">
        <v>0</v>
      </c>
      <c r="I85" s="18">
        <v>0</v>
      </c>
      <c r="J85" s="18">
        <v>0</v>
      </c>
      <c r="K85" s="18">
        <v>25</v>
      </c>
      <c r="L85" s="18">
        <v>15</v>
      </c>
      <c r="M85" s="18">
        <v>0</v>
      </c>
      <c r="N85" s="18" t="s">
        <v>18</v>
      </c>
      <c r="O85" s="18">
        <v>15</v>
      </c>
      <c r="P85" s="18">
        <v>15</v>
      </c>
      <c r="Q85" s="18">
        <v>0</v>
      </c>
      <c r="R85" s="18">
        <v>10</v>
      </c>
      <c r="S85" s="18">
        <v>25</v>
      </c>
      <c r="T85" s="18">
        <v>20</v>
      </c>
      <c r="U85" s="18">
        <v>5</v>
      </c>
      <c r="V85" s="36">
        <f t="shared" si="25"/>
        <v>5</v>
      </c>
      <c r="W85" s="18">
        <f t="shared" ref="W85:W115" si="31">COUNTA(F85:U85)</f>
        <v>16</v>
      </c>
      <c r="X85" s="102">
        <f t="shared" ref="X85:X164" si="32">(V85/W85)*100</f>
        <v>31.25</v>
      </c>
      <c r="Y85" s="19"/>
      <c r="Z85" s="20"/>
      <c r="AA85" s="14"/>
      <c r="AB85" s="14"/>
    </row>
    <row r="86" spans="1:28">
      <c r="A86" s="17" t="s">
        <v>2</v>
      </c>
      <c r="B86" s="18" t="s">
        <v>103</v>
      </c>
      <c r="C86" s="18">
        <v>1</v>
      </c>
      <c r="D86" s="18" t="s">
        <v>96</v>
      </c>
      <c r="E86" s="18" t="s">
        <v>95</v>
      </c>
      <c r="F86" s="17">
        <v>20</v>
      </c>
      <c r="G86" s="18">
        <v>20</v>
      </c>
      <c r="H86" s="18">
        <v>15</v>
      </c>
      <c r="I86" s="18" t="s">
        <v>18</v>
      </c>
      <c r="J86" s="18" t="s">
        <v>18</v>
      </c>
      <c r="K86" s="18">
        <v>5</v>
      </c>
      <c r="L86" s="18">
        <v>5</v>
      </c>
      <c r="M86" s="18" t="s">
        <v>18</v>
      </c>
      <c r="N86" s="18">
        <v>5</v>
      </c>
      <c r="O86" s="18">
        <v>0</v>
      </c>
      <c r="P86" s="18">
        <v>5</v>
      </c>
      <c r="Q86" s="18" t="s">
        <v>18</v>
      </c>
      <c r="R86" s="18">
        <v>5</v>
      </c>
      <c r="S86" s="18" t="s">
        <v>18</v>
      </c>
      <c r="T86" s="18">
        <v>10</v>
      </c>
      <c r="U86" s="18">
        <v>25</v>
      </c>
      <c r="V86" s="36">
        <f t="shared" si="25"/>
        <v>1</v>
      </c>
      <c r="W86" s="18">
        <f t="shared" si="31"/>
        <v>16</v>
      </c>
      <c r="X86" s="102">
        <f t="shared" si="32"/>
        <v>6.25</v>
      </c>
      <c r="Y86" s="19"/>
      <c r="Z86" s="20"/>
      <c r="AA86" s="14"/>
      <c r="AB86" s="14"/>
    </row>
    <row r="87" spans="1:28">
      <c r="A87" s="17" t="s">
        <v>2</v>
      </c>
      <c r="B87" s="18" t="s">
        <v>103</v>
      </c>
      <c r="C87" s="18">
        <v>1</v>
      </c>
      <c r="D87" s="18" t="s">
        <v>98</v>
      </c>
      <c r="E87" s="18" t="s">
        <v>97</v>
      </c>
      <c r="F87" s="17" t="s">
        <v>18</v>
      </c>
      <c r="G87" s="18" t="s">
        <v>18</v>
      </c>
      <c r="H87" s="18">
        <v>25</v>
      </c>
      <c r="I87" s="18" t="s">
        <v>18</v>
      </c>
      <c r="J87" s="18">
        <v>15</v>
      </c>
      <c r="K87" s="18" t="s">
        <v>18</v>
      </c>
      <c r="L87" s="18" t="s">
        <v>18</v>
      </c>
      <c r="M87" s="18">
        <v>20</v>
      </c>
      <c r="N87" s="18">
        <v>15</v>
      </c>
      <c r="O87" s="18">
        <v>25</v>
      </c>
      <c r="P87" s="18">
        <v>5</v>
      </c>
      <c r="Q87" s="18">
        <v>5</v>
      </c>
      <c r="R87" s="18" t="s">
        <v>18</v>
      </c>
      <c r="S87" s="18" t="s">
        <v>18</v>
      </c>
      <c r="T87" s="18" t="s">
        <v>18</v>
      </c>
      <c r="U87" s="18" t="s">
        <v>18</v>
      </c>
      <c r="V87" s="36">
        <f t="shared" si="25"/>
        <v>0</v>
      </c>
      <c r="W87" s="18">
        <f t="shared" si="31"/>
        <v>16</v>
      </c>
      <c r="X87" s="102">
        <f t="shared" si="32"/>
        <v>0</v>
      </c>
      <c r="Y87" s="19"/>
      <c r="Z87" s="20"/>
      <c r="AA87" s="14"/>
      <c r="AB87" s="14"/>
    </row>
    <row r="88" spans="1:28">
      <c r="A88" s="17" t="s">
        <v>2</v>
      </c>
      <c r="B88" s="18" t="s">
        <v>104</v>
      </c>
      <c r="C88" s="18">
        <v>2</v>
      </c>
      <c r="D88" s="18" t="s">
        <v>91</v>
      </c>
      <c r="E88" s="18" t="s">
        <v>92</v>
      </c>
      <c r="F88" s="17">
        <v>5</v>
      </c>
      <c r="G88" s="18">
        <v>15</v>
      </c>
      <c r="H88" s="18" t="s">
        <v>18</v>
      </c>
      <c r="I88" s="18" t="s">
        <v>18</v>
      </c>
      <c r="J88" s="18" t="s">
        <v>18</v>
      </c>
      <c r="K88" s="18" t="s">
        <v>18</v>
      </c>
      <c r="L88" s="18">
        <v>20</v>
      </c>
      <c r="M88" s="18" t="s">
        <v>18</v>
      </c>
      <c r="N88" s="18">
        <v>20</v>
      </c>
      <c r="O88" s="18">
        <v>30</v>
      </c>
      <c r="P88" s="18">
        <v>0</v>
      </c>
      <c r="Q88" s="18" t="s">
        <v>18</v>
      </c>
      <c r="R88" s="18" t="s">
        <v>18</v>
      </c>
      <c r="S88" s="18" t="s">
        <v>18</v>
      </c>
      <c r="T88" s="18" t="s">
        <v>18</v>
      </c>
      <c r="U88" s="18" t="s">
        <v>18</v>
      </c>
      <c r="V88" s="36">
        <f t="shared" si="25"/>
        <v>1</v>
      </c>
      <c r="W88" s="18">
        <f t="shared" si="31"/>
        <v>16</v>
      </c>
      <c r="X88" s="102">
        <f t="shared" si="32"/>
        <v>6.25</v>
      </c>
      <c r="Y88" s="19">
        <f t="shared" ref="Y88" si="33">AVERAGE(X88:X91)</f>
        <v>7.8125</v>
      </c>
      <c r="Z88" s="20"/>
      <c r="AA88" s="14"/>
      <c r="AB88" s="14"/>
    </row>
    <row r="89" spans="1:28">
      <c r="A89" s="17" t="s">
        <v>2</v>
      </c>
      <c r="B89" s="18" t="s">
        <v>104</v>
      </c>
      <c r="C89" s="18">
        <v>2</v>
      </c>
      <c r="D89" s="18" t="s">
        <v>93</v>
      </c>
      <c r="E89" s="18" t="s">
        <v>94</v>
      </c>
      <c r="F89" s="17">
        <v>20</v>
      </c>
      <c r="G89" s="18">
        <v>20</v>
      </c>
      <c r="H89" s="18">
        <v>30</v>
      </c>
      <c r="I89" s="18" t="s">
        <v>18</v>
      </c>
      <c r="J89" s="18">
        <v>25</v>
      </c>
      <c r="K89" s="18">
        <v>30</v>
      </c>
      <c r="L89" s="18">
        <v>5</v>
      </c>
      <c r="M89" s="18">
        <v>25</v>
      </c>
      <c r="N89" s="18">
        <v>5</v>
      </c>
      <c r="O89" s="18">
        <v>10</v>
      </c>
      <c r="P89" s="18">
        <v>10</v>
      </c>
      <c r="Q89" s="18">
        <v>15</v>
      </c>
      <c r="R89" s="18">
        <v>10</v>
      </c>
      <c r="S89" s="18">
        <v>25</v>
      </c>
      <c r="T89" s="18">
        <v>15</v>
      </c>
      <c r="U89" s="18">
        <v>5</v>
      </c>
      <c r="V89" s="36">
        <f t="shared" si="25"/>
        <v>0</v>
      </c>
      <c r="W89" s="18">
        <f t="shared" si="31"/>
        <v>16</v>
      </c>
      <c r="X89" s="102">
        <f t="shared" si="32"/>
        <v>0</v>
      </c>
      <c r="Y89" s="19"/>
      <c r="Z89" s="20"/>
      <c r="AA89" s="14"/>
      <c r="AB89" s="14"/>
    </row>
    <row r="90" spans="1:28">
      <c r="A90" s="17" t="s">
        <v>2</v>
      </c>
      <c r="B90" s="18" t="s">
        <v>103</v>
      </c>
      <c r="C90" s="18">
        <v>2</v>
      </c>
      <c r="D90" s="18" t="s">
        <v>96</v>
      </c>
      <c r="E90" s="18" t="s">
        <v>95</v>
      </c>
      <c r="F90" s="17">
        <v>30</v>
      </c>
      <c r="G90" s="18">
        <v>0</v>
      </c>
      <c r="H90" s="18">
        <v>0</v>
      </c>
      <c r="I90" s="18">
        <v>15</v>
      </c>
      <c r="J90" s="18">
        <v>0</v>
      </c>
      <c r="K90" s="18">
        <v>20</v>
      </c>
      <c r="L90" s="18" t="s">
        <v>18</v>
      </c>
      <c r="M90" s="18" t="s">
        <v>18</v>
      </c>
      <c r="N90" s="18">
        <v>5</v>
      </c>
      <c r="O90" s="18" t="s">
        <v>18</v>
      </c>
      <c r="P90" s="18" t="s">
        <v>18</v>
      </c>
      <c r="Q90" s="18">
        <v>5</v>
      </c>
      <c r="R90" s="18">
        <v>25</v>
      </c>
      <c r="S90" s="18" t="s">
        <v>18</v>
      </c>
      <c r="T90" s="18">
        <v>10</v>
      </c>
      <c r="U90" s="18" t="s">
        <v>18</v>
      </c>
      <c r="V90" s="36">
        <f t="shared" si="25"/>
        <v>3</v>
      </c>
      <c r="W90" s="18">
        <f t="shared" si="31"/>
        <v>16</v>
      </c>
      <c r="X90" s="102">
        <f t="shared" si="32"/>
        <v>18.75</v>
      </c>
      <c r="Y90" s="19"/>
      <c r="Z90" s="20"/>
      <c r="AA90" s="14"/>
      <c r="AB90" s="14"/>
    </row>
    <row r="91" spans="1:28">
      <c r="A91" s="17" t="s">
        <v>2</v>
      </c>
      <c r="B91" s="18" t="s">
        <v>103</v>
      </c>
      <c r="C91" s="18">
        <v>2</v>
      </c>
      <c r="D91" s="18" t="s">
        <v>98</v>
      </c>
      <c r="E91" s="18" t="s">
        <v>97</v>
      </c>
      <c r="F91" s="17">
        <v>15</v>
      </c>
      <c r="G91" s="18" t="s">
        <v>18</v>
      </c>
      <c r="H91" s="18" t="s">
        <v>18</v>
      </c>
      <c r="I91" s="18">
        <v>5</v>
      </c>
      <c r="J91" s="18" t="s">
        <v>18</v>
      </c>
      <c r="K91" s="18" t="s">
        <v>18</v>
      </c>
      <c r="L91" s="18">
        <v>20</v>
      </c>
      <c r="M91" s="18" t="s">
        <v>18</v>
      </c>
      <c r="N91" s="18" t="s">
        <v>18</v>
      </c>
      <c r="O91" s="18">
        <v>25</v>
      </c>
      <c r="P91" s="18" t="s">
        <v>18</v>
      </c>
      <c r="Q91" s="18">
        <v>15</v>
      </c>
      <c r="R91" s="18">
        <v>0</v>
      </c>
      <c r="S91" s="18">
        <v>5</v>
      </c>
      <c r="T91" s="18">
        <v>5</v>
      </c>
      <c r="U91" s="18" t="s">
        <v>18</v>
      </c>
      <c r="V91" s="36">
        <f t="shared" si="25"/>
        <v>1</v>
      </c>
      <c r="W91" s="18">
        <f t="shared" si="31"/>
        <v>16</v>
      </c>
      <c r="X91" s="102">
        <f t="shared" si="32"/>
        <v>6.25</v>
      </c>
      <c r="Y91" s="19"/>
      <c r="Z91" s="20"/>
      <c r="AA91" s="14"/>
      <c r="AB91" s="14"/>
    </row>
    <row r="92" spans="1:28">
      <c r="A92" s="17" t="s">
        <v>2</v>
      </c>
      <c r="B92" s="18" t="s">
        <v>103</v>
      </c>
      <c r="C92" s="18">
        <v>3</v>
      </c>
      <c r="D92" s="18" t="s">
        <v>91</v>
      </c>
      <c r="E92" s="18" t="s">
        <v>97</v>
      </c>
      <c r="F92" s="17" t="s">
        <v>18</v>
      </c>
      <c r="G92" s="18" t="s">
        <v>18</v>
      </c>
      <c r="H92" s="18" t="s">
        <v>18</v>
      </c>
      <c r="I92" s="18" t="s">
        <v>18</v>
      </c>
      <c r="J92" s="18" t="s">
        <v>18</v>
      </c>
      <c r="K92" s="18" t="s">
        <v>18</v>
      </c>
      <c r="L92" s="18" t="s">
        <v>18</v>
      </c>
      <c r="M92" s="18" t="s">
        <v>18</v>
      </c>
      <c r="N92" s="18">
        <v>15</v>
      </c>
      <c r="O92" s="18">
        <v>5</v>
      </c>
      <c r="P92" s="18" t="s">
        <v>18</v>
      </c>
      <c r="Q92" s="18" t="s">
        <v>18</v>
      </c>
      <c r="R92" s="18">
        <v>15</v>
      </c>
      <c r="S92" s="18" t="s">
        <v>18</v>
      </c>
      <c r="T92" s="18" t="s">
        <v>18</v>
      </c>
      <c r="U92" s="18" t="s">
        <v>18</v>
      </c>
      <c r="V92" s="36">
        <f t="shared" si="25"/>
        <v>0</v>
      </c>
      <c r="W92" s="18">
        <f t="shared" si="31"/>
        <v>16</v>
      </c>
      <c r="X92" s="102">
        <f t="shared" si="32"/>
        <v>0</v>
      </c>
      <c r="Y92" s="19">
        <f t="shared" ref="Y92" si="34">AVERAGE(X92:X95)</f>
        <v>1.5625</v>
      </c>
      <c r="Z92" s="20"/>
      <c r="AA92" s="14"/>
      <c r="AB92" s="14"/>
    </row>
    <row r="93" spans="1:28">
      <c r="A93" s="17" t="s">
        <v>2</v>
      </c>
      <c r="B93" s="18" t="s">
        <v>103</v>
      </c>
      <c r="C93" s="18">
        <v>3</v>
      </c>
      <c r="D93" s="18" t="s">
        <v>108</v>
      </c>
      <c r="E93" s="18" t="s">
        <v>107</v>
      </c>
      <c r="F93" s="17">
        <v>15</v>
      </c>
      <c r="G93" s="18">
        <v>20</v>
      </c>
      <c r="H93" s="18">
        <v>5</v>
      </c>
      <c r="I93" s="18">
        <v>20</v>
      </c>
      <c r="J93" s="18">
        <v>10</v>
      </c>
      <c r="K93" s="18">
        <v>15</v>
      </c>
      <c r="L93" s="18">
        <v>15</v>
      </c>
      <c r="M93" s="18">
        <v>20</v>
      </c>
      <c r="N93" s="18" t="s">
        <v>18</v>
      </c>
      <c r="O93" s="18">
        <v>15</v>
      </c>
      <c r="P93" s="18" t="s">
        <v>18</v>
      </c>
      <c r="Q93" s="18" t="s">
        <v>18</v>
      </c>
      <c r="R93" s="18">
        <v>25</v>
      </c>
      <c r="S93" s="18" t="s">
        <v>18</v>
      </c>
      <c r="T93" s="18">
        <v>10</v>
      </c>
      <c r="U93" s="18">
        <v>10</v>
      </c>
      <c r="V93" s="36">
        <f t="shared" si="25"/>
        <v>0</v>
      </c>
      <c r="W93" s="18">
        <f t="shared" si="31"/>
        <v>16</v>
      </c>
      <c r="X93" s="102">
        <f t="shared" si="32"/>
        <v>0</v>
      </c>
      <c r="Y93" s="19"/>
      <c r="Z93" s="20"/>
      <c r="AA93" s="14"/>
      <c r="AB93" s="14"/>
    </row>
    <row r="94" spans="1:28">
      <c r="A94" s="17" t="s">
        <v>2</v>
      </c>
      <c r="B94" s="18" t="s">
        <v>103</v>
      </c>
      <c r="C94" s="18">
        <v>3</v>
      </c>
      <c r="D94" s="18" t="s">
        <v>106</v>
      </c>
      <c r="E94" s="18" t="s">
        <v>105</v>
      </c>
      <c r="F94" s="17">
        <v>10</v>
      </c>
      <c r="G94" s="18">
        <v>5</v>
      </c>
      <c r="H94" s="18">
        <v>15</v>
      </c>
      <c r="I94" s="18">
        <v>20</v>
      </c>
      <c r="J94" s="18" t="s">
        <v>18</v>
      </c>
      <c r="K94" s="18">
        <v>30</v>
      </c>
      <c r="L94" s="18">
        <v>20</v>
      </c>
      <c r="M94" s="18">
        <v>10</v>
      </c>
      <c r="N94" s="18">
        <v>5</v>
      </c>
      <c r="O94" s="18">
        <v>20</v>
      </c>
      <c r="P94" s="18" t="s">
        <v>18</v>
      </c>
      <c r="Q94" s="18">
        <v>5</v>
      </c>
      <c r="R94" s="18" t="s">
        <v>18</v>
      </c>
      <c r="S94" s="18" t="s">
        <v>18</v>
      </c>
      <c r="T94" s="18" t="s">
        <v>18</v>
      </c>
      <c r="U94" s="18" t="s">
        <v>18</v>
      </c>
      <c r="V94" s="36">
        <f t="shared" si="25"/>
        <v>0</v>
      </c>
      <c r="W94" s="18">
        <f t="shared" si="31"/>
        <v>16</v>
      </c>
      <c r="X94" s="102">
        <f t="shared" si="32"/>
        <v>0</v>
      </c>
      <c r="Y94" s="19"/>
      <c r="Z94" s="20"/>
      <c r="AA94" s="14"/>
      <c r="AB94" s="14"/>
    </row>
    <row r="95" spans="1:28">
      <c r="A95" s="17" t="s">
        <v>2</v>
      </c>
      <c r="B95" s="18" t="s">
        <v>103</v>
      </c>
      <c r="C95" s="18">
        <v>3</v>
      </c>
      <c r="D95" s="18" t="s">
        <v>98</v>
      </c>
      <c r="E95" s="18" t="s">
        <v>92</v>
      </c>
      <c r="F95" s="17" t="s">
        <v>18</v>
      </c>
      <c r="G95" s="18" t="s">
        <v>18</v>
      </c>
      <c r="H95" s="18">
        <v>0</v>
      </c>
      <c r="I95" s="18">
        <v>15</v>
      </c>
      <c r="J95" s="18" t="s">
        <v>18</v>
      </c>
      <c r="K95" s="18">
        <v>15</v>
      </c>
      <c r="L95" s="18" t="s">
        <v>18</v>
      </c>
      <c r="M95" s="18" t="s">
        <v>18</v>
      </c>
      <c r="N95" s="18" t="s">
        <v>18</v>
      </c>
      <c r="O95" s="18">
        <v>15</v>
      </c>
      <c r="P95" s="18">
        <v>5</v>
      </c>
      <c r="Q95" s="18">
        <v>5</v>
      </c>
      <c r="R95" s="18">
        <v>10</v>
      </c>
      <c r="S95" s="18">
        <v>5</v>
      </c>
      <c r="T95" s="18">
        <v>20</v>
      </c>
      <c r="U95" s="18" t="s">
        <v>18</v>
      </c>
      <c r="V95" s="36">
        <f t="shared" si="25"/>
        <v>1</v>
      </c>
      <c r="W95" s="18">
        <f t="shared" si="31"/>
        <v>16</v>
      </c>
      <c r="X95" s="102">
        <f t="shared" si="32"/>
        <v>6.25</v>
      </c>
      <c r="Y95" s="19"/>
      <c r="Z95" s="20"/>
      <c r="AA95" s="14"/>
      <c r="AB95" s="14"/>
    </row>
    <row r="96" spans="1:28">
      <c r="A96" s="17" t="s">
        <v>2</v>
      </c>
      <c r="B96" s="18" t="s">
        <v>104</v>
      </c>
      <c r="C96" s="18">
        <v>4</v>
      </c>
      <c r="D96" s="18" t="s">
        <v>91</v>
      </c>
      <c r="E96" s="18" t="s">
        <v>97</v>
      </c>
      <c r="F96" s="17">
        <v>25</v>
      </c>
      <c r="G96" s="18">
        <v>30</v>
      </c>
      <c r="H96" s="18">
        <v>30</v>
      </c>
      <c r="I96" s="18">
        <v>10</v>
      </c>
      <c r="J96" s="18">
        <v>10</v>
      </c>
      <c r="K96" s="18" t="s">
        <v>18</v>
      </c>
      <c r="L96" s="18">
        <v>0</v>
      </c>
      <c r="M96" s="18" t="s">
        <v>18</v>
      </c>
      <c r="N96" s="18">
        <v>15</v>
      </c>
      <c r="O96" s="18">
        <v>20</v>
      </c>
      <c r="P96" s="18">
        <v>15</v>
      </c>
      <c r="Q96" s="18">
        <v>30</v>
      </c>
      <c r="R96" s="18">
        <v>10</v>
      </c>
      <c r="S96" s="18" t="s">
        <v>18</v>
      </c>
      <c r="T96" s="18">
        <v>20</v>
      </c>
      <c r="U96" s="18" t="s">
        <v>18</v>
      </c>
      <c r="V96" s="36">
        <f t="shared" si="25"/>
        <v>1</v>
      </c>
      <c r="W96" s="18">
        <f t="shared" si="31"/>
        <v>16</v>
      </c>
      <c r="X96" s="102">
        <f t="shared" si="32"/>
        <v>6.25</v>
      </c>
      <c r="Y96" s="19">
        <f t="shared" ref="Y96" si="35">AVERAGE(X96:X99)</f>
        <v>14.0625</v>
      </c>
      <c r="Z96" s="20"/>
      <c r="AA96" s="14"/>
      <c r="AB96" s="14"/>
    </row>
    <row r="97" spans="1:28">
      <c r="A97" s="17" t="s">
        <v>2</v>
      </c>
      <c r="B97" s="18" t="s">
        <v>103</v>
      </c>
      <c r="C97" s="18">
        <v>4</v>
      </c>
      <c r="D97" s="18" t="s">
        <v>108</v>
      </c>
      <c r="E97" s="18" t="s">
        <v>107</v>
      </c>
      <c r="F97" s="17" t="s">
        <v>18</v>
      </c>
      <c r="G97" s="18">
        <v>30</v>
      </c>
      <c r="H97" s="18">
        <v>20</v>
      </c>
      <c r="I97" s="18">
        <v>0</v>
      </c>
      <c r="J97" s="18">
        <v>5</v>
      </c>
      <c r="K97" s="18">
        <v>0</v>
      </c>
      <c r="L97" s="18">
        <v>0</v>
      </c>
      <c r="M97" s="18">
        <v>0</v>
      </c>
      <c r="N97" s="18">
        <v>10</v>
      </c>
      <c r="O97" s="18" t="s">
        <v>18</v>
      </c>
      <c r="P97" s="18">
        <v>0</v>
      </c>
      <c r="Q97" s="18">
        <v>30</v>
      </c>
      <c r="R97" s="18">
        <v>10</v>
      </c>
      <c r="S97" s="18">
        <v>10</v>
      </c>
      <c r="T97" s="18">
        <v>20</v>
      </c>
      <c r="U97" s="18">
        <v>15</v>
      </c>
      <c r="V97" s="36">
        <f t="shared" si="25"/>
        <v>5</v>
      </c>
      <c r="W97" s="18">
        <f t="shared" si="31"/>
        <v>16</v>
      </c>
      <c r="X97" s="102">
        <f t="shared" si="32"/>
        <v>31.25</v>
      </c>
      <c r="Y97" s="19"/>
      <c r="Z97" s="20"/>
      <c r="AA97" s="14"/>
      <c r="AB97" s="14"/>
    </row>
    <row r="98" spans="1:28">
      <c r="A98" s="17" t="s">
        <v>2</v>
      </c>
      <c r="B98" s="18" t="s">
        <v>104</v>
      </c>
      <c r="C98" s="18">
        <v>4</v>
      </c>
      <c r="D98" s="18" t="s">
        <v>106</v>
      </c>
      <c r="E98" s="18" t="s">
        <v>105</v>
      </c>
      <c r="F98" s="17">
        <v>30</v>
      </c>
      <c r="G98" s="18">
        <v>5</v>
      </c>
      <c r="H98" s="18">
        <v>30</v>
      </c>
      <c r="I98" s="18" t="s">
        <v>18</v>
      </c>
      <c r="J98" s="18">
        <v>30</v>
      </c>
      <c r="K98" s="18">
        <v>15</v>
      </c>
      <c r="L98" s="18">
        <v>10</v>
      </c>
      <c r="M98" s="18">
        <v>5</v>
      </c>
      <c r="N98" s="18" t="s">
        <v>18</v>
      </c>
      <c r="O98" s="18">
        <v>5</v>
      </c>
      <c r="P98" s="18">
        <v>0</v>
      </c>
      <c r="Q98" s="18" t="s">
        <v>18</v>
      </c>
      <c r="R98" s="18">
        <v>0</v>
      </c>
      <c r="S98" s="18" t="s">
        <v>18</v>
      </c>
      <c r="T98" s="18">
        <v>5</v>
      </c>
      <c r="U98" s="18" t="s">
        <v>18</v>
      </c>
      <c r="V98" s="36">
        <f t="shared" si="25"/>
        <v>2</v>
      </c>
      <c r="W98" s="18">
        <f t="shared" si="31"/>
        <v>16</v>
      </c>
      <c r="X98" s="102">
        <f t="shared" si="32"/>
        <v>12.5</v>
      </c>
      <c r="Y98" s="19"/>
      <c r="Z98" s="20"/>
      <c r="AA98" s="14"/>
      <c r="AB98" s="14"/>
    </row>
    <row r="99" spans="1:28">
      <c r="A99" s="17" t="s">
        <v>2</v>
      </c>
      <c r="B99" s="18" t="s">
        <v>103</v>
      </c>
      <c r="C99" s="18">
        <v>4</v>
      </c>
      <c r="D99" s="18" t="s">
        <v>98</v>
      </c>
      <c r="E99" s="18" t="s">
        <v>92</v>
      </c>
      <c r="F99" s="17">
        <v>20</v>
      </c>
      <c r="G99" s="18" t="s">
        <v>18</v>
      </c>
      <c r="H99" s="18">
        <v>25</v>
      </c>
      <c r="I99" s="18">
        <v>10</v>
      </c>
      <c r="J99" s="18" t="s">
        <v>18</v>
      </c>
      <c r="K99" s="18">
        <v>20</v>
      </c>
      <c r="L99" s="18">
        <v>20</v>
      </c>
      <c r="M99" s="18">
        <v>25</v>
      </c>
      <c r="N99" s="18">
        <v>5</v>
      </c>
      <c r="O99" s="18">
        <v>0</v>
      </c>
      <c r="P99" s="18" t="s">
        <v>18</v>
      </c>
      <c r="Q99" s="18">
        <v>10</v>
      </c>
      <c r="R99" s="18">
        <v>30</v>
      </c>
      <c r="S99" s="18">
        <v>10</v>
      </c>
      <c r="T99" s="18" t="s">
        <v>18</v>
      </c>
      <c r="U99" s="18">
        <v>5</v>
      </c>
      <c r="V99" s="36">
        <f t="shared" si="25"/>
        <v>1</v>
      </c>
      <c r="W99" s="18">
        <f t="shared" si="31"/>
        <v>16</v>
      </c>
      <c r="X99" s="102">
        <f t="shared" si="32"/>
        <v>6.25</v>
      </c>
      <c r="Y99" s="19"/>
      <c r="Z99" s="20"/>
      <c r="AA99" s="14"/>
      <c r="AB99" s="14"/>
    </row>
    <row r="100" spans="1:28">
      <c r="A100" s="17" t="s">
        <v>2</v>
      </c>
      <c r="B100" s="18" t="s">
        <v>101</v>
      </c>
      <c r="C100" s="18">
        <v>1</v>
      </c>
      <c r="D100" s="18" t="s">
        <v>92</v>
      </c>
      <c r="E100" s="18" t="s">
        <v>91</v>
      </c>
      <c r="F100" s="17" t="s">
        <v>18</v>
      </c>
      <c r="G100" s="18" t="s">
        <v>18</v>
      </c>
      <c r="H100" s="18" t="s">
        <v>18</v>
      </c>
      <c r="I100" s="18" t="s">
        <v>18</v>
      </c>
      <c r="J100" s="18" t="s">
        <v>18</v>
      </c>
      <c r="K100" s="18" t="s">
        <v>18</v>
      </c>
      <c r="L100" s="18" t="s">
        <v>18</v>
      </c>
      <c r="M100" s="18" t="s">
        <v>18</v>
      </c>
      <c r="N100" s="18" t="s">
        <v>18</v>
      </c>
      <c r="O100" s="18">
        <v>10</v>
      </c>
      <c r="P100" s="18">
        <v>15</v>
      </c>
      <c r="Q100" s="18" t="s">
        <v>18</v>
      </c>
      <c r="R100" s="18" t="s">
        <v>18</v>
      </c>
      <c r="S100" s="18">
        <v>0</v>
      </c>
      <c r="T100" s="18" t="s">
        <v>18</v>
      </c>
      <c r="U100" s="18" t="s">
        <v>18</v>
      </c>
      <c r="V100" s="36">
        <f t="shared" si="25"/>
        <v>1</v>
      </c>
      <c r="W100" s="18">
        <f t="shared" si="31"/>
        <v>16</v>
      </c>
      <c r="X100" s="102">
        <f t="shared" si="32"/>
        <v>6.25</v>
      </c>
      <c r="Y100" s="19">
        <f t="shared" ref="Y100" si="36">AVERAGE(X100:X103)</f>
        <v>1.5625</v>
      </c>
      <c r="Z100" s="20">
        <f>AVERAGE(Y100:Y115)</f>
        <v>8.203125</v>
      </c>
      <c r="AA100" s="14"/>
      <c r="AB100" s="14"/>
    </row>
    <row r="101" spans="1:28">
      <c r="A101" s="17" t="s">
        <v>2</v>
      </c>
      <c r="B101" s="18" t="s">
        <v>101</v>
      </c>
      <c r="C101" s="18">
        <v>1</v>
      </c>
      <c r="D101" s="18" t="s">
        <v>93</v>
      </c>
      <c r="E101" s="18" t="s">
        <v>94</v>
      </c>
      <c r="F101" s="17" t="s">
        <v>18</v>
      </c>
      <c r="G101" s="18">
        <v>20</v>
      </c>
      <c r="H101" s="18" t="s">
        <v>18</v>
      </c>
      <c r="I101" s="18">
        <v>5</v>
      </c>
      <c r="J101" s="18" t="s">
        <v>18</v>
      </c>
      <c r="K101" s="18" t="s">
        <v>18</v>
      </c>
      <c r="L101" s="18" t="s">
        <v>18</v>
      </c>
      <c r="M101" s="18" t="s">
        <v>18</v>
      </c>
      <c r="N101" s="18" t="s">
        <v>18</v>
      </c>
      <c r="O101" s="18">
        <v>25</v>
      </c>
      <c r="P101" s="18" t="s">
        <v>18</v>
      </c>
      <c r="Q101" s="18">
        <v>30</v>
      </c>
      <c r="R101" s="18" t="s">
        <v>18</v>
      </c>
      <c r="S101" s="18" t="s">
        <v>18</v>
      </c>
      <c r="T101" s="18" t="s">
        <v>18</v>
      </c>
      <c r="U101" s="18" t="s">
        <v>18</v>
      </c>
      <c r="V101" s="36">
        <f t="shared" si="25"/>
        <v>0</v>
      </c>
      <c r="W101" s="18">
        <f t="shared" si="31"/>
        <v>16</v>
      </c>
      <c r="X101" s="102">
        <f t="shared" si="32"/>
        <v>0</v>
      </c>
      <c r="Y101" s="19"/>
      <c r="Z101" s="20"/>
      <c r="AA101" s="14"/>
      <c r="AB101" s="14"/>
    </row>
    <row r="102" spans="1:28">
      <c r="A102" s="17" t="s">
        <v>2</v>
      </c>
      <c r="B102" s="18" t="s">
        <v>102</v>
      </c>
      <c r="C102" s="18">
        <v>1</v>
      </c>
      <c r="D102" s="18" t="s">
        <v>95</v>
      </c>
      <c r="E102" s="18" t="s">
        <v>96</v>
      </c>
      <c r="F102" s="17">
        <v>25</v>
      </c>
      <c r="G102" s="18">
        <v>30</v>
      </c>
      <c r="H102" s="18">
        <v>30</v>
      </c>
      <c r="I102" s="18">
        <v>30</v>
      </c>
      <c r="J102" s="18">
        <v>30</v>
      </c>
      <c r="K102" s="18">
        <v>10</v>
      </c>
      <c r="L102" s="18" t="s">
        <v>18</v>
      </c>
      <c r="M102" s="18" t="s">
        <v>18</v>
      </c>
      <c r="N102" s="18">
        <v>30</v>
      </c>
      <c r="O102" s="18">
        <v>30</v>
      </c>
      <c r="P102" s="18">
        <v>30</v>
      </c>
      <c r="Q102" s="18">
        <v>30</v>
      </c>
      <c r="R102" s="18">
        <v>30</v>
      </c>
      <c r="S102" s="18">
        <v>20</v>
      </c>
      <c r="T102" s="18">
        <v>30</v>
      </c>
      <c r="U102" s="18">
        <v>30</v>
      </c>
      <c r="V102" s="36">
        <f t="shared" si="25"/>
        <v>0</v>
      </c>
      <c r="W102" s="18">
        <f t="shared" si="31"/>
        <v>16</v>
      </c>
      <c r="X102" s="102">
        <f t="shared" si="32"/>
        <v>0</v>
      </c>
      <c r="Y102" s="19"/>
      <c r="Z102" s="20"/>
      <c r="AA102" s="14"/>
      <c r="AB102" s="14"/>
    </row>
    <row r="103" spans="1:28">
      <c r="A103" s="17" t="s">
        <v>2</v>
      </c>
      <c r="B103" s="18" t="s">
        <v>102</v>
      </c>
      <c r="C103" s="18">
        <v>1</v>
      </c>
      <c r="D103" s="18" t="s">
        <v>97</v>
      </c>
      <c r="E103" s="18" t="s">
        <v>98</v>
      </c>
      <c r="F103" s="17">
        <v>30</v>
      </c>
      <c r="G103" s="18">
        <v>30</v>
      </c>
      <c r="H103" s="18">
        <v>30</v>
      </c>
      <c r="I103" s="18">
        <v>30</v>
      </c>
      <c r="J103" s="18">
        <v>30</v>
      </c>
      <c r="K103" s="18" t="s">
        <v>18</v>
      </c>
      <c r="L103" s="18" t="s">
        <v>18</v>
      </c>
      <c r="M103" s="18" t="s">
        <v>18</v>
      </c>
      <c r="N103" s="18">
        <v>15</v>
      </c>
      <c r="O103" s="18" t="s">
        <v>18</v>
      </c>
      <c r="P103" s="18" t="s">
        <v>18</v>
      </c>
      <c r="Q103" s="18" t="s">
        <v>18</v>
      </c>
      <c r="R103" s="18" t="s">
        <v>18</v>
      </c>
      <c r="S103" s="18" t="s">
        <v>18</v>
      </c>
      <c r="T103" s="18" t="s">
        <v>18</v>
      </c>
      <c r="U103" s="18" t="s">
        <v>18</v>
      </c>
      <c r="V103" s="36">
        <f t="shared" si="25"/>
        <v>0</v>
      </c>
      <c r="W103" s="18">
        <f t="shared" si="31"/>
        <v>16</v>
      </c>
      <c r="X103" s="102">
        <f t="shared" si="32"/>
        <v>0</v>
      </c>
      <c r="Y103" s="19"/>
      <c r="Z103" s="20"/>
      <c r="AA103" s="14"/>
      <c r="AB103" s="14"/>
    </row>
    <row r="104" spans="1:28">
      <c r="A104" s="17" t="s">
        <v>2</v>
      </c>
      <c r="B104" s="18" t="s">
        <v>102</v>
      </c>
      <c r="C104" s="18">
        <v>2</v>
      </c>
      <c r="D104" s="18" t="s">
        <v>105</v>
      </c>
      <c r="E104" s="18" t="s">
        <v>106</v>
      </c>
      <c r="F104" s="17" t="s">
        <v>18</v>
      </c>
      <c r="G104" s="18">
        <v>15</v>
      </c>
      <c r="H104" s="18" t="s">
        <v>18</v>
      </c>
      <c r="I104" s="18">
        <v>20</v>
      </c>
      <c r="J104" s="18">
        <v>0</v>
      </c>
      <c r="K104" s="18">
        <v>25</v>
      </c>
      <c r="L104" s="18" t="s">
        <v>18</v>
      </c>
      <c r="M104" s="18">
        <v>15</v>
      </c>
      <c r="N104" s="18">
        <v>30</v>
      </c>
      <c r="O104" s="18">
        <v>0</v>
      </c>
      <c r="P104" s="18" t="s">
        <v>18</v>
      </c>
      <c r="Q104" s="18" t="s">
        <v>18</v>
      </c>
      <c r="R104" s="18">
        <v>0</v>
      </c>
      <c r="S104" s="18">
        <v>25</v>
      </c>
      <c r="T104" s="18">
        <v>0</v>
      </c>
      <c r="U104" s="18" t="s">
        <v>18</v>
      </c>
      <c r="V104" s="36">
        <f t="shared" si="25"/>
        <v>4</v>
      </c>
      <c r="W104" s="18">
        <f t="shared" si="31"/>
        <v>16</v>
      </c>
      <c r="X104" s="102">
        <f t="shared" si="32"/>
        <v>25</v>
      </c>
      <c r="Y104" s="19">
        <f t="shared" ref="Y104" si="37">AVERAGE(X104:X107)</f>
        <v>14.0625</v>
      </c>
      <c r="Z104" s="20"/>
      <c r="AA104" s="14"/>
      <c r="AB104" s="14"/>
    </row>
    <row r="105" spans="1:28">
      <c r="A105" s="17" t="s">
        <v>2</v>
      </c>
      <c r="B105" s="18" t="s">
        <v>101</v>
      </c>
      <c r="C105" s="18">
        <v>2</v>
      </c>
      <c r="D105" s="18" t="s">
        <v>92</v>
      </c>
      <c r="E105" s="18" t="s">
        <v>98</v>
      </c>
      <c r="F105" s="17">
        <v>10</v>
      </c>
      <c r="G105" s="18" t="s">
        <v>18</v>
      </c>
      <c r="H105" s="18">
        <v>0</v>
      </c>
      <c r="I105" s="18" t="s">
        <v>18</v>
      </c>
      <c r="J105" s="18">
        <v>20</v>
      </c>
      <c r="K105" s="18" t="s">
        <v>18</v>
      </c>
      <c r="L105" s="18" t="s">
        <v>18</v>
      </c>
      <c r="M105" s="18" t="s">
        <v>18</v>
      </c>
      <c r="N105" s="18" t="s">
        <v>18</v>
      </c>
      <c r="O105" s="18">
        <v>20</v>
      </c>
      <c r="P105" s="18" t="s">
        <v>18</v>
      </c>
      <c r="Q105" s="18" t="s">
        <v>18</v>
      </c>
      <c r="R105" s="18" t="s">
        <v>18</v>
      </c>
      <c r="S105" s="18" t="s">
        <v>18</v>
      </c>
      <c r="T105" s="18" t="s">
        <v>18</v>
      </c>
      <c r="U105" s="18" t="s">
        <v>18</v>
      </c>
      <c r="V105" s="36">
        <f t="shared" si="25"/>
        <v>1</v>
      </c>
      <c r="W105" s="18">
        <f t="shared" si="31"/>
        <v>16</v>
      </c>
      <c r="X105" s="102">
        <f t="shared" si="32"/>
        <v>6.25</v>
      </c>
      <c r="Y105" s="19"/>
      <c r="Z105" s="20"/>
      <c r="AA105" s="14"/>
      <c r="AB105" s="14"/>
    </row>
    <row r="106" spans="1:28">
      <c r="A106" s="17" t="s">
        <v>2</v>
      </c>
      <c r="B106" s="18" t="s">
        <v>102</v>
      </c>
      <c r="C106" s="18">
        <v>2</v>
      </c>
      <c r="D106" s="18" t="s">
        <v>97</v>
      </c>
      <c r="E106" s="18" t="s">
        <v>91</v>
      </c>
      <c r="F106" s="17" t="s">
        <v>18</v>
      </c>
      <c r="G106" s="18">
        <v>25</v>
      </c>
      <c r="H106" s="18" t="s">
        <v>18</v>
      </c>
      <c r="I106" s="18" t="s">
        <v>18</v>
      </c>
      <c r="J106" s="18">
        <v>30</v>
      </c>
      <c r="K106" s="18">
        <v>10</v>
      </c>
      <c r="L106" s="18" t="s">
        <v>18</v>
      </c>
      <c r="M106" s="18" t="s">
        <v>18</v>
      </c>
      <c r="N106" s="18" t="s">
        <v>18</v>
      </c>
      <c r="O106" s="18">
        <v>25</v>
      </c>
      <c r="P106" s="18" t="s">
        <v>18</v>
      </c>
      <c r="Q106" s="18" t="s">
        <v>18</v>
      </c>
      <c r="R106" s="18" t="s">
        <v>18</v>
      </c>
      <c r="S106" s="18">
        <v>10</v>
      </c>
      <c r="T106" s="18">
        <v>15</v>
      </c>
      <c r="U106" s="18">
        <v>0</v>
      </c>
      <c r="V106" s="36">
        <f t="shared" si="25"/>
        <v>1</v>
      </c>
      <c r="W106" s="18">
        <f t="shared" si="31"/>
        <v>16</v>
      </c>
      <c r="X106" s="102">
        <f t="shared" si="32"/>
        <v>6.25</v>
      </c>
      <c r="Y106" s="19"/>
      <c r="Z106" s="20"/>
      <c r="AA106" s="14"/>
      <c r="AB106" s="14"/>
    </row>
    <row r="107" spans="1:28">
      <c r="A107" s="17" t="s">
        <v>2</v>
      </c>
      <c r="B107" s="18" t="s">
        <v>101</v>
      </c>
      <c r="C107" s="18">
        <v>2</v>
      </c>
      <c r="D107" s="18" t="s">
        <v>107</v>
      </c>
      <c r="E107" s="18" t="s">
        <v>108</v>
      </c>
      <c r="F107" s="17" t="s">
        <v>18</v>
      </c>
      <c r="G107" s="18" t="s">
        <v>18</v>
      </c>
      <c r="H107" s="18" t="s">
        <v>18</v>
      </c>
      <c r="I107" s="18" t="s">
        <v>18</v>
      </c>
      <c r="J107" s="18">
        <v>15</v>
      </c>
      <c r="K107" s="18">
        <v>25</v>
      </c>
      <c r="L107" s="18">
        <v>0</v>
      </c>
      <c r="M107" s="18">
        <v>0</v>
      </c>
      <c r="N107" s="18">
        <v>20</v>
      </c>
      <c r="O107" s="18" t="s">
        <v>18</v>
      </c>
      <c r="P107" s="18" t="s">
        <v>18</v>
      </c>
      <c r="Q107" s="18">
        <v>0</v>
      </c>
      <c r="R107" s="18" t="s">
        <v>18</v>
      </c>
      <c r="S107" s="18">
        <v>15</v>
      </c>
      <c r="T107" s="18">
        <v>10</v>
      </c>
      <c r="U107" s="18">
        <v>10</v>
      </c>
      <c r="V107" s="36">
        <f t="shared" si="25"/>
        <v>3</v>
      </c>
      <c r="W107" s="18">
        <f t="shared" si="31"/>
        <v>16</v>
      </c>
      <c r="X107" s="102">
        <f t="shared" si="32"/>
        <v>18.75</v>
      </c>
      <c r="Y107" s="19"/>
      <c r="Z107" s="20"/>
      <c r="AA107" s="14"/>
      <c r="AB107" s="14"/>
    </row>
    <row r="108" spans="1:28">
      <c r="A108" s="17" t="s">
        <v>2</v>
      </c>
      <c r="B108" s="18" t="s">
        <v>102</v>
      </c>
      <c r="C108" s="18">
        <v>3</v>
      </c>
      <c r="D108" s="18" t="s">
        <v>92</v>
      </c>
      <c r="E108" s="18" t="s">
        <v>91</v>
      </c>
      <c r="F108" s="17" t="s">
        <v>18</v>
      </c>
      <c r="G108" s="18" t="s">
        <v>18</v>
      </c>
      <c r="H108" s="18" t="s">
        <v>18</v>
      </c>
      <c r="I108" s="18">
        <v>15</v>
      </c>
      <c r="J108" s="18">
        <v>0</v>
      </c>
      <c r="K108" s="18">
        <v>5</v>
      </c>
      <c r="L108" s="18" t="s">
        <v>18</v>
      </c>
      <c r="M108" s="18" t="s">
        <v>18</v>
      </c>
      <c r="N108" s="18" t="s">
        <v>18</v>
      </c>
      <c r="O108" s="18">
        <v>0</v>
      </c>
      <c r="P108" s="18" t="s">
        <v>18</v>
      </c>
      <c r="Q108" s="18">
        <v>30</v>
      </c>
      <c r="R108" s="18">
        <v>0</v>
      </c>
      <c r="S108" s="18" t="s">
        <v>18</v>
      </c>
      <c r="T108" s="18" t="s">
        <v>18</v>
      </c>
      <c r="U108" s="18" t="s">
        <v>18</v>
      </c>
      <c r="V108" s="36">
        <f t="shared" si="25"/>
        <v>3</v>
      </c>
      <c r="W108" s="18">
        <f t="shared" si="31"/>
        <v>16</v>
      </c>
      <c r="X108" s="102">
        <f t="shared" si="32"/>
        <v>18.75</v>
      </c>
      <c r="Y108" s="19">
        <f t="shared" ref="Y108" si="38">AVERAGE(X108:X111)</f>
        <v>7.8125</v>
      </c>
      <c r="Z108" s="20"/>
      <c r="AA108" s="14"/>
      <c r="AB108" s="14"/>
    </row>
    <row r="109" spans="1:28">
      <c r="A109" s="17" t="s">
        <v>2</v>
      </c>
      <c r="B109" s="18" t="s">
        <v>102</v>
      </c>
      <c r="C109" s="18">
        <v>3</v>
      </c>
      <c r="D109" s="18" t="s">
        <v>94</v>
      </c>
      <c r="E109" s="18" t="s">
        <v>93</v>
      </c>
      <c r="F109" s="17" t="s">
        <v>18</v>
      </c>
      <c r="G109" s="18">
        <v>0</v>
      </c>
      <c r="H109" s="18" t="s">
        <v>18</v>
      </c>
      <c r="I109" s="18" t="s">
        <v>18</v>
      </c>
      <c r="J109" s="18">
        <v>5</v>
      </c>
      <c r="K109" s="18">
        <v>5</v>
      </c>
      <c r="L109" s="18" t="s">
        <v>18</v>
      </c>
      <c r="M109" s="18">
        <v>0</v>
      </c>
      <c r="N109" s="18">
        <v>10</v>
      </c>
      <c r="O109" s="18">
        <v>5</v>
      </c>
      <c r="P109" s="18" t="s">
        <v>18</v>
      </c>
      <c r="Q109" s="18" t="s">
        <v>18</v>
      </c>
      <c r="R109" s="18" t="s">
        <v>18</v>
      </c>
      <c r="S109" s="18" t="s">
        <v>18</v>
      </c>
      <c r="T109" s="18">
        <v>20</v>
      </c>
      <c r="U109" s="18" t="s">
        <v>18</v>
      </c>
      <c r="V109" s="36">
        <f t="shared" si="25"/>
        <v>2</v>
      </c>
      <c r="W109" s="18">
        <f t="shared" si="31"/>
        <v>16</v>
      </c>
      <c r="X109" s="102">
        <f t="shared" si="32"/>
        <v>12.5</v>
      </c>
      <c r="Y109" s="19"/>
      <c r="Z109" s="20"/>
      <c r="AA109" s="14"/>
      <c r="AB109" s="14"/>
    </row>
    <row r="110" spans="1:28">
      <c r="A110" s="17" t="s">
        <v>2</v>
      </c>
      <c r="B110" s="18" t="s">
        <v>101</v>
      </c>
      <c r="C110" s="18">
        <v>3</v>
      </c>
      <c r="D110" s="18" t="s">
        <v>95</v>
      </c>
      <c r="E110" s="18" t="s">
        <v>96</v>
      </c>
      <c r="F110" s="17" t="s">
        <v>18</v>
      </c>
      <c r="G110" s="18">
        <v>10</v>
      </c>
      <c r="H110" s="18" t="s">
        <v>18</v>
      </c>
      <c r="I110" s="18">
        <v>30</v>
      </c>
      <c r="J110" s="18" t="s">
        <v>18</v>
      </c>
      <c r="K110" s="18">
        <v>10</v>
      </c>
      <c r="L110" s="18">
        <v>20</v>
      </c>
      <c r="M110" s="18" t="s">
        <v>18</v>
      </c>
      <c r="N110" s="18" t="s">
        <v>18</v>
      </c>
      <c r="O110" s="18" t="s">
        <v>18</v>
      </c>
      <c r="P110" s="18" t="s">
        <v>18</v>
      </c>
      <c r="Q110" s="18">
        <v>10</v>
      </c>
      <c r="R110" s="18">
        <v>15</v>
      </c>
      <c r="S110" s="18" t="s">
        <v>18</v>
      </c>
      <c r="T110" s="18" t="s">
        <v>18</v>
      </c>
      <c r="U110" s="18">
        <v>20</v>
      </c>
      <c r="V110" s="36">
        <f t="shared" si="25"/>
        <v>0</v>
      </c>
      <c r="W110" s="18">
        <f t="shared" si="31"/>
        <v>16</v>
      </c>
      <c r="X110" s="102">
        <f t="shared" si="32"/>
        <v>0</v>
      </c>
      <c r="Y110" s="19"/>
      <c r="Z110" s="20"/>
      <c r="AA110" s="14"/>
      <c r="AB110" s="14"/>
    </row>
    <row r="111" spans="1:28">
      <c r="A111" s="17" t="s">
        <v>2</v>
      </c>
      <c r="B111" s="18" t="s">
        <v>101</v>
      </c>
      <c r="C111" s="18">
        <v>3</v>
      </c>
      <c r="D111" s="18" t="s">
        <v>97</v>
      </c>
      <c r="E111" s="18" t="s">
        <v>98</v>
      </c>
      <c r="F111" s="17" t="s">
        <v>18</v>
      </c>
      <c r="G111" s="18" t="s">
        <v>18</v>
      </c>
      <c r="H111" s="18" t="s">
        <v>18</v>
      </c>
      <c r="I111" s="18">
        <v>5</v>
      </c>
      <c r="J111" s="18">
        <v>10</v>
      </c>
      <c r="K111" s="18" t="s">
        <v>18</v>
      </c>
      <c r="L111" s="18" t="s">
        <v>18</v>
      </c>
      <c r="M111" s="18" t="s">
        <v>18</v>
      </c>
      <c r="N111" s="18">
        <v>15</v>
      </c>
      <c r="O111" s="18" t="s">
        <v>18</v>
      </c>
      <c r="P111" s="18" t="s">
        <v>18</v>
      </c>
      <c r="Q111" s="18" t="s">
        <v>18</v>
      </c>
      <c r="R111" s="18" t="s">
        <v>18</v>
      </c>
      <c r="S111" s="18">
        <v>5</v>
      </c>
      <c r="T111" s="18" t="s">
        <v>18</v>
      </c>
      <c r="U111" s="18">
        <v>20</v>
      </c>
      <c r="V111" s="36">
        <f t="shared" si="25"/>
        <v>0</v>
      </c>
      <c r="W111" s="18">
        <f t="shared" si="31"/>
        <v>16</v>
      </c>
      <c r="X111" s="102">
        <f t="shared" si="32"/>
        <v>0</v>
      </c>
      <c r="Y111" s="19"/>
      <c r="Z111" s="20"/>
      <c r="AA111" s="14"/>
      <c r="AB111" s="14"/>
    </row>
    <row r="112" spans="1:28">
      <c r="A112" s="17" t="s">
        <v>2</v>
      </c>
      <c r="B112" s="18" t="s">
        <v>102</v>
      </c>
      <c r="C112" s="18">
        <v>4</v>
      </c>
      <c r="D112" s="61" t="s">
        <v>23</v>
      </c>
      <c r="E112" s="61" t="s">
        <v>24</v>
      </c>
      <c r="F112" s="17" t="s">
        <v>31</v>
      </c>
      <c r="G112" s="18" t="s">
        <v>18</v>
      </c>
      <c r="H112" s="18">
        <v>20</v>
      </c>
      <c r="I112" s="18" t="s">
        <v>18</v>
      </c>
      <c r="J112" s="18" t="s">
        <v>18</v>
      </c>
      <c r="K112" s="61">
        <v>15</v>
      </c>
      <c r="L112" s="18" t="s">
        <v>18</v>
      </c>
      <c r="M112" s="18">
        <v>0</v>
      </c>
      <c r="N112" s="18" t="s">
        <v>18</v>
      </c>
      <c r="O112" s="18">
        <v>5</v>
      </c>
      <c r="P112" s="18" t="s">
        <v>18</v>
      </c>
      <c r="Q112" s="61">
        <v>15</v>
      </c>
      <c r="R112" s="18" t="s">
        <v>18</v>
      </c>
      <c r="S112" s="18" t="s">
        <v>18</v>
      </c>
      <c r="T112" s="18" t="s">
        <v>18</v>
      </c>
      <c r="U112" s="18" t="s">
        <v>18</v>
      </c>
      <c r="V112" s="36">
        <f t="shared" si="25"/>
        <v>1</v>
      </c>
      <c r="W112" s="18">
        <f t="shared" si="31"/>
        <v>16</v>
      </c>
      <c r="X112" s="102">
        <f t="shared" si="32"/>
        <v>6.25</v>
      </c>
      <c r="Y112" s="19">
        <f t="shared" ref="Y112" si="39">AVERAGE(X112:X115)</f>
        <v>9.375</v>
      </c>
      <c r="Z112" s="20"/>
      <c r="AA112" s="14"/>
      <c r="AB112" s="14"/>
    </row>
    <row r="113" spans="1:28">
      <c r="A113" s="17" t="s">
        <v>2</v>
      </c>
      <c r="B113" s="18" t="s">
        <v>102</v>
      </c>
      <c r="C113" s="18">
        <v>4</v>
      </c>
      <c r="D113" s="61" t="s">
        <v>25</v>
      </c>
      <c r="E113" s="61" t="s">
        <v>26</v>
      </c>
      <c r="F113" s="17" t="s">
        <v>31</v>
      </c>
      <c r="G113" s="18">
        <v>0</v>
      </c>
      <c r="H113" s="18">
        <v>15</v>
      </c>
      <c r="I113" s="18" t="s">
        <v>18</v>
      </c>
      <c r="J113" s="18" t="s">
        <v>18</v>
      </c>
      <c r="K113" s="18" t="s">
        <v>18</v>
      </c>
      <c r="L113" s="18" t="s">
        <v>18</v>
      </c>
      <c r="M113" s="18" t="s">
        <v>18</v>
      </c>
      <c r="N113" s="18">
        <v>0</v>
      </c>
      <c r="O113" s="61">
        <v>20</v>
      </c>
      <c r="P113" s="18" t="s">
        <v>18</v>
      </c>
      <c r="Q113" s="61">
        <v>5</v>
      </c>
      <c r="R113" s="61">
        <v>5</v>
      </c>
      <c r="S113" s="61">
        <v>20</v>
      </c>
      <c r="T113" s="61">
        <v>10</v>
      </c>
      <c r="U113" s="18" t="s">
        <v>18</v>
      </c>
      <c r="V113" s="36">
        <f t="shared" si="25"/>
        <v>2</v>
      </c>
      <c r="W113" s="18">
        <f t="shared" si="31"/>
        <v>16</v>
      </c>
      <c r="X113" s="102">
        <f t="shared" si="32"/>
        <v>12.5</v>
      </c>
      <c r="Y113" s="19"/>
      <c r="Z113" s="20"/>
      <c r="AA113" s="14"/>
      <c r="AB113" s="14"/>
    </row>
    <row r="114" spans="1:28">
      <c r="A114" s="17" t="s">
        <v>2</v>
      </c>
      <c r="B114" s="18" t="s">
        <v>101</v>
      </c>
      <c r="C114" s="18">
        <v>4</v>
      </c>
      <c r="D114" s="61" t="s">
        <v>27</v>
      </c>
      <c r="E114" s="61" t="s">
        <v>28</v>
      </c>
      <c r="F114" s="17">
        <v>0</v>
      </c>
      <c r="G114" s="61">
        <v>25</v>
      </c>
      <c r="H114" s="61">
        <v>15</v>
      </c>
      <c r="I114" s="18" t="s">
        <v>18</v>
      </c>
      <c r="J114" s="18" t="s">
        <v>18</v>
      </c>
      <c r="K114" s="61">
        <v>20</v>
      </c>
      <c r="L114" s="18" t="s">
        <v>18</v>
      </c>
      <c r="M114" s="18">
        <v>5</v>
      </c>
      <c r="N114" s="61">
        <v>20</v>
      </c>
      <c r="O114" s="61">
        <v>10</v>
      </c>
      <c r="P114" s="61">
        <v>20</v>
      </c>
      <c r="Q114" s="61">
        <v>25</v>
      </c>
      <c r="R114" s="61">
        <v>20</v>
      </c>
      <c r="S114" s="61">
        <v>25</v>
      </c>
      <c r="T114" s="18" t="s">
        <v>18</v>
      </c>
      <c r="U114" s="18">
        <v>10</v>
      </c>
      <c r="V114" s="36">
        <f t="shared" si="25"/>
        <v>1</v>
      </c>
      <c r="W114" s="18">
        <f t="shared" si="31"/>
        <v>16</v>
      </c>
      <c r="X114" s="102">
        <f t="shared" si="32"/>
        <v>6.25</v>
      </c>
      <c r="Y114" s="19"/>
      <c r="Z114" s="20"/>
      <c r="AA114" s="14"/>
      <c r="AB114" s="14"/>
    </row>
    <row r="115" spans="1:28">
      <c r="A115" s="17" t="s">
        <v>2</v>
      </c>
      <c r="B115" s="18" t="s">
        <v>101</v>
      </c>
      <c r="C115" s="18">
        <v>4</v>
      </c>
      <c r="D115" s="61" t="s">
        <v>29</v>
      </c>
      <c r="E115" s="61" t="s">
        <v>30</v>
      </c>
      <c r="F115" s="17">
        <v>30</v>
      </c>
      <c r="G115" s="61">
        <v>15</v>
      </c>
      <c r="H115" s="61">
        <v>0</v>
      </c>
      <c r="I115" s="18" t="s">
        <v>18</v>
      </c>
      <c r="J115" s="61">
        <v>10</v>
      </c>
      <c r="K115" s="61">
        <v>30</v>
      </c>
      <c r="L115" s="61">
        <v>0</v>
      </c>
      <c r="M115" s="61">
        <v>5</v>
      </c>
      <c r="N115" s="61">
        <v>25</v>
      </c>
      <c r="O115" s="18" t="s">
        <v>18</v>
      </c>
      <c r="P115" s="18" t="s">
        <v>18</v>
      </c>
      <c r="Q115" s="61">
        <v>25</v>
      </c>
      <c r="R115" s="61">
        <v>30</v>
      </c>
      <c r="S115" s="18" t="s">
        <v>18</v>
      </c>
      <c r="T115" s="18">
        <v>5</v>
      </c>
      <c r="U115" s="18" t="s">
        <v>18</v>
      </c>
      <c r="V115" s="36">
        <f t="shared" si="25"/>
        <v>2</v>
      </c>
      <c r="W115" s="18">
        <f t="shared" si="31"/>
        <v>16</v>
      </c>
      <c r="X115" s="102">
        <f t="shared" si="32"/>
        <v>12.5</v>
      </c>
      <c r="Y115" s="19"/>
      <c r="Z115" s="20"/>
      <c r="AA115" s="14"/>
      <c r="AB115" s="14"/>
    </row>
    <row r="116" spans="1:28">
      <c r="A116" s="17" t="s">
        <v>2</v>
      </c>
      <c r="B116" s="61" t="s">
        <v>39</v>
      </c>
      <c r="C116" s="18">
        <v>1</v>
      </c>
      <c r="D116" s="61" t="s">
        <v>41</v>
      </c>
      <c r="E116" s="61" t="s">
        <v>42</v>
      </c>
      <c r="F116" s="17" t="s">
        <v>40</v>
      </c>
      <c r="G116" s="61" t="s">
        <v>40</v>
      </c>
      <c r="H116" s="61">
        <v>20</v>
      </c>
      <c r="I116" s="18">
        <v>10</v>
      </c>
      <c r="J116" s="61" t="s">
        <v>40</v>
      </c>
      <c r="K116" s="61">
        <v>10</v>
      </c>
      <c r="L116" s="61">
        <v>10</v>
      </c>
      <c r="M116" s="61" t="s">
        <v>40</v>
      </c>
      <c r="N116" s="61" t="s">
        <v>40</v>
      </c>
      <c r="O116" s="61" t="s">
        <v>40</v>
      </c>
      <c r="P116" s="18">
        <v>30</v>
      </c>
      <c r="Q116" s="61" t="s">
        <v>40</v>
      </c>
      <c r="R116" s="61" t="s">
        <v>40</v>
      </c>
      <c r="S116" s="61" t="s">
        <v>40</v>
      </c>
      <c r="T116" s="61" t="s">
        <v>40</v>
      </c>
      <c r="U116" s="18" t="s">
        <v>40</v>
      </c>
      <c r="V116" s="36">
        <f t="shared" si="25"/>
        <v>0</v>
      </c>
      <c r="W116" s="18">
        <f t="shared" ref="W116:W131" si="40">COUNTA(F116:U116)</f>
        <v>16</v>
      </c>
      <c r="X116" s="102">
        <f t="shared" ref="X116:X131" si="41">(V116/W116)*100</f>
        <v>0</v>
      </c>
      <c r="Y116" s="19">
        <f t="shared" ref="Y116" si="42">AVERAGE(X116:X119)</f>
        <v>4.6875</v>
      </c>
      <c r="Z116" s="20">
        <f>AVERAGE(Y116:Y131)</f>
        <v>8.984375</v>
      </c>
      <c r="AA116" s="14"/>
      <c r="AB116" s="14"/>
    </row>
    <row r="117" spans="1:28">
      <c r="A117" s="17" t="s">
        <v>2</v>
      </c>
      <c r="B117" s="61" t="s">
        <v>39</v>
      </c>
      <c r="C117" s="18">
        <v>1</v>
      </c>
      <c r="D117" s="61" t="s">
        <v>43</v>
      </c>
      <c r="E117" s="61" t="s">
        <v>44</v>
      </c>
      <c r="F117" s="17" t="s">
        <v>40</v>
      </c>
      <c r="G117" s="61" t="s">
        <v>40</v>
      </c>
      <c r="H117" s="61">
        <v>0</v>
      </c>
      <c r="I117" s="18">
        <v>20</v>
      </c>
      <c r="J117" s="61" t="s">
        <v>40</v>
      </c>
      <c r="K117" s="61">
        <v>30</v>
      </c>
      <c r="L117" s="61">
        <v>15</v>
      </c>
      <c r="M117" s="61" t="s">
        <v>40</v>
      </c>
      <c r="N117" s="61">
        <v>0</v>
      </c>
      <c r="O117" s="61">
        <v>20</v>
      </c>
      <c r="P117" s="61" t="s">
        <v>40</v>
      </c>
      <c r="Q117" s="61" t="s">
        <v>40</v>
      </c>
      <c r="R117" s="61">
        <v>0</v>
      </c>
      <c r="S117" s="61" t="s">
        <v>40</v>
      </c>
      <c r="T117" s="61" t="s">
        <v>40</v>
      </c>
      <c r="U117" s="18" t="s">
        <v>40</v>
      </c>
      <c r="V117" s="36">
        <f t="shared" si="25"/>
        <v>3</v>
      </c>
      <c r="W117" s="18">
        <f t="shared" si="40"/>
        <v>16</v>
      </c>
      <c r="X117" s="102">
        <f t="shared" si="41"/>
        <v>18.75</v>
      </c>
      <c r="Y117" s="19"/>
      <c r="Z117" s="20"/>
      <c r="AA117" s="14"/>
      <c r="AB117" s="14"/>
    </row>
    <row r="118" spans="1:28">
      <c r="A118" s="17" t="s">
        <v>2</v>
      </c>
      <c r="B118" s="61" t="s">
        <v>39</v>
      </c>
      <c r="C118" s="18">
        <v>1</v>
      </c>
      <c r="D118" s="61" t="s">
        <v>45</v>
      </c>
      <c r="E118" s="61" t="s">
        <v>46</v>
      </c>
      <c r="F118" s="17">
        <v>20</v>
      </c>
      <c r="G118" s="61">
        <v>25</v>
      </c>
      <c r="H118" s="61" t="s">
        <v>40</v>
      </c>
      <c r="I118" s="61" t="s">
        <v>40</v>
      </c>
      <c r="J118" s="61" t="s">
        <v>40</v>
      </c>
      <c r="K118" s="61" t="s">
        <v>40</v>
      </c>
      <c r="L118" s="61" t="s">
        <v>40</v>
      </c>
      <c r="M118" s="61" t="s">
        <v>40</v>
      </c>
      <c r="N118" s="61">
        <v>5</v>
      </c>
      <c r="O118" s="61" t="s">
        <v>40</v>
      </c>
      <c r="P118" s="61" t="s">
        <v>40</v>
      </c>
      <c r="Q118" s="61" t="s">
        <v>40</v>
      </c>
      <c r="R118" s="61">
        <v>20</v>
      </c>
      <c r="S118" s="18">
        <v>15</v>
      </c>
      <c r="T118" s="61" t="s">
        <v>40</v>
      </c>
      <c r="U118" s="18" t="s">
        <v>40</v>
      </c>
      <c r="V118" s="36">
        <f t="shared" si="25"/>
        <v>0</v>
      </c>
      <c r="W118" s="18">
        <f t="shared" si="40"/>
        <v>16</v>
      </c>
      <c r="X118" s="102">
        <f t="shared" si="41"/>
        <v>0</v>
      </c>
      <c r="Y118" s="19"/>
      <c r="Z118" s="20"/>
      <c r="AA118" s="14"/>
      <c r="AB118" s="14"/>
    </row>
    <row r="119" spans="1:28">
      <c r="A119" s="17" t="s">
        <v>2</v>
      </c>
      <c r="B119" s="61" t="s">
        <v>37</v>
      </c>
      <c r="C119" s="18">
        <v>1</v>
      </c>
      <c r="D119" s="61" t="s">
        <v>47</v>
      </c>
      <c r="E119" s="61" t="s">
        <v>48</v>
      </c>
      <c r="F119" s="17" t="s">
        <v>40</v>
      </c>
      <c r="G119" s="61">
        <v>25</v>
      </c>
      <c r="H119" s="61" t="s">
        <v>40</v>
      </c>
      <c r="I119" s="61" t="s">
        <v>40</v>
      </c>
      <c r="J119" s="61" t="s">
        <v>40</v>
      </c>
      <c r="K119" s="61">
        <v>10</v>
      </c>
      <c r="L119" s="61">
        <v>5</v>
      </c>
      <c r="M119" s="61" t="s">
        <v>40</v>
      </c>
      <c r="N119" s="61">
        <v>20</v>
      </c>
      <c r="O119" s="61" t="s">
        <v>40</v>
      </c>
      <c r="P119" s="61">
        <v>5</v>
      </c>
      <c r="Q119" s="61">
        <v>25</v>
      </c>
      <c r="R119" s="61" t="s">
        <v>40</v>
      </c>
      <c r="S119" s="61" t="s">
        <v>40</v>
      </c>
      <c r="T119" s="61" t="s">
        <v>40</v>
      </c>
      <c r="U119" s="18" t="s">
        <v>40</v>
      </c>
      <c r="V119" s="36">
        <f t="shared" si="25"/>
        <v>0</v>
      </c>
      <c r="W119" s="18">
        <f t="shared" si="40"/>
        <v>16</v>
      </c>
      <c r="X119" s="102">
        <f t="shared" si="41"/>
        <v>0</v>
      </c>
      <c r="Y119" s="19"/>
      <c r="Z119" s="20"/>
      <c r="AA119" s="14"/>
      <c r="AB119" s="14"/>
    </row>
    <row r="120" spans="1:28">
      <c r="A120" s="17" t="s">
        <v>2</v>
      </c>
      <c r="B120" s="61" t="s">
        <v>37</v>
      </c>
      <c r="C120" s="18">
        <v>2</v>
      </c>
      <c r="D120" s="61" t="s">
        <v>42</v>
      </c>
      <c r="E120" s="61" t="s">
        <v>41</v>
      </c>
      <c r="F120" s="17" t="s">
        <v>40</v>
      </c>
      <c r="G120" s="61">
        <v>20</v>
      </c>
      <c r="H120" s="61" t="s">
        <v>40</v>
      </c>
      <c r="I120" s="18">
        <v>20</v>
      </c>
      <c r="J120" s="61" t="s">
        <v>40</v>
      </c>
      <c r="K120" s="61" t="s">
        <v>40</v>
      </c>
      <c r="L120" s="61" t="s">
        <v>40</v>
      </c>
      <c r="M120" s="61">
        <v>0</v>
      </c>
      <c r="N120" s="61" t="s">
        <v>40</v>
      </c>
      <c r="O120" s="18">
        <v>5</v>
      </c>
      <c r="P120" s="61" t="s">
        <v>40</v>
      </c>
      <c r="Q120" s="61" t="s">
        <v>40</v>
      </c>
      <c r="R120" s="61" t="s">
        <v>40</v>
      </c>
      <c r="S120" s="61" t="s">
        <v>40</v>
      </c>
      <c r="T120" s="61" t="s">
        <v>40</v>
      </c>
      <c r="U120" s="18">
        <v>10</v>
      </c>
      <c r="V120" s="36">
        <f t="shared" si="25"/>
        <v>1</v>
      </c>
      <c r="W120" s="18">
        <f t="shared" si="40"/>
        <v>16</v>
      </c>
      <c r="X120" s="102">
        <f t="shared" si="41"/>
        <v>6.25</v>
      </c>
      <c r="Y120" s="19">
        <f t="shared" ref="Y120" si="43">AVERAGE(X120:X123)</f>
        <v>7.8125</v>
      </c>
      <c r="Z120" s="20"/>
      <c r="AA120" s="14"/>
      <c r="AB120" s="14"/>
    </row>
    <row r="121" spans="1:28">
      <c r="A121" s="17" t="s">
        <v>2</v>
      </c>
      <c r="B121" s="61" t="s">
        <v>37</v>
      </c>
      <c r="C121" s="18">
        <v>2</v>
      </c>
      <c r="D121" s="61" t="s">
        <v>44</v>
      </c>
      <c r="E121" s="61" t="s">
        <v>43</v>
      </c>
      <c r="F121" s="17" t="s">
        <v>40</v>
      </c>
      <c r="G121" s="61">
        <v>20</v>
      </c>
      <c r="H121" s="61" t="s">
        <v>40</v>
      </c>
      <c r="I121" s="61" t="s">
        <v>40</v>
      </c>
      <c r="J121" s="61" t="s">
        <v>40</v>
      </c>
      <c r="K121" s="61" t="s">
        <v>40</v>
      </c>
      <c r="L121" s="61">
        <v>5</v>
      </c>
      <c r="M121" s="61" t="s">
        <v>40</v>
      </c>
      <c r="N121" s="61">
        <v>10</v>
      </c>
      <c r="O121" s="61" t="s">
        <v>40</v>
      </c>
      <c r="P121" s="61" t="s">
        <v>40</v>
      </c>
      <c r="Q121" s="61" t="s">
        <v>40</v>
      </c>
      <c r="R121" s="61">
        <v>20</v>
      </c>
      <c r="S121" s="61" t="s">
        <v>40</v>
      </c>
      <c r="T121" s="61" t="s">
        <v>40</v>
      </c>
      <c r="U121" s="18">
        <v>15</v>
      </c>
      <c r="V121" s="36">
        <f t="shared" si="25"/>
        <v>0</v>
      </c>
      <c r="W121" s="18">
        <f t="shared" si="40"/>
        <v>16</v>
      </c>
      <c r="X121" s="102">
        <f t="shared" si="41"/>
        <v>0</v>
      </c>
      <c r="Y121" s="19"/>
      <c r="Z121" s="20"/>
      <c r="AA121" s="14"/>
      <c r="AB121" s="14"/>
    </row>
    <row r="122" spans="1:28">
      <c r="A122" s="17" t="s">
        <v>2</v>
      </c>
      <c r="B122" s="61" t="s">
        <v>37</v>
      </c>
      <c r="C122" s="18">
        <v>2</v>
      </c>
      <c r="D122" s="61" t="s">
        <v>45</v>
      </c>
      <c r="E122" s="61" t="s">
        <v>46</v>
      </c>
      <c r="F122" s="17">
        <v>10</v>
      </c>
      <c r="G122" s="61" t="s">
        <v>40</v>
      </c>
      <c r="H122" s="61">
        <v>5</v>
      </c>
      <c r="I122" s="61" t="s">
        <v>40</v>
      </c>
      <c r="J122" s="61">
        <v>30</v>
      </c>
      <c r="K122" s="61" t="s">
        <v>40</v>
      </c>
      <c r="L122" s="61">
        <v>5</v>
      </c>
      <c r="M122" s="61">
        <v>0</v>
      </c>
      <c r="N122" s="61" t="s">
        <v>40</v>
      </c>
      <c r="O122" s="61" t="s">
        <v>40</v>
      </c>
      <c r="P122" s="18">
        <v>0</v>
      </c>
      <c r="Q122" s="61" t="s">
        <v>40</v>
      </c>
      <c r="R122" s="61" t="s">
        <v>40</v>
      </c>
      <c r="S122" s="61" t="s">
        <v>40</v>
      </c>
      <c r="T122" s="18">
        <v>5</v>
      </c>
      <c r="U122" s="18" t="s">
        <v>40</v>
      </c>
      <c r="V122" s="36">
        <f t="shared" si="25"/>
        <v>2</v>
      </c>
      <c r="W122" s="18">
        <f t="shared" si="40"/>
        <v>16</v>
      </c>
      <c r="X122" s="102">
        <f t="shared" si="41"/>
        <v>12.5</v>
      </c>
      <c r="Y122" s="19"/>
      <c r="Z122" s="20"/>
      <c r="AA122" s="14"/>
      <c r="AB122" s="14"/>
    </row>
    <row r="123" spans="1:28">
      <c r="A123" s="17" t="s">
        <v>2</v>
      </c>
      <c r="B123" s="61" t="s">
        <v>37</v>
      </c>
      <c r="C123" s="18">
        <v>2</v>
      </c>
      <c r="D123" s="61" t="s">
        <v>47</v>
      </c>
      <c r="E123" s="61" t="s">
        <v>48</v>
      </c>
      <c r="F123" s="17" t="s">
        <v>40</v>
      </c>
      <c r="G123" s="61">
        <v>10</v>
      </c>
      <c r="H123" s="61">
        <v>15</v>
      </c>
      <c r="I123" s="18">
        <v>10</v>
      </c>
      <c r="J123" s="61" t="s">
        <v>40</v>
      </c>
      <c r="K123" s="61" t="s">
        <v>40</v>
      </c>
      <c r="L123" s="61">
        <v>30</v>
      </c>
      <c r="M123" s="61" t="s">
        <v>40</v>
      </c>
      <c r="N123" s="61">
        <v>5</v>
      </c>
      <c r="O123" s="18">
        <v>0</v>
      </c>
      <c r="P123" s="61" t="s">
        <v>40</v>
      </c>
      <c r="Q123" s="61">
        <v>0</v>
      </c>
      <c r="R123" s="61">
        <v>10</v>
      </c>
      <c r="S123" s="61">
        <v>15</v>
      </c>
      <c r="T123" s="61" t="s">
        <v>40</v>
      </c>
      <c r="U123" s="18">
        <v>30</v>
      </c>
      <c r="V123" s="36">
        <f t="shared" si="25"/>
        <v>2</v>
      </c>
      <c r="W123" s="18">
        <v>16</v>
      </c>
      <c r="X123" s="102">
        <f t="shared" si="41"/>
        <v>12.5</v>
      </c>
      <c r="Y123" s="19"/>
      <c r="Z123" s="20"/>
      <c r="AA123" s="14"/>
      <c r="AB123" s="14"/>
    </row>
    <row r="124" spans="1:28">
      <c r="A124" s="17" t="s">
        <v>2</v>
      </c>
      <c r="B124" s="61" t="s">
        <v>37</v>
      </c>
      <c r="C124" s="18">
        <v>3</v>
      </c>
      <c r="D124" s="61" t="s">
        <v>41</v>
      </c>
      <c r="E124" s="61" t="s">
        <v>42</v>
      </c>
      <c r="F124" s="17" t="s">
        <v>40</v>
      </c>
      <c r="G124" s="61" t="s">
        <v>40</v>
      </c>
      <c r="H124" s="61" t="s">
        <v>40</v>
      </c>
      <c r="I124" s="61" t="s">
        <v>40</v>
      </c>
      <c r="J124" s="61">
        <v>15</v>
      </c>
      <c r="K124" s="61" t="s">
        <v>40</v>
      </c>
      <c r="L124" s="61">
        <v>5</v>
      </c>
      <c r="M124" s="61">
        <v>10</v>
      </c>
      <c r="N124" s="61" t="s">
        <v>40</v>
      </c>
      <c r="O124" s="61" t="s">
        <v>40</v>
      </c>
      <c r="P124" s="18">
        <v>5</v>
      </c>
      <c r="Q124" s="61">
        <v>20</v>
      </c>
      <c r="R124" s="61">
        <v>0</v>
      </c>
      <c r="S124" s="61" t="s">
        <v>40</v>
      </c>
      <c r="T124" s="61" t="s">
        <v>40</v>
      </c>
      <c r="U124" s="18" t="s">
        <v>40</v>
      </c>
      <c r="V124" s="36">
        <f t="shared" si="25"/>
        <v>1</v>
      </c>
      <c r="W124" s="18">
        <f t="shared" si="40"/>
        <v>16</v>
      </c>
      <c r="X124" s="102">
        <f t="shared" si="41"/>
        <v>6.25</v>
      </c>
      <c r="Y124" s="19">
        <f t="shared" ref="Y124" si="44">AVERAGE(X124:X127)</f>
        <v>17.1875</v>
      </c>
      <c r="Z124" s="20"/>
      <c r="AA124" s="14"/>
      <c r="AB124" s="14"/>
    </row>
    <row r="125" spans="1:28">
      <c r="A125" s="17" t="s">
        <v>2</v>
      </c>
      <c r="B125" s="61" t="s">
        <v>37</v>
      </c>
      <c r="C125" s="18">
        <v>3</v>
      </c>
      <c r="D125" s="61" t="s">
        <v>43</v>
      </c>
      <c r="E125" s="61" t="s">
        <v>44</v>
      </c>
      <c r="F125" s="17" t="s">
        <v>40</v>
      </c>
      <c r="G125" s="61" t="s">
        <v>40</v>
      </c>
      <c r="H125" s="61" t="s">
        <v>40</v>
      </c>
      <c r="I125" s="61" t="s">
        <v>40</v>
      </c>
      <c r="J125" s="61" t="s">
        <v>40</v>
      </c>
      <c r="K125" s="61">
        <v>0</v>
      </c>
      <c r="L125" s="61">
        <v>5</v>
      </c>
      <c r="M125" s="61" t="s">
        <v>40</v>
      </c>
      <c r="N125" s="61" t="s">
        <v>40</v>
      </c>
      <c r="O125" s="18">
        <v>10</v>
      </c>
      <c r="P125" s="61">
        <v>0</v>
      </c>
      <c r="Q125" s="61" t="s">
        <v>40</v>
      </c>
      <c r="R125" s="61" t="s">
        <v>40</v>
      </c>
      <c r="S125" s="18">
        <v>20</v>
      </c>
      <c r="T125" s="61" t="s">
        <v>40</v>
      </c>
      <c r="U125" s="18" t="s">
        <v>40</v>
      </c>
      <c r="V125" s="36">
        <f t="shared" si="25"/>
        <v>2</v>
      </c>
      <c r="W125" s="18">
        <f t="shared" si="40"/>
        <v>16</v>
      </c>
      <c r="X125" s="102">
        <f t="shared" si="41"/>
        <v>12.5</v>
      </c>
      <c r="Y125" s="19"/>
      <c r="Z125" s="20"/>
      <c r="AA125" s="14"/>
      <c r="AB125" s="14"/>
    </row>
    <row r="126" spans="1:28">
      <c r="A126" s="17" t="s">
        <v>2</v>
      </c>
      <c r="B126" s="61" t="s">
        <v>37</v>
      </c>
      <c r="C126" s="18">
        <v>3</v>
      </c>
      <c r="D126" s="61" t="s">
        <v>46</v>
      </c>
      <c r="E126" s="61" t="s">
        <v>45</v>
      </c>
      <c r="F126" s="17" t="s">
        <v>40</v>
      </c>
      <c r="G126" s="61">
        <v>20</v>
      </c>
      <c r="H126" s="61">
        <v>10</v>
      </c>
      <c r="I126" s="18">
        <v>0</v>
      </c>
      <c r="J126" s="61" t="s">
        <v>40</v>
      </c>
      <c r="K126" s="61" t="s">
        <v>40</v>
      </c>
      <c r="L126" s="61" t="s">
        <v>40</v>
      </c>
      <c r="M126" s="61" t="s">
        <v>40</v>
      </c>
      <c r="N126" s="61">
        <v>0</v>
      </c>
      <c r="O126" s="18">
        <v>0</v>
      </c>
      <c r="P126" s="61" t="s">
        <v>40</v>
      </c>
      <c r="Q126" s="61" t="s">
        <v>40</v>
      </c>
      <c r="R126" s="61">
        <v>10</v>
      </c>
      <c r="S126" s="61" t="s">
        <v>40</v>
      </c>
      <c r="T126" s="18">
        <v>25</v>
      </c>
      <c r="U126" s="18">
        <v>0</v>
      </c>
      <c r="V126" s="36">
        <f t="shared" si="25"/>
        <v>4</v>
      </c>
      <c r="W126" s="18">
        <v>16</v>
      </c>
      <c r="X126" s="102">
        <f t="shared" si="41"/>
        <v>25</v>
      </c>
      <c r="Y126" s="19"/>
      <c r="Z126" s="20"/>
      <c r="AA126" s="14"/>
      <c r="AB126" s="14"/>
    </row>
    <row r="127" spans="1:28">
      <c r="A127" s="17" t="s">
        <v>2</v>
      </c>
      <c r="B127" s="61" t="s">
        <v>37</v>
      </c>
      <c r="C127" s="18">
        <v>3</v>
      </c>
      <c r="D127" s="61" t="s">
        <v>47</v>
      </c>
      <c r="E127" s="61" t="s">
        <v>48</v>
      </c>
      <c r="F127" s="17">
        <v>0</v>
      </c>
      <c r="G127" s="61">
        <v>0</v>
      </c>
      <c r="H127" s="61">
        <v>10</v>
      </c>
      <c r="I127" s="61">
        <v>15</v>
      </c>
      <c r="J127" s="61" t="s">
        <v>40</v>
      </c>
      <c r="K127" s="61">
        <v>20</v>
      </c>
      <c r="L127" s="61" t="s">
        <v>40</v>
      </c>
      <c r="M127" s="61" t="s">
        <v>40</v>
      </c>
      <c r="N127" s="61">
        <v>10</v>
      </c>
      <c r="O127" s="61" t="s">
        <v>40</v>
      </c>
      <c r="P127" s="61">
        <v>25</v>
      </c>
      <c r="Q127" s="61">
        <v>0</v>
      </c>
      <c r="R127" s="61">
        <v>0</v>
      </c>
      <c r="S127" s="61">
        <v>10</v>
      </c>
      <c r="T127" s="61" t="s">
        <v>40</v>
      </c>
      <c r="U127" s="18">
        <v>5</v>
      </c>
      <c r="V127" s="36">
        <f t="shared" si="25"/>
        <v>4</v>
      </c>
      <c r="W127" s="18">
        <v>16</v>
      </c>
      <c r="X127" s="102">
        <f t="shared" si="41"/>
        <v>25</v>
      </c>
      <c r="Y127" s="19"/>
      <c r="Z127" s="20"/>
      <c r="AA127" s="14"/>
      <c r="AB127" s="14"/>
    </row>
    <row r="128" spans="1:28">
      <c r="A128" s="17" t="s">
        <v>2</v>
      </c>
      <c r="B128" s="61" t="s">
        <v>37</v>
      </c>
      <c r="C128" s="18">
        <v>4</v>
      </c>
      <c r="D128" s="61" t="s">
        <v>42</v>
      </c>
      <c r="E128" s="61" t="s">
        <v>41</v>
      </c>
      <c r="F128" s="17" t="s">
        <v>40</v>
      </c>
      <c r="G128" s="61">
        <v>20</v>
      </c>
      <c r="H128" s="61" t="s">
        <v>40</v>
      </c>
      <c r="I128" s="61" t="s">
        <v>40</v>
      </c>
      <c r="J128" s="61" t="s">
        <v>40</v>
      </c>
      <c r="K128" s="61">
        <v>30</v>
      </c>
      <c r="L128" s="61">
        <v>20</v>
      </c>
      <c r="M128" s="61">
        <v>20</v>
      </c>
      <c r="N128" s="61" t="s">
        <v>40</v>
      </c>
      <c r="O128" s="18" t="s">
        <v>40</v>
      </c>
      <c r="P128" s="61">
        <v>30</v>
      </c>
      <c r="Q128" s="61">
        <v>20</v>
      </c>
      <c r="R128" s="61" t="s">
        <v>40</v>
      </c>
      <c r="S128" s="61">
        <v>20</v>
      </c>
      <c r="T128" s="61" t="s">
        <v>40</v>
      </c>
      <c r="U128" s="18">
        <v>10</v>
      </c>
      <c r="V128" s="36">
        <f t="shared" si="25"/>
        <v>0</v>
      </c>
      <c r="W128" s="18">
        <v>16</v>
      </c>
      <c r="X128" s="102">
        <f t="shared" si="41"/>
        <v>0</v>
      </c>
      <c r="Y128" s="19">
        <f t="shared" ref="Y128" si="45">AVERAGE(X128:X131)</f>
        <v>6.25</v>
      </c>
      <c r="Z128" s="20"/>
      <c r="AA128" s="14"/>
      <c r="AB128" s="14"/>
    </row>
    <row r="129" spans="1:28">
      <c r="A129" s="17" t="s">
        <v>2</v>
      </c>
      <c r="B129" s="61" t="s">
        <v>37</v>
      </c>
      <c r="C129" s="18">
        <v>4</v>
      </c>
      <c r="D129" s="61" t="s">
        <v>43</v>
      </c>
      <c r="E129" s="61" t="s">
        <v>44</v>
      </c>
      <c r="F129" s="17" t="s">
        <v>40</v>
      </c>
      <c r="G129" s="61" t="s">
        <v>40</v>
      </c>
      <c r="H129" s="61">
        <v>20</v>
      </c>
      <c r="I129" s="18">
        <v>30</v>
      </c>
      <c r="J129" s="61" t="s">
        <v>40</v>
      </c>
      <c r="K129" s="61">
        <v>20</v>
      </c>
      <c r="L129" s="61" t="s">
        <v>40</v>
      </c>
      <c r="M129" s="61" t="s">
        <v>40</v>
      </c>
      <c r="N129" s="61">
        <v>30</v>
      </c>
      <c r="O129" s="61" t="s">
        <v>40</v>
      </c>
      <c r="P129" s="61" t="s">
        <v>40</v>
      </c>
      <c r="Q129" s="61">
        <v>20</v>
      </c>
      <c r="R129" s="61" t="s">
        <v>40</v>
      </c>
      <c r="S129" s="61">
        <v>0</v>
      </c>
      <c r="T129" s="61" t="s">
        <v>40</v>
      </c>
      <c r="U129" s="18" t="s">
        <v>40</v>
      </c>
      <c r="V129" s="36">
        <f t="shared" si="25"/>
        <v>1</v>
      </c>
      <c r="W129" s="18">
        <f t="shared" si="40"/>
        <v>16</v>
      </c>
      <c r="X129" s="102">
        <f t="shared" si="41"/>
        <v>6.25</v>
      </c>
      <c r="Y129" s="19"/>
      <c r="Z129" s="20"/>
      <c r="AA129" s="14"/>
      <c r="AB129" s="14"/>
    </row>
    <row r="130" spans="1:28">
      <c r="A130" s="17" t="s">
        <v>2</v>
      </c>
      <c r="B130" s="61" t="s">
        <v>37</v>
      </c>
      <c r="C130" s="18">
        <v>4</v>
      </c>
      <c r="D130" s="61" t="s">
        <v>45</v>
      </c>
      <c r="E130" s="61" t="s">
        <v>46</v>
      </c>
      <c r="F130" s="17">
        <v>20</v>
      </c>
      <c r="G130" s="61" t="s">
        <v>40</v>
      </c>
      <c r="H130" s="61" t="s">
        <v>40</v>
      </c>
      <c r="I130" s="61" t="s">
        <v>40</v>
      </c>
      <c r="J130" s="61" t="s">
        <v>40</v>
      </c>
      <c r="K130" s="61">
        <v>10</v>
      </c>
      <c r="L130" s="61" t="s">
        <v>40</v>
      </c>
      <c r="M130" s="61" t="s">
        <v>40</v>
      </c>
      <c r="N130" s="61" t="s">
        <v>40</v>
      </c>
      <c r="O130" s="61" t="s">
        <v>40</v>
      </c>
      <c r="P130" s="61">
        <v>20</v>
      </c>
      <c r="Q130" s="61" t="s">
        <v>40</v>
      </c>
      <c r="R130" s="61">
        <v>25</v>
      </c>
      <c r="S130" s="61" t="s">
        <v>40</v>
      </c>
      <c r="T130" s="18">
        <v>5</v>
      </c>
      <c r="U130" s="18" t="s">
        <v>40</v>
      </c>
      <c r="V130" s="36">
        <f t="shared" si="25"/>
        <v>0</v>
      </c>
      <c r="W130" s="18">
        <f t="shared" si="40"/>
        <v>16</v>
      </c>
      <c r="X130" s="102">
        <f t="shared" si="41"/>
        <v>0</v>
      </c>
      <c r="Y130" s="19"/>
      <c r="Z130" s="20"/>
      <c r="AA130" s="14"/>
      <c r="AB130" s="14"/>
    </row>
    <row r="131" spans="1:28">
      <c r="A131" s="17" t="s">
        <v>2</v>
      </c>
      <c r="B131" s="61" t="s">
        <v>37</v>
      </c>
      <c r="C131" s="18">
        <v>4</v>
      </c>
      <c r="D131" s="61" t="s">
        <v>48</v>
      </c>
      <c r="E131" s="61" t="s">
        <v>47</v>
      </c>
      <c r="F131" s="17" t="s">
        <v>40</v>
      </c>
      <c r="G131" s="61" t="s">
        <v>40</v>
      </c>
      <c r="H131" s="61">
        <v>25</v>
      </c>
      <c r="I131" s="61">
        <v>0</v>
      </c>
      <c r="J131" s="61">
        <v>0</v>
      </c>
      <c r="K131" s="61" t="s">
        <v>40</v>
      </c>
      <c r="L131" s="61" t="s">
        <v>40</v>
      </c>
      <c r="M131" s="61" t="s">
        <v>40</v>
      </c>
      <c r="N131" s="61">
        <v>10</v>
      </c>
      <c r="O131" s="18">
        <v>20</v>
      </c>
      <c r="P131" s="61" t="s">
        <v>40</v>
      </c>
      <c r="Q131" s="61" t="s">
        <v>40</v>
      </c>
      <c r="R131" s="61" t="s">
        <v>40</v>
      </c>
      <c r="S131" s="61">
        <v>10</v>
      </c>
      <c r="T131" s="61">
        <v>0</v>
      </c>
      <c r="U131" s="18" t="s">
        <v>40</v>
      </c>
      <c r="V131" s="36">
        <f t="shared" si="25"/>
        <v>3</v>
      </c>
      <c r="W131" s="18">
        <f t="shared" si="40"/>
        <v>16</v>
      </c>
      <c r="X131" s="102">
        <f t="shared" si="41"/>
        <v>18.75</v>
      </c>
      <c r="Y131" s="19"/>
      <c r="Z131" s="20"/>
      <c r="AA131" s="14"/>
      <c r="AB131" s="14"/>
    </row>
    <row r="132" spans="1:28">
      <c r="A132" s="17" t="s">
        <v>68</v>
      </c>
      <c r="B132" s="18" t="s">
        <v>69</v>
      </c>
      <c r="C132" s="18">
        <v>1</v>
      </c>
      <c r="D132" s="18" t="s">
        <v>70</v>
      </c>
      <c r="E132" s="18" t="s">
        <v>71</v>
      </c>
      <c r="F132" s="17">
        <v>20</v>
      </c>
      <c r="G132" s="18">
        <v>20</v>
      </c>
      <c r="H132" s="18">
        <v>10</v>
      </c>
      <c r="I132" s="18">
        <v>20</v>
      </c>
      <c r="J132" s="18">
        <v>10</v>
      </c>
      <c r="K132" s="18">
        <v>20</v>
      </c>
      <c r="L132" s="18" t="s">
        <v>18</v>
      </c>
      <c r="M132" s="18">
        <v>5</v>
      </c>
      <c r="N132" s="18">
        <v>5</v>
      </c>
      <c r="O132" s="18">
        <v>10</v>
      </c>
      <c r="P132" s="18">
        <v>30</v>
      </c>
      <c r="Q132" s="18">
        <v>25</v>
      </c>
      <c r="R132" s="18">
        <v>30</v>
      </c>
      <c r="S132" s="18">
        <v>30</v>
      </c>
      <c r="T132" s="18">
        <v>30</v>
      </c>
      <c r="U132" s="18"/>
      <c r="V132" s="36">
        <f t="shared" si="25"/>
        <v>0</v>
      </c>
      <c r="W132" s="18">
        <f t="shared" ref="W132:W164" si="46">COUNTA(F132:U132)</f>
        <v>15</v>
      </c>
      <c r="X132" s="102">
        <f t="shared" si="32"/>
        <v>0</v>
      </c>
      <c r="Y132" s="19">
        <f>AVERAGE(X132:X134)</f>
        <v>0</v>
      </c>
      <c r="Z132" s="20">
        <f>AVERAGE(Y132:Y143)</f>
        <v>4.4444444444444446</v>
      </c>
      <c r="AA132" s="14"/>
      <c r="AB132" s="14"/>
    </row>
    <row r="133" spans="1:28">
      <c r="A133" s="17" t="s">
        <v>68</v>
      </c>
      <c r="B133" s="18" t="s">
        <v>69</v>
      </c>
      <c r="C133" s="18">
        <v>1</v>
      </c>
      <c r="D133" s="18" t="s">
        <v>72</v>
      </c>
      <c r="E133" s="18" t="s">
        <v>73</v>
      </c>
      <c r="F133" s="17" t="s">
        <v>18</v>
      </c>
      <c r="G133" s="18">
        <v>25</v>
      </c>
      <c r="H133" s="18" t="s">
        <v>18</v>
      </c>
      <c r="I133" s="18">
        <v>30</v>
      </c>
      <c r="J133" s="18" t="s">
        <v>18</v>
      </c>
      <c r="K133" s="18" t="s">
        <v>18</v>
      </c>
      <c r="L133" s="18">
        <v>20</v>
      </c>
      <c r="M133" s="18" t="s">
        <v>18</v>
      </c>
      <c r="N133" s="18">
        <v>20</v>
      </c>
      <c r="O133" s="18">
        <v>30</v>
      </c>
      <c r="P133" s="18">
        <v>10</v>
      </c>
      <c r="Q133" s="18">
        <v>25</v>
      </c>
      <c r="R133" s="18" t="s">
        <v>18</v>
      </c>
      <c r="S133" s="18">
        <v>20</v>
      </c>
      <c r="T133" s="18">
        <v>30</v>
      </c>
      <c r="U133" s="18"/>
      <c r="V133" s="36">
        <f t="shared" si="25"/>
        <v>0</v>
      </c>
      <c r="W133" s="18">
        <f t="shared" si="46"/>
        <v>15</v>
      </c>
      <c r="X133" s="102">
        <f t="shared" si="32"/>
        <v>0</v>
      </c>
      <c r="Y133" s="19"/>
      <c r="Z133" s="20"/>
      <c r="AA133" s="14"/>
      <c r="AB133" s="14"/>
    </row>
    <row r="134" spans="1:28">
      <c r="A134" s="17" t="s">
        <v>68</v>
      </c>
      <c r="B134" s="18" t="s">
        <v>69</v>
      </c>
      <c r="C134" s="18">
        <v>1</v>
      </c>
      <c r="D134" s="18" t="s">
        <v>74</v>
      </c>
      <c r="E134" s="18" t="s">
        <v>75</v>
      </c>
      <c r="F134" s="17">
        <v>10</v>
      </c>
      <c r="G134" s="18">
        <v>30</v>
      </c>
      <c r="H134" s="18">
        <v>5</v>
      </c>
      <c r="I134" s="18" t="s">
        <v>18</v>
      </c>
      <c r="J134" s="18">
        <v>10</v>
      </c>
      <c r="K134" s="18">
        <v>15</v>
      </c>
      <c r="L134" s="18" t="s">
        <v>18</v>
      </c>
      <c r="M134" s="18">
        <v>30</v>
      </c>
      <c r="N134" s="18">
        <v>5</v>
      </c>
      <c r="O134" s="18">
        <v>30</v>
      </c>
      <c r="P134" s="18" t="s">
        <v>18</v>
      </c>
      <c r="Q134" s="18" t="s">
        <v>18</v>
      </c>
      <c r="R134" s="18" t="s">
        <v>18</v>
      </c>
      <c r="S134" s="18">
        <v>30</v>
      </c>
      <c r="T134" s="18" t="s">
        <v>18</v>
      </c>
      <c r="U134" s="18"/>
      <c r="V134" s="36">
        <f t="shared" ref="V134:V188" si="47">COUNTIF(F134:U134,0)</f>
        <v>0</v>
      </c>
      <c r="W134" s="18">
        <f t="shared" si="46"/>
        <v>15</v>
      </c>
      <c r="X134" s="102">
        <f t="shared" si="32"/>
        <v>0</v>
      </c>
      <c r="Y134" s="19"/>
      <c r="Z134" s="20"/>
      <c r="AA134" s="14"/>
      <c r="AB134" s="14"/>
    </row>
    <row r="135" spans="1:28">
      <c r="A135" s="17" t="s">
        <v>68</v>
      </c>
      <c r="B135" s="18" t="s">
        <v>69</v>
      </c>
      <c r="C135" s="18">
        <v>2</v>
      </c>
      <c r="D135" s="18" t="s">
        <v>70</v>
      </c>
      <c r="E135" s="18" t="s">
        <v>71</v>
      </c>
      <c r="F135" s="17">
        <v>20</v>
      </c>
      <c r="G135" s="18">
        <v>30</v>
      </c>
      <c r="H135" s="18">
        <v>0</v>
      </c>
      <c r="I135" s="18" t="s">
        <v>18</v>
      </c>
      <c r="J135" s="18">
        <v>20</v>
      </c>
      <c r="K135" s="18" t="s">
        <v>18</v>
      </c>
      <c r="L135" s="18" t="s">
        <v>18</v>
      </c>
      <c r="M135" s="18" t="s">
        <v>18</v>
      </c>
      <c r="N135" s="18">
        <v>10</v>
      </c>
      <c r="O135" s="18" t="s">
        <v>18</v>
      </c>
      <c r="P135" s="18">
        <v>15</v>
      </c>
      <c r="Q135" s="18" t="s">
        <v>18</v>
      </c>
      <c r="R135" s="18">
        <v>5</v>
      </c>
      <c r="S135" s="18">
        <v>20</v>
      </c>
      <c r="T135" s="18">
        <v>10</v>
      </c>
      <c r="U135" s="18"/>
      <c r="V135" s="36">
        <f t="shared" si="47"/>
        <v>1</v>
      </c>
      <c r="W135" s="18">
        <f t="shared" si="46"/>
        <v>15</v>
      </c>
      <c r="X135" s="102">
        <f t="shared" si="32"/>
        <v>6.666666666666667</v>
      </c>
      <c r="Y135" s="19">
        <f t="shared" ref="Y135" si="48">AVERAGE(X135:X137)</f>
        <v>6.666666666666667</v>
      </c>
      <c r="Z135" s="20"/>
      <c r="AA135" s="14"/>
      <c r="AB135" s="14"/>
    </row>
    <row r="136" spans="1:28">
      <c r="A136" s="17" t="s">
        <v>68</v>
      </c>
      <c r="B136" s="18" t="s">
        <v>69</v>
      </c>
      <c r="C136" s="18">
        <v>2</v>
      </c>
      <c r="D136" s="18" t="s">
        <v>72</v>
      </c>
      <c r="E136" s="18" t="s">
        <v>73</v>
      </c>
      <c r="F136" s="17">
        <v>5</v>
      </c>
      <c r="G136" s="18">
        <v>0</v>
      </c>
      <c r="H136" s="18">
        <v>15</v>
      </c>
      <c r="I136" s="18">
        <v>15</v>
      </c>
      <c r="J136" s="18" t="s">
        <v>18</v>
      </c>
      <c r="K136" s="18">
        <v>20</v>
      </c>
      <c r="L136" s="18">
        <v>10</v>
      </c>
      <c r="M136" s="18">
        <v>20</v>
      </c>
      <c r="N136" s="18">
        <v>5</v>
      </c>
      <c r="O136" s="18" t="s">
        <v>18</v>
      </c>
      <c r="P136" s="18" t="s">
        <v>18</v>
      </c>
      <c r="Q136" s="18">
        <v>25</v>
      </c>
      <c r="R136" s="18">
        <v>20</v>
      </c>
      <c r="S136" s="18">
        <v>20</v>
      </c>
      <c r="T136" s="18" t="s">
        <v>18</v>
      </c>
      <c r="U136" s="18"/>
      <c r="V136" s="36">
        <f t="shared" si="47"/>
        <v>1</v>
      </c>
      <c r="W136" s="18">
        <f t="shared" si="46"/>
        <v>15</v>
      </c>
      <c r="X136" s="102">
        <f t="shared" si="32"/>
        <v>6.666666666666667</v>
      </c>
      <c r="Y136" s="19"/>
      <c r="Z136" s="20"/>
      <c r="AA136" s="14"/>
      <c r="AB136" s="14"/>
    </row>
    <row r="137" spans="1:28">
      <c r="A137" s="17" t="s">
        <v>68</v>
      </c>
      <c r="B137" s="18" t="s">
        <v>69</v>
      </c>
      <c r="C137" s="18">
        <v>2</v>
      </c>
      <c r="D137" s="18" t="s">
        <v>74</v>
      </c>
      <c r="E137" s="18" t="s">
        <v>75</v>
      </c>
      <c r="F137" s="17" t="s">
        <v>18</v>
      </c>
      <c r="G137" s="18">
        <v>25</v>
      </c>
      <c r="H137" s="18" t="s">
        <v>18</v>
      </c>
      <c r="I137" s="18" t="s">
        <v>18</v>
      </c>
      <c r="J137" s="18" t="s">
        <v>18</v>
      </c>
      <c r="K137" s="18" t="s">
        <v>18</v>
      </c>
      <c r="L137" s="18" t="s">
        <v>18</v>
      </c>
      <c r="M137" s="18" t="s">
        <v>18</v>
      </c>
      <c r="N137" s="18">
        <v>30</v>
      </c>
      <c r="O137" s="18" t="s">
        <v>18</v>
      </c>
      <c r="P137" s="18">
        <v>25</v>
      </c>
      <c r="Q137" s="18" t="s">
        <v>18</v>
      </c>
      <c r="R137" s="18">
        <v>0</v>
      </c>
      <c r="S137" s="18">
        <v>30</v>
      </c>
      <c r="T137" s="18">
        <v>25</v>
      </c>
      <c r="U137" s="18"/>
      <c r="V137" s="36">
        <f t="shared" si="47"/>
        <v>1</v>
      </c>
      <c r="W137" s="18">
        <f t="shared" si="46"/>
        <v>15</v>
      </c>
      <c r="X137" s="102">
        <f t="shared" si="32"/>
        <v>6.666666666666667</v>
      </c>
      <c r="Y137" s="19"/>
      <c r="Z137" s="20"/>
      <c r="AA137" s="14"/>
      <c r="AB137" s="14"/>
    </row>
    <row r="138" spans="1:28">
      <c r="A138" s="17" t="s">
        <v>68</v>
      </c>
      <c r="B138" s="18" t="s">
        <v>69</v>
      </c>
      <c r="C138" s="18">
        <v>3</v>
      </c>
      <c r="D138" s="18" t="s">
        <v>71</v>
      </c>
      <c r="E138" s="18" t="s">
        <v>70</v>
      </c>
      <c r="F138" s="17" t="s">
        <v>18</v>
      </c>
      <c r="G138" s="18" t="s">
        <v>18</v>
      </c>
      <c r="H138" s="18">
        <v>10</v>
      </c>
      <c r="I138" s="18">
        <v>10</v>
      </c>
      <c r="J138" s="18">
        <v>20</v>
      </c>
      <c r="K138" s="18">
        <v>0</v>
      </c>
      <c r="L138" s="18">
        <v>15</v>
      </c>
      <c r="M138" s="18" t="s">
        <v>18</v>
      </c>
      <c r="N138" s="18">
        <v>30</v>
      </c>
      <c r="O138" s="18">
        <v>30</v>
      </c>
      <c r="P138" s="18">
        <v>0</v>
      </c>
      <c r="Q138" s="18" t="s">
        <v>18</v>
      </c>
      <c r="R138" s="18" t="s">
        <v>18</v>
      </c>
      <c r="S138" s="18">
        <v>25</v>
      </c>
      <c r="T138" s="18" t="s">
        <v>18</v>
      </c>
      <c r="U138" s="18"/>
      <c r="V138" s="36">
        <f t="shared" si="47"/>
        <v>2</v>
      </c>
      <c r="W138" s="18">
        <f t="shared" si="46"/>
        <v>15</v>
      </c>
      <c r="X138" s="102">
        <f t="shared" si="32"/>
        <v>13.333333333333334</v>
      </c>
      <c r="Y138" s="19">
        <f t="shared" ref="Y138" si="49">AVERAGE(X138:X140)</f>
        <v>4.4444444444444446</v>
      </c>
      <c r="Z138" s="20"/>
      <c r="AA138" s="14"/>
      <c r="AB138" s="14"/>
    </row>
    <row r="139" spans="1:28">
      <c r="A139" s="17" t="s">
        <v>68</v>
      </c>
      <c r="B139" s="18" t="s">
        <v>69</v>
      </c>
      <c r="C139" s="18">
        <v>3</v>
      </c>
      <c r="D139" s="18" t="s">
        <v>73</v>
      </c>
      <c r="E139" s="18" t="s">
        <v>72</v>
      </c>
      <c r="F139" s="17">
        <v>5</v>
      </c>
      <c r="G139" s="18" t="s">
        <v>18</v>
      </c>
      <c r="H139" s="18">
        <v>30</v>
      </c>
      <c r="I139" s="18">
        <v>25</v>
      </c>
      <c r="J139" s="18">
        <v>15</v>
      </c>
      <c r="K139" s="18">
        <v>20</v>
      </c>
      <c r="L139" s="18" t="s">
        <v>18</v>
      </c>
      <c r="M139" s="18">
        <v>15</v>
      </c>
      <c r="N139" s="18">
        <v>5</v>
      </c>
      <c r="O139" s="18" t="s">
        <v>18</v>
      </c>
      <c r="P139" s="18">
        <v>30</v>
      </c>
      <c r="Q139" s="18">
        <v>15</v>
      </c>
      <c r="R139" s="18" t="s">
        <v>18</v>
      </c>
      <c r="S139" s="18">
        <v>10</v>
      </c>
      <c r="T139" s="18">
        <v>30</v>
      </c>
      <c r="U139" s="18"/>
      <c r="V139" s="36">
        <f t="shared" si="47"/>
        <v>0</v>
      </c>
      <c r="W139" s="18">
        <f t="shared" si="46"/>
        <v>15</v>
      </c>
      <c r="X139" s="102">
        <f t="shared" si="32"/>
        <v>0</v>
      </c>
      <c r="Y139" s="19"/>
      <c r="Z139" s="20"/>
      <c r="AA139" s="14"/>
      <c r="AB139" s="14"/>
    </row>
    <row r="140" spans="1:28">
      <c r="A140" s="17" t="s">
        <v>68</v>
      </c>
      <c r="B140" s="18" t="s">
        <v>69</v>
      </c>
      <c r="C140" s="18">
        <v>3</v>
      </c>
      <c r="D140" s="18" t="s">
        <v>75</v>
      </c>
      <c r="E140" s="18" t="s">
        <v>74</v>
      </c>
      <c r="F140" s="17">
        <v>20</v>
      </c>
      <c r="G140" s="18" t="s">
        <v>18</v>
      </c>
      <c r="H140" s="18" t="s">
        <v>18</v>
      </c>
      <c r="I140" s="18">
        <v>15</v>
      </c>
      <c r="J140" s="18" t="s">
        <v>18</v>
      </c>
      <c r="K140" s="18">
        <v>30</v>
      </c>
      <c r="L140" s="18">
        <v>25</v>
      </c>
      <c r="M140" s="18">
        <v>5</v>
      </c>
      <c r="N140" s="18" t="s">
        <v>18</v>
      </c>
      <c r="O140" s="18" t="s">
        <v>18</v>
      </c>
      <c r="P140" s="18" t="s">
        <v>18</v>
      </c>
      <c r="Q140" s="18" t="s">
        <v>18</v>
      </c>
      <c r="R140" s="18">
        <v>5</v>
      </c>
      <c r="S140" s="18">
        <v>30</v>
      </c>
      <c r="T140" s="18" t="s">
        <v>18</v>
      </c>
      <c r="U140" s="18"/>
      <c r="V140" s="36">
        <f t="shared" si="47"/>
        <v>0</v>
      </c>
      <c r="W140" s="18">
        <f t="shared" si="46"/>
        <v>15</v>
      </c>
      <c r="X140" s="102">
        <f t="shared" si="32"/>
        <v>0</v>
      </c>
      <c r="Y140" s="19"/>
      <c r="Z140" s="20"/>
      <c r="AA140" s="14"/>
      <c r="AB140" s="14"/>
    </row>
    <row r="141" spans="1:28">
      <c r="A141" s="17" t="s">
        <v>68</v>
      </c>
      <c r="B141" s="18" t="s">
        <v>69</v>
      </c>
      <c r="C141" s="18">
        <v>4</v>
      </c>
      <c r="D141" s="18" t="s">
        <v>71</v>
      </c>
      <c r="E141" s="18" t="s">
        <v>70</v>
      </c>
      <c r="F141" s="17">
        <v>30</v>
      </c>
      <c r="G141" s="18" t="s">
        <v>18</v>
      </c>
      <c r="H141" s="18" t="s">
        <v>18</v>
      </c>
      <c r="I141" s="18">
        <v>20</v>
      </c>
      <c r="J141" s="18" t="s">
        <v>18</v>
      </c>
      <c r="K141" s="18">
        <v>0</v>
      </c>
      <c r="L141" s="18">
        <v>0</v>
      </c>
      <c r="M141" s="18">
        <v>20</v>
      </c>
      <c r="N141" s="18">
        <v>10</v>
      </c>
      <c r="O141" s="18" t="s">
        <v>18</v>
      </c>
      <c r="P141" s="18">
        <v>15</v>
      </c>
      <c r="Q141" s="18" t="s">
        <v>18</v>
      </c>
      <c r="R141" s="18">
        <v>25</v>
      </c>
      <c r="S141" s="18">
        <v>20</v>
      </c>
      <c r="T141" s="18" t="s">
        <v>18</v>
      </c>
      <c r="U141" s="18"/>
      <c r="V141" s="36">
        <f t="shared" si="47"/>
        <v>2</v>
      </c>
      <c r="W141" s="18">
        <f t="shared" si="46"/>
        <v>15</v>
      </c>
      <c r="X141" s="102">
        <f t="shared" si="32"/>
        <v>13.333333333333334</v>
      </c>
      <c r="Y141" s="19">
        <f t="shared" ref="Y141" si="50">AVERAGE(X141:X143)</f>
        <v>6.666666666666667</v>
      </c>
      <c r="Z141" s="20"/>
      <c r="AA141" s="14"/>
      <c r="AB141" s="14"/>
    </row>
    <row r="142" spans="1:28">
      <c r="A142" s="17" t="s">
        <v>68</v>
      </c>
      <c r="B142" s="18" t="s">
        <v>69</v>
      </c>
      <c r="C142" s="18">
        <v>4</v>
      </c>
      <c r="D142" s="18" t="s">
        <v>73</v>
      </c>
      <c r="E142" s="18" t="s">
        <v>72</v>
      </c>
      <c r="F142" s="17">
        <v>20</v>
      </c>
      <c r="G142" s="18" t="s">
        <v>18</v>
      </c>
      <c r="H142" s="18" t="s">
        <v>18</v>
      </c>
      <c r="I142" s="18">
        <v>20</v>
      </c>
      <c r="J142" s="18">
        <v>15</v>
      </c>
      <c r="K142" s="18">
        <v>25</v>
      </c>
      <c r="L142" s="18" t="s">
        <v>18</v>
      </c>
      <c r="M142" s="18">
        <v>15</v>
      </c>
      <c r="N142" s="18">
        <v>0</v>
      </c>
      <c r="O142" s="18">
        <v>20</v>
      </c>
      <c r="P142" s="18" t="s">
        <v>18</v>
      </c>
      <c r="Q142" s="18">
        <v>5</v>
      </c>
      <c r="R142" s="18" t="s">
        <v>18</v>
      </c>
      <c r="S142" s="18" t="s">
        <v>18</v>
      </c>
      <c r="T142" s="18" t="s">
        <v>18</v>
      </c>
      <c r="U142" s="18"/>
      <c r="V142" s="36">
        <f t="shared" si="47"/>
        <v>1</v>
      </c>
      <c r="W142" s="18">
        <f t="shared" si="46"/>
        <v>15</v>
      </c>
      <c r="X142" s="102">
        <f t="shared" si="32"/>
        <v>6.666666666666667</v>
      </c>
      <c r="Y142" s="19"/>
      <c r="Z142" s="20"/>
      <c r="AA142" s="14"/>
      <c r="AB142" s="14"/>
    </row>
    <row r="143" spans="1:28">
      <c r="A143" s="17" t="s">
        <v>68</v>
      </c>
      <c r="B143" s="18" t="s">
        <v>69</v>
      </c>
      <c r="C143" s="18">
        <v>4</v>
      </c>
      <c r="D143" s="18" t="s">
        <v>75</v>
      </c>
      <c r="E143" s="18" t="s">
        <v>74</v>
      </c>
      <c r="F143" s="17">
        <v>20</v>
      </c>
      <c r="G143" s="18" t="s">
        <v>18</v>
      </c>
      <c r="H143" s="18" t="s">
        <v>18</v>
      </c>
      <c r="I143" s="18" t="s">
        <v>18</v>
      </c>
      <c r="J143" s="18" t="s">
        <v>18</v>
      </c>
      <c r="K143" s="18" t="s">
        <v>18</v>
      </c>
      <c r="L143" s="18" t="s">
        <v>18</v>
      </c>
      <c r="M143" s="18" t="s">
        <v>18</v>
      </c>
      <c r="N143" s="18" t="s">
        <v>18</v>
      </c>
      <c r="O143" s="18">
        <v>25</v>
      </c>
      <c r="P143" s="18">
        <v>15</v>
      </c>
      <c r="Q143" s="18">
        <v>30</v>
      </c>
      <c r="R143" s="18" t="s">
        <v>18</v>
      </c>
      <c r="S143" s="18">
        <v>5</v>
      </c>
      <c r="T143" s="18">
        <v>20</v>
      </c>
      <c r="U143" s="18"/>
      <c r="V143" s="36">
        <f t="shared" si="47"/>
        <v>0</v>
      </c>
      <c r="W143" s="18">
        <f t="shared" si="46"/>
        <v>15</v>
      </c>
      <c r="X143" s="102">
        <f t="shared" si="32"/>
        <v>0</v>
      </c>
      <c r="Y143" s="19"/>
      <c r="Z143" s="20"/>
      <c r="AA143" s="14"/>
      <c r="AB143" s="14"/>
    </row>
    <row r="144" spans="1:28">
      <c r="A144" s="17" t="s">
        <v>68</v>
      </c>
      <c r="B144" s="18" t="s">
        <v>76</v>
      </c>
      <c r="C144" s="18">
        <v>1</v>
      </c>
      <c r="D144" s="18" t="s">
        <v>71</v>
      </c>
      <c r="E144" s="18" t="s">
        <v>77</v>
      </c>
      <c r="F144" s="17">
        <v>15</v>
      </c>
      <c r="G144" s="18">
        <v>25</v>
      </c>
      <c r="H144" s="18" t="s">
        <v>18</v>
      </c>
      <c r="I144" s="18" t="s">
        <v>18</v>
      </c>
      <c r="J144" s="18" t="s">
        <v>18</v>
      </c>
      <c r="K144" s="18">
        <v>20</v>
      </c>
      <c r="L144" s="18" t="s">
        <v>18</v>
      </c>
      <c r="M144" s="18" t="s">
        <v>18</v>
      </c>
      <c r="N144" s="18">
        <v>5</v>
      </c>
      <c r="O144" s="18" t="s">
        <v>18</v>
      </c>
      <c r="P144" s="18" t="s">
        <v>18</v>
      </c>
      <c r="Q144" s="18">
        <v>20</v>
      </c>
      <c r="R144" s="18">
        <v>10</v>
      </c>
      <c r="S144" s="18">
        <v>5</v>
      </c>
      <c r="T144" s="18">
        <v>10</v>
      </c>
      <c r="U144" s="18">
        <v>25</v>
      </c>
      <c r="V144" s="36">
        <f t="shared" si="47"/>
        <v>0</v>
      </c>
      <c r="W144" s="18">
        <f t="shared" si="46"/>
        <v>16</v>
      </c>
      <c r="X144" s="102">
        <f>(V144/W144)*100</f>
        <v>0</v>
      </c>
      <c r="Y144" s="19">
        <f t="shared" ref="Y144" si="51">AVERAGE(X144:X147)</f>
        <v>12.5</v>
      </c>
      <c r="Z144" s="20">
        <f>AVERAGE(Y144:Y159)</f>
        <v>10.9375</v>
      </c>
      <c r="AA144" s="14"/>
      <c r="AB144" s="14"/>
    </row>
    <row r="145" spans="1:28">
      <c r="A145" s="17" t="s">
        <v>68</v>
      </c>
      <c r="B145" s="18" t="s">
        <v>76</v>
      </c>
      <c r="C145" s="18">
        <v>1</v>
      </c>
      <c r="D145" s="18" t="s">
        <v>78</v>
      </c>
      <c r="E145" s="18" t="s">
        <v>72</v>
      </c>
      <c r="F145" s="17">
        <v>20</v>
      </c>
      <c r="G145" s="18">
        <v>15</v>
      </c>
      <c r="H145" s="18">
        <v>25</v>
      </c>
      <c r="I145" s="18" t="s">
        <v>18</v>
      </c>
      <c r="J145" s="18" t="s">
        <v>18</v>
      </c>
      <c r="K145" s="18">
        <v>30</v>
      </c>
      <c r="L145" s="18" t="s">
        <v>18</v>
      </c>
      <c r="M145" s="18">
        <v>20</v>
      </c>
      <c r="N145" s="18">
        <v>5</v>
      </c>
      <c r="O145" s="18">
        <v>25</v>
      </c>
      <c r="P145" s="18" t="s">
        <v>18</v>
      </c>
      <c r="Q145" s="18" t="s">
        <v>18</v>
      </c>
      <c r="R145" s="18" t="s">
        <v>18</v>
      </c>
      <c r="S145" s="18">
        <v>15</v>
      </c>
      <c r="T145" s="18">
        <v>10</v>
      </c>
      <c r="U145" s="18">
        <v>20</v>
      </c>
      <c r="V145" s="36">
        <f t="shared" si="47"/>
        <v>0</v>
      </c>
      <c r="W145" s="18">
        <f t="shared" si="46"/>
        <v>16</v>
      </c>
      <c r="X145" s="102">
        <f t="shared" si="32"/>
        <v>0</v>
      </c>
      <c r="Y145" s="19"/>
      <c r="Z145" s="20"/>
      <c r="AA145" s="14"/>
      <c r="AB145" s="14"/>
    </row>
    <row r="146" spans="1:28">
      <c r="A146" s="17" t="s">
        <v>68</v>
      </c>
      <c r="B146" s="18" t="s">
        <v>76</v>
      </c>
      <c r="C146" s="18">
        <v>1</v>
      </c>
      <c r="D146" s="18" t="s">
        <v>75</v>
      </c>
      <c r="E146" s="18" t="s">
        <v>79</v>
      </c>
      <c r="F146" s="17" t="s">
        <v>18</v>
      </c>
      <c r="G146" s="18">
        <v>25</v>
      </c>
      <c r="H146" s="18">
        <v>30</v>
      </c>
      <c r="I146" s="18">
        <v>0</v>
      </c>
      <c r="J146" s="18">
        <v>30</v>
      </c>
      <c r="K146" s="18" t="s">
        <v>18</v>
      </c>
      <c r="L146" s="18" t="s">
        <v>18</v>
      </c>
      <c r="M146" s="18">
        <v>10</v>
      </c>
      <c r="N146" s="18">
        <v>10</v>
      </c>
      <c r="O146" s="18">
        <v>0</v>
      </c>
      <c r="P146" s="18">
        <v>0</v>
      </c>
      <c r="Q146" s="18">
        <v>5</v>
      </c>
      <c r="R146" s="18">
        <v>25</v>
      </c>
      <c r="S146" s="18">
        <v>0</v>
      </c>
      <c r="T146" s="18">
        <v>0</v>
      </c>
      <c r="U146" s="18">
        <v>20</v>
      </c>
      <c r="V146" s="36">
        <f t="shared" si="47"/>
        <v>5</v>
      </c>
      <c r="W146" s="18">
        <f t="shared" si="46"/>
        <v>16</v>
      </c>
      <c r="X146" s="102">
        <f t="shared" si="32"/>
        <v>31.25</v>
      </c>
      <c r="Y146" s="19"/>
      <c r="Z146" s="20"/>
      <c r="AA146" s="14"/>
      <c r="AB146" s="14"/>
    </row>
    <row r="147" spans="1:28">
      <c r="A147" s="17" t="s">
        <v>68</v>
      </c>
      <c r="B147" s="18" t="s">
        <v>76</v>
      </c>
      <c r="C147" s="18">
        <v>1</v>
      </c>
      <c r="D147" s="18" t="s">
        <v>80</v>
      </c>
      <c r="E147" s="18" t="s">
        <v>81</v>
      </c>
      <c r="F147" s="17">
        <v>15</v>
      </c>
      <c r="G147" s="18">
        <v>20</v>
      </c>
      <c r="H147" s="18">
        <v>10</v>
      </c>
      <c r="I147" s="18">
        <v>20</v>
      </c>
      <c r="J147" s="18">
        <v>25</v>
      </c>
      <c r="K147" s="18">
        <v>20</v>
      </c>
      <c r="L147" s="18" t="s">
        <v>18</v>
      </c>
      <c r="M147" s="18">
        <v>15</v>
      </c>
      <c r="N147" s="18" t="s">
        <v>18</v>
      </c>
      <c r="O147" s="18">
        <v>0</v>
      </c>
      <c r="P147" s="18">
        <v>5</v>
      </c>
      <c r="Q147" s="18">
        <v>0</v>
      </c>
      <c r="R147" s="18">
        <v>0</v>
      </c>
      <c r="S147" s="18" t="s">
        <v>18</v>
      </c>
      <c r="T147" s="18">
        <v>20</v>
      </c>
      <c r="U147" s="18">
        <v>20</v>
      </c>
      <c r="V147" s="36">
        <f t="shared" si="47"/>
        <v>3</v>
      </c>
      <c r="W147" s="18">
        <f t="shared" si="46"/>
        <v>16</v>
      </c>
      <c r="X147" s="102">
        <f t="shared" si="32"/>
        <v>18.75</v>
      </c>
      <c r="Y147" s="19"/>
      <c r="Z147" s="20"/>
      <c r="AA147" s="14"/>
      <c r="AB147" s="14"/>
    </row>
    <row r="148" spans="1:28">
      <c r="A148" s="17" t="s">
        <v>68</v>
      </c>
      <c r="B148" s="18" t="s">
        <v>76</v>
      </c>
      <c r="C148" s="18">
        <v>2</v>
      </c>
      <c r="D148" s="18" t="s">
        <v>77</v>
      </c>
      <c r="E148" s="18" t="s">
        <v>71</v>
      </c>
      <c r="F148" s="17">
        <v>5</v>
      </c>
      <c r="G148" s="18">
        <v>10</v>
      </c>
      <c r="H148" s="18" t="s">
        <v>18</v>
      </c>
      <c r="I148" s="18">
        <v>30</v>
      </c>
      <c r="J148" s="18">
        <v>10</v>
      </c>
      <c r="K148" s="18">
        <v>10</v>
      </c>
      <c r="L148" s="18">
        <v>20</v>
      </c>
      <c r="M148" s="18">
        <v>15</v>
      </c>
      <c r="N148" s="18">
        <v>20</v>
      </c>
      <c r="O148" s="18">
        <v>5</v>
      </c>
      <c r="P148" s="18">
        <v>30</v>
      </c>
      <c r="Q148" s="18">
        <v>30</v>
      </c>
      <c r="R148" s="18">
        <v>5</v>
      </c>
      <c r="S148" s="18">
        <v>5</v>
      </c>
      <c r="T148" s="18">
        <v>10</v>
      </c>
      <c r="U148" s="18">
        <v>5</v>
      </c>
      <c r="V148" s="36">
        <f t="shared" si="47"/>
        <v>0</v>
      </c>
      <c r="W148" s="18">
        <f t="shared" si="46"/>
        <v>16</v>
      </c>
      <c r="X148" s="102">
        <f t="shared" si="32"/>
        <v>0</v>
      </c>
      <c r="Y148" s="19">
        <f t="shared" ref="Y148" si="52">AVERAGE(X148:X151)</f>
        <v>17.1875</v>
      </c>
      <c r="Z148" s="20"/>
      <c r="AA148" s="14"/>
      <c r="AB148" s="14"/>
    </row>
    <row r="149" spans="1:28">
      <c r="A149" s="17" t="s">
        <v>68</v>
      </c>
      <c r="B149" s="18" t="s">
        <v>76</v>
      </c>
      <c r="C149" s="18">
        <v>2</v>
      </c>
      <c r="D149" s="18" t="s">
        <v>72</v>
      </c>
      <c r="E149" s="18" t="s">
        <v>78</v>
      </c>
      <c r="F149" s="17">
        <v>10</v>
      </c>
      <c r="G149" s="18" t="s">
        <v>18</v>
      </c>
      <c r="H149" s="18">
        <v>30</v>
      </c>
      <c r="I149" s="18" t="s">
        <v>18</v>
      </c>
      <c r="J149" s="18">
        <v>20</v>
      </c>
      <c r="K149" s="18">
        <v>5</v>
      </c>
      <c r="L149" s="18">
        <v>5</v>
      </c>
      <c r="M149" s="18">
        <v>25</v>
      </c>
      <c r="N149" s="18">
        <v>5</v>
      </c>
      <c r="O149" s="18">
        <v>25</v>
      </c>
      <c r="P149" s="18" t="s">
        <v>18</v>
      </c>
      <c r="Q149" s="18">
        <v>10</v>
      </c>
      <c r="R149" s="18" t="s">
        <v>18</v>
      </c>
      <c r="S149" s="18">
        <v>20</v>
      </c>
      <c r="T149" s="18" t="s">
        <v>18</v>
      </c>
      <c r="U149" s="18" t="s">
        <v>18</v>
      </c>
      <c r="V149" s="36">
        <f t="shared" si="47"/>
        <v>0</v>
      </c>
      <c r="W149" s="18">
        <f t="shared" si="46"/>
        <v>16</v>
      </c>
      <c r="X149" s="102">
        <f t="shared" si="32"/>
        <v>0</v>
      </c>
      <c r="Y149" s="19"/>
      <c r="Z149" s="20"/>
      <c r="AA149" s="14"/>
      <c r="AB149" s="14"/>
    </row>
    <row r="150" spans="1:28">
      <c r="A150" s="17" t="s">
        <v>68</v>
      </c>
      <c r="B150" s="18" t="s">
        <v>76</v>
      </c>
      <c r="C150" s="18">
        <v>2</v>
      </c>
      <c r="D150" s="18" t="s">
        <v>79</v>
      </c>
      <c r="E150" s="18" t="s">
        <v>75</v>
      </c>
      <c r="F150" s="17" t="s">
        <v>18</v>
      </c>
      <c r="G150" s="18">
        <v>20</v>
      </c>
      <c r="H150" s="18">
        <v>30</v>
      </c>
      <c r="I150" s="18" t="s">
        <v>18</v>
      </c>
      <c r="J150" s="18">
        <v>0</v>
      </c>
      <c r="K150" s="18">
        <v>5</v>
      </c>
      <c r="L150" s="18">
        <v>5</v>
      </c>
      <c r="M150" s="18">
        <v>0</v>
      </c>
      <c r="N150" s="18">
        <v>5</v>
      </c>
      <c r="O150" s="18">
        <v>5</v>
      </c>
      <c r="P150" s="18">
        <v>0</v>
      </c>
      <c r="Q150" s="18">
        <v>20</v>
      </c>
      <c r="R150" s="18">
        <v>25</v>
      </c>
      <c r="S150" s="18">
        <v>0</v>
      </c>
      <c r="T150" s="18">
        <v>0</v>
      </c>
      <c r="U150" s="18">
        <v>25</v>
      </c>
      <c r="V150" s="36">
        <f t="shared" si="47"/>
        <v>5</v>
      </c>
      <c r="W150" s="18">
        <f t="shared" si="46"/>
        <v>16</v>
      </c>
      <c r="X150" s="102">
        <f t="shared" si="32"/>
        <v>31.25</v>
      </c>
      <c r="Y150" s="19"/>
      <c r="Z150" s="20"/>
      <c r="AA150" s="14"/>
      <c r="AB150" s="14"/>
    </row>
    <row r="151" spans="1:28">
      <c r="A151" s="17" t="s">
        <v>68</v>
      </c>
      <c r="B151" s="18" t="s">
        <v>76</v>
      </c>
      <c r="C151" s="18">
        <v>2</v>
      </c>
      <c r="D151" s="18" t="s">
        <v>81</v>
      </c>
      <c r="E151" s="18" t="s">
        <v>80</v>
      </c>
      <c r="F151" s="17" t="s">
        <v>18</v>
      </c>
      <c r="G151" s="18">
        <v>25</v>
      </c>
      <c r="H151" s="18">
        <v>20</v>
      </c>
      <c r="I151" s="18">
        <v>0</v>
      </c>
      <c r="J151" s="18">
        <v>5</v>
      </c>
      <c r="K151" s="18">
        <v>0</v>
      </c>
      <c r="L151" s="18" t="s">
        <v>18</v>
      </c>
      <c r="M151" s="18">
        <v>0</v>
      </c>
      <c r="N151" s="18">
        <v>0</v>
      </c>
      <c r="O151" s="18">
        <v>5</v>
      </c>
      <c r="P151" s="18">
        <v>20</v>
      </c>
      <c r="Q151" s="18">
        <v>20</v>
      </c>
      <c r="R151" s="18">
        <v>0</v>
      </c>
      <c r="S151" s="18">
        <v>0</v>
      </c>
      <c r="T151" s="18">
        <v>20</v>
      </c>
      <c r="U151" s="18">
        <v>5</v>
      </c>
      <c r="V151" s="36">
        <f t="shared" si="47"/>
        <v>6</v>
      </c>
      <c r="W151" s="18">
        <f t="shared" si="46"/>
        <v>16</v>
      </c>
      <c r="X151" s="102">
        <f t="shared" si="32"/>
        <v>37.5</v>
      </c>
      <c r="Y151" s="19"/>
      <c r="Z151" s="20"/>
      <c r="AA151" s="14"/>
      <c r="AB151" s="14"/>
    </row>
    <row r="152" spans="1:28">
      <c r="A152" s="17" t="s">
        <v>68</v>
      </c>
      <c r="B152" s="18" t="s">
        <v>76</v>
      </c>
      <c r="C152" s="18">
        <v>3</v>
      </c>
      <c r="D152" s="18" t="s">
        <v>77</v>
      </c>
      <c r="E152" s="18" t="s">
        <v>71</v>
      </c>
      <c r="F152" s="17">
        <v>25</v>
      </c>
      <c r="G152" s="18">
        <v>20</v>
      </c>
      <c r="H152" s="18">
        <v>5</v>
      </c>
      <c r="I152" s="18" t="s">
        <v>18</v>
      </c>
      <c r="J152" s="18">
        <v>0</v>
      </c>
      <c r="K152" s="18">
        <v>25</v>
      </c>
      <c r="L152" s="18">
        <v>30</v>
      </c>
      <c r="M152" s="18" t="s">
        <v>18</v>
      </c>
      <c r="N152" s="18" t="s">
        <v>18</v>
      </c>
      <c r="O152" s="18" t="s">
        <v>18</v>
      </c>
      <c r="P152" s="18" t="s">
        <v>18</v>
      </c>
      <c r="Q152" s="18" t="s">
        <v>18</v>
      </c>
      <c r="R152" s="18" t="s">
        <v>18</v>
      </c>
      <c r="S152" s="18">
        <v>5</v>
      </c>
      <c r="T152" s="18">
        <v>25</v>
      </c>
      <c r="U152" s="18" t="s">
        <v>18</v>
      </c>
      <c r="V152" s="36">
        <f t="shared" si="47"/>
        <v>1</v>
      </c>
      <c r="W152" s="18">
        <f t="shared" si="46"/>
        <v>16</v>
      </c>
      <c r="X152" s="102">
        <f t="shared" si="32"/>
        <v>6.25</v>
      </c>
      <c r="Y152" s="19">
        <f t="shared" ref="Y152" si="53">AVERAGE(X152:X155)</f>
        <v>6.25</v>
      </c>
      <c r="Z152" s="20"/>
      <c r="AA152" s="14"/>
      <c r="AB152" s="14"/>
    </row>
    <row r="153" spans="1:28">
      <c r="A153" s="17" t="s">
        <v>68</v>
      </c>
      <c r="B153" s="18" t="s">
        <v>76</v>
      </c>
      <c r="C153" s="18">
        <v>3</v>
      </c>
      <c r="D153" s="18" t="s">
        <v>72</v>
      </c>
      <c r="E153" s="18" t="s">
        <v>78</v>
      </c>
      <c r="F153" s="17">
        <v>5</v>
      </c>
      <c r="G153" s="18" t="s">
        <v>18</v>
      </c>
      <c r="H153" s="18">
        <v>5</v>
      </c>
      <c r="I153" s="18">
        <v>10</v>
      </c>
      <c r="J153" s="18">
        <v>10</v>
      </c>
      <c r="K153" s="18" t="s">
        <v>18</v>
      </c>
      <c r="L153" s="18">
        <v>15</v>
      </c>
      <c r="M153" s="18">
        <v>20</v>
      </c>
      <c r="N153" s="18" t="s">
        <v>18</v>
      </c>
      <c r="O153" s="18">
        <v>0</v>
      </c>
      <c r="P153" s="18" t="s">
        <v>18</v>
      </c>
      <c r="Q153" s="18">
        <v>30</v>
      </c>
      <c r="R153" s="18">
        <v>20</v>
      </c>
      <c r="S153" s="18" t="s">
        <v>18</v>
      </c>
      <c r="T153" s="18">
        <v>30</v>
      </c>
      <c r="U153" s="18">
        <v>10</v>
      </c>
      <c r="V153" s="36">
        <f t="shared" si="47"/>
        <v>1</v>
      </c>
      <c r="W153" s="18">
        <f t="shared" si="46"/>
        <v>16</v>
      </c>
      <c r="X153" s="102">
        <f t="shared" si="32"/>
        <v>6.25</v>
      </c>
      <c r="Y153" s="19"/>
      <c r="Z153" s="20"/>
      <c r="AA153" s="14"/>
      <c r="AB153" s="14"/>
    </row>
    <row r="154" spans="1:28">
      <c r="A154" s="17" t="s">
        <v>68</v>
      </c>
      <c r="B154" s="18" t="s">
        <v>76</v>
      </c>
      <c r="C154" s="18">
        <v>3</v>
      </c>
      <c r="D154" s="18" t="s">
        <v>79</v>
      </c>
      <c r="E154" s="18" t="s">
        <v>75</v>
      </c>
      <c r="F154" s="17">
        <v>15</v>
      </c>
      <c r="G154" s="18" t="s">
        <v>18</v>
      </c>
      <c r="H154" s="18" t="s">
        <v>18</v>
      </c>
      <c r="I154" s="18" t="s">
        <v>18</v>
      </c>
      <c r="J154" s="18">
        <v>25</v>
      </c>
      <c r="K154" s="18" t="s">
        <v>18</v>
      </c>
      <c r="L154" s="18" t="s">
        <v>18</v>
      </c>
      <c r="M154" s="18">
        <v>30</v>
      </c>
      <c r="N154" s="18">
        <v>30</v>
      </c>
      <c r="O154" s="18" t="s">
        <v>18</v>
      </c>
      <c r="P154" s="18" t="s">
        <v>18</v>
      </c>
      <c r="Q154" s="18">
        <v>30</v>
      </c>
      <c r="R154" s="18">
        <v>0</v>
      </c>
      <c r="S154" s="18">
        <v>30</v>
      </c>
      <c r="T154" s="18" t="s">
        <v>18</v>
      </c>
      <c r="U154" s="18" t="s">
        <v>18</v>
      </c>
      <c r="V154" s="36">
        <f t="shared" si="47"/>
        <v>1</v>
      </c>
      <c r="W154" s="18">
        <f t="shared" si="46"/>
        <v>16</v>
      </c>
      <c r="X154" s="102">
        <f t="shared" si="32"/>
        <v>6.25</v>
      </c>
      <c r="Y154" s="19"/>
      <c r="Z154" s="20"/>
      <c r="AA154" s="14"/>
      <c r="AB154" s="14"/>
    </row>
    <row r="155" spans="1:28">
      <c r="A155" s="17" t="s">
        <v>68</v>
      </c>
      <c r="B155" s="18" t="s">
        <v>76</v>
      </c>
      <c r="C155" s="18">
        <v>3</v>
      </c>
      <c r="D155" s="18" t="s">
        <v>81</v>
      </c>
      <c r="E155" s="18" t="s">
        <v>80</v>
      </c>
      <c r="F155" s="17" t="s">
        <v>18</v>
      </c>
      <c r="G155" s="18">
        <v>20</v>
      </c>
      <c r="H155" s="18">
        <v>10</v>
      </c>
      <c r="I155" s="18">
        <v>20</v>
      </c>
      <c r="J155" s="18">
        <v>30</v>
      </c>
      <c r="K155" s="18" t="s">
        <v>18</v>
      </c>
      <c r="L155" s="18">
        <v>15</v>
      </c>
      <c r="M155" s="18">
        <v>10</v>
      </c>
      <c r="N155" s="18">
        <v>20</v>
      </c>
      <c r="O155" s="18">
        <v>30</v>
      </c>
      <c r="P155" s="18">
        <v>0</v>
      </c>
      <c r="Q155" s="18" t="s">
        <v>18</v>
      </c>
      <c r="R155" s="18">
        <v>30</v>
      </c>
      <c r="S155" s="18">
        <v>25</v>
      </c>
      <c r="T155" s="18">
        <v>10</v>
      </c>
      <c r="U155" s="18" t="s">
        <v>18</v>
      </c>
      <c r="V155" s="36">
        <f t="shared" si="47"/>
        <v>1</v>
      </c>
      <c r="W155" s="18">
        <f t="shared" si="46"/>
        <v>16</v>
      </c>
      <c r="X155" s="102">
        <f t="shared" si="32"/>
        <v>6.25</v>
      </c>
      <c r="Y155" s="19"/>
      <c r="Z155" s="20"/>
      <c r="AA155" s="14"/>
      <c r="AB155" s="14"/>
    </row>
    <row r="156" spans="1:28">
      <c r="A156" s="17" t="s">
        <v>68</v>
      </c>
      <c r="B156" s="18" t="s">
        <v>76</v>
      </c>
      <c r="C156" s="18">
        <v>4</v>
      </c>
      <c r="D156" s="18" t="s">
        <v>71</v>
      </c>
      <c r="E156" s="18" t="s">
        <v>77</v>
      </c>
      <c r="F156" s="17" t="s">
        <v>18</v>
      </c>
      <c r="G156" s="18">
        <v>20</v>
      </c>
      <c r="H156" s="18">
        <v>15</v>
      </c>
      <c r="I156" s="18">
        <v>5</v>
      </c>
      <c r="J156" s="18">
        <v>15</v>
      </c>
      <c r="K156" s="18" t="s">
        <v>18</v>
      </c>
      <c r="L156" s="18">
        <v>15</v>
      </c>
      <c r="M156" s="18">
        <v>15</v>
      </c>
      <c r="N156" s="18">
        <v>15</v>
      </c>
      <c r="O156" s="18">
        <v>25</v>
      </c>
      <c r="P156" s="18" t="s">
        <v>18</v>
      </c>
      <c r="Q156" s="18" t="s">
        <v>18</v>
      </c>
      <c r="R156" s="18">
        <v>30</v>
      </c>
      <c r="S156" s="18">
        <v>25</v>
      </c>
      <c r="T156" s="18">
        <v>10</v>
      </c>
      <c r="U156" s="18" t="s">
        <v>18</v>
      </c>
      <c r="V156" s="36">
        <f t="shared" si="47"/>
        <v>0</v>
      </c>
      <c r="W156" s="18">
        <f t="shared" si="46"/>
        <v>16</v>
      </c>
      <c r="X156" s="102">
        <f t="shared" si="32"/>
        <v>0</v>
      </c>
      <c r="Y156" s="19">
        <f t="shared" ref="Y156" si="54">AVERAGE(X156:X159)</f>
        <v>7.8125</v>
      </c>
      <c r="Z156" s="20"/>
      <c r="AA156" s="14"/>
      <c r="AB156" s="14"/>
    </row>
    <row r="157" spans="1:28">
      <c r="A157" s="17" t="s">
        <v>68</v>
      </c>
      <c r="B157" s="18" t="s">
        <v>76</v>
      </c>
      <c r="C157" s="18">
        <v>4</v>
      </c>
      <c r="D157" s="18" t="s">
        <v>72</v>
      </c>
      <c r="E157" s="18" t="s">
        <v>78</v>
      </c>
      <c r="F157" s="17">
        <v>30</v>
      </c>
      <c r="G157" s="18" t="s">
        <v>18</v>
      </c>
      <c r="H157" s="18">
        <v>20</v>
      </c>
      <c r="I157" s="18">
        <v>20</v>
      </c>
      <c r="J157" s="18" t="s">
        <v>18</v>
      </c>
      <c r="K157" s="18" t="s">
        <v>18</v>
      </c>
      <c r="L157" s="18">
        <v>25</v>
      </c>
      <c r="M157" s="18" t="s">
        <v>18</v>
      </c>
      <c r="N157" s="18" t="s">
        <v>18</v>
      </c>
      <c r="O157" s="18" t="s">
        <v>18</v>
      </c>
      <c r="P157" s="18" t="s">
        <v>18</v>
      </c>
      <c r="Q157" s="18">
        <v>15</v>
      </c>
      <c r="R157" s="18" t="s">
        <v>18</v>
      </c>
      <c r="S157" s="18" t="s">
        <v>18</v>
      </c>
      <c r="T157" s="18">
        <v>15</v>
      </c>
      <c r="U157" s="18" t="s">
        <v>18</v>
      </c>
      <c r="V157" s="36">
        <f t="shared" si="47"/>
        <v>0</v>
      </c>
      <c r="W157" s="18">
        <f t="shared" si="46"/>
        <v>16</v>
      </c>
      <c r="X157" s="102">
        <f t="shared" si="32"/>
        <v>0</v>
      </c>
      <c r="Y157" s="19"/>
      <c r="Z157" s="20"/>
      <c r="AA157" s="14"/>
      <c r="AB157" s="14"/>
    </row>
    <row r="158" spans="1:28">
      <c r="A158" s="17" t="s">
        <v>68</v>
      </c>
      <c r="B158" s="18" t="s">
        <v>76</v>
      </c>
      <c r="C158" s="18">
        <v>4</v>
      </c>
      <c r="D158" s="18" t="s">
        <v>79</v>
      </c>
      <c r="E158" s="18" t="s">
        <v>75</v>
      </c>
      <c r="F158" s="17">
        <v>30</v>
      </c>
      <c r="G158" s="18">
        <v>0</v>
      </c>
      <c r="H158" s="18">
        <v>20</v>
      </c>
      <c r="I158" s="18" t="s">
        <v>18</v>
      </c>
      <c r="J158" s="18">
        <v>25</v>
      </c>
      <c r="K158" s="18">
        <v>20</v>
      </c>
      <c r="L158" s="18">
        <v>20</v>
      </c>
      <c r="M158" s="18" t="s">
        <v>18</v>
      </c>
      <c r="N158" s="18" t="s">
        <v>18</v>
      </c>
      <c r="O158" s="18" t="s">
        <v>18</v>
      </c>
      <c r="P158" s="18" t="s">
        <v>18</v>
      </c>
      <c r="Q158" s="18">
        <v>15</v>
      </c>
      <c r="R158" s="18" t="s">
        <v>18</v>
      </c>
      <c r="S158" s="18">
        <v>15</v>
      </c>
      <c r="T158" s="18" t="s">
        <v>18</v>
      </c>
      <c r="U158" s="18">
        <v>10</v>
      </c>
      <c r="V158" s="36">
        <f t="shared" si="47"/>
        <v>1</v>
      </c>
      <c r="W158" s="18">
        <f t="shared" si="46"/>
        <v>16</v>
      </c>
      <c r="X158" s="102">
        <f t="shared" si="32"/>
        <v>6.25</v>
      </c>
      <c r="Y158" s="19"/>
      <c r="Z158" s="20"/>
      <c r="AA158" s="14"/>
      <c r="AB158" s="14"/>
    </row>
    <row r="159" spans="1:28">
      <c r="A159" s="17" t="s">
        <v>68</v>
      </c>
      <c r="B159" s="18" t="s">
        <v>76</v>
      </c>
      <c r="C159" s="18">
        <v>4</v>
      </c>
      <c r="D159" s="18" t="s">
        <v>81</v>
      </c>
      <c r="E159" s="18" t="s">
        <v>80</v>
      </c>
      <c r="F159" s="17" t="s">
        <v>18</v>
      </c>
      <c r="G159" s="18">
        <v>20</v>
      </c>
      <c r="H159" s="18" t="s">
        <v>18</v>
      </c>
      <c r="I159" s="18">
        <v>0</v>
      </c>
      <c r="J159" s="18">
        <v>0</v>
      </c>
      <c r="K159" s="18" t="s">
        <v>18</v>
      </c>
      <c r="L159" s="18" t="s">
        <v>18</v>
      </c>
      <c r="M159" s="18" t="s">
        <v>18</v>
      </c>
      <c r="N159" s="18">
        <v>25</v>
      </c>
      <c r="O159" s="18">
        <v>20</v>
      </c>
      <c r="P159" s="18">
        <v>10</v>
      </c>
      <c r="Q159" s="18" t="s">
        <v>18</v>
      </c>
      <c r="R159" s="18">
        <v>0</v>
      </c>
      <c r="S159" s="18">
        <v>25</v>
      </c>
      <c r="T159" s="18">
        <v>0</v>
      </c>
      <c r="U159" s="18">
        <v>15</v>
      </c>
      <c r="V159" s="36">
        <f t="shared" si="47"/>
        <v>4</v>
      </c>
      <c r="W159" s="18">
        <f t="shared" si="46"/>
        <v>16</v>
      </c>
      <c r="X159" s="102">
        <f t="shared" si="32"/>
        <v>25</v>
      </c>
      <c r="Y159" s="19"/>
      <c r="Z159" s="20"/>
      <c r="AA159" s="14"/>
      <c r="AB159" s="14"/>
    </row>
    <row r="160" spans="1:28">
      <c r="A160" s="36" t="s">
        <v>21</v>
      </c>
      <c r="B160" s="18" t="s">
        <v>3</v>
      </c>
      <c r="C160" s="18">
        <v>1</v>
      </c>
      <c r="D160" s="18" t="s">
        <v>91</v>
      </c>
      <c r="E160" s="18" t="s">
        <v>108</v>
      </c>
      <c r="F160" s="17" t="s">
        <v>18</v>
      </c>
      <c r="G160" s="18" t="s">
        <v>18</v>
      </c>
      <c r="H160" s="18" t="s">
        <v>18</v>
      </c>
      <c r="I160" s="18">
        <v>15</v>
      </c>
      <c r="J160" s="18">
        <v>0</v>
      </c>
      <c r="K160" s="18" t="s">
        <v>18</v>
      </c>
      <c r="L160" s="18" t="s">
        <v>18</v>
      </c>
      <c r="M160" s="18">
        <v>0</v>
      </c>
      <c r="N160" s="18" t="s">
        <v>18</v>
      </c>
      <c r="O160" s="18" t="s">
        <v>18</v>
      </c>
      <c r="P160" s="18" t="s">
        <v>18</v>
      </c>
      <c r="Q160" s="18" t="s">
        <v>18</v>
      </c>
      <c r="R160" s="18" t="s">
        <v>18</v>
      </c>
      <c r="S160" s="18">
        <v>20</v>
      </c>
      <c r="T160" s="18"/>
      <c r="U160" s="18"/>
      <c r="V160" s="36">
        <f t="shared" si="47"/>
        <v>2</v>
      </c>
      <c r="W160" s="18">
        <f t="shared" si="46"/>
        <v>14</v>
      </c>
      <c r="X160" s="102">
        <f t="shared" si="32"/>
        <v>14.285714285714285</v>
      </c>
      <c r="Y160" s="19">
        <f>AVERAGE(X160:X162)</f>
        <v>9.5238095238095237</v>
      </c>
      <c r="Z160" s="20">
        <f>AVERAGE(Y160:Y171)</f>
        <v>10.119047619047619</v>
      </c>
      <c r="AA160" s="14"/>
      <c r="AB160" s="14"/>
    </row>
    <row r="161" spans="1:28">
      <c r="A161" s="36" t="s">
        <v>22</v>
      </c>
      <c r="B161" s="18" t="s">
        <v>3</v>
      </c>
      <c r="C161" s="18">
        <v>1</v>
      </c>
      <c r="D161" s="18" t="s">
        <v>110</v>
      </c>
      <c r="E161" s="18" t="s">
        <v>94</v>
      </c>
      <c r="F161" s="17">
        <v>20</v>
      </c>
      <c r="G161" s="18" t="s">
        <v>18</v>
      </c>
      <c r="H161" s="18" t="s">
        <v>18</v>
      </c>
      <c r="I161" s="18">
        <v>25</v>
      </c>
      <c r="J161" s="18" t="s">
        <v>18</v>
      </c>
      <c r="K161" s="18" t="s">
        <v>18</v>
      </c>
      <c r="L161" s="18" t="s">
        <v>18</v>
      </c>
      <c r="M161" s="18" t="s">
        <v>18</v>
      </c>
      <c r="N161" s="18" t="s">
        <v>18</v>
      </c>
      <c r="O161" s="18">
        <v>0</v>
      </c>
      <c r="P161" s="18" t="s">
        <v>18</v>
      </c>
      <c r="Q161" s="18" t="s">
        <v>18</v>
      </c>
      <c r="R161" s="18" t="s">
        <v>18</v>
      </c>
      <c r="S161" s="18" t="s">
        <v>18</v>
      </c>
      <c r="T161" s="18"/>
      <c r="U161" s="18"/>
      <c r="V161" s="36">
        <f t="shared" si="47"/>
        <v>1</v>
      </c>
      <c r="W161" s="18">
        <f t="shared" si="46"/>
        <v>14</v>
      </c>
      <c r="X161" s="102">
        <f t="shared" si="32"/>
        <v>7.1428571428571423</v>
      </c>
      <c r="Y161" s="19"/>
      <c r="Z161" s="20"/>
      <c r="AA161" s="14"/>
      <c r="AB161" s="14"/>
    </row>
    <row r="162" spans="1:28">
      <c r="A162" s="36" t="s">
        <v>21</v>
      </c>
      <c r="B162" s="18" t="s">
        <v>3</v>
      </c>
      <c r="C162" s="18">
        <v>1</v>
      </c>
      <c r="D162" s="18" t="s">
        <v>96</v>
      </c>
      <c r="E162" s="18" t="s">
        <v>99</v>
      </c>
      <c r="F162" s="17">
        <v>20</v>
      </c>
      <c r="G162" s="18" t="s">
        <v>18</v>
      </c>
      <c r="H162" s="18" t="s">
        <v>18</v>
      </c>
      <c r="I162" s="18">
        <v>0</v>
      </c>
      <c r="J162" s="18">
        <v>20</v>
      </c>
      <c r="K162" s="18">
        <v>20</v>
      </c>
      <c r="L162" s="18" t="s">
        <v>18</v>
      </c>
      <c r="M162" s="18" t="s">
        <v>18</v>
      </c>
      <c r="N162" s="18" t="s">
        <v>18</v>
      </c>
      <c r="O162" s="18" t="s">
        <v>18</v>
      </c>
      <c r="P162" s="18" t="s">
        <v>18</v>
      </c>
      <c r="Q162" s="18" t="s">
        <v>18</v>
      </c>
      <c r="R162" s="18" t="s">
        <v>18</v>
      </c>
      <c r="S162" s="18" t="s">
        <v>18</v>
      </c>
      <c r="T162" s="18"/>
      <c r="U162" s="18"/>
      <c r="V162" s="36">
        <f t="shared" si="47"/>
        <v>1</v>
      </c>
      <c r="W162" s="18">
        <f t="shared" si="46"/>
        <v>14</v>
      </c>
      <c r="X162" s="102">
        <f t="shared" si="32"/>
        <v>7.1428571428571423</v>
      </c>
      <c r="Y162" s="19"/>
      <c r="Z162" s="20"/>
      <c r="AA162" s="14"/>
      <c r="AB162" s="14"/>
    </row>
    <row r="163" spans="1:28">
      <c r="A163" s="36" t="s">
        <v>22</v>
      </c>
      <c r="B163" s="18" t="s">
        <v>3</v>
      </c>
      <c r="C163" s="18">
        <v>2</v>
      </c>
      <c r="D163" s="18" t="s">
        <v>91</v>
      </c>
      <c r="E163" s="18" t="s">
        <v>108</v>
      </c>
      <c r="F163" s="17">
        <v>20</v>
      </c>
      <c r="G163" s="18">
        <v>0</v>
      </c>
      <c r="H163" s="18" t="s">
        <v>18</v>
      </c>
      <c r="I163" s="18">
        <v>0</v>
      </c>
      <c r="J163" s="18" t="s">
        <v>18</v>
      </c>
      <c r="K163" s="18" t="s">
        <v>18</v>
      </c>
      <c r="L163" s="18">
        <v>0</v>
      </c>
      <c r="M163" s="18">
        <v>10</v>
      </c>
      <c r="N163" s="18">
        <v>20</v>
      </c>
      <c r="O163" s="18">
        <v>15</v>
      </c>
      <c r="P163" s="18" t="s">
        <v>18</v>
      </c>
      <c r="Q163" s="18" t="s">
        <v>18</v>
      </c>
      <c r="R163" s="18">
        <v>0</v>
      </c>
      <c r="S163" s="18" t="s">
        <v>18</v>
      </c>
      <c r="T163" s="18"/>
      <c r="U163" s="18"/>
      <c r="V163" s="36">
        <f t="shared" si="47"/>
        <v>4</v>
      </c>
      <c r="W163" s="18">
        <f t="shared" si="46"/>
        <v>14</v>
      </c>
      <c r="X163" s="102">
        <f t="shared" si="32"/>
        <v>28.571428571428569</v>
      </c>
      <c r="Y163" s="19">
        <f t="shared" ref="Y163" si="55">AVERAGE(X163:X165)</f>
        <v>11.904761904761903</v>
      </c>
      <c r="Z163" s="20"/>
      <c r="AA163" s="14"/>
      <c r="AB163" s="14"/>
    </row>
    <row r="164" spans="1:28">
      <c r="A164" s="36" t="s">
        <v>21</v>
      </c>
      <c r="B164" s="18" t="s">
        <v>3</v>
      </c>
      <c r="C164" s="18">
        <v>2</v>
      </c>
      <c r="D164" s="18" t="s">
        <v>110</v>
      </c>
      <c r="E164" s="18" t="s">
        <v>94</v>
      </c>
      <c r="F164" s="17" t="s">
        <v>18</v>
      </c>
      <c r="G164" s="18">
        <v>5</v>
      </c>
      <c r="H164" s="18" t="s">
        <v>18</v>
      </c>
      <c r="I164" s="18" t="s">
        <v>18</v>
      </c>
      <c r="J164" s="18">
        <v>10</v>
      </c>
      <c r="K164" s="18">
        <v>15</v>
      </c>
      <c r="L164" s="18">
        <v>20</v>
      </c>
      <c r="M164" s="18" t="s">
        <v>18</v>
      </c>
      <c r="N164" s="18" t="s">
        <v>18</v>
      </c>
      <c r="O164" s="18" t="s">
        <v>18</v>
      </c>
      <c r="P164" s="18" t="s">
        <v>18</v>
      </c>
      <c r="Q164" s="18" t="s">
        <v>18</v>
      </c>
      <c r="R164" s="18">
        <v>5</v>
      </c>
      <c r="S164" s="18">
        <v>5</v>
      </c>
      <c r="T164" s="18"/>
      <c r="U164" s="18"/>
      <c r="V164" s="36">
        <f t="shared" si="47"/>
        <v>0</v>
      </c>
      <c r="W164" s="18">
        <f t="shared" si="46"/>
        <v>14</v>
      </c>
      <c r="X164" s="102">
        <f t="shared" si="32"/>
        <v>0</v>
      </c>
      <c r="Y164" s="19"/>
      <c r="Z164" s="20"/>
      <c r="AA164" s="14"/>
      <c r="AB164" s="14"/>
    </row>
    <row r="165" spans="1:28">
      <c r="A165" s="36" t="s">
        <v>22</v>
      </c>
      <c r="B165" s="18" t="s">
        <v>3</v>
      </c>
      <c r="C165" s="18">
        <v>2</v>
      </c>
      <c r="D165" s="18" t="s">
        <v>96</v>
      </c>
      <c r="E165" s="18" t="s">
        <v>99</v>
      </c>
      <c r="F165" s="17" t="s">
        <v>18</v>
      </c>
      <c r="G165" s="18" t="s">
        <v>18</v>
      </c>
      <c r="H165" s="18" t="s">
        <v>18</v>
      </c>
      <c r="I165" s="18">
        <v>20</v>
      </c>
      <c r="J165" s="18" t="s">
        <v>18</v>
      </c>
      <c r="K165" s="18" t="s">
        <v>18</v>
      </c>
      <c r="L165" s="18">
        <v>20</v>
      </c>
      <c r="M165" s="18">
        <v>20</v>
      </c>
      <c r="N165" s="18" t="s">
        <v>18</v>
      </c>
      <c r="O165" s="18">
        <v>0</v>
      </c>
      <c r="P165" s="18">
        <v>5</v>
      </c>
      <c r="Q165" s="18">
        <v>10</v>
      </c>
      <c r="R165" s="18">
        <v>10</v>
      </c>
      <c r="S165" s="18">
        <v>25</v>
      </c>
      <c r="T165" s="18"/>
      <c r="U165" s="18"/>
      <c r="V165" s="36">
        <f t="shared" si="47"/>
        <v>1</v>
      </c>
      <c r="W165" s="18">
        <f t="shared" ref="W165:W188" si="56">COUNTA(F165:U165)</f>
        <v>14</v>
      </c>
      <c r="X165" s="102">
        <f t="shared" ref="X165:X188" si="57">(V165/W165)*100</f>
        <v>7.1428571428571423</v>
      </c>
      <c r="Y165" s="19"/>
      <c r="Z165" s="20"/>
      <c r="AA165" s="14"/>
      <c r="AB165" s="14"/>
    </row>
    <row r="166" spans="1:28">
      <c r="A166" s="36" t="s">
        <v>21</v>
      </c>
      <c r="B166" s="18" t="s">
        <v>3</v>
      </c>
      <c r="C166" s="18">
        <v>3</v>
      </c>
      <c r="D166" s="18" t="s">
        <v>91</v>
      </c>
      <c r="E166" s="18" t="s">
        <v>108</v>
      </c>
      <c r="F166" s="17" t="s">
        <v>18</v>
      </c>
      <c r="G166" s="18" t="s">
        <v>18</v>
      </c>
      <c r="H166" s="18" t="s">
        <v>18</v>
      </c>
      <c r="I166" s="18" t="s">
        <v>18</v>
      </c>
      <c r="J166" s="18">
        <v>20</v>
      </c>
      <c r="K166" s="18">
        <v>5</v>
      </c>
      <c r="L166" s="18" t="s">
        <v>18</v>
      </c>
      <c r="M166" s="18">
        <v>5</v>
      </c>
      <c r="N166" s="18">
        <v>0</v>
      </c>
      <c r="O166" s="18" t="s">
        <v>18</v>
      </c>
      <c r="P166" s="18">
        <v>20</v>
      </c>
      <c r="Q166" s="18">
        <v>0</v>
      </c>
      <c r="R166" s="18" t="s">
        <v>18</v>
      </c>
      <c r="S166" s="18" t="s">
        <v>18</v>
      </c>
      <c r="T166" s="18"/>
      <c r="U166" s="18"/>
      <c r="V166" s="36">
        <f t="shared" si="47"/>
        <v>2</v>
      </c>
      <c r="W166" s="18">
        <f t="shared" si="56"/>
        <v>14</v>
      </c>
      <c r="X166" s="102">
        <f t="shared" si="57"/>
        <v>14.285714285714285</v>
      </c>
      <c r="Y166" s="19">
        <f t="shared" ref="Y166" si="58">AVERAGE(X166:X168)</f>
        <v>7.1428571428571423</v>
      </c>
      <c r="Z166" s="20"/>
      <c r="AA166" s="14"/>
      <c r="AB166" s="14"/>
    </row>
    <row r="167" spans="1:28">
      <c r="A167" s="36" t="s">
        <v>22</v>
      </c>
      <c r="B167" s="18" t="s">
        <v>3</v>
      </c>
      <c r="C167" s="18">
        <v>3</v>
      </c>
      <c r="D167" s="18" t="s">
        <v>110</v>
      </c>
      <c r="E167" s="18" t="s">
        <v>94</v>
      </c>
      <c r="F167" s="17">
        <v>25</v>
      </c>
      <c r="G167" s="18" t="s">
        <v>18</v>
      </c>
      <c r="H167" s="18" t="s">
        <v>18</v>
      </c>
      <c r="I167" s="18" t="s">
        <v>18</v>
      </c>
      <c r="J167" s="18" t="s">
        <v>18</v>
      </c>
      <c r="K167" s="18">
        <v>30</v>
      </c>
      <c r="L167" s="18" t="s">
        <v>18</v>
      </c>
      <c r="M167" s="18">
        <v>20</v>
      </c>
      <c r="N167" s="18" t="s">
        <v>18</v>
      </c>
      <c r="O167" s="18">
        <v>30</v>
      </c>
      <c r="P167" s="18" t="s">
        <v>18</v>
      </c>
      <c r="Q167" s="18" t="s">
        <v>18</v>
      </c>
      <c r="R167" s="18" t="s">
        <v>18</v>
      </c>
      <c r="S167" s="18" t="s">
        <v>18</v>
      </c>
      <c r="T167" s="18"/>
      <c r="U167" s="18"/>
      <c r="V167" s="36">
        <f t="shared" si="47"/>
        <v>0</v>
      </c>
      <c r="W167" s="18">
        <f t="shared" si="56"/>
        <v>14</v>
      </c>
      <c r="X167" s="102">
        <f t="shared" si="57"/>
        <v>0</v>
      </c>
      <c r="Y167" s="19"/>
      <c r="Z167" s="20"/>
      <c r="AA167" s="14"/>
      <c r="AB167" s="14"/>
    </row>
    <row r="168" spans="1:28">
      <c r="A168" s="36" t="s">
        <v>21</v>
      </c>
      <c r="B168" s="18" t="s">
        <v>3</v>
      </c>
      <c r="C168" s="18">
        <v>3</v>
      </c>
      <c r="D168" s="18" t="s">
        <v>96</v>
      </c>
      <c r="E168" s="18" t="s">
        <v>99</v>
      </c>
      <c r="F168" s="17">
        <v>10</v>
      </c>
      <c r="G168" s="18">
        <v>0</v>
      </c>
      <c r="H168" s="18" t="s">
        <v>18</v>
      </c>
      <c r="I168" s="18" t="s">
        <v>18</v>
      </c>
      <c r="J168" s="18">
        <v>25</v>
      </c>
      <c r="K168" s="18" t="s">
        <v>18</v>
      </c>
      <c r="L168" s="18" t="s">
        <v>18</v>
      </c>
      <c r="M168" s="18" t="s">
        <v>18</v>
      </c>
      <c r="N168" s="18">
        <v>5</v>
      </c>
      <c r="O168" s="18">
        <v>30</v>
      </c>
      <c r="P168" s="18" t="s">
        <v>18</v>
      </c>
      <c r="Q168" s="18">
        <v>20</v>
      </c>
      <c r="R168" s="18" t="s">
        <v>18</v>
      </c>
      <c r="S168" s="18" t="s">
        <v>18</v>
      </c>
      <c r="T168" s="18"/>
      <c r="U168" s="18"/>
      <c r="V168" s="36">
        <f t="shared" si="47"/>
        <v>1</v>
      </c>
      <c r="W168" s="18">
        <f t="shared" si="56"/>
        <v>14</v>
      </c>
      <c r="X168" s="102">
        <f t="shared" si="57"/>
        <v>7.1428571428571423</v>
      </c>
      <c r="Y168" s="19"/>
      <c r="Z168" s="20"/>
      <c r="AA168" s="14"/>
      <c r="AB168" s="14"/>
    </row>
    <row r="169" spans="1:28">
      <c r="A169" s="36" t="s">
        <v>22</v>
      </c>
      <c r="B169" s="18" t="s">
        <v>3</v>
      </c>
      <c r="C169" s="18">
        <v>4</v>
      </c>
      <c r="D169" s="18" t="s">
        <v>91</v>
      </c>
      <c r="E169" s="18" t="s">
        <v>108</v>
      </c>
      <c r="F169" s="17" t="s">
        <v>18</v>
      </c>
      <c r="G169" s="18">
        <v>20</v>
      </c>
      <c r="H169" s="18" t="s">
        <v>18</v>
      </c>
      <c r="I169" s="18" t="s">
        <v>18</v>
      </c>
      <c r="J169" s="18">
        <v>10</v>
      </c>
      <c r="K169" s="18" t="s">
        <v>18</v>
      </c>
      <c r="L169" s="18" t="s">
        <v>18</v>
      </c>
      <c r="M169" s="18">
        <v>10</v>
      </c>
      <c r="N169" s="18" t="s">
        <v>18</v>
      </c>
      <c r="O169" s="18" t="s">
        <v>18</v>
      </c>
      <c r="P169" s="18">
        <v>10</v>
      </c>
      <c r="Q169" s="18">
        <v>10</v>
      </c>
      <c r="R169" s="18" t="s">
        <v>18</v>
      </c>
      <c r="S169" s="18">
        <v>20</v>
      </c>
      <c r="T169" s="18"/>
      <c r="U169" s="18"/>
      <c r="V169" s="36">
        <f t="shared" si="47"/>
        <v>0</v>
      </c>
      <c r="W169" s="18">
        <f t="shared" si="56"/>
        <v>14</v>
      </c>
      <c r="X169" s="102">
        <f t="shared" si="57"/>
        <v>0</v>
      </c>
      <c r="Y169" s="19">
        <f t="shared" ref="Y169" si="59">AVERAGE(X169:X171)</f>
        <v>11.904761904761903</v>
      </c>
      <c r="Z169" s="20"/>
      <c r="AA169" s="14"/>
      <c r="AB169" s="14"/>
    </row>
    <row r="170" spans="1:28">
      <c r="A170" s="36" t="s">
        <v>21</v>
      </c>
      <c r="B170" s="18" t="s">
        <v>3</v>
      </c>
      <c r="C170" s="18">
        <v>4</v>
      </c>
      <c r="D170" s="18" t="s">
        <v>110</v>
      </c>
      <c r="E170" s="18" t="s">
        <v>94</v>
      </c>
      <c r="F170" s="17" t="s">
        <v>18</v>
      </c>
      <c r="G170" s="18" t="s">
        <v>18</v>
      </c>
      <c r="H170" s="18">
        <v>0</v>
      </c>
      <c r="I170" s="18" t="s">
        <v>18</v>
      </c>
      <c r="J170" s="18" t="s">
        <v>18</v>
      </c>
      <c r="K170" s="18">
        <v>5</v>
      </c>
      <c r="L170" s="18" t="s">
        <v>18</v>
      </c>
      <c r="M170" s="18" t="s">
        <v>18</v>
      </c>
      <c r="N170" s="18" t="s">
        <v>18</v>
      </c>
      <c r="O170" s="18" t="s">
        <v>18</v>
      </c>
      <c r="P170" s="18" t="s">
        <v>18</v>
      </c>
      <c r="Q170" s="18" t="s">
        <v>18</v>
      </c>
      <c r="R170" s="18" t="s">
        <v>18</v>
      </c>
      <c r="S170" s="18" t="s">
        <v>18</v>
      </c>
      <c r="T170" s="18"/>
      <c r="U170" s="18"/>
      <c r="V170" s="36">
        <f t="shared" si="47"/>
        <v>1</v>
      </c>
      <c r="W170" s="18">
        <f t="shared" si="56"/>
        <v>14</v>
      </c>
      <c r="X170" s="102">
        <f t="shared" si="57"/>
        <v>7.1428571428571423</v>
      </c>
      <c r="Y170" s="19"/>
      <c r="Z170" s="20"/>
      <c r="AA170" s="14"/>
      <c r="AB170" s="14"/>
    </row>
    <row r="171" spans="1:28">
      <c r="A171" s="36" t="s">
        <v>22</v>
      </c>
      <c r="B171" s="18" t="s">
        <v>3</v>
      </c>
      <c r="C171" s="18">
        <v>4</v>
      </c>
      <c r="D171" s="18" t="s">
        <v>96</v>
      </c>
      <c r="E171" s="18" t="s">
        <v>99</v>
      </c>
      <c r="F171" s="17">
        <v>20</v>
      </c>
      <c r="G171" s="18">
        <v>20</v>
      </c>
      <c r="H171" s="18">
        <v>0</v>
      </c>
      <c r="I171" s="18">
        <v>0</v>
      </c>
      <c r="J171" s="18" t="s">
        <v>18</v>
      </c>
      <c r="K171" s="18" t="s">
        <v>18</v>
      </c>
      <c r="L171" s="18" t="s">
        <v>18</v>
      </c>
      <c r="M171" s="18" t="s">
        <v>18</v>
      </c>
      <c r="N171" s="18" t="s">
        <v>18</v>
      </c>
      <c r="O171" s="18">
        <v>5</v>
      </c>
      <c r="P171" s="18">
        <v>0</v>
      </c>
      <c r="Q171" s="18">
        <v>0</v>
      </c>
      <c r="R171" s="18" t="s">
        <v>18</v>
      </c>
      <c r="S171" s="18">
        <v>10</v>
      </c>
      <c r="T171" s="18"/>
      <c r="U171" s="18"/>
      <c r="V171" s="36">
        <f t="shared" si="47"/>
        <v>4</v>
      </c>
      <c r="W171" s="18">
        <f t="shared" si="56"/>
        <v>14</v>
      </c>
      <c r="X171" s="102">
        <f t="shared" si="57"/>
        <v>28.571428571428569</v>
      </c>
      <c r="Y171" s="19"/>
      <c r="Z171" s="20"/>
      <c r="AA171" s="14"/>
      <c r="AB171" s="14"/>
    </row>
    <row r="172" spans="1:28">
      <c r="A172" s="36" t="s">
        <v>21</v>
      </c>
      <c r="B172" s="18" t="s">
        <v>109</v>
      </c>
      <c r="C172" s="18">
        <v>1</v>
      </c>
      <c r="D172" s="18" t="s">
        <v>91</v>
      </c>
      <c r="E172" s="18" t="s">
        <v>92</v>
      </c>
      <c r="F172" s="17">
        <v>25</v>
      </c>
      <c r="G172" s="18" t="s">
        <v>18</v>
      </c>
      <c r="H172" s="18">
        <v>20</v>
      </c>
      <c r="I172" s="18" t="s">
        <v>18</v>
      </c>
      <c r="J172" s="18">
        <v>10</v>
      </c>
      <c r="K172" s="18">
        <v>20</v>
      </c>
      <c r="L172" s="18" t="s">
        <v>18</v>
      </c>
      <c r="M172" s="18" t="s">
        <v>18</v>
      </c>
      <c r="N172" s="18" t="s">
        <v>18</v>
      </c>
      <c r="O172" s="18" t="s">
        <v>18</v>
      </c>
      <c r="P172" s="18" t="s">
        <v>18</v>
      </c>
      <c r="Q172" s="18">
        <v>20</v>
      </c>
      <c r="R172" s="18">
        <v>0</v>
      </c>
      <c r="S172" s="18">
        <v>0</v>
      </c>
      <c r="T172" s="18" t="s">
        <v>18</v>
      </c>
      <c r="U172" s="18" t="s">
        <v>18</v>
      </c>
      <c r="V172" s="36">
        <f t="shared" si="47"/>
        <v>2</v>
      </c>
      <c r="W172" s="18">
        <f t="shared" si="56"/>
        <v>16</v>
      </c>
      <c r="X172" s="102">
        <f t="shared" si="57"/>
        <v>12.5</v>
      </c>
      <c r="Y172" s="19">
        <f t="shared" ref="Y172" si="60">AVERAGE(X172:X175)</f>
        <v>6.25</v>
      </c>
      <c r="Z172" s="20">
        <f>AVERAGE(Y172:Y187)</f>
        <v>6.744791666666667</v>
      </c>
      <c r="AA172" s="14"/>
      <c r="AB172" s="14"/>
    </row>
    <row r="173" spans="1:28">
      <c r="A173" s="36" t="s">
        <v>22</v>
      </c>
      <c r="B173" s="18" t="s">
        <v>109</v>
      </c>
      <c r="C173" s="18">
        <v>1</v>
      </c>
      <c r="D173" s="18" t="s">
        <v>93</v>
      </c>
      <c r="E173" s="18" t="s">
        <v>94</v>
      </c>
      <c r="F173" s="17" t="s">
        <v>18</v>
      </c>
      <c r="G173" s="18">
        <v>25</v>
      </c>
      <c r="H173" s="18">
        <v>30</v>
      </c>
      <c r="I173" s="18" t="s">
        <v>18</v>
      </c>
      <c r="J173" s="18">
        <v>20</v>
      </c>
      <c r="K173" s="18" t="s">
        <v>18</v>
      </c>
      <c r="L173" s="18" t="s">
        <v>18</v>
      </c>
      <c r="M173" s="18">
        <v>20</v>
      </c>
      <c r="N173" s="18">
        <v>0</v>
      </c>
      <c r="O173" s="18" t="s">
        <v>18</v>
      </c>
      <c r="P173" s="18" t="s">
        <v>18</v>
      </c>
      <c r="Q173" s="18">
        <v>20</v>
      </c>
      <c r="R173" s="18">
        <v>25</v>
      </c>
      <c r="S173" s="18" t="s">
        <v>18</v>
      </c>
      <c r="T173" s="18" t="s">
        <v>18</v>
      </c>
      <c r="U173" s="18" t="s">
        <v>18</v>
      </c>
      <c r="V173" s="36">
        <f t="shared" si="47"/>
        <v>1</v>
      </c>
      <c r="W173" s="18">
        <f t="shared" si="56"/>
        <v>16</v>
      </c>
      <c r="X173" s="102">
        <f t="shared" si="57"/>
        <v>6.25</v>
      </c>
      <c r="Y173" s="19"/>
      <c r="Z173" s="20"/>
      <c r="AA173" s="14"/>
      <c r="AB173" s="14"/>
    </row>
    <row r="174" spans="1:28">
      <c r="A174" s="36" t="s">
        <v>21</v>
      </c>
      <c r="B174" s="18" t="s">
        <v>109</v>
      </c>
      <c r="C174" s="18">
        <v>1</v>
      </c>
      <c r="D174" s="18" t="s">
        <v>96</v>
      </c>
      <c r="E174" s="18" t="s">
        <v>95</v>
      </c>
      <c r="F174" s="17" t="s">
        <v>18</v>
      </c>
      <c r="G174" s="18" t="s">
        <v>18</v>
      </c>
      <c r="H174" s="18" t="s">
        <v>18</v>
      </c>
      <c r="I174" s="18" t="s">
        <v>18</v>
      </c>
      <c r="J174" s="18" t="s">
        <v>18</v>
      </c>
      <c r="K174" s="18" t="s">
        <v>18</v>
      </c>
      <c r="L174" s="18" t="s">
        <v>18</v>
      </c>
      <c r="M174" s="18" t="s">
        <v>18</v>
      </c>
      <c r="N174" s="18">
        <v>15</v>
      </c>
      <c r="O174" s="18">
        <v>5</v>
      </c>
      <c r="P174" s="18">
        <v>10</v>
      </c>
      <c r="Q174" s="18" t="s">
        <v>18</v>
      </c>
      <c r="R174" s="18" t="s">
        <v>18</v>
      </c>
      <c r="S174" s="18" t="s">
        <v>18</v>
      </c>
      <c r="T174" s="18" t="s">
        <v>18</v>
      </c>
      <c r="U174" s="18">
        <v>10</v>
      </c>
      <c r="V174" s="36">
        <f t="shared" si="47"/>
        <v>0</v>
      </c>
      <c r="W174" s="18">
        <f t="shared" si="56"/>
        <v>16</v>
      </c>
      <c r="X174" s="102">
        <f t="shared" si="57"/>
        <v>0</v>
      </c>
      <c r="Y174" s="19"/>
      <c r="Z174" s="20"/>
      <c r="AA174" s="14"/>
      <c r="AB174" s="14"/>
    </row>
    <row r="175" spans="1:28">
      <c r="A175" s="36" t="s">
        <v>22</v>
      </c>
      <c r="B175" s="18" t="s">
        <v>109</v>
      </c>
      <c r="C175" s="18">
        <v>1</v>
      </c>
      <c r="D175" s="18" t="s">
        <v>98</v>
      </c>
      <c r="E175" s="18" t="s">
        <v>97</v>
      </c>
      <c r="F175" s="17">
        <v>20</v>
      </c>
      <c r="G175" s="18">
        <v>20</v>
      </c>
      <c r="H175" s="18">
        <v>0</v>
      </c>
      <c r="I175" s="18" t="s">
        <v>18</v>
      </c>
      <c r="J175" s="18" t="s">
        <v>18</v>
      </c>
      <c r="K175" s="18">
        <v>20</v>
      </c>
      <c r="L175" s="18">
        <v>25</v>
      </c>
      <c r="M175" s="18" t="s">
        <v>18</v>
      </c>
      <c r="N175" s="18">
        <v>10</v>
      </c>
      <c r="O175" s="18" t="s">
        <v>18</v>
      </c>
      <c r="P175" s="18" t="s">
        <v>18</v>
      </c>
      <c r="Q175" s="18" t="s">
        <v>18</v>
      </c>
      <c r="R175" s="18" t="s">
        <v>18</v>
      </c>
      <c r="S175" s="18" t="s">
        <v>18</v>
      </c>
      <c r="T175" s="18" t="s">
        <v>18</v>
      </c>
      <c r="U175" s="18" t="s">
        <v>18</v>
      </c>
      <c r="V175" s="36">
        <f t="shared" si="47"/>
        <v>1</v>
      </c>
      <c r="W175" s="18">
        <f t="shared" si="56"/>
        <v>16</v>
      </c>
      <c r="X175" s="102">
        <f t="shared" si="57"/>
        <v>6.25</v>
      </c>
      <c r="Y175" s="19"/>
      <c r="Z175" s="20"/>
      <c r="AA175" s="14"/>
      <c r="AB175" s="14"/>
    </row>
    <row r="176" spans="1:28">
      <c r="A176" s="36" t="s">
        <v>21</v>
      </c>
      <c r="B176" s="18" t="s">
        <v>109</v>
      </c>
      <c r="C176" s="18">
        <v>2</v>
      </c>
      <c r="D176" s="18" t="s">
        <v>92</v>
      </c>
      <c r="E176" s="18" t="s">
        <v>91</v>
      </c>
      <c r="F176" s="17">
        <v>10</v>
      </c>
      <c r="G176" s="18">
        <v>10</v>
      </c>
      <c r="H176" s="18">
        <v>15</v>
      </c>
      <c r="I176" s="18" t="s">
        <v>18</v>
      </c>
      <c r="J176" s="18" t="s">
        <v>18</v>
      </c>
      <c r="K176" s="18" t="s">
        <v>18</v>
      </c>
      <c r="L176" s="18" t="s">
        <v>18</v>
      </c>
      <c r="M176" s="18" t="s">
        <v>18</v>
      </c>
      <c r="N176" s="18">
        <v>20</v>
      </c>
      <c r="O176" s="18" t="s">
        <v>18</v>
      </c>
      <c r="P176" s="18" t="s">
        <v>18</v>
      </c>
      <c r="Q176" s="18">
        <v>20</v>
      </c>
      <c r="R176" s="18">
        <v>5</v>
      </c>
      <c r="S176" s="18" t="s">
        <v>18</v>
      </c>
      <c r="T176" s="18">
        <v>25</v>
      </c>
      <c r="U176" s="18">
        <v>5</v>
      </c>
      <c r="V176" s="36">
        <f t="shared" si="47"/>
        <v>0</v>
      </c>
      <c r="W176" s="18">
        <f t="shared" si="56"/>
        <v>16</v>
      </c>
      <c r="X176" s="102">
        <f t="shared" si="57"/>
        <v>0</v>
      </c>
      <c r="Y176" s="19">
        <f t="shared" ref="Y176" si="61">AVERAGE(X176:X179)</f>
        <v>6.25</v>
      </c>
      <c r="Z176" s="20"/>
      <c r="AA176" s="14"/>
      <c r="AB176" s="14"/>
    </row>
    <row r="177" spans="1:28">
      <c r="A177" s="36" t="s">
        <v>22</v>
      </c>
      <c r="B177" s="18" t="s">
        <v>109</v>
      </c>
      <c r="C177" s="18">
        <v>2</v>
      </c>
      <c r="D177" s="18" t="s">
        <v>94</v>
      </c>
      <c r="E177" s="18" t="s">
        <v>93</v>
      </c>
      <c r="F177" s="17">
        <v>5</v>
      </c>
      <c r="G177" s="18" t="s">
        <v>18</v>
      </c>
      <c r="H177" s="18" t="s">
        <v>18</v>
      </c>
      <c r="I177" s="18">
        <v>20</v>
      </c>
      <c r="J177" s="18" t="s">
        <v>18</v>
      </c>
      <c r="K177" s="18" t="s">
        <v>18</v>
      </c>
      <c r="L177" s="18" t="s">
        <v>18</v>
      </c>
      <c r="M177" s="18">
        <v>30</v>
      </c>
      <c r="N177" s="18">
        <v>5</v>
      </c>
      <c r="O177" s="18">
        <v>5</v>
      </c>
      <c r="P177" s="18" t="s">
        <v>18</v>
      </c>
      <c r="Q177" s="18">
        <v>25</v>
      </c>
      <c r="R177" s="18" t="s">
        <v>18</v>
      </c>
      <c r="S177" s="18" t="s">
        <v>18</v>
      </c>
      <c r="T177" s="18">
        <v>0</v>
      </c>
      <c r="U177" s="18">
        <v>5</v>
      </c>
      <c r="V177" s="36">
        <f t="shared" si="47"/>
        <v>1</v>
      </c>
      <c r="W177" s="18">
        <f t="shared" si="56"/>
        <v>16</v>
      </c>
      <c r="X177" s="102">
        <f t="shared" si="57"/>
        <v>6.25</v>
      </c>
      <c r="Y177" s="19"/>
      <c r="Z177" s="20"/>
      <c r="AA177" s="14"/>
      <c r="AB177" s="14"/>
    </row>
    <row r="178" spans="1:28">
      <c r="A178" s="36" t="s">
        <v>21</v>
      </c>
      <c r="B178" s="18" t="s">
        <v>109</v>
      </c>
      <c r="C178" s="18">
        <v>2</v>
      </c>
      <c r="D178" s="18" t="s">
        <v>95</v>
      </c>
      <c r="E178" s="18" t="s">
        <v>96</v>
      </c>
      <c r="F178" s="17" t="s">
        <v>18</v>
      </c>
      <c r="G178" s="18" t="s">
        <v>18</v>
      </c>
      <c r="H178" s="18" t="s">
        <v>18</v>
      </c>
      <c r="I178" s="18">
        <v>20</v>
      </c>
      <c r="J178" s="18" t="s">
        <v>18</v>
      </c>
      <c r="K178" s="18" t="s">
        <v>18</v>
      </c>
      <c r="L178" s="18">
        <v>0</v>
      </c>
      <c r="M178" s="18" t="s">
        <v>18</v>
      </c>
      <c r="N178" s="18">
        <v>0</v>
      </c>
      <c r="O178" s="18" t="s">
        <v>18</v>
      </c>
      <c r="P178" s="18" t="s">
        <v>18</v>
      </c>
      <c r="Q178" s="18" t="s">
        <v>18</v>
      </c>
      <c r="R178" s="18" t="s">
        <v>18</v>
      </c>
      <c r="S178" s="18">
        <v>0</v>
      </c>
      <c r="T178" s="18" t="s">
        <v>18</v>
      </c>
      <c r="U178" s="18">
        <v>25</v>
      </c>
      <c r="V178" s="36">
        <f t="shared" si="47"/>
        <v>3</v>
      </c>
      <c r="W178" s="18">
        <f t="shared" si="56"/>
        <v>16</v>
      </c>
      <c r="X178" s="102">
        <f t="shared" si="57"/>
        <v>18.75</v>
      </c>
      <c r="Y178" s="19"/>
      <c r="Z178" s="20"/>
      <c r="AA178" s="14"/>
      <c r="AB178" s="14"/>
    </row>
    <row r="179" spans="1:28">
      <c r="A179" s="36" t="s">
        <v>22</v>
      </c>
      <c r="B179" s="18" t="s">
        <v>109</v>
      </c>
      <c r="C179" s="18">
        <v>2</v>
      </c>
      <c r="D179" s="18" t="s">
        <v>97</v>
      </c>
      <c r="E179" s="18" t="s">
        <v>98</v>
      </c>
      <c r="F179" s="17" t="s">
        <v>18</v>
      </c>
      <c r="G179" s="18" t="s">
        <v>18</v>
      </c>
      <c r="H179" s="18" t="s">
        <v>18</v>
      </c>
      <c r="I179" s="18">
        <v>20</v>
      </c>
      <c r="J179" s="18">
        <v>20</v>
      </c>
      <c r="K179" s="18" t="s">
        <v>18</v>
      </c>
      <c r="L179" s="18">
        <v>5</v>
      </c>
      <c r="M179" s="18" t="s">
        <v>18</v>
      </c>
      <c r="N179" s="18" t="s">
        <v>18</v>
      </c>
      <c r="O179" s="18">
        <v>25</v>
      </c>
      <c r="P179" s="18" t="s">
        <v>18</v>
      </c>
      <c r="Q179" s="18">
        <v>20</v>
      </c>
      <c r="R179" s="18" t="s">
        <v>18</v>
      </c>
      <c r="S179" s="18" t="s">
        <v>18</v>
      </c>
      <c r="T179" s="18" t="s">
        <v>18</v>
      </c>
      <c r="U179" s="18">
        <v>30</v>
      </c>
      <c r="V179" s="36">
        <f t="shared" si="47"/>
        <v>0</v>
      </c>
      <c r="W179" s="18">
        <f t="shared" si="56"/>
        <v>16</v>
      </c>
      <c r="X179" s="102">
        <f t="shared" si="57"/>
        <v>0</v>
      </c>
      <c r="Y179" s="19"/>
      <c r="Z179" s="20"/>
      <c r="AA179" s="14"/>
      <c r="AB179" s="14"/>
    </row>
    <row r="180" spans="1:28">
      <c r="A180" s="36" t="s">
        <v>21</v>
      </c>
      <c r="B180" s="18" t="s">
        <v>109</v>
      </c>
      <c r="C180" s="18">
        <v>3</v>
      </c>
      <c r="D180" s="18" t="s">
        <v>92</v>
      </c>
      <c r="E180" s="18" t="s">
        <v>91</v>
      </c>
      <c r="F180" s="17">
        <v>15</v>
      </c>
      <c r="G180" s="18">
        <v>15</v>
      </c>
      <c r="H180" s="18">
        <v>25</v>
      </c>
      <c r="I180" s="18" t="s">
        <v>18</v>
      </c>
      <c r="J180" s="18">
        <v>10</v>
      </c>
      <c r="K180" s="18">
        <v>20</v>
      </c>
      <c r="L180" s="18" t="s">
        <v>18</v>
      </c>
      <c r="M180" s="18" t="s">
        <v>18</v>
      </c>
      <c r="N180" s="18">
        <v>20</v>
      </c>
      <c r="O180" s="18">
        <v>10</v>
      </c>
      <c r="P180" s="18" t="s">
        <v>18</v>
      </c>
      <c r="Q180" s="18" t="s">
        <v>18</v>
      </c>
      <c r="R180" s="18" t="s">
        <v>18</v>
      </c>
      <c r="S180" s="18" t="s">
        <v>18</v>
      </c>
      <c r="T180" s="18" t="s">
        <v>18</v>
      </c>
      <c r="U180" s="18" t="s">
        <v>18</v>
      </c>
      <c r="V180" s="36">
        <f t="shared" si="47"/>
        <v>0</v>
      </c>
      <c r="W180" s="18">
        <f t="shared" si="56"/>
        <v>16</v>
      </c>
      <c r="X180" s="102">
        <f t="shared" si="57"/>
        <v>0</v>
      </c>
      <c r="Y180" s="19">
        <f t="shared" ref="Y180" si="62">AVERAGE(X180:X183)</f>
        <v>7.8125</v>
      </c>
      <c r="Z180" s="20"/>
      <c r="AA180" s="14"/>
      <c r="AB180" s="14"/>
    </row>
    <row r="181" spans="1:28">
      <c r="A181" s="36" t="s">
        <v>22</v>
      </c>
      <c r="B181" s="18" t="s">
        <v>109</v>
      </c>
      <c r="C181" s="18">
        <v>3</v>
      </c>
      <c r="D181" s="18" t="s">
        <v>94</v>
      </c>
      <c r="E181" s="18" t="s">
        <v>93</v>
      </c>
      <c r="F181" s="17" t="s">
        <v>18</v>
      </c>
      <c r="G181" s="18">
        <v>0</v>
      </c>
      <c r="H181" s="18" t="s">
        <v>18</v>
      </c>
      <c r="I181" s="18" t="s">
        <v>18</v>
      </c>
      <c r="J181" s="18">
        <v>30</v>
      </c>
      <c r="K181" s="18" t="s">
        <v>18</v>
      </c>
      <c r="L181" s="18" t="s">
        <v>18</v>
      </c>
      <c r="M181" s="18">
        <v>25</v>
      </c>
      <c r="N181" s="18" t="s">
        <v>18</v>
      </c>
      <c r="O181" s="18" t="s">
        <v>18</v>
      </c>
      <c r="P181" s="18">
        <v>0</v>
      </c>
      <c r="Q181" s="18">
        <v>5</v>
      </c>
      <c r="R181" s="18" t="s">
        <v>18</v>
      </c>
      <c r="S181" s="18" t="s">
        <v>18</v>
      </c>
      <c r="T181" s="18">
        <v>10</v>
      </c>
      <c r="U181" s="18">
        <v>15</v>
      </c>
      <c r="V181" s="36">
        <f t="shared" si="47"/>
        <v>2</v>
      </c>
      <c r="W181" s="18">
        <f t="shared" si="56"/>
        <v>16</v>
      </c>
      <c r="X181" s="102">
        <f t="shared" si="57"/>
        <v>12.5</v>
      </c>
      <c r="Y181" s="19"/>
      <c r="Z181" s="20"/>
      <c r="AA181" s="14"/>
      <c r="AB181" s="14"/>
    </row>
    <row r="182" spans="1:28">
      <c r="A182" s="36" t="s">
        <v>21</v>
      </c>
      <c r="B182" s="18" t="s">
        <v>109</v>
      </c>
      <c r="C182" s="18">
        <v>3</v>
      </c>
      <c r="D182" s="18" t="s">
        <v>95</v>
      </c>
      <c r="E182" s="18" t="s">
        <v>96</v>
      </c>
      <c r="F182" s="17" t="s">
        <v>18</v>
      </c>
      <c r="G182" s="18" t="s">
        <v>18</v>
      </c>
      <c r="H182" s="18">
        <v>20</v>
      </c>
      <c r="I182" s="18">
        <v>5</v>
      </c>
      <c r="J182" s="18" t="s">
        <v>18</v>
      </c>
      <c r="K182" s="18" t="s">
        <v>18</v>
      </c>
      <c r="L182" s="18">
        <v>0</v>
      </c>
      <c r="M182" s="18">
        <v>10</v>
      </c>
      <c r="N182" s="18" t="s">
        <v>18</v>
      </c>
      <c r="O182" s="18">
        <v>10</v>
      </c>
      <c r="P182" s="18" t="s">
        <v>18</v>
      </c>
      <c r="Q182" s="18" t="s">
        <v>18</v>
      </c>
      <c r="R182" s="18" t="s">
        <v>18</v>
      </c>
      <c r="S182" s="18">
        <v>20</v>
      </c>
      <c r="T182" s="18">
        <v>0</v>
      </c>
      <c r="U182" s="18" t="s">
        <v>18</v>
      </c>
      <c r="V182" s="36">
        <f t="shared" si="47"/>
        <v>2</v>
      </c>
      <c r="W182" s="18">
        <f t="shared" si="56"/>
        <v>16</v>
      </c>
      <c r="X182" s="102">
        <f t="shared" si="57"/>
        <v>12.5</v>
      </c>
      <c r="Y182" s="19"/>
      <c r="Z182" s="20"/>
      <c r="AA182" s="14"/>
      <c r="AB182" s="14"/>
    </row>
    <row r="183" spans="1:28">
      <c r="A183" s="36" t="s">
        <v>22</v>
      </c>
      <c r="B183" s="18" t="s">
        <v>109</v>
      </c>
      <c r="C183" s="18">
        <v>3</v>
      </c>
      <c r="D183" s="18" t="s">
        <v>97</v>
      </c>
      <c r="E183" s="18" t="s">
        <v>98</v>
      </c>
      <c r="F183" s="17" t="s">
        <v>18</v>
      </c>
      <c r="G183" s="18" t="s">
        <v>18</v>
      </c>
      <c r="H183" s="18" t="s">
        <v>18</v>
      </c>
      <c r="I183" s="18">
        <v>5</v>
      </c>
      <c r="J183" s="18" t="s">
        <v>18</v>
      </c>
      <c r="K183" s="18" t="s">
        <v>18</v>
      </c>
      <c r="L183" s="18" t="s">
        <v>18</v>
      </c>
      <c r="M183" s="18" t="s">
        <v>18</v>
      </c>
      <c r="N183" s="18" t="s">
        <v>18</v>
      </c>
      <c r="O183" s="18" t="s">
        <v>18</v>
      </c>
      <c r="P183" s="18" t="s">
        <v>18</v>
      </c>
      <c r="Q183" s="18">
        <v>0</v>
      </c>
      <c r="R183" s="18" t="s">
        <v>18</v>
      </c>
      <c r="S183" s="18" t="s">
        <v>18</v>
      </c>
      <c r="T183" s="18" t="s">
        <v>18</v>
      </c>
      <c r="U183" s="18" t="s">
        <v>18</v>
      </c>
      <c r="V183" s="36">
        <f t="shared" si="47"/>
        <v>1</v>
      </c>
      <c r="W183" s="18">
        <f t="shared" si="56"/>
        <v>16</v>
      </c>
      <c r="X183" s="102">
        <f t="shared" si="57"/>
        <v>6.25</v>
      </c>
      <c r="Y183" s="19"/>
      <c r="Z183" s="20"/>
      <c r="AA183" s="14"/>
      <c r="AB183" s="14"/>
    </row>
    <row r="184" spans="1:28">
      <c r="A184" s="36" t="s">
        <v>21</v>
      </c>
      <c r="B184" s="18" t="s">
        <v>109</v>
      </c>
      <c r="C184" s="18">
        <v>4</v>
      </c>
      <c r="D184" s="18" t="s">
        <v>92</v>
      </c>
      <c r="E184" s="18" t="s">
        <v>91</v>
      </c>
      <c r="F184" s="17">
        <v>20</v>
      </c>
      <c r="G184" s="18" t="s">
        <v>18</v>
      </c>
      <c r="H184" s="18">
        <v>20</v>
      </c>
      <c r="I184" s="18">
        <v>20</v>
      </c>
      <c r="J184" s="18">
        <v>0</v>
      </c>
      <c r="K184" s="18" t="s">
        <v>18</v>
      </c>
      <c r="L184" s="18" t="s">
        <v>18</v>
      </c>
      <c r="M184" s="18" t="s">
        <v>18</v>
      </c>
      <c r="N184" s="18">
        <v>20</v>
      </c>
      <c r="O184" s="18">
        <v>0</v>
      </c>
      <c r="P184" s="18" t="s">
        <v>18</v>
      </c>
      <c r="Q184" s="18" t="s">
        <v>18</v>
      </c>
      <c r="R184" s="18">
        <v>0</v>
      </c>
      <c r="S184" s="18" t="s">
        <v>18</v>
      </c>
      <c r="T184" s="18" t="s">
        <v>18</v>
      </c>
      <c r="U184" s="18" t="s">
        <v>18</v>
      </c>
      <c r="V184" s="36">
        <f t="shared" si="47"/>
        <v>3</v>
      </c>
      <c r="W184" s="18">
        <f t="shared" si="56"/>
        <v>16</v>
      </c>
      <c r="X184" s="102">
        <f t="shared" si="57"/>
        <v>18.75</v>
      </c>
      <c r="Y184" s="19">
        <f>(V184+V185)/(W184+W185+W186+W187+W188)*100</f>
        <v>6.666666666666667</v>
      </c>
      <c r="Z184" s="20"/>
      <c r="AA184" s="14"/>
      <c r="AB184" s="14"/>
    </row>
    <row r="185" spans="1:28">
      <c r="A185" s="36" t="s">
        <v>22</v>
      </c>
      <c r="B185" s="18" t="s">
        <v>109</v>
      </c>
      <c r="C185" s="18">
        <v>4</v>
      </c>
      <c r="D185" s="18" t="s">
        <v>94</v>
      </c>
      <c r="E185" s="18" t="s">
        <v>93</v>
      </c>
      <c r="F185" s="17" t="s">
        <v>18</v>
      </c>
      <c r="G185" s="18" t="s">
        <v>18</v>
      </c>
      <c r="H185" s="18" t="s">
        <v>18</v>
      </c>
      <c r="I185" s="18" t="s">
        <v>18</v>
      </c>
      <c r="J185" s="18" t="s">
        <v>18</v>
      </c>
      <c r="K185" s="18">
        <v>10</v>
      </c>
      <c r="L185" s="18" t="s">
        <v>18</v>
      </c>
      <c r="M185" s="18">
        <v>10</v>
      </c>
      <c r="N185" s="18">
        <v>25</v>
      </c>
      <c r="O185" s="18" t="s">
        <v>18</v>
      </c>
      <c r="P185" s="18" t="s">
        <v>18</v>
      </c>
      <c r="Q185" s="18">
        <v>0</v>
      </c>
      <c r="R185" s="18" t="s">
        <v>18</v>
      </c>
      <c r="S185" s="18">
        <v>10</v>
      </c>
      <c r="T185" s="18">
        <v>20</v>
      </c>
      <c r="U185" s="18" t="s">
        <v>18</v>
      </c>
      <c r="V185" s="36">
        <f t="shared" si="47"/>
        <v>1</v>
      </c>
      <c r="W185" s="18">
        <f t="shared" si="56"/>
        <v>16</v>
      </c>
      <c r="X185" s="102">
        <f t="shared" si="57"/>
        <v>6.25</v>
      </c>
      <c r="Y185" s="19"/>
      <c r="Z185" s="20"/>
      <c r="AA185" s="14"/>
      <c r="AB185" s="14"/>
    </row>
    <row r="186" spans="1:28">
      <c r="A186" s="36" t="s">
        <v>21</v>
      </c>
      <c r="B186" s="18" t="s">
        <v>109</v>
      </c>
      <c r="C186" s="18">
        <v>4</v>
      </c>
      <c r="D186" s="18" t="s">
        <v>99</v>
      </c>
      <c r="E186" s="18" t="s">
        <v>96</v>
      </c>
      <c r="F186" s="17" t="s">
        <v>18</v>
      </c>
      <c r="G186" s="18" t="s">
        <v>18</v>
      </c>
      <c r="H186" s="18" t="s">
        <v>18</v>
      </c>
      <c r="I186" s="18" t="s">
        <v>18</v>
      </c>
      <c r="J186" s="18" t="s">
        <v>18</v>
      </c>
      <c r="K186" s="18" t="s">
        <v>18</v>
      </c>
      <c r="L186" s="18" t="s">
        <v>18</v>
      </c>
      <c r="M186" s="18">
        <v>10</v>
      </c>
      <c r="N186" s="18" t="s">
        <v>18</v>
      </c>
      <c r="O186" s="18">
        <v>30</v>
      </c>
      <c r="P186" s="18" t="s">
        <v>18</v>
      </c>
      <c r="Q186" s="18"/>
      <c r="R186" s="18"/>
      <c r="S186" s="18"/>
      <c r="T186" s="18"/>
      <c r="U186" s="18"/>
      <c r="V186" s="36">
        <f t="shared" si="47"/>
        <v>0</v>
      </c>
      <c r="W186" s="18">
        <f t="shared" si="56"/>
        <v>11</v>
      </c>
      <c r="X186" s="102">
        <f t="shared" si="57"/>
        <v>0</v>
      </c>
      <c r="Y186" s="19"/>
      <c r="Z186" s="20"/>
      <c r="AA186" s="14"/>
      <c r="AB186" s="14"/>
    </row>
    <row r="187" spans="1:28">
      <c r="A187" s="36" t="s">
        <v>22</v>
      </c>
      <c r="B187" s="18" t="s">
        <v>109</v>
      </c>
      <c r="C187" s="18">
        <v>4</v>
      </c>
      <c r="D187" s="18" t="s">
        <v>97</v>
      </c>
      <c r="E187" s="18" t="s">
        <v>107</v>
      </c>
      <c r="F187" s="17" t="s">
        <v>18</v>
      </c>
      <c r="G187" s="18" t="s">
        <v>18</v>
      </c>
      <c r="H187" s="18" t="s">
        <v>18</v>
      </c>
      <c r="I187" s="18">
        <v>20</v>
      </c>
      <c r="J187" s="18">
        <v>5</v>
      </c>
      <c r="K187" s="18" t="s">
        <v>18</v>
      </c>
      <c r="L187" s="18" t="s">
        <v>18</v>
      </c>
      <c r="M187" s="18">
        <v>15</v>
      </c>
      <c r="N187" s="18">
        <v>10</v>
      </c>
      <c r="O187" s="18">
        <v>20</v>
      </c>
      <c r="P187" s="18" t="s">
        <v>18</v>
      </c>
      <c r="Q187" s="18"/>
      <c r="R187" s="18"/>
      <c r="S187" s="18"/>
      <c r="T187" s="18"/>
      <c r="U187" s="18"/>
      <c r="V187" s="36">
        <f t="shared" si="47"/>
        <v>0</v>
      </c>
      <c r="W187" s="18">
        <f t="shared" si="56"/>
        <v>11</v>
      </c>
      <c r="X187" s="102">
        <f t="shared" si="57"/>
        <v>0</v>
      </c>
      <c r="Y187" s="19"/>
      <c r="Z187" s="20"/>
      <c r="AA187" s="14"/>
      <c r="AB187" s="14"/>
    </row>
    <row r="188" spans="1:28" ht="13.5" thickBot="1">
      <c r="A188" s="37" t="s">
        <v>21</v>
      </c>
      <c r="B188" s="22" t="s">
        <v>109</v>
      </c>
      <c r="C188" s="22">
        <v>4</v>
      </c>
      <c r="D188" s="22" t="s">
        <v>0</v>
      </c>
      <c r="E188" s="22" t="s">
        <v>1</v>
      </c>
      <c r="F188" s="21" t="s">
        <v>18</v>
      </c>
      <c r="G188" s="22">
        <v>15</v>
      </c>
      <c r="H188" s="22">
        <v>5</v>
      </c>
      <c r="I188" s="22">
        <v>5</v>
      </c>
      <c r="J188" s="22">
        <v>20</v>
      </c>
      <c r="K188" s="22" t="s">
        <v>18</v>
      </c>
      <c r="L188" s="22"/>
      <c r="M188" s="22"/>
      <c r="N188" s="22"/>
      <c r="O188" s="22"/>
      <c r="P188" s="22"/>
      <c r="Q188" s="22"/>
      <c r="R188" s="22"/>
      <c r="S188" s="22"/>
      <c r="T188" s="22"/>
      <c r="U188" s="22"/>
      <c r="V188" s="37">
        <f t="shared" si="47"/>
        <v>0</v>
      </c>
      <c r="W188" s="22">
        <f t="shared" si="56"/>
        <v>6</v>
      </c>
      <c r="X188" s="103">
        <f t="shared" si="57"/>
        <v>0</v>
      </c>
      <c r="Y188" s="23"/>
      <c r="Z188" s="24"/>
      <c r="AA188" s="14"/>
      <c r="AB188" s="14"/>
    </row>
  </sheetData>
  <sortState ref="A2:U154">
    <sortCondition ref="A2:A154"/>
    <sortCondition ref="B2:B154"/>
    <sortCondition ref="C2:C154"/>
  </sortState>
  <mergeCells count="1">
    <mergeCell ref="F2:U2"/>
  </mergeCells>
  <phoneticPr fontId="1"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dimension ref="A1:AC205"/>
  <sheetViews>
    <sheetView tabSelected="1" zoomScale="90" zoomScaleNormal="90" zoomScalePageLayoutView="90" workbookViewId="0">
      <selection activeCell="G5" sqref="G5"/>
    </sheetView>
  </sheetViews>
  <sheetFormatPr defaultColWidth="8.85546875" defaultRowHeight="12.75"/>
  <cols>
    <col min="4" max="4" width="13" customWidth="1"/>
    <col min="5" max="5" width="12.7109375" customWidth="1"/>
    <col min="6" max="22" width="6.42578125" customWidth="1"/>
    <col min="23" max="23" width="7.85546875" customWidth="1"/>
    <col min="24" max="24" width="11.42578125" customWidth="1"/>
    <col min="25" max="25" width="14" customWidth="1"/>
    <col min="26" max="26" width="15.42578125" customWidth="1"/>
    <col min="27" max="27" width="15.85546875" customWidth="1"/>
  </cols>
  <sheetData>
    <row r="1" spans="1:29" ht="25.5" customHeight="1" thickBot="1">
      <c r="A1" s="13" t="s">
        <v>140</v>
      </c>
    </row>
    <row r="2" spans="1:29" ht="54.75" customHeight="1" thickBot="1">
      <c r="A2" s="53" t="s">
        <v>82</v>
      </c>
      <c r="B2" s="54" t="s">
        <v>83</v>
      </c>
      <c r="C2" s="54" t="s">
        <v>84</v>
      </c>
      <c r="D2" s="54" t="s">
        <v>87</v>
      </c>
      <c r="E2" s="54" t="s">
        <v>88</v>
      </c>
      <c r="F2" s="96" t="s">
        <v>147</v>
      </c>
      <c r="G2" s="97"/>
      <c r="H2" s="97"/>
      <c r="I2" s="97"/>
      <c r="J2" s="97"/>
      <c r="K2" s="97"/>
      <c r="L2" s="97"/>
      <c r="M2" s="97"/>
      <c r="N2" s="97"/>
      <c r="O2" s="97"/>
      <c r="P2" s="97"/>
      <c r="Q2" s="97"/>
      <c r="R2" s="97"/>
      <c r="S2" s="97"/>
      <c r="T2" s="97"/>
      <c r="U2" s="97"/>
      <c r="V2" s="98"/>
      <c r="W2" s="108" t="s">
        <v>148</v>
      </c>
      <c r="X2" s="109" t="s">
        <v>149</v>
      </c>
      <c r="Y2" s="108" t="s">
        <v>157</v>
      </c>
      <c r="Z2" s="109" t="s">
        <v>151</v>
      </c>
      <c r="AA2" s="110" t="s">
        <v>152</v>
      </c>
      <c r="AB2" s="1"/>
      <c r="AC2" s="1"/>
    </row>
    <row r="3" spans="1:29">
      <c r="A3" s="17" t="s">
        <v>2</v>
      </c>
      <c r="B3" s="18" t="s">
        <v>96</v>
      </c>
      <c r="C3" s="18">
        <v>1</v>
      </c>
      <c r="D3" s="18" t="s">
        <v>91</v>
      </c>
      <c r="E3" s="18" t="s">
        <v>92</v>
      </c>
      <c r="F3" s="17"/>
      <c r="G3" s="18"/>
      <c r="H3" s="18"/>
      <c r="I3" s="18"/>
      <c r="J3" s="18"/>
      <c r="K3" s="18"/>
      <c r="L3" s="18"/>
      <c r="M3" s="18"/>
      <c r="N3" s="18"/>
      <c r="O3" s="18"/>
      <c r="P3" s="18"/>
      <c r="Q3" s="18"/>
      <c r="R3" s="18"/>
      <c r="S3" s="18"/>
      <c r="T3" s="18"/>
      <c r="U3" s="18"/>
      <c r="V3" s="49"/>
      <c r="W3" s="46">
        <f t="shared" ref="W3:W42" si="0">SUM(F3:M3)</f>
        <v>0</v>
      </c>
      <c r="X3" s="18">
        <v>30</v>
      </c>
      <c r="Y3" s="102">
        <f>(W3/X3)*100</f>
        <v>0</v>
      </c>
      <c r="Z3" s="19">
        <f>AVERAGE(Y3:Y6)</f>
        <v>1.25</v>
      </c>
      <c r="AA3" s="20">
        <f>AVERAGE(Z3:Z18)</f>
        <v>0.6875</v>
      </c>
    </row>
    <row r="4" spans="1:29">
      <c r="A4" s="17" t="s">
        <v>2</v>
      </c>
      <c r="B4" s="18" t="s">
        <v>96</v>
      </c>
      <c r="C4" s="18">
        <v>1</v>
      </c>
      <c r="D4" s="18" t="s">
        <v>93</v>
      </c>
      <c r="E4" s="18" t="s">
        <v>94</v>
      </c>
      <c r="F4" s="17">
        <v>1</v>
      </c>
      <c r="G4" s="18"/>
      <c r="H4" s="18"/>
      <c r="I4" s="18"/>
      <c r="J4" s="18"/>
      <c r="K4" s="18"/>
      <c r="L4" s="18"/>
      <c r="M4" s="18"/>
      <c r="N4" s="18"/>
      <c r="O4" s="18"/>
      <c r="P4" s="18"/>
      <c r="Q4" s="18"/>
      <c r="R4" s="18"/>
      <c r="S4" s="18"/>
      <c r="T4" s="18"/>
      <c r="U4" s="18"/>
      <c r="V4" s="49"/>
      <c r="W4" s="46">
        <f t="shared" si="0"/>
        <v>1</v>
      </c>
      <c r="X4" s="18">
        <v>30</v>
      </c>
      <c r="Y4" s="102">
        <f t="shared" ref="Y4:Y83" si="1">(W4/X4)*100</f>
        <v>3.3333333333333335</v>
      </c>
      <c r="Z4" s="19"/>
      <c r="AA4" s="20"/>
    </row>
    <row r="5" spans="1:29">
      <c r="A5" s="17" t="s">
        <v>2</v>
      </c>
      <c r="B5" s="18" t="s">
        <v>96</v>
      </c>
      <c r="C5" s="18">
        <v>1</v>
      </c>
      <c r="D5" s="18" t="s">
        <v>96</v>
      </c>
      <c r="E5" s="18" t="s">
        <v>95</v>
      </c>
      <c r="F5" s="17">
        <v>0.5</v>
      </c>
      <c r="G5" s="18"/>
      <c r="H5" s="18"/>
      <c r="I5" s="18"/>
      <c r="J5" s="18"/>
      <c r="K5" s="18"/>
      <c r="L5" s="18"/>
      <c r="M5" s="18"/>
      <c r="N5" s="18"/>
      <c r="O5" s="18"/>
      <c r="P5" s="18"/>
      <c r="Q5" s="18"/>
      <c r="R5" s="18"/>
      <c r="S5" s="18"/>
      <c r="T5" s="18"/>
      <c r="U5" s="18"/>
      <c r="V5" s="49"/>
      <c r="W5" s="46">
        <f t="shared" si="0"/>
        <v>0.5</v>
      </c>
      <c r="X5" s="18">
        <v>30</v>
      </c>
      <c r="Y5" s="102">
        <f t="shared" si="1"/>
        <v>1.6666666666666667</v>
      </c>
      <c r="Z5" s="19"/>
      <c r="AA5" s="20"/>
    </row>
    <row r="6" spans="1:29">
      <c r="A6" s="17" t="s">
        <v>2</v>
      </c>
      <c r="B6" s="18" t="s">
        <v>96</v>
      </c>
      <c r="C6" s="18">
        <v>1</v>
      </c>
      <c r="D6" s="18" t="s">
        <v>98</v>
      </c>
      <c r="E6" s="18" t="s">
        <v>97</v>
      </c>
      <c r="F6" s="17"/>
      <c r="G6" s="18"/>
      <c r="H6" s="18"/>
      <c r="I6" s="18"/>
      <c r="J6" s="18"/>
      <c r="K6" s="18"/>
      <c r="L6" s="18"/>
      <c r="M6" s="18"/>
      <c r="N6" s="18"/>
      <c r="O6" s="18"/>
      <c r="P6" s="18"/>
      <c r="Q6" s="18"/>
      <c r="R6" s="18"/>
      <c r="S6" s="18"/>
      <c r="T6" s="18"/>
      <c r="U6" s="18"/>
      <c r="V6" s="49"/>
      <c r="W6" s="46">
        <f t="shared" si="0"/>
        <v>0</v>
      </c>
      <c r="X6" s="18">
        <v>30</v>
      </c>
      <c r="Y6" s="102">
        <f t="shared" si="1"/>
        <v>0</v>
      </c>
      <c r="Z6" s="19"/>
      <c r="AA6" s="20"/>
    </row>
    <row r="7" spans="1:29">
      <c r="A7" s="17" t="s">
        <v>2</v>
      </c>
      <c r="B7" s="18" t="s">
        <v>96</v>
      </c>
      <c r="C7" s="18">
        <v>2</v>
      </c>
      <c r="D7" s="18" t="s">
        <v>92</v>
      </c>
      <c r="E7" s="18" t="s">
        <v>91</v>
      </c>
      <c r="F7" s="17"/>
      <c r="G7" s="18"/>
      <c r="H7" s="18"/>
      <c r="I7" s="18"/>
      <c r="J7" s="18"/>
      <c r="K7" s="18"/>
      <c r="L7" s="18"/>
      <c r="M7" s="18"/>
      <c r="N7" s="18"/>
      <c r="O7" s="18"/>
      <c r="P7" s="18"/>
      <c r="Q7" s="18"/>
      <c r="R7" s="18"/>
      <c r="S7" s="18"/>
      <c r="T7" s="18"/>
      <c r="U7" s="18"/>
      <c r="V7" s="49"/>
      <c r="W7" s="46">
        <f t="shared" si="0"/>
        <v>0</v>
      </c>
      <c r="X7" s="18">
        <v>30</v>
      </c>
      <c r="Y7" s="102">
        <f t="shared" si="1"/>
        <v>0</v>
      </c>
      <c r="Z7" s="19">
        <f t="shared" ref="Z7" si="2">AVERAGE(Y7:Y10)</f>
        <v>0.16666666666666669</v>
      </c>
      <c r="AA7" s="20"/>
    </row>
    <row r="8" spans="1:29">
      <c r="A8" s="17" t="s">
        <v>2</v>
      </c>
      <c r="B8" s="18" t="s">
        <v>96</v>
      </c>
      <c r="C8" s="18">
        <v>2</v>
      </c>
      <c r="D8" s="18" t="s">
        <v>94</v>
      </c>
      <c r="E8" s="18" t="s">
        <v>93</v>
      </c>
      <c r="F8" s="17"/>
      <c r="G8" s="18"/>
      <c r="H8" s="18"/>
      <c r="I8" s="18"/>
      <c r="J8" s="18"/>
      <c r="K8" s="18"/>
      <c r="L8" s="18"/>
      <c r="M8" s="18"/>
      <c r="N8" s="18"/>
      <c r="O8" s="18"/>
      <c r="P8" s="18"/>
      <c r="Q8" s="18"/>
      <c r="R8" s="18"/>
      <c r="S8" s="18"/>
      <c r="T8" s="18"/>
      <c r="U8" s="18"/>
      <c r="V8" s="49"/>
      <c r="W8" s="46">
        <f t="shared" si="0"/>
        <v>0</v>
      </c>
      <c r="X8" s="18">
        <v>30</v>
      </c>
      <c r="Y8" s="102">
        <f t="shared" si="1"/>
        <v>0</v>
      </c>
      <c r="Z8" s="19"/>
      <c r="AA8" s="20"/>
    </row>
    <row r="9" spans="1:29">
      <c r="A9" s="17" t="s">
        <v>2</v>
      </c>
      <c r="B9" s="18" t="s">
        <v>96</v>
      </c>
      <c r="C9" s="18">
        <v>2</v>
      </c>
      <c r="D9" s="18" t="s">
        <v>95</v>
      </c>
      <c r="E9" s="18" t="s">
        <v>96</v>
      </c>
      <c r="F9" s="17"/>
      <c r="G9" s="18"/>
      <c r="H9" s="18"/>
      <c r="I9" s="18"/>
      <c r="J9" s="18"/>
      <c r="K9" s="18"/>
      <c r="L9" s="18"/>
      <c r="M9" s="18"/>
      <c r="N9" s="18"/>
      <c r="O9" s="18"/>
      <c r="P9" s="18"/>
      <c r="Q9" s="18"/>
      <c r="R9" s="18"/>
      <c r="S9" s="18"/>
      <c r="T9" s="18"/>
      <c r="U9" s="18"/>
      <c r="V9" s="49"/>
      <c r="W9" s="46">
        <f t="shared" si="0"/>
        <v>0</v>
      </c>
      <c r="X9" s="18">
        <v>30</v>
      </c>
      <c r="Y9" s="102">
        <f t="shared" si="1"/>
        <v>0</v>
      </c>
      <c r="Z9" s="19"/>
      <c r="AA9" s="20"/>
    </row>
    <row r="10" spans="1:29">
      <c r="A10" s="17" t="s">
        <v>2</v>
      </c>
      <c r="B10" s="18" t="s">
        <v>96</v>
      </c>
      <c r="C10" s="18">
        <v>2</v>
      </c>
      <c r="D10" s="18" t="s">
        <v>97</v>
      </c>
      <c r="E10" s="18" t="s">
        <v>98</v>
      </c>
      <c r="F10" s="17">
        <v>0.2</v>
      </c>
      <c r="G10" s="18"/>
      <c r="H10" s="18"/>
      <c r="I10" s="18"/>
      <c r="J10" s="18"/>
      <c r="K10" s="18"/>
      <c r="L10" s="18"/>
      <c r="M10" s="18"/>
      <c r="N10" s="18"/>
      <c r="O10" s="18"/>
      <c r="P10" s="18"/>
      <c r="Q10" s="18"/>
      <c r="R10" s="18"/>
      <c r="S10" s="18"/>
      <c r="T10" s="18"/>
      <c r="U10" s="18"/>
      <c r="V10" s="49"/>
      <c r="W10" s="46">
        <f t="shared" si="0"/>
        <v>0.2</v>
      </c>
      <c r="X10" s="18">
        <v>30</v>
      </c>
      <c r="Y10" s="102">
        <f t="shared" si="1"/>
        <v>0.66666666666666674</v>
      </c>
      <c r="Z10" s="19"/>
      <c r="AA10" s="20"/>
    </row>
    <row r="11" spans="1:29">
      <c r="A11" s="17" t="s">
        <v>2</v>
      </c>
      <c r="B11" s="18" t="s">
        <v>96</v>
      </c>
      <c r="C11" s="18">
        <v>3</v>
      </c>
      <c r="D11" s="18" t="s">
        <v>91</v>
      </c>
      <c r="E11" s="18" t="s">
        <v>92</v>
      </c>
      <c r="F11" s="17"/>
      <c r="G11" s="18"/>
      <c r="H11" s="18"/>
      <c r="I11" s="18"/>
      <c r="J11" s="18"/>
      <c r="K11" s="18"/>
      <c r="L11" s="18"/>
      <c r="M11" s="18"/>
      <c r="N11" s="18"/>
      <c r="O11" s="18"/>
      <c r="P11" s="18"/>
      <c r="Q11" s="18"/>
      <c r="R11" s="18"/>
      <c r="S11" s="18"/>
      <c r="T11" s="18"/>
      <c r="U11" s="18"/>
      <c r="V11" s="49"/>
      <c r="W11" s="46">
        <f t="shared" si="0"/>
        <v>0</v>
      </c>
      <c r="X11" s="18">
        <v>30</v>
      </c>
      <c r="Y11" s="102">
        <f t="shared" si="1"/>
        <v>0</v>
      </c>
      <c r="Z11" s="19">
        <f t="shared" ref="Z11" si="3">AVERAGE(Y11:Y14)</f>
        <v>0</v>
      </c>
      <c r="AA11" s="20"/>
    </row>
    <row r="12" spans="1:29">
      <c r="A12" s="17" t="s">
        <v>2</v>
      </c>
      <c r="B12" s="18" t="s">
        <v>96</v>
      </c>
      <c r="C12" s="18">
        <v>3</v>
      </c>
      <c r="D12" s="18" t="s">
        <v>93</v>
      </c>
      <c r="E12" s="18" t="s">
        <v>94</v>
      </c>
      <c r="F12" s="17"/>
      <c r="G12" s="18"/>
      <c r="H12" s="18"/>
      <c r="I12" s="18"/>
      <c r="J12" s="18"/>
      <c r="K12" s="18"/>
      <c r="L12" s="18"/>
      <c r="M12" s="18"/>
      <c r="N12" s="18"/>
      <c r="O12" s="18"/>
      <c r="P12" s="18"/>
      <c r="Q12" s="18"/>
      <c r="R12" s="18"/>
      <c r="S12" s="18"/>
      <c r="T12" s="18"/>
      <c r="U12" s="18"/>
      <c r="V12" s="49"/>
      <c r="W12" s="46">
        <f t="shared" si="0"/>
        <v>0</v>
      </c>
      <c r="X12" s="18">
        <v>30</v>
      </c>
      <c r="Y12" s="102">
        <f t="shared" si="1"/>
        <v>0</v>
      </c>
      <c r="Z12" s="19"/>
      <c r="AA12" s="20"/>
    </row>
    <row r="13" spans="1:29">
      <c r="A13" s="17" t="s">
        <v>2</v>
      </c>
      <c r="B13" s="18" t="s">
        <v>96</v>
      </c>
      <c r="C13" s="18">
        <v>3</v>
      </c>
      <c r="D13" s="18" t="s">
        <v>96</v>
      </c>
      <c r="E13" s="18" t="s">
        <v>95</v>
      </c>
      <c r="F13" s="17"/>
      <c r="G13" s="18"/>
      <c r="H13" s="18"/>
      <c r="I13" s="18"/>
      <c r="J13" s="18"/>
      <c r="K13" s="18"/>
      <c r="L13" s="18"/>
      <c r="M13" s="18"/>
      <c r="N13" s="18"/>
      <c r="O13" s="18"/>
      <c r="P13" s="18"/>
      <c r="Q13" s="18"/>
      <c r="R13" s="18"/>
      <c r="S13" s="18"/>
      <c r="T13" s="18"/>
      <c r="U13" s="18"/>
      <c r="V13" s="49"/>
      <c r="W13" s="46">
        <f t="shared" si="0"/>
        <v>0</v>
      </c>
      <c r="X13" s="18">
        <v>30</v>
      </c>
      <c r="Y13" s="102">
        <f t="shared" si="1"/>
        <v>0</v>
      </c>
      <c r="Z13" s="19"/>
      <c r="AA13" s="20"/>
    </row>
    <row r="14" spans="1:29">
      <c r="A14" s="17" t="s">
        <v>2</v>
      </c>
      <c r="B14" s="18" t="s">
        <v>96</v>
      </c>
      <c r="C14" s="18">
        <v>3</v>
      </c>
      <c r="D14" s="18" t="s">
        <v>98</v>
      </c>
      <c r="E14" s="18" t="s">
        <v>97</v>
      </c>
      <c r="F14" s="17"/>
      <c r="G14" s="18"/>
      <c r="H14" s="18"/>
      <c r="I14" s="18"/>
      <c r="J14" s="18"/>
      <c r="K14" s="18"/>
      <c r="L14" s="18"/>
      <c r="M14" s="18"/>
      <c r="N14" s="18"/>
      <c r="O14" s="18"/>
      <c r="P14" s="18"/>
      <c r="Q14" s="18"/>
      <c r="R14" s="18"/>
      <c r="S14" s="18"/>
      <c r="T14" s="18"/>
      <c r="U14" s="18"/>
      <c r="V14" s="49"/>
      <c r="W14" s="46">
        <f t="shared" si="0"/>
        <v>0</v>
      </c>
      <c r="X14" s="18">
        <v>30</v>
      </c>
      <c r="Y14" s="102">
        <f t="shared" si="1"/>
        <v>0</v>
      </c>
      <c r="Z14" s="19"/>
      <c r="AA14" s="20"/>
    </row>
    <row r="15" spans="1:29">
      <c r="A15" s="17" t="s">
        <v>2</v>
      </c>
      <c r="B15" s="18" t="s">
        <v>96</v>
      </c>
      <c r="C15" s="18">
        <v>4</v>
      </c>
      <c r="D15" s="18" t="s">
        <v>92</v>
      </c>
      <c r="E15" s="18" t="s">
        <v>91</v>
      </c>
      <c r="F15" s="17"/>
      <c r="G15" s="18"/>
      <c r="H15" s="18"/>
      <c r="I15" s="18"/>
      <c r="J15" s="18"/>
      <c r="K15" s="18"/>
      <c r="L15" s="18"/>
      <c r="M15" s="18"/>
      <c r="N15" s="18"/>
      <c r="O15" s="18"/>
      <c r="P15" s="18"/>
      <c r="Q15" s="18"/>
      <c r="R15" s="18"/>
      <c r="S15" s="18"/>
      <c r="T15" s="18"/>
      <c r="U15" s="18"/>
      <c r="V15" s="49"/>
      <c r="W15" s="46">
        <f t="shared" si="0"/>
        <v>0</v>
      </c>
      <c r="X15" s="18">
        <v>30</v>
      </c>
      <c r="Y15" s="102">
        <f t="shared" si="1"/>
        <v>0</v>
      </c>
      <c r="Z15" s="19">
        <f t="shared" ref="Z15" si="4">AVERAGE(Y15:Y18)</f>
        <v>1.3333333333333335</v>
      </c>
      <c r="AA15" s="20"/>
    </row>
    <row r="16" spans="1:29">
      <c r="A16" s="17" t="s">
        <v>2</v>
      </c>
      <c r="B16" s="18" t="s">
        <v>96</v>
      </c>
      <c r="C16" s="18">
        <v>4</v>
      </c>
      <c r="D16" s="18" t="s">
        <v>94</v>
      </c>
      <c r="E16" s="18" t="s">
        <v>93</v>
      </c>
      <c r="F16" s="17">
        <v>1.3</v>
      </c>
      <c r="G16" s="18">
        <v>0.3</v>
      </c>
      <c r="H16" s="18"/>
      <c r="I16" s="18"/>
      <c r="J16" s="18"/>
      <c r="K16" s="18"/>
      <c r="L16" s="18"/>
      <c r="M16" s="18"/>
      <c r="N16" s="18"/>
      <c r="O16" s="18"/>
      <c r="P16" s="18"/>
      <c r="Q16" s="18"/>
      <c r="R16" s="18"/>
      <c r="S16" s="18"/>
      <c r="T16" s="18"/>
      <c r="U16" s="18"/>
      <c r="V16" s="49"/>
      <c r="W16" s="46">
        <f t="shared" si="0"/>
        <v>1.6</v>
      </c>
      <c r="X16" s="18">
        <v>30</v>
      </c>
      <c r="Y16" s="102">
        <f t="shared" si="1"/>
        <v>5.3333333333333339</v>
      </c>
      <c r="Z16" s="19"/>
      <c r="AA16" s="20"/>
    </row>
    <row r="17" spans="1:27">
      <c r="A17" s="17" t="s">
        <v>2</v>
      </c>
      <c r="B17" s="18" t="s">
        <v>96</v>
      </c>
      <c r="C17" s="18">
        <v>4</v>
      </c>
      <c r="D17" s="18" t="s">
        <v>95</v>
      </c>
      <c r="E17" s="18" t="s">
        <v>96</v>
      </c>
      <c r="F17" s="17"/>
      <c r="G17" s="18"/>
      <c r="H17" s="18"/>
      <c r="I17" s="18"/>
      <c r="J17" s="18"/>
      <c r="K17" s="18"/>
      <c r="L17" s="18"/>
      <c r="M17" s="18"/>
      <c r="N17" s="18"/>
      <c r="O17" s="18"/>
      <c r="P17" s="18"/>
      <c r="Q17" s="18"/>
      <c r="R17" s="18"/>
      <c r="S17" s="18"/>
      <c r="T17" s="18"/>
      <c r="U17" s="18"/>
      <c r="V17" s="49"/>
      <c r="W17" s="46">
        <f t="shared" si="0"/>
        <v>0</v>
      </c>
      <c r="X17" s="18">
        <v>30</v>
      </c>
      <c r="Y17" s="102">
        <f t="shared" si="1"/>
        <v>0</v>
      </c>
      <c r="Z17" s="19"/>
      <c r="AA17" s="20"/>
    </row>
    <row r="18" spans="1:27">
      <c r="A18" s="17" t="s">
        <v>2</v>
      </c>
      <c r="B18" s="18" t="s">
        <v>96</v>
      </c>
      <c r="C18" s="18">
        <v>4</v>
      </c>
      <c r="D18" s="18" t="s">
        <v>97</v>
      </c>
      <c r="E18" s="18" t="s">
        <v>98</v>
      </c>
      <c r="F18" s="17"/>
      <c r="G18" s="18"/>
      <c r="H18" s="18"/>
      <c r="I18" s="18"/>
      <c r="J18" s="18"/>
      <c r="K18" s="18"/>
      <c r="L18" s="18"/>
      <c r="M18" s="18"/>
      <c r="N18" s="18"/>
      <c r="O18" s="18"/>
      <c r="P18" s="18"/>
      <c r="Q18" s="18"/>
      <c r="R18" s="18"/>
      <c r="S18" s="18"/>
      <c r="T18" s="18"/>
      <c r="U18" s="18"/>
      <c r="V18" s="49"/>
      <c r="W18" s="46">
        <f t="shared" si="0"/>
        <v>0</v>
      </c>
      <c r="X18" s="18">
        <v>30</v>
      </c>
      <c r="Y18" s="102">
        <f t="shared" si="1"/>
        <v>0</v>
      </c>
      <c r="Z18" s="19"/>
      <c r="AA18" s="20"/>
    </row>
    <row r="19" spans="1:27">
      <c r="A19" s="17" t="s">
        <v>2</v>
      </c>
      <c r="B19" s="18" t="s">
        <v>85</v>
      </c>
      <c r="C19" s="18">
        <v>1</v>
      </c>
      <c r="D19" s="18" t="s">
        <v>92</v>
      </c>
      <c r="E19" s="18" t="s">
        <v>91</v>
      </c>
      <c r="F19" s="17">
        <v>0.1</v>
      </c>
      <c r="G19" s="18"/>
      <c r="H19" s="18"/>
      <c r="I19" s="18"/>
      <c r="J19" s="18"/>
      <c r="K19" s="18"/>
      <c r="L19" s="18"/>
      <c r="M19" s="18"/>
      <c r="N19" s="18"/>
      <c r="O19" s="18"/>
      <c r="P19" s="18"/>
      <c r="Q19" s="18"/>
      <c r="R19" s="18"/>
      <c r="S19" s="18"/>
      <c r="T19" s="18"/>
      <c r="U19" s="18"/>
      <c r="V19" s="49"/>
      <c r="W19" s="46">
        <f t="shared" si="0"/>
        <v>0.1</v>
      </c>
      <c r="X19" s="18">
        <v>30</v>
      </c>
      <c r="Y19" s="102">
        <f t="shared" si="1"/>
        <v>0.33333333333333337</v>
      </c>
      <c r="Z19" s="19">
        <f t="shared" ref="Z19" si="5">AVERAGE(Y19:Y22)</f>
        <v>8.3333333333333343E-2</v>
      </c>
      <c r="AA19" s="20">
        <f t="shared" ref="AA19" si="6">AVERAGE(Z19:Z34)</f>
        <v>2.5208333333333335</v>
      </c>
    </row>
    <row r="20" spans="1:27">
      <c r="A20" s="17" t="s">
        <v>2</v>
      </c>
      <c r="B20" s="18" t="s">
        <v>85</v>
      </c>
      <c r="C20" s="18">
        <v>1</v>
      </c>
      <c r="D20" s="18" t="s">
        <v>93</v>
      </c>
      <c r="E20" s="18" t="s">
        <v>94</v>
      </c>
      <c r="F20" s="17"/>
      <c r="G20" s="18"/>
      <c r="H20" s="18"/>
      <c r="I20" s="18"/>
      <c r="J20" s="18"/>
      <c r="K20" s="18"/>
      <c r="L20" s="18"/>
      <c r="M20" s="18"/>
      <c r="N20" s="18"/>
      <c r="O20" s="18"/>
      <c r="P20" s="18"/>
      <c r="Q20" s="18"/>
      <c r="R20" s="18"/>
      <c r="S20" s="18"/>
      <c r="T20" s="18"/>
      <c r="U20" s="18"/>
      <c r="V20" s="49"/>
      <c r="W20" s="46">
        <f t="shared" si="0"/>
        <v>0</v>
      </c>
      <c r="X20" s="18">
        <v>30</v>
      </c>
      <c r="Y20" s="102">
        <f t="shared" si="1"/>
        <v>0</v>
      </c>
      <c r="Z20" s="19"/>
      <c r="AA20" s="20"/>
    </row>
    <row r="21" spans="1:27">
      <c r="A21" s="17" t="s">
        <v>2</v>
      </c>
      <c r="B21" s="18" t="s">
        <v>85</v>
      </c>
      <c r="C21" s="18">
        <v>1</v>
      </c>
      <c r="D21" s="18" t="s">
        <v>96</v>
      </c>
      <c r="E21" s="18" t="s">
        <v>95</v>
      </c>
      <c r="F21" s="17"/>
      <c r="G21" s="18"/>
      <c r="H21" s="18"/>
      <c r="I21" s="18"/>
      <c r="J21" s="18"/>
      <c r="K21" s="18"/>
      <c r="L21" s="18"/>
      <c r="M21" s="18"/>
      <c r="N21" s="18"/>
      <c r="O21" s="18"/>
      <c r="P21" s="18"/>
      <c r="Q21" s="18"/>
      <c r="R21" s="18"/>
      <c r="S21" s="18"/>
      <c r="T21" s="18"/>
      <c r="U21" s="18"/>
      <c r="V21" s="49"/>
      <c r="W21" s="46">
        <f t="shared" si="0"/>
        <v>0</v>
      </c>
      <c r="X21" s="18">
        <v>30</v>
      </c>
      <c r="Y21" s="102">
        <f t="shared" si="1"/>
        <v>0</v>
      </c>
      <c r="Z21" s="19"/>
      <c r="AA21" s="20"/>
    </row>
    <row r="22" spans="1:27">
      <c r="A22" s="17" t="s">
        <v>2</v>
      </c>
      <c r="B22" s="18" t="s">
        <v>85</v>
      </c>
      <c r="C22" s="18">
        <v>1</v>
      </c>
      <c r="D22" s="18" t="s">
        <v>97</v>
      </c>
      <c r="E22" s="18" t="s">
        <v>98</v>
      </c>
      <c r="F22" s="17"/>
      <c r="G22" s="18"/>
      <c r="H22" s="18"/>
      <c r="I22" s="18"/>
      <c r="J22" s="18"/>
      <c r="K22" s="18"/>
      <c r="L22" s="18"/>
      <c r="M22" s="18"/>
      <c r="N22" s="18"/>
      <c r="O22" s="18"/>
      <c r="P22" s="18"/>
      <c r="Q22" s="18"/>
      <c r="R22" s="18"/>
      <c r="S22" s="18"/>
      <c r="T22" s="18"/>
      <c r="U22" s="18"/>
      <c r="V22" s="49"/>
      <c r="W22" s="46">
        <f t="shared" si="0"/>
        <v>0</v>
      </c>
      <c r="X22" s="18">
        <v>30</v>
      </c>
      <c r="Y22" s="102">
        <f t="shared" si="1"/>
        <v>0</v>
      </c>
      <c r="Z22" s="19"/>
      <c r="AA22" s="20"/>
    </row>
    <row r="23" spans="1:27">
      <c r="A23" s="17" t="s">
        <v>2</v>
      </c>
      <c r="B23" s="18" t="s">
        <v>85</v>
      </c>
      <c r="C23" s="18">
        <v>2</v>
      </c>
      <c r="D23" s="18" t="s">
        <v>91</v>
      </c>
      <c r="E23" s="18" t="s">
        <v>92</v>
      </c>
      <c r="F23" s="17">
        <v>0.2</v>
      </c>
      <c r="G23" s="18">
        <v>0.4</v>
      </c>
      <c r="H23" s="18"/>
      <c r="I23" s="18"/>
      <c r="J23" s="18"/>
      <c r="K23" s="18"/>
      <c r="L23" s="18"/>
      <c r="M23" s="18"/>
      <c r="N23" s="18"/>
      <c r="O23" s="18"/>
      <c r="P23" s="18"/>
      <c r="Q23" s="18"/>
      <c r="R23" s="18"/>
      <c r="S23" s="18"/>
      <c r="T23" s="18"/>
      <c r="U23" s="18"/>
      <c r="V23" s="49"/>
      <c r="W23" s="46">
        <f t="shared" si="0"/>
        <v>0.60000000000000009</v>
      </c>
      <c r="X23" s="18">
        <v>30</v>
      </c>
      <c r="Y23" s="102">
        <f t="shared" si="1"/>
        <v>2.0000000000000004</v>
      </c>
      <c r="Z23" s="19">
        <f t="shared" ref="Z23" si="7">AVERAGE(Y23:Y26)</f>
        <v>2.5833333333333335</v>
      </c>
      <c r="AA23" s="20"/>
    </row>
    <row r="24" spans="1:27">
      <c r="A24" s="17" t="s">
        <v>2</v>
      </c>
      <c r="B24" s="18" t="s">
        <v>85</v>
      </c>
      <c r="C24" s="18">
        <v>2</v>
      </c>
      <c r="D24" s="18" t="s">
        <v>93</v>
      </c>
      <c r="E24" s="18" t="s">
        <v>94</v>
      </c>
      <c r="F24" s="17">
        <v>0.8</v>
      </c>
      <c r="G24" s="18">
        <v>0.2</v>
      </c>
      <c r="H24" s="18"/>
      <c r="I24" s="18"/>
      <c r="J24" s="18"/>
      <c r="K24" s="18"/>
      <c r="L24" s="18"/>
      <c r="M24" s="18"/>
      <c r="N24" s="18"/>
      <c r="O24" s="18"/>
      <c r="P24" s="18"/>
      <c r="Q24" s="18"/>
      <c r="R24" s="18"/>
      <c r="S24" s="18"/>
      <c r="T24" s="18"/>
      <c r="U24" s="18"/>
      <c r="V24" s="49"/>
      <c r="W24" s="46">
        <f t="shared" si="0"/>
        <v>1</v>
      </c>
      <c r="X24" s="18">
        <v>30</v>
      </c>
      <c r="Y24" s="102">
        <f t="shared" si="1"/>
        <v>3.3333333333333335</v>
      </c>
      <c r="Z24" s="19"/>
      <c r="AA24" s="20"/>
    </row>
    <row r="25" spans="1:27">
      <c r="A25" s="17" t="s">
        <v>2</v>
      </c>
      <c r="B25" s="18" t="s">
        <v>85</v>
      </c>
      <c r="C25" s="18">
        <v>2</v>
      </c>
      <c r="D25" s="18" t="s">
        <v>96</v>
      </c>
      <c r="E25" s="18" t="s">
        <v>95</v>
      </c>
      <c r="F25" s="17">
        <v>0.4</v>
      </c>
      <c r="G25" s="18"/>
      <c r="H25" s="18"/>
      <c r="I25" s="18"/>
      <c r="J25" s="18"/>
      <c r="K25" s="18"/>
      <c r="L25" s="18"/>
      <c r="M25" s="18"/>
      <c r="N25" s="18"/>
      <c r="O25" s="18"/>
      <c r="P25" s="18"/>
      <c r="Q25" s="18"/>
      <c r="R25" s="18"/>
      <c r="S25" s="18"/>
      <c r="T25" s="18"/>
      <c r="U25" s="18"/>
      <c r="V25" s="49"/>
      <c r="W25" s="46">
        <f t="shared" si="0"/>
        <v>0.4</v>
      </c>
      <c r="X25" s="18">
        <v>30</v>
      </c>
      <c r="Y25" s="102">
        <f t="shared" si="1"/>
        <v>1.3333333333333335</v>
      </c>
      <c r="Z25" s="19"/>
      <c r="AA25" s="20"/>
    </row>
    <row r="26" spans="1:27">
      <c r="A26" s="17" t="s">
        <v>2</v>
      </c>
      <c r="B26" s="18" t="s">
        <v>85</v>
      </c>
      <c r="C26" s="18">
        <v>2</v>
      </c>
      <c r="D26" s="18" t="s">
        <v>98</v>
      </c>
      <c r="E26" s="18" t="s">
        <v>97</v>
      </c>
      <c r="F26" s="17">
        <v>1.1000000000000001</v>
      </c>
      <c r="G26" s="18"/>
      <c r="H26" s="18"/>
      <c r="I26" s="18"/>
      <c r="J26" s="18"/>
      <c r="K26" s="18"/>
      <c r="L26" s="18"/>
      <c r="M26" s="18"/>
      <c r="N26" s="18"/>
      <c r="O26" s="18"/>
      <c r="P26" s="18"/>
      <c r="Q26" s="18"/>
      <c r="R26" s="18"/>
      <c r="S26" s="18"/>
      <c r="T26" s="18"/>
      <c r="U26" s="18"/>
      <c r="V26" s="49"/>
      <c r="W26" s="46">
        <f t="shared" si="0"/>
        <v>1.1000000000000001</v>
      </c>
      <c r="X26" s="18">
        <v>30</v>
      </c>
      <c r="Y26" s="102">
        <f t="shared" si="1"/>
        <v>3.6666666666666665</v>
      </c>
      <c r="Z26" s="19"/>
      <c r="AA26" s="20"/>
    </row>
    <row r="27" spans="1:27">
      <c r="A27" s="17" t="s">
        <v>2</v>
      </c>
      <c r="B27" s="18" t="s">
        <v>85</v>
      </c>
      <c r="C27" s="18">
        <v>3</v>
      </c>
      <c r="D27" s="18" t="s">
        <v>91</v>
      </c>
      <c r="E27" s="18" t="s">
        <v>92</v>
      </c>
      <c r="F27" s="17"/>
      <c r="G27" s="18"/>
      <c r="H27" s="18"/>
      <c r="I27" s="18"/>
      <c r="J27" s="18"/>
      <c r="K27" s="18"/>
      <c r="L27" s="18"/>
      <c r="M27" s="18"/>
      <c r="N27" s="18"/>
      <c r="O27" s="18"/>
      <c r="P27" s="18"/>
      <c r="Q27" s="18"/>
      <c r="R27" s="18"/>
      <c r="S27" s="18"/>
      <c r="T27" s="18"/>
      <c r="U27" s="18"/>
      <c r="V27" s="49"/>
      <c r="W27" s="46">
        <f t="shared" si="0"/>
        <v>0</v>
      </c>
      <c r="X27" s="18">
        <v>30</v>
      </c>
      <c r="Y27" s="102">
        <f t="shared" si="1"/>
        <v>0</v>
      </c>
      <c r="Z27" s="19">
        <f t="shared" ref="Z27" si="8">AVERAGE(Y27:Y30)</f>
        <v>3.6666666666666674</v>
      </c>
      <c r="AA27" s="20"/>
    </row>
    <row r="28" spans="1:27">
      <c r="A28" s="17" t="s">
        <v>2</v>
      </c>
      <c r="B28" s="18" t="s">
        <v>85</v>
      </c>
      <c r="C28" s="18">
        <v>3</v>
      </c>
      <c r="D28" s="18" t="s">
        <v>93</v>
      </c>
      <c r="E28" s="18" t="s">
        <v>94</v>
      </c>
      <c r="F28" s="17">
        <v>0.3</v>
      </c>
      <c r="G28" s="18">
        <v>0.2</v>
      </c>
      <c r="H28" s="18">
        <v>0.3</v>
      </c>
      <c r="I28" s="18"/>
      <c r="J28" s="18"/>
      <c r="K28" s="18"/>
      <c r="L28" s="18"/>
      <c r="M28" s="18"/>
      <c r="N28" s="18"/>
      <c r="O28" s="18"/>
      <c r="P28" s="18"/>
      <c r="Q28" s="18"/>
      <c r="R28" s="18"/>
      <c r="S28" s="18"/>
      <c r="T28" s="18"/>
      <c r="U28" s="18"/>
      <c r="V28" s="49"/>
      <c r="W28" s="46">
        <f t="shared" si="0"/>
        <v>0.8</v>
      </c>
      <c r="X28" s="18">
        <v>30</v>
      </c>
      <c r="Y28" s="102">
        <f t="shared" si="1"/>
        <v>2.666666666666667</v>
      </c>
      <c r="Z28" s="19"/>
      <c r="AA28" s="20"/>
    </row>
    <row r="29" spans="1:27">
      <c r="A29" s="17" t="s">
        <v>2</v>
      </c>
      <c r="B29" s="18" t="s">
        <v>85</v>
      </c>
      <c r="C29" s="18">
        <v>3</v>
      </c>
      <c r="D29" s="18" t="s">
        <v>96</v>
      </c>
      <c r="E29" s="18" t="s">
        <v>95</v>
      </c>
      <c r="F29" s="17">
        <v>0.1</v>
      </c>
      <c r="G29" s="18">
        <v>0.3</v>
      </c>
      <c r="H29" s="18">
        <v>0.4</v>
      </c>
      <c r="I29" s="18">
        <v>0.4</v>
      </c>
      <c r="J29" s="18"/>
      <c r="K29" s="18"/>
      <c r="L29" s="18"/>
      <c r="M29" s="18"/>
      <c r="N29" s="18"/>
      <c r="O29" s="18"/>
      <c r="P29" s="18"/>
      <c r="Q29" s="18"/>
      <c r="R29" s="18"/>
      <c r="S29" s="18"/>
      <c r="T29" s="18"/>
      <c r="U29" s="18"/>
      <c r="V29" s="49"/>
      <c r="W29" s="46">
        <f t="shared" si="0"/>
        <v>1.2000000000000002</v>
      </c>
      <c r="X29" s="18">
        <v>30</v>
      </c>
      <c r="Y29" s="102">
        <f t="shared" si="1"/>
        <v>4.0000000000000009</v>
      </c>
      <c r="Z29" s="19"/>
      <c r="AA29" s="20"/>
    </row>
    <row r="30" spans="1:27">
      <c r="A30" s="17" t="s">
        <v>2</v>
      </c>
      <c r="B30" s="18" t="s">
        <v>85</v>
      </c>
      <c r="C30" s="18">
        <v>3</v>
      </c>
      <c r="D30" s="18" t="s">
        <v>98</v>
      </c>
      <c r="E30" s="18" t="s">
        <v>97</v>
      </c>
      <c r="F30" s="17">
        <v>0.4</v>
      </c>
      <c r="G30" s="18">
        <v>0.2</v>
      </c>
      <c r="H30" s="18">
        <v>0.6</v>
      </c>
      <c r="I30" s="18">
        <v>1</v>
      </c>
      <c r="J30" s="18">
        <v>0.2</v>
      </c>
      <c r="K30" s="18"/>
      <c r="L30" s="18"/>
      <c r="M30" s="18"/>
      <c r="N30" s="18"/>
      <c r="O30" s="18"/>
      <c r="P30" s="18"/>
      <c r="Q30" s="18"/>
      <c r="R30" s="18"/>
      <c r="S30" s="18"/>
      <c r="T30" s="18"/>
      <c r="U30" s="18"/>
      <c r="V30" s="49"/>
      <c r="W30" s="46">
        <f t="shared" si="0"/>
        <v>2.4000000000000004</v>
      </c>
      <c r="X30" s="18">
        <v>30</v>
      </c>
      <c r="Y30" s="102">
        <f t="shared" si="1"/>
        <v>8.0000000000000018</v>
      </c>
      <c r="Z30" s="19"/>
      <c r="AA30" s="20"/>
    </row>
    <row r="31" spans="1:27">
      <c r="A31" s="17" t="s">
        <v>2</v>
      </c>
      <c r="B31" s="18" t="s">
        <v>100</v>
      </c>
      <c r="C31" s="18">
        <v>4</v>
      </c>
      <c r="D31" s="18" t="s">
        <v>92</v>
      </c>
      <c r="E31" s="18" t="s">
        <v>91</v>
      </c>
      <c r="F31" s="17">
        <v>0.5</v>
      </c>
      <c r="G31" s="18">
        <v>0.9</v>
      </c>
      <c r="H31" s="18"/>
      <c r="I31" s="18"/>
      <c r="J31" s="18"/>
      <c r="K31" s="18"/>
      <c r="L31" s="18"/>
      <c r="M31" s="18"/>
      <c r="N31" s="18"/>
      <c r="O31" s="18"/>
      <c r="P31" s="18"/>
      <c r="Q31" s="18"/>
      <c r="R31" s="18"/>
      <c r="S31" s="18"/>
      <c r="T31" s="18"/>
      <c r="U31" s="18"/>
      <c r="V31" s="49"/>
      <c r="W31" s="46">
        <f t="shared" si="0"/>
        <v>1.4</v>
      </c>
      <c r="X31" s="18">
        <v>30</v>
      </c>
      <c r="Y31" s="102">
        <f t="shared" si="1"/>
        <v>4.6666666666666661</v>
      </c>
      <c r="Z31" s="19">
        <f t="shared" ref="Z31" si="9">AVERAGE(Y31:Y34)</f>
        <v>3.7499999999999996</v>
      </c>
      <c r="AA31" s="20"/>
    </row>
    <row r="32" spans="1:27">
      <c r="A32" s="17" t="s">
        <v>2</v>
      </c>
      <c r="B32" s="18" t="s">
        <v>100</v>
      </c>
      <c r="C32" s="18">
        <v>4</v>
      </c>
      <c r="D32" s="18" t="s">
        <v>93</v>
      </c>
      <c r="E32" s="18" t="s">
        <v>94</v>
      </c>
      <c r="F32" s="17">
        <v>0.7</v>
      </c>
      <c r="G32" s="18">
        <v>0.8</v>
      </c>
      <c r="H32" s="18">
        <v>0.2</v>
      </c>
      <c r="I32" s="18"/>
      <c r="J32" s="18"/>
      <c r="K32" s="18"/>
      <c r="L32" s="18"/>
      <c r="M32" s="18"/>
      <c r="N32" s="18"/>
      <c r="O32" s="18"/>
      <c r="P32" s="18"/>
      <c r="Q32" s="18"/>
      <c r="R32" s="18"/>
      <c r="S32" s="18"/>
      <c r="T32" s="18"/>
      <c r="U32" s="18"/>
      <c r="V32" s="49"/>
      <c r="W32" s="46">
        <f t="shared" si="0"/>
        <v>1.7</v>
      </c>
      <c r="X32" s="18">
        <v>30</v>
      </c>
      <c r="Y32" s="102">
        <f t="shared" si="1"/>
        <v>5.6666666666666661</v>
      </c>
      <c r="Z32" s="19"/>
      <c r="AA32" s="20"/>
    </row>
    <row r="33" spans="1:27">
      <c r="A33" s="17" t="s">
        <v>2</v>
      </c>
      <c r="B33" s="18" t="s">
        <v>85</v>
      </c>
      <c r="C33" s="18">
        <v>4</v>
      </c>
      <c r="D33" s="18" t="s">
        <v>96</v>
      </c>
      <c r="E33" s="18" t="s">
        <v>95</v>
      </c>
      <c r="F33" s="17">
        <v>1.4</v>
      </c>
      <c r="G33" s="18"/>
      <c r="H33" s="18"/>
      <c r="I33" s="18"/>
      <c r="J33" s="18"/>
      <c r="K33" s="18"/>
      <c r="L33" s="18"/>
      <c r="M33" s="18"/>
      <c r="N33" s="18"/>
      <c r="O33" s="18"/>
      <c r="P33" s="18"/>
      <c r="Q33" s="18"/>
      <c r="R33" s="18"/>
      <c r="S33" s="18"/>
      <c r="T33" s="18"/>
      <c r="U33" s="18"/>
      <c r="V33" s="49"/>
      <c r="W33" s="46">
        <f t="shared" si="0"/>
        <v>1.4</v>
      </c>
      <c r="X33" s="18">
        <v>30</v>
      </c>
      <c r="Y33" s="102">
        <f t="shared" si="1"/>
        <v>4.6666666666666661</v>
      </c>
      <c r="Z33" s="19"/>
      <c r="AA33" s="20"/>
    </row>
    <row r="34" spans="1:27">
      <c r="A34" s="17" t="s">
        <v>2</v>
      </c>
      <c r="B34" s="18" t="s">
        <v>85</v>
      </c>
      <c r="C34" s="18">
        <v>4</v>
      </c>
      <c r="D34" s="18" t="s">
        <v>98</v>
      </c>
      <c r="E34" s="18" t="s">
        <v>97</v>
      </c>
      <c r="F34" s="17"/>
      <c r="G34" s="18"/>
      <c r="H34" s="18"/>
      <c r="I34" s="18"/>
      <c r="J34" s="18"/>
      <c r="K34" s="18"/>
      <c r="L34" s="18"/>
      <c r="M34" s="18"/>
      <c r="N34" s="18"/>
      <c r="O34" s="18"/>
      <c r="P34" s="18"/>
      <c r="Q34" s="18"/>
      <c r="R34" s="18"/>
      <c r="S34" s="18"/>
      <c r="T34" s="18"/>
      <c r="U34" s="18"/>
      <c r="V34" s="49"/>
      <c r="W34" s="46">
        <f t="shared" si="0"/>
        <v>0</v>
      </c>
      <c r="X34" s="18">
        <v>30</v>
      </c>
      <c r="Y34" s="102">
        <f t="shared" si="1"/>
        <v>0</v>
      </c>
      <c r="Z34" s="19"/>
      <c r="AA34" s="20"/>
    </row>
    <row r="35" spans="1:27">
      <c r="A35" s="17" t="s">
        <v>2</v>
      </c>
      <c r="B35" s="18" t="s">
        <v>99</v>
      </c>
      <c r="C35" s="18">
        <v>1</v>
      </c>
      <c r="D35" s="18" t="s">
        <v>92</v>
      </c>
      <c r="E35" s="18" t="s">
        <v>91</v>
      </c>
      <c r="F35" s="17">
        <v>1.4</v>
      </c>
      <c r="G35" s="18">
        <v>0.6</v>
      </c>
      <c r="H35" s="18">
        <v>1</v>
      </c>
      <c r="I35" s="18"/>
      <c r="J35" s="18"/>
      <c r="K35" s="18"/>
      <c r="L35" s="18"/>
      <c r="M35" s="18"/>
      <c r="N35" s="18"/>
      <c r="O35" s="18"/>
      <c r="P35" s="18"/>
      <c r="Q35" s="18"/>
      <c r="R35" s="18"/>
      <c r="S35" s="18"/>
      <c r="T35" s="18"/>
      <c r="U35" s="18"/>
      <c r="V35" s="49"/>
      <c r="W35" s="46">
        <f t="shared" si="0"/>
        <v>3</v>
      </c>
      <c r="X35" s="18">
        <v>30</v>
      </c>
      <c r="Y35" s="102">
        <f t="shared" si="1"/>
        <v>10</v>
      </c>
      <c r="Z35" s="19">
        <f t="shared" ref="Z35" si="10">AVERAGE(Y35:Y38)</f>
        <v>6.166666666666667</v>
      </c>
      <c r="AA35" s="20">
        <f t="shared" ref="AA35" si="11">AVERAGE(Z35:Z50)</f>
        <v>4.3333333333333339</v>
      </c>
    </row>
    <row r="36" spans="1:27">
      <c r="A36" s="17" t="s">
        <v>2</v>
      </c>
      <c r="B36" s="18" t="s">
        <v>99</v>
      </c>
      <c r="C36" s="18">
        <v>1</v>
      </c>
      <c r="D36" s="18" t="s">
        <v>94</v>
      </c>
      <c r="E36" s="18" t="s">
        <v>93</v>
      </c>
      <c r="F36" s="17">
        <v>0.4</v>
      </c>
      <c r="G36" s="18">
        <v>0.6</v>
      </c>
      <c r="H36" s="18">
        <v>0.3</v>
      </c>
      <c r="I36" s="18"/>
      <c r="J36" s="18"/>
      <c r="K36" s="18"/>
      <c r="L36" s="18"/>
      <c r="M36" s="18"/>
      <c r="N36" s="18"/>
      <c r="O36" s="18"/>
      <c r="P36" s="18"/>
      <c r="Q36" s="18"/>
      <c r="R36" s="18"/>
      <c r="S36" s="18"/>
      <c r="T36" s="18"/>
      <c r="U36" s="18"/>
      <c r="V36" s="49"/>
      <c r="W36" s="46">
        <f t="shared" si="0"/>
        <v>1.3</v>
      </c>
      <c r="X36" s="18">
        <v>30</v>
      </c>
      <c r="Y36" s="102">
        <f t="shared" si="1"/>
        <v>4.3333333333333339</v>
      </c>
      <c r="Z36" s="19"/>
      <c r="AA36" s="20"/>
    </row>
    <row r="37" spans="1:27">
      <c r="A37" s="17" t="s">
        <v>2</v>
      </c>
      <c r="B37" s="18" t="s">
        <v>86</v>
      </c>
      <c r="C37" s="18">
        <v>1</v>
      </c>
      <c r="D37" s="18" t="s">
        <v>95</v>
      </c>
      <c r="E37" s="18" t="s">
        <v>96</v>
      </c>
      <c r="F37" s="17">
        <v>0.8</v>
      </c>
      <c r="G37" s="18">
        <v>0.3</v>
      </c>
      <c r="H37" s="18">
        <v>0.2</v>
      </c>
      <c r="I37" s="18">
        <v>0.3</v>
      </c>
      <c r="J37" s="18"/>
      <c r="K37" s="18"/>
      <c r="L37" s="18"/>
      <c r="M37" s="18"/>
      <c r="N37" s="18"/>
      <c r="O37" s="18"/>
      <c r="P37" s="18"/>
      <c r="Q37" s="18"/>
      <c r="R37" s="18"/>
      <c r="S37" s="18"/>
      <c r="T37" s="18"/>
      <c r="U37" s="18"/>
      <c r="V37" s="49"/>
      <c r="W37" s="46">
        <f t="shared" si="0"/>
        <v>1.6</v>
      </c>
      <c r="X37" s="18">
        <v>30</v>
      </c>
      <c r="Y37" s="102">
        <f t="shared" si="1"/>
        <v>5.3333333333333339</v>
      </c>
      <c r="Z37" s="19"/>
      <c r="AA37" s="20"/>
    </row>
    <row r="38" spans="1:27">
      <c r="A38" s="17" t="s">
        <v>2</v>
      </c>
      <c r="B38" s="18" t="s">
        <v>86</v>
      </c>
      <c r="C38" s="18">
        <v>1</v>
      </c>
      <c r="D38" s="18" t="s">
        <v>97</v>
      </c>
      <c r="E38" s="18" t="s">
        <v>98</v>
      </c>
      <c r="F38" s="17">
        <v>0.3</v>
      </c>
      <c r="G38" s="18">
        <v>0.1</v>
      </c>
      <c r="H38" s="18">
        <v>0.8</v>
      </c>
      <c r="I38" s="18">
        <v>0.3</v>
      </c>
      <c r="J38" s="18"/>
      <c r="K38" s="18"/>
      <c r="L38" s="18"/>
      <c r="M38" s="18"/>
      <c r="N38" s="18"/>
      <c r="O38" s="18"/>
      <c r="P38" s="18"/>
      <c r="Q38" s="18"/>
      <c r="R38" s="18"/>
      <c r="S38" s="18"/>
      <c r="T38" s="18"/>
      <c r="U38" s="18"/>
      <c r="V38" s="49"/>
      <c r="W38" s="46">
        <f t="shared" si="0"/>
        <v>1.5000000000000002</v>
      </c>
      <c r="X38" s="18">
        <v>30</v>
      </c>
      <c r="Y38" s="102">
        <f t="shared" si="1"/>
        <v>5.0000000000000009</v>
      </c>
      <c r="Z38" s="19"/>
      <c r="AA38" s="20"/>
    </row>
    <row r="39" spans="1:27">
      <c r="A39" s="17" t="s">
        <v>2</v>
      </c>
      <c r="B39" s="18" t="s">
        <v>99</v>
      </c>
      <c r="C39" s="18">
        <v>2</v>
      </c>
      <c r="D39" s="18" t="s">
        <v>92</v>
      </c>
      <c r="E39" s="18" t="s">
        <v>91</v>
      </c>
      <c r="F39" s="17">
        <v>0.1</v>
      </c>
      <c r="G39" s="18"/>
      <c r="H39" s="18"/>
      <c r="I39" s="18"/>
      <c r="J39" s="18"/>
      <c r="K39" s="18"/>
      <c r="L39" s="18"/>
      <c r="M39" s="18"/>
      <c r="N39" s="18"/>
      <c r="O39" s="18"/>
      <c r="P39" s="18"/>
      <c r="Q39" s="18"/>
      <c r="R39" s="18"/>
      <c r="S39" s="18"/>
      <c r="T39" s="18"/>
      <c r="U39" s="18"/>
      <c r="V39" s="49"/>
      <c r="W39" s="46">
        <f t="shared" si="0"/>
        <v>0.1</v>
      </c>
      <c r="X39" s="18">
        <v>30</v>
      </c>
      <c r="Y39" s="102">
        <f t="shared" si="1"/>
        <v>0.33333333333333337</v>
      </c>
      <c r="Z39" s="19">
        <f t="shared" ref="Z39" si="12">AVERAGE(Y39:Y42)</f>
        <v>2.416666666666667</v>
      </c>
      <c r="AA39" s="20"/>
    </row>
    <row r="40" spans="1:27">
      <c r="A40" s="17" t="s">
        <v>2</v>
      </c>
      <c r="B40" s="18" t="s">
        <v>99</v>
      </c>
      <c r="C40" s="18">
        <v>2</v>
      </c>
      <c r="D40" s="18" t="s">
        <v>94</v>
      </c>
      <c r="E40" s="18" t="s">
        <v>93</v>
      </c>
      <c r="F40" s="17">
        <v>0.3</v>
      </c>
      <c r="G40" s="18">
        <v>0.5</v>
      </c>
      <c r="H40" s="18"/>
      <c r="I40" s="18"/>
      <c r="J40" s="18"/>
      <c r="K40" s="18"/>
      <c r="L40" s="18"/>
      <c r="M40" s="18"/>
      <c r="N40" s="18"/>
      <c r="O40" s="18"/>
      <c r="P40" s="18"/>
      <c r="Q40" s="18"/>
      <c r="R40" s="18"/>
      <c r="S40" s="18"/>
      <c r="T40" s="18"/>
      <c r="U40" s="18"/>
      <c r="V40" s="49"/>
      <c r="W40" s="46">
        <f t="shared" si="0"/>
        <v>0.8</v>
      </c>
      <c r="X40" s="18">
        <v>30</v>
      </c>
      <c r="Y40" s="102">
        <f t="shared" si="1"/>
        <v>2.666666666666667</v>
      </c>
      <c r="Z40" s="19"/>
      <c r="AA40" s="20"/>
    </row>
    <row r="41" spans="1:27">
      <c r="A41" s="17" t="s">
        <v>2</v>
      </c>
      <c r="B41" s="18" t="s">
        <v>86</v>
      </c>
      <c r="C41" s="18">
        <v>2</v>
      </c>
      <c r="D41" s="18" t="s">
        <v>95</v>
      </c>
      <c r="E41" s="18" t="s">
        <v>96</v>
      </c>
      <c r="F41" s="17">
        <v>0.2</v>
      </c>
      <c r="G41" s="18">
        <v>0.3</v>
      </c>
      <c r="H41" s="18">
        <v>0.1</v>
      </c>
      <c r="I41" s="18">
        <v>0.2</v>
      </c>
      <c r="J41" s="18"/>
      <c r="K41" s="18"/>
      <c r="L41" s="18"/>
      <c r="M41" s="18"/>
      <c r="N41" s="18"/>
      <c r="O41" s="18"/>
      <c r="P41" s="18"/>
      <c r="Q41" s="18"/>
      <c r="R41" s="18"/>
      <c r="S41" s="18"/>
      <c r="T41" s="18"/>
      <c r="U41" s="18"/>
      <c r="V41" s="49"/>
      <c r="W41" s="46">
        <f t="shared" si="0"/>
        <v>0.8</v>
      </c>
      <c r="X41" s="18">
        <v>30</v>
      </c>
      <c r="Y41" s="102">
        <f t="shared" si="1"/>
        <v>2.666666666666667</v>
      </c>
      <c r="Z41" s="19"/>
      <c r="AA41" s="20"/>
    </row>
    <row r="42" spans="1:27">
      <c r="A42" s="17" t="s">
        <v>2</v>
      </c>
      <c r="B42" s="18" t="s">
        <v>86</v>
      </c>
      <c r="C42" s="18">
        <v>2</v>
      </c>
      <c r="D42" s="18" t="s">
        <v>97</v>
      </c>
      <c r="E42" s="18" t="s">
        <v>98</v>
      </c>
      <c r="F42" s="17">
        <v>0.1</v>
      </c>
      <c r="G42" s="18">
        <v>0.3</v>
      </c>
      <c r="H42" s="18">
        <v>0.2</v>
      </c>
      <c r="I42" s="18">
        <v>0.4</v>
      </c>
      <c r="J42" s="18">
        <v>0.2</v>
      </c>
      <c r="K42" s="18"/>
      <c r="L42" s="18"/>
      <c r="M42" s="18"/>
      <c r="N42" s="18"/>
      <c r="O42" s="18"/>
      <c r="P42" s="18"/>
      <c r="Q42" s="18"/>
      <c r="R42" s="18"/>
      <c r="S42" s="18"/>
      <c r="T42" s="18"/>
      <c r="U42" s="18"/>
      <c r="V42" s="49"/>
      <c r="W42" s="46">
        <f t="shared" si="0"/>
        <v>1.2</v>
      </c>
      <c r="X42" s="18">
        <v>30</v>
      </c>
      <c r="Y42" s="102">
        <f t="shared" si="1"/>
        <v>4</v>
      </c>
      <c r="Z42" s="19"/>
      <c r="AA42" s="20"/>
    </row>
    <row r="43" spans="1:27">
      <c r="A43" s="17" t="s">
        <v>2</v>
      </c>
      <c r="B43" s="18" t="s">
        <v>99</v>
      </c>
      <c r="C43" s="18">
        <v>3</v>
      </c>
      <c r="D43" s="18" t="s">
        <v>92</v>
      </c>
      <c r="E43" s="18" t="s">
        <v>91</v>
      </c>
      <c r="F43" s="17">
        <v>0.2</v>
      </c>
      <c r="G43" s="18">
        <v>2.6</v>
      </c>
      <c r="H43" s="18">
        <v>0.3</v>
      </c>
      <c r="I43" s="18">
        <v>0.3</v>
      </c>
      <c r="J43" s="18">
        <v>0.2</v>
      </c>
      <c r="K43" s="18">
        <v>1.4</v>
      </c>
      <c r="L43" s="18">
        <v>0.1</v>
      </c>
      <c r="M43" s="18">
        <v>0.4</v>
      </c>
      <c r="N43" s="18">
        <v>0.6</v>
      </c>
      <c r="O43" s="18">
        <v>0.5</v>
      </c>
      <c r="P43" s="18"/>
      <c r="Q43" s="18"/>
      <c r="R43" s="18"/>
      <c r="S43" s="18"/>
      <c r="T43" s="18"/>
      <c r="U43" s="18"/>
      <c r="V43" s="49"/>
      <c r="W43" s="46">
        <f>SUM(F43:O43)</f>
        <v>6.6</v>
      </c>
      <c r="X43" s="18">
        <v>30</v>
      </c>
      <c r="Y43" s="102">
        <f t="shared" si="1"/>
        <v>22</v>
      </c>
      <c r="Z43" s="19">
        <f t="shared" ref="Z43" si="13">AVERAGE(Y43:Y46)</f>
        <v>7.5</v>
      </c>
      <c r="AA43" s="20"/>
    </row>
    <row r="44" spans="1:27">
      <c r="A44" s="17" t="s">
        <v>2</v>
      </c>
      <c r="B44" s="18" t="s">
        <v>99</v>
      </c>
      <c r="C44" s="18">
        <v>3</v>
      </c>
      <c r="D44" s="18" t="s">
        <v>94</v>
      </c>
      <c r="E44" s="18" t="s">
        <v>93</v>
      </c>
      <c r="F44" s="17">
        <v>0.1</v>
      </c>
      <c r="G44" s="18">
        <v>0.2</v>
      </c>
      <c r="H44" s="18"/>
      <c r="I44" s="18"/>
      <c r="J44" s="18"/>
      <c r="K44" s="18"/>
      <c r="L44" s="18"/>
      <c r="M44" s="18"/>
      <c r="N44" s="18"/>
      <c r="O44" s="18"/>
      <c r="P44" s="18"/>
      <c r="Q44" s="18"/>
      <c r="R44" s="18"/>
      <c r="S44" s="18"/>
      <c r="T44" s="18"/>
      <c r="U44" s="18"/>
      <c r="V44" s="49"/>
      <c r="W44" s="46">
        <f t="shared" ref="W44:W91" si="14">SUM(F44:M44)</f>
        <v>0.30000000000000004</v>
      </c>
      <c r="X44" s="18">
        <v>30</v>
      </c>
      <c r="Y44" s="102">
        <f t="shared" si="1"/>
        <v>1.0000000000000002</v>
      </c>
      <c r="Z44" s="19"/>
      <c r="AA44" s="20"/>
    </row>
    <row r="45" spans="1:27">
      <c r="A45" s="17" t="s">
        <v>2</v>
      </c>
      <c r="B45" s="18" t="s">
        <v>86</v>
      </c>
      <c r="C45" s="18">
        <v>3</v>
      </c>
      <c r="D45" s="18" t="s">
        <v>95</v>
      </c>
      <c r="E45" s="18" t="s">
        <v>96</v>
      </c>
      <c r="F45" s="17">
        <v>0.3</v>
      </c>
      <c r="G45" s="18">
        <v>0.5</v>
      </c>
      <c r="H45" s="18"/>
      <c r="I45" s="18"/>
      <c r="J45" s="18"/>
      <c r="K45" s="18"/>
      <c r="L45" s="18"/>
      <c r="M45" s="18"/>
      <c r="N45" s="18"/>
      <c r="O45" s="18"/>
      <c r="P45" s="18"/>
      <c r="Q45" s="18"/>
      <c r="R45" s="18"/>
      <c r="S45" s="18"/>
      <c r="T45" s="18"/>
      <c r="U45" s="18"/>
      <c r="V45" s="49"/>
      <c r="W45" s="46">
        <f t="shared" si="14"/>
        <v>0.8</v>
      </c>
      <c r="X45" s="18">
        <v>30</v>
      </c>
      <c r="Y45" s="102">
        <f t="shared" si="1"/>
        <v>2.666666666666667</v>
      </c>
      <c r="Z45" s="19"/>
      <c r="AA45" s="20"/>
    </row>
    <row r="46" spans="1:27">
      <c r="A46" s="17" t="s">
        <v>2</v>
      </c>
      <c r="B46" s="18" t="s">
        <v>86</v>
      </c>
      <c r="C46" s="18">
        <v>3</v>
      </c>
      <c r="D46" s="18" t="s">
        <v>97</v>
      </c>
      <c r="E46" s="18" t="s">
        <v>98</v>
      </c>
      <c r="F46" s="17">
        <v>0.6</v>
      </c>
      <c r="G46" s="18">
        <v>0.7</v>
      </c>
      <c r="H46" s="18"/>
      <c r="I46" s="18"/>
      <c r="J46" s="18"/>
      <c r="K46" s="18"/>
      <c r="L46" s="18"/>
      <c r="M46" s="18"/>
      <c r="N46" s="18"/>
      <c r="O46" s="18"/>
      <c r="P46" s="18"/>
      <c r="Q46" s="18"/>
      <c r="R46" s="18"/>
      <c r="S46" s="18"/>
      <c r="T46" s="18"/>
      <c r="U46" s="18"/>
      <c r="V46" s="49"/>
      <c r="W46" s="46">
        <f t="shared" si="14"/>
        <v>1.2999999999999998</v>
      </c>
      <c r="X46" s="18">
        <v>30</v>
      </c>
      <c r="Y46" s="102">
        <f t="shared" si="1"/>
        <v>4.333333333333333</v>
      </c>
      <c r="Z46" s="19"/>
      <c r="AA46" s="20"/>
    </row>
    <row r="47" spans="1:27">
      <c r="A47" s="17" t="s">
        <v>2</v>
      </c>
      <c r="B47" s="18" t="s">
        <v>99</v>
      </c>
      <c r="C47" s="18">
        <v>4</v>
      </c>
      <c r="D47" s="18" t="s">
        <v>91</v>
      </c>
      <c r="E47" s="18" t="s">
        <v>92</v>
      </c>
      <c r="F47" s="17"/>
      <c r="G47" s="18"/>
      <c r="H47" s="18"/>
      <c r="I47" s="18"/>
      <c r="J47" s="18"/>
      <c r="K47" s="18"/>
      <c r="L47" s="18"/>
      <c r="M47" s="18"/>
      <c r="N47" s="18"/>
      <c r="O47" s="18"/>
      <c r="P47" s="18"/>
      <c r="Q47" s="18"/>
      <c r="R47" s="18"/>
      <c r="S47" s="18"/>
      <c r="T47" s="18"/>
      <c r="U47" s="18"/>
      <c r="V47" s="49"/>
      <c r="W47" s="46">
        <f t="shared" si="14"/>
        <v>0</v>
      </c>
      <c r="X47" s="18">
        <v>30</v>
      </c>
      <c r="Y47" s="102">
        <f t="shared" si="1"/>
        <v>0</v>
      </c>
      <c r="Z47" s="19">
        <f t="shared" ref="Z47" si="15">AVERAGE(Y47:Y50)</f>
        <v>1.25</v>
      </c>
      <c r="AA47" s="20"/>
    </row>
    <row r="48" spans="1:27">
      <c r="A48" s="17" t="s">
        <v>2</v>
      </c>
      <c r="B48" s="18" t="s">
        <v>99</v>
      </c>
      <c r="C48" s="18">
        <v>4</v>
      </c>
      <c r="D48" s="18" t="s">
        <v>93</v>
      </c>
      <c r="E48" s="18" t="s">
        <v>94</v>
      </c>
      <c r="F48" s="17"/>
      <c r="G48" s="18"/>
      <c r="H48" s="18"/>
      <c r="I48" s="18"/>
      <c r="J48" s="18"/>
      <c r="K48" s="18"/>
      <c r="L48" s="18"/>
      <c r="M48" s="18"/>
      <c r="N48" s="18"/>
      <c r="O48" s="18"/>
      <c r="P48" s="18"/>
      <c r="Q48" s="18"/>
      <c r="R48" s="18"/>
      <c r="S48" s="18"/>
      <c r="T48" s="18"/>
      <c r="U48" s="18"/>
      <c r="V48" s="49"/>
      <c r="W48" s="46">
        <f t="shared" si="14"/>
        <v>0</v>
      </c>
      <c r="X48" s="18">
        <v>30</v>
      </c>
      <c r="Y48" s="102">
        <f t="shared" si="1"/>
        <v>0</v>
      </c>
      <c r="Z48" s="19"/>
      <c r="AA48" s="20"/>
    </row>
    <row r="49" spans="1:27">
      <c r="A49" s="17" t="s">
        <v>2</v>
      </c>
      <c r="B49" s="18" t="s">
        <v>86</v>
      </c>
      <c r="C49" s="18">
        <v>4</v>
      </c>
      <c r="D49" s="18" t="s">
        <v>96</v>
      </c>
      <c r="E49" s="18" t="s">
        <v>95</v>
      </c>
      <c r="F49" s="17">
        <v>0.8</v>
      </c>
      <c r="G49" s="18"/>
      <c r="H49" s="18"/>
      <c r="I49" s="18"/>
      <c r="J49" s="18"/>
      <c r="K49" s="18"/>
      <c r="L49" s="18"/>
      <c r="M49" s="18"/>
      <c r="N49" s="18"/>
      <c r="O49" s="18"/>
      <c r="P49" s="18"/>
      <c r="Q49" s="18"/>
      <c r="R49" s="18"/>
      <c r="S49" s="18"/>
      <c r="T49" s="18"/>
      <c r="U49" s="18"/>
      <c r="V49" s="49"/>
      <c r="W49" s="46">
        <f t="shared" si="14"/>
        <v>0.8</v>
      </c>
      <c r="X49" s="18">
        <v>30</v>
      </c>
      <c r="Y49" s="102">
        <f t="shared" si="1"/>
        <v>2.666666666666667</v>
      </c>
      <c r="Z49" s="19"/>
      <c r="AA49" s="20"/>
    </row>
    <row r="50" spans="1:27">
      <c r="A50" s="17" t="s">
        <v>2</v>
      </c>
      <c r="B50" s="18" t="s">
        <v>86</v>
      </c>
      <c r="C50" s="18">
        <v>4</v>
      </c>
      <c r="D50" s="18" t="s">
        <v>98</v>
      </c>
      <c r="E50" s="18" t="s">
        <v>97</v>
      </c>
      <c r="F50" s="17">
        <v>0.7</v>
      </c>
      <c r="G50" s="18"/>
      <c r="H50" s="18"/>
      <c r="I50" s="18"/>
      <c r="J50" s="18"/>
      <c r="K50" s="18"/>
      <c r="L50" s="18"/>
      <c r="M50" s="18"/>
      <c r="N50" s="18"/>
      <c r="O50" s="18"/>
      <c r="P50" s="18"/>
      <c r="Q50" s="18"/>
      <c r="R50" s="18"/>
      <c r="S50" s="18"/>
      <c r="T50" s="18"/>
      <c r="U50" s="18"/>
      <c r="V50" s="49"/>
      <c r="W50" s="46">
        <f t="shared" si="14"/>
        <v>0.7</v>
      </c>
      <c r="X50" s="18">
        <v>30</v>
      </c>
      <c r="Y50" s="102">
        <f t="shared" si="1"/>
        <v>2.333333333333333</v>
      </c>
      <c r="Z50" s="19"/>
      <c r="AA50" s="20"/>
    </row>
    <row r="51" spans="1:27">
      <c r="A51" s="17" t="s">
        <v>2</v>
      </c>
      <c r="B51" s="18" t="s">
        <v>89</v>
      </c>
      <c r="C51" s="18">
        <v>1</v>
      </c>
      <c r="D51" s="18" t="s">
        <v>91</v>
      </c>
      <c r="E51" s="18" t="s">
        <v>92</v>
      </c>
      <c r="F51" s="17">
        <v>0.1</v>
      </c>
      <c r="G51" s="18"/>
      <c r="H51" s="18"/>
      <c r="I51" s="18"/>
      <c r="J51" s="18"/>
      <c r="K51" s="18"/>
      <c r="L51" s="18"/>
      <c r="M51" s="18"/>
      <c r="N51" s="18"/>
      <c r="O51" s="18"/>
      <c r="P51" s="18"/>
      <c r="Q51" s="18"/>
      <c r="R51" s="18"/>
      <c r="S51" s="18"/>
      <c r="T51" s="18"/>
      <c r="U51" s="18"/>
      <c r="V51" s="49"/>
      <c r="W51" s="46">
        <f t="shared" si="14"/>
        <v>0.1</v>
      </c>
      <c r="X51" s="18">
        <v>30</v>
      </c>
      <c r="Y51" s="102">
        <f t="shared" si="1"/>
        <v>0.33333333333333337</v>
      </c>
      <c r="Z51" s="19">
        <f t="shared" ref="Z51" si="16">AVERAGE(Y51:Y54)</f>
        <v>3.25</v>
      </c>
      <c r="AA51" s="20">
        <f t="shared" ref="AA51" si="17">AVERAGE(Z51:Z66)</f>
        <v>6.645833333333333</v>
      </c>
    </row>
    <row r="52" spans="1:27">
      <c r="A52" s="17" t="s">
        <v>2</v>
      </c>
      <c r="B52" s="18" t="s">
        <v>89</v>
      </c>
      <c r="C52" s="18">
        <v>1</v>
      </c>
      <c r="D52" s="18" t="s">
        <v>93</v>
      </c>
      <c r="E52" s="18" t="s">
        <v>94</v>
      </c>
      <c r="F52" s="17">
        <v>0.1</v>
      </c>
      <c r="G52" s="18">
        <v>0.3</v>
      </c>
      <c r="H52" s="18">
        <v>0.2</v>
      </c>
      <c r="I52" s="18">
        <v>0.6</v>
      </c>
      <c r="J52" s="18">
        <v>0.2</v>
      </c>
      <c r="K52" s="18"/>
      <c r="L52" s="18"/>
      <c r="M52" s="18"/>
      <c r="N52" s="18"/>
      <c r="O52" s="18"/>
      <c r="P52" s="18"/>
      <c r="Q52" s="18"/>
      <c r="R52" s="18"/>
      <c r="S52" s="18"/>
      <c r="T52" s="18"/>
      <c r="U52" s="18"/>
      <c r="V52" s="49"/>
      <c r="W52" s="46">
        <f t="shared" si="14"/>
        <v>1.4000000000000001</v>
      </c>
      <c r="X52" s="18">
        <v>30</v>
      </c>
      <c r="Y52" s="102">
        <f t="shared" si="1"/>
        <v>4.666666666666667</v>
      </c>
      <c r="Z52" s="19"/>
      <c r="AA52" s="20"/>
    </row>
    <row r="53" spans="1:27">
      <c r="A53" s="17" t="s">
        <v>2</v>
      </c>
      <c r="B53" s="18" t="s">
        <v>89</v>
      </c>
      <c r="C53" s="18">
        <v>1</v>
      </c>
      <c r="D53" s="18" t="s">
        <v>96</v>
      </c>
      <c r="E53" s="18" t="s">
        <v>95</v>
      </c>
      <c r="F53" s="17">
        <v>0.4</v>
      </c>
      <c r="G53" s="18">
        <v>0.2</v>
      </c>
      <c r="H53" s="18">
        <v>0.5</v>
      </c>
      <c r="I53" s="18"/>
      <c r="J53" s="18"/>
      <c r="K53" s="18"/>
      <c r="L53" s="18"/>
      <c r="M53" s="18"/>
      <c r="N53" s="18"/>
      <c r="O53" s="18"/>
      <c r="P53" s="18"/>
      <c r="Q53" s="18"/>
      <c r="R53" s="18"/>
      <c r="S53" s="18"/>
      <c r="T53" s="18"/>
      <c r="U53" s="18"/>
      <c r="V53" s="49"/>
      <c r="W53" s="46">
        <f t="shared" si="14"/>
        <v>1.1000000000000001</v>
      </c>
      <c r="X53" s="18">
        <v>30</v>
      </c>
      <c r="Y53" s="102">
        <f t="shared" si="1"/>
        <v>3.6666666666666665</v>
      </c>
      <c r="Z53" s="19"/>
      <c r="AA53" s="20"/>
    </row>
    <row r="54" spans="1:27">
      <c r="A54" s="17" t="s">
        <v>2</v>
      </c>
      <c r="B54" s="18" t="s">
        <v>89</v>
      </c>
      <c r="C54" s="18">
        <v>1</v>
      </c>
      <c r="D54" s="18" t="s">
        <v>98</v>
      </c>
      <c r="E54" s="18" t="s">
        <v>97</v>
      </c>
      <c r="F54" s="17">
        <v>0.3</v>
      </c>
      <c r="G54" s="18">
        <v>0.5</v>
      </c>
      <c r="H54" s="18">
        <v>0.2</v>
      </c>
      <c r="I54" s="18">
        <v>0.3</v>
      </c>
      <c r="J54" s="18"/>
      <c r="K54" s="18"/>
      <c r="L54" s="18"/>
      <c r="M54" s="18"/>
      <c r="N54" s="18"/>
      <c r="O54" s="18"/>
      <c r="P54" s="18"/>
      <c r="Q54" s="18"/>
      <c r="R54" s="18"/>
      <c r="S54" s="18"/>
      <c r="T54" s="18"/>
      <c r="U54" s="18"/>
      <c r="V54" s="49"/>
      <c r="W54" s="46">
        <f t="shared" si="14"/>
        <v>1.3</v>
      </c>
      <c r="X54" s="18">
        <v>30</v>
      </c>
      <c r="Y54" s="102">
        <f t="shared" si="1"/>
        <v>4.3333333333333339</v>
      </c>
      <c r="Z54" s="19"/>
      <c r="AA54" s="20"/>
    </row>
    <row r="55" spans="1:27">
      <c r="A55" s="17" t="s">
        <v>2</v>
      </c>
      <c r="B55" s="18" t="s">
        <v>90</v>
      </c>
      <c r="C55" s="18">
        <v>2</v>
      </c>
      <c r="D55" s="18" t="s">
        <v>91</v>
      </c>
      <c r="E55" s="18" t="s">
        <v>92</v>
      </c>
      <c r="F55" s="17">
        <v>0.2</v>
      </c>
      <c r="G55" s="18"/>
      <c r="H55" s="18"/>
      <c r="I55" s="18"/>
      <c r="J55" s="18"/>
      <c r="K55" s="18"/>
      <c r="L55" s="18"/>
      <c r="M55" s="18"/>
      <c r="N55" s="18"/>
      <c r="O55" s="18"/>
      <c r="P55" s="18"/>
      <c r="Q55" s="18"/>
      <c r="R55" s="18"/>
      <c r="S55" s="18"/>
      <c r="T55" s="18"/>
      <c r="U55" s="18"/>
      <c r="V55" s="49"/>
      <c r="W55" s="46">
        <f t="shared" si="14"/>
        <v>0.2</v>
      </c>
      <c r="X55" s="18">
        <v>30</v>
      </c>
      <c r="Y55" s="102">
        <f t="shared" si="1"/>
        <v>0.66666666666666674</v>
      </c>
      <c r="Z55" s="19">
        <f t="shared" ref="Z55" si="18">AVERAGE(Y55:Y58)</f>
        <v>4.0833333333333339</v>
      </c>
      <c r="AA55" s="20"/>
    </row>
    <row r="56" spans="1:27">
      <c r="A56" s="17" t="s">
        <v>2</v>
      </c>
      <c r="B56" s="18" t="s">
        <v>90</v>
      </c>
      <c r="C56" s="18">
        <v>2</v>
      </c>
      <c r="D56" s="18" t="s">
        <v>93</v>
      </c>
      <c r="E56" s="18" t="s">
        <v>94</v>
      </c>
      <c r="F56" s="17">
        <v>0.3</v>
      </c>
      <c r="G56" s="18">
        <v>0.2</v>
      </c>
      <c r="H56" s="18">
        <v>0.3</v>
      </c>
      <c r="I56" s="18"/>
      <c r="J56" s="18"/>
      <c r="K56" s="18"/>
      <c r="L56" s="18"/>
      <c r="M56" s="18"/>
      <c r="N56" s="18"/>
      <c r="O56" s="18"/>
      <c r="P56" s="18"/>
      <c r="Q56" s="18"/>
      <c r="R56" s="18"/>
      <c r="S56" s="18"/>
      <c r="T56" s="18"/>
      <c r="U56" s="18"/>
      <c r="V56" s="49"/>
      <c r="W56" s="46">
        <f t="shared" si="14"/>
        <v>0.8</v>
      </c>
      <c r="X56" s="18">
        <v>30</v>
      </c>
      <c r="Y56" s="102">
        <f t="shared" si="1"/>
        <v>2.666666666666667</v>
      </c>
      <c r="Z56" s="19"/>
      <c r="AA56" s="20"/>
    </row>
    <row r="57" spans="1:27">
      <c r="A57" s="17" t="s">
        <v>2</v>
      </c>
      <c r="B57" s="18" t="s">
        <v>90</v>
      </c>
      <c r="C57" s="18">
        <v>2</v>
      </c>
      <c r="D57" s="18" t="s">
        <v>95</v>
      </c>
      <c r="E57" s="18" t="s">
        <v>96</v>
      </c>
      <c r="F57" s="17">
        <v>0.1</v>
      </c>
      <c r="G57" s="18">
        <v>0.8</v>
      </c>
      <c r="H57" s="18">
        <v>0.4</v>
      </c>
      <c r="I57" s="18"/>
      <c r="J57" s="18"/>
      <c r="K57" s="18"/>
      <c r="L57" s="18"/>
      <c r="M57" s="18"/>
      <c r="N57" s="18"/>
      <c r="O57" s="18"/>
      <c r="P57" s="18"/>
      <c r="Q57" s="18"/>
      <c r="R57" s="18"/>
      <c r="S57" s="18"/>
      <c r="T57" s="18"/>
      <c r="U57" s="18"/>
      <c r="V57" s="49"/>
      <c r="W57" s="46">
        <f t="shared" si="14"/>
        <v>1.3</v>
      </c>
      <c r="X57" s="18">
        <v>30</v>
      </c>
      <c r="Y57" s="102">
        <f t="shared" si="1"/>
        <v>4.3333333333333339</v>
      </c>
      <c r="Z57" s="19"/>
      <c r="AA57" s="20"/>
    </row>
    <row r="58" spans="1:27">
      <c r="A58" s="17" t="s">
        <v>2</v>
      </c>
      <c r="B58" s="18" t="s">
        <v>90</v>
      </c>
      <c r="C58" s="18">
        <v>2</v>
      </c>
      <c r="D58" s="18" t="s">
        <v>97</v>
      </c>
      <c r="E58" s="18" t="s">
        <v>98</v>
      </c>
      <c r="F58" s="17">
        <v>1.2</v>
      </c>
      <c r="G58" s="18">
        <v>0.2</v>
      </c>
      <c r="H58" s="18">
        <v>0.9</v>
      </c>
      <c r="I58" s="18">
        <v>0.3</v>
      </c>
      <c r="J58" s="18"/>
      <c r="K58" s="18"/>
      <c r="L58" s="18"/>
      <c r="M58" s="18"/>
      <c r="N58" s="18"/>
      <c r="O58" s="18"/>
      <c r="P58" s="18"/>
      <c r="Q58" s="18"/>
      <c r="R58" s="18"/>
      <c r="S58" s="18"/>
      <c r="T58" s="18"/>
      <c r="U58" s="18"/>
      <c r="V58" s="49"/>
      <c r="W58" s="46">
        <f t="shared" si="14"/>
        <v>2.5999999999999996</v>
      </c>
      <c r="X58" s="18">
        <v>30</v>
      </c>
      <c r="Y58" s="102">
        <f t="shared" si="1"/>
        <v>8.6666666666666661</v>
      </c>
      <c r="Z58" s="19"/>
      <c r="AA58" s="20"/>
    </row>
    <row r="59" spans="1:27">
      <c r="A59" s="17" t="s">
        <v>2</v>
      </c>
      <c r="B59" s="18" t="s">
        <v>90</v>
      </c>
      <c r="C59" s="18">
        <v>3</v>
      </c>
      <c r="D59" s="18" t="s">
        <v>92</v>
      </c>
      <c r="E59" s="18" t="s">
        <v>91</v>
      </c>
      <c r="F59" s="17">
        <v>1.2</v>
      </c>
      <c r="G59" s="18">
        <v>0.5</v>
      </c>
      <c r="H59" s="18">
        <v>0.3</v>
      </c>
      <c r="I59" s="18">
        <v>0.3</v>
      </c>
      <c r="J59" s="18">
        <v>1.4</v>
      </c>
      <c r="K59" s="18">
        <v>0.4</v>
      </c>
      <c r="L59" s="18">
        <v>0.5</v>
      </c>
      <c r="M59" s="18"/>
      <c r="N59" s="18"/>
      <c r="O59" s="18"/>
      <c r="P59" s="18"/>
      <c r="Q59" s="18"/>
      <c r="R59" s="18"/>
      <c r="S59" s="18"/>
      <c r="T59" s="18"/>
      <c r="U59" s="18"/>
      <c r="V59" s="49"/>
      <c r="W59" s="46">
        <f t="shared" si="14"/>
        <v>4.5999999999999996</v>
      </c>
      <c r="X59" s="18">
        <v>30</v>
      </c>
      <c r="Y59" s="102">
        <f t="shared" si="1"/>
        <v>15.333333333333332</v>
      </c>
      <c r="Z59" s="19">
        <f t="shared" ref="Z59" si="19">AVERAGE(Y59:Y62)</f>
        <v>14.333333333333332</v>
      </c>
      <c r="AA59" s="20"/>
    </row>
    <row r="60" spans="1:27">
      <c r="A60" s="17" t="s">
        <v>2</v>
      </c>
      <c r="B60" s="18" t="s">
        <v>90</v>
      </c>
      <c r="C60" s="18">
        <v>3</v>
      </c>
      <c r="D60" s="18" t="s">
        <v>94</v>
      </c>
      <c r="E60" s="18" t="s">
        <v>93</v>
      </c>
      <c r="F60" s="17">
        <v>0.8</v>
      </c>
      <c r="G60" s="18">
        <v>0.4</v>
      </c>
      <c r="H60" s="18">
        <v>0.3</v>
      </c>
      <c r="I60" s="18">
        <v>1</v>
      </c>
      <c r="J60" s="18">
        <v>0.2</v>
      </c>
      <c r="K60" s="18">
        <v>0.2</v>
      </c>
      <c r="L60" s="18">
        <v>1.3</v>
      </c>
      <c r="M60" s="18">
        <v>0.3</v>
      </c>
      <c r="N60" s="18"/>
      <c r="O60" s="18"/>
      <c r="P60" s="18"/>
      <c r="Q60" s="18"/>
      <c r="R60" s="18"/>
      <c r="S60" s="18"/>
      <c r="T60" s="18"/>
      <c r="U60" s="18"/>
      <c r="V60" s="49"/>
      <c r="W60" s="46">
        <f t="shared" si="14"/>
        <v>4.5</v>
      </c>
      <c r="X60" s="18">
        <v>30</v>
      </c>
      <c r="Y60" s="102">
        <f t="shared" si="1"/>
        <v>15</v>
      </c>
      <c r="Z60" s="19"/>
      <c r="AA60" s="20"/>
    </row>
    <row r="61" spans="1:27">
      <c r="A61" s="17" t="s">
        <v>2</v>
      </c>
      <c r="B61" s="18" t="s">
        <v>90</v>
      </c>
      <c r="C61" s="18">
        <v>3</v>
      </c>
      <c r="D61" s="18" t="s">
        <v>95</v>
      </c>
      <c r="E61" s="18" t="s">
        <v>96</v>
      </c>
      <c r="F61" s="17">
        <v>0.3</v>
      </c>
      <c r="G61" s="18">
        <v>0.8</v>
      </c>
      <c r="H61" s="18">
        <v>0.5</v>
      </c>
      <c r="I61" s="18">
        <v>0.3</v>
      </c>
      <c r="J61" s="18">
        <v>0.5</v>
      </c>
      <c r="K61" s="18">
        <v>0.9</v>
      </c>
      <c r="L61" s="18">
        <v>0.4</v>
      </c>
      <c r="M61" s="18"/>
      <c r="N61" s="18"/>
      <c r="O61" s="18"/>
      <c r="P61" s="18"/>
      <c r="Q61" s="18"/>
      <c r="R61" s="18"/>
      <c r="S61" s="18"/>
      <c r="T61" s="18"/>
      <c r="U61" s="18"/>
      <c r="V61" s="49"/>
      <c r="W61" s="46">
        <f t="shared" si="14"/>
        <v>3.7</v>
      </c>
      <c r="X61" s="18">
        <v>30</v>
      </c>
      <c r="Y61" s="102">
        <f t="shared" si="1"/>
        <v>12.333333333333334</v>
      </c>
      <c r="Z61" s="19"/>
      <c r="AA61" s="20"/>
    </row>
    <row r="62" spans="1:27">
      <c r="A62" s="17" t="s">
        <v>2</v>
      </c>
      <c r="B62" s="18" t="s">
        <v>90</v>
      </c>
      <c r="C62" s="18">
        <v>3</v>
      </c>
      <c r="D62" s="18" t="s">
        <v>98</v>
      </c>
      <c r="E62" s="18" t="s">
        <v>97</v>
      </c>
      <c r="F62" s="17">
        <v>0.5</v>
      </c>
      <c r="G62" s="18">
        <v>0.4</v>
      </c>
      <c r="H62" s="18">
        <v>0.7</v>
      </c>
      <c r="I62" s="18">
        <v>0.6</v>
      </c>
      <c r="J62" s="18">
        <v>0.6</v>
      </c>
      <c r="K62" s="18">
        <v>0.4</v>
      </c>
      <c r="L62" s="18">
        <v>0.9</v>
      </c>
      <c r="M62" s="18">
        <v>0.3</v>
      </c>
      <c r="N62" s="18"/>
      <c r="O62" s="18"/>
      <c r="P62" s="18"/>
      <c r="Q62" s="18"/>
      <c r="R62" s="18"/>
      <c r="S62" s="18"/>
      <c r="T62" s="18"/>
      <c r="U62" s="18"/>
      <c r="V62" s="49"/>
      <c r="W62" s="46">
        <f t="shared" si="14"/>
        <v>4.4000000000000004</v>
      </c>
      <c r="X62" s="18">
        <v>30</v>
      </c>
      <c r="Y62" s="102">
        <f t="shared" si="1"/>
        <v>14.666666666666666</v>
      </c>
      <c r="Z62" s="19"/>
      <c r="AA62" s="20"/>
    </row>
    <row r="63" spans="1:27">
      <c r="A63" s="17" t="s">
        <v>2</v>
      </c>
      <c r="B63" s="18" t="s">
        <v>90</v>
      </c>
      <c r="C63" s="18">
        <v>4</v>
      </c>
      <c r="D63" s="18" t="s">
        <v>92</v>
      </c>
      <c r="E63" s="18" t="s">
        <v>91</v>
      </c>
      <c r="F63" s="17">
        <v>0.7</v>
      </c>
      <c r="G63" s="18">
        <v>0.5</v>
      </c>
      <c r="H63" s="18"/>
      <c r="I63" s="18"/>
      <c r="J63" s="18"/>
      <c r="K63" s="18"/>
      <c r="L63" s="18"/>
      <c r="M63" s="18"/>
      <c r="N63" s="18"/>
      <c r="O63" s="18"/>
      <c r="P63" s="18"/>
      <c r="Q63" s="18"/>
      <c r="R63" s="18"/>
      <c r="S63" s="18"/>
      <c r="T63" s="18"/>
      <c r="U63" s="18"/>
      <c r="V63" s="49"/>
      <c r="W63" s="46">
        <f t="shared" si="14"/>
        <v>1.2</v>
      </c>
      <c r="X63" s="18">
        <v>30</v>
      </c>
      <c r="Y63" s="102">
        <f t="shared" si="1"/>
        <v>4</v>
      </c>
      <c r="Z63" s="19">
        <f t="shared" ref="Z63" si="20">AVERAGE(Y63:Y66)</f>
        <v>4.916666666666667</v>
      </c>
      <c r="AA63" s="20"/>
    </row>
    <row r="64" spans="1:27">
      <c r="A64" s="17" t="s">
        <v>2</v>
      </c>
      <c r="B64" s="18" t="s">
        <v>89</v>
      </c>
      <c r="C64" s="18">
        <v>4</v>
      </c>
      <c r="D64" s="18" t="s">
        <v>94</v>
      </c>
      <c r="E64" s="18" t="s">
        <v>93</v>
      </c>
      <c r="F64" s="17">
        <v>2.2000000000000002</v>
      </c>
      <c r="G64" s="18">
        <v>0.4</v>
      </c>
      <c r="H64" s="18">
        <v>0.1</v>
      </c>
      <c r="I64" s="18">
        <v>0.2</v>
      </c>
      <c r="J64" s="18">
        <v>0.5</v>
      </c>
      <c r="K64" s="18">
        <v>0.3</v>
      </c>
      <c r="L64" s="18"/>
      <c r="M64" s="18"/>
      <c r="N64" s="18"/>
      <c r="O64" s="18"/>
      <c r="P64" s="18"/>
      <c r="Q64" s="18"/>
      <c r="R64" s="18"/>
      <c r="S64" s="18"/>
      <c r="T64" s="18"/>
      <c r="U64" s="18"/>
      <c r="V64" s="49"/>
      <c r="W64" s="46">
        <f t="shared" si="14"/>
        <v>3.7</v>
      </c>
      <c r="X64" s="18">
        <v>30</v>
      </c>
      <c r="Y64" s="102">
        <f t="shared" si="1"/>
        <v>12.333333333333334</v>
      </c>
      <c r="Z64" s="19"/>
      <c r="AA64" s="20"/>
    </row>
    <row r="65" spans="1:27">
      <c r="A65" s="17" t="s">
        <v>2</v>
      </c>
      <c r="B65" s="18" t="s">
        <v>89</v>
      </c>
      <c r="C65" s="18">
        <v>4</v>
      </c>
      <c r="D65" s="18" t="s">
        <v>95</v>
      </c>
      <c r="E65" s="18" t="s">
        <v>96</v>
      </c>
      <c r="F65" s="17">
        <v>0.4</v>
      </c>
      <c r="G65" s="18"/>
      <c r="H65" s="18"/>
      <c r="I65" s="18"/>
      <c r="J65" s="18"/>
      <c r="K65" s="18"/>
      <c r="L65" s="18"/>
      <c r="M65" s="18"/>
      <c r="N65" s="18"/>
      <c r="O65" s="18"/>
      <c r="P65" s="18"/>
      <c r="Q65" s="18"/>
      <c r="R65" s="18"/>
      <c r="S65" s="18"/>
      <c r="T65" s="18"/>
      <c r="U65" s="18"/>
      <c r="V65" s="49"/>
      <c r="W65" s="46">
        <f t="shared" si="14"/>
        <v>0.4</v>
      </c>
      <c r="X65" s="18">
        <v>30</v>
      </c>
      <c r="Y65" s="102">
        <f t="shared" si="1"/>
        <v>1.3333333333333335</v>
      </c>
      <c r="Z65" s="19"/>
      <c r="AA65" s="20"/>
    </row>
    <row r="66" spans="1:27">
      <c r="A66" s="17" t="s">
        <v>2</v>
      </c>
      <c r="B66" s="18" t="s">
        <v>89</v>
      </c>
      <c r="C66" s="18">
        <v>4</v>
      </c>
      <c r="D66" s="18" t="s">
        <v>97</v>
      </c>
      <c r="E66" s="18" t="s">
        <v>98</v>
      </c>
      <c r="F66" s="17">
        <v>0.5</v>
      </c>
      <c r="G66" s="18">
        <v>0.1</v>
      </c>
      <c r="H66" s="18"/>
      <c r="I66" s="18"/>
      <c r="J66" s="18"/>
      <c r="K66" s="18"/>
      <c r="L66" s="18"/>
      <c r="M66" s="18"/>
      <c r="N66" s="18"/>
      <c r="O66" s="18"/>
      <c r="P66" s="18"/>
      <c r="Q66" s="18"/>
      <c r="R66" s="18"/>
      <c r="S66" s="18"/>
      <c r="T66" s="18"/>
      <c r="U66" s="18"/>
      <c r="V66" s="49"/>
      <c r="W66" s="46">
        <f t="shared" si="14"/>
        <v>0.6</v>
      </c>
      <c r="X66" s="18">
        <v>30</v>
      </c>
      <c r="Y66" s="102">
        <f t="shared" si="1"/>
        <v>2</v>
      </c>
      <c r="Z66" s="19"/>
      <c r="AA66" s="20"/>
    </row>
    <row r="67" spans="1:27">
      <c r="A67" s="17" t="s">
        <v>2</v>
      </c>
      <c r="B67" s="18" t="s">
        <v>35</v>
      </c>
      <c r="C67" s="18">
        <v>1</v>
      </c>
      <c r="D67" s="61" t="s">
        <v>29</v>
      </c>
      <c r="E67" s="61" t="s">
        <v>30</v>
      </c>
      <c r="F67" s="17"/>
      <c r="G67" s="18"/>
      <c r="H67" s="18"/>
      <c r="I67" s="18"/>
      <c r="J67" s="18"/>
      <c r="K67" s="18"/>
      <c r="L67" s="18"/>
      <c r="M67" s="18"/>
      <c r="N67" s="18"/>
      <c r="O67" s="18"/>
      <c r="P67" s="18"/>
      <c r="Q67" s="18"/>
      <c r="R67" s="18"/>
      <c r="S67" s="18"/>
      <c r="T67" s="18"/>
      <c r="U67" s="18"/>
      <c r="V67" s="49"/>
      <c r="W67" s="46">
        <f t="shared" ref="W67:W82" si="21">SUM(F67:M67)</f>
        <v>0</v>
      </c>
      <c r="X67" s="18">
        <v>30</v>
      </c>
      <c r="Y67" s="102">
        <f t="shared" ref="Y67:Y82" si="22">(W67/X67)*100</f>
        <v>0</v>
      </c>
      <c r="Z67" s="19">
        <f t="shared" ref="Z67" si="23">AVERAGE(Y67:Y70)</f>
        <v>3.25</v>
      </c>
      <c r="AA67" s="20">
        <f t="shared" ref="AA67" si="24">AVERAGE(Z67:Z82)</f>
        <v>4.8125000000000009</v>
      </c>
    </row>
    <row r="68" spans="1:27">
      <c r="A68" s="17" t="s">
        <v>2</v>
      </c>
      <c r="B68" s="18" t="s">
        <v>35</v>
      </c>
      <c r="C68" s="18">
        <v>1</v>
      </c>
      <c r="D68" s="61" t="s">
        <v>27</v>
      </c>
      <c r="E68" s="61" t="s">
        <v>28</v>
      </c>
      <c r="F68" s="17">
        <v>0.6</v>
      </c>
      <c r="G68" s="61">
        <v>0.3</v>
      </c>
      <c r="H68" s="18"/>
      <c r="I68" s="18"/>
      <c r="J68" s="18"/>
      <c r="K68" s="18"/>
      <c r="L68" s="18"/>
      <c r="M68" s="18"/>
      <c r="N68" s="18"/>
      <c r="O68" s="18"/>
      <c r="P68" s="18"/>
      <c r="Q68" s="18"/>
      <c r="R68" s="18"/>
      <c r="S68" s="18"/>
      <c r="T68" s="18"/>
      <c r="U68" s="18"/>
      <c r="V68" s="49"/>
      <c r="W68" s="46">
        <f t="shared" si="21"/>
        <v>0.89999999999999991</v>
      </c>
      <c r="X68" s="18">
        <v>30</v>
      </c>
      <c r="Y68" s="102">
        <f t="shared" si="22"/>
        <v>2.9999999999999996</v>
      </c>
      <c r="Z68" s="19"/>
      <c r="AA68" s="20"/>
    </row>
    <row r="69" spans="1:27">
      <c r="A69" s="17" t="s">
        <v>2</v>
      </c>
      <c r="B69" s="18" t="s">
        <v>34</v>
      </c>
      <c r="C69" s="18">
        <v>1</v>
      </c>
      <c r="D69" s="61" t="s">
        <v>25</v>
      </c>
      <c r="E69" s="61" t="s">
        <v>26</v>
      </c>
      <c r="F69" s="17">
        <v>0.3</v>
      </c>
      <c r="G69" s="61">
        <v>2.6</v>
      </c>
      <c r="H69" s="18"/>
      <c r="I69" s="18"/>
      <c r="J69" s="18"/>
      <c r="K69" s="18"/>
      <c r="L69" s="18"/>
      <c r="M69" s="18"/>
      <c r="N69" s="18"/>
      <c r="O69" s="18"/>
      <c r="P69" s="18"/>
      <c r="Q69" s="18"/>
      <c r="R69" s="18"/>
      <c r="S69" s="18"/>
      <c r="T69" s="18"/>
      <c r="U69" s="18"/>
      <c r="V69" s="49"/>
      <c r="W69" s="46">
        <f t="shared" si="21"/>
        <v>2.9</v>
      </c>
      <c r="X69" s="18">
        <v>30</v>
      </c>
      <c r="Y69" s="102">
        <f t="shared" si="22"/>
        <v>9.6666666666666661</v>
      </c>
      <c r="Z69" s="19"/>
      <c r="AA69" s="20"/>
    </row>
    <row r="70" spans="1:27">
      <c r="A70" s="17" t="s">
        <v>2</v>
      </c>
      <c r="B70" s="18" t="s">
        <v>34</v>
      </c>
      <c r="C70" s="18">
        <v>1</v>
      </c>
      <c r="D70" s="61" t="s">
        <v>23</v>
      </c>
      <c r="E70" s="61" t="s">
        <v>24</v>
      </c>
      <c r="F70" s="17">
        <v>0.1</v>
      </c>
      <c r="G70" s="18"/>
      <c r="H70" s="18"/>
      <c r="I70" s="18"/>
      <c r="J70" s="18"/>
      <c r="K70" s="18"/>
      <c r="L70" s="18"/>
      <c r="M70" s="18"/>
      <c r="N70" s="18"/>
      <c r="O70" s="18"/>
      <c r="P70" s="18"/>
      <c r="Q70" s="18"/>
      <c r="R70" s="18"/>
      <c r="S70" s="18"/>
      <c r="T70" s="18"/>
      <c r="U70" s="18"/>
      <c r="V70" s="49"/>
      <c r="W70" s="46">
        <f t="shared" si="21"/>
        <v>0.1</v>
      </c>
      <c r="X70" s="18">
        <v>30</v>
      </c>
      <c r="Y70" s="102">
        <f t="shared" si="22"/>
        <v>0.33333333333333337</v>
      </c>
      <c r="Z70" s="19"/>
      <c r="AA70" s="20"/>
    </row>
    <row r="71" spans="1:27">
      <c r="A71" s="17" t="s">
        <v>2</v>
      </c>
      <c r="B71" s="18" t="s">
        <v>34</v>
      </c>
      <c r="C71" s="18">
        <v>2</v>
      </c>
      <c r="D71" s="61" t="s">
        <v>23</v>
      </c>
      <c r="E71" s="61" t="s">
        <v>24</v>
      </c>
      <c r="F71" s="17">
        <v>2.4</v>
      </c>
      <c r="G71" s="18"/>
      <c r="H71" s="18"/>
      <c r="I71" s="18"/>
      <c r="J71" s="18"/>
      <c r="K71" s="18"/>
      <c r="L71" s="18"/>
      <c r="M71" s="18"/>
      <c r="N71" s="18"/>
      <c r="O71" s="18"/>
      <c r="P71" s="18"/>
      <c r="Q71" s="18"/>
      <c r="R71" s="18"/>
      <c r="S71" s="18"/>
      <c r="T71" s="18"/>
      <c r="U71" s="18"/>
      <c r="V71" s="49"/>
      <c r="W71" s="46">
        <f t="shared" si="21"/>
        <v>2.4</v>
      </c>
      <c r="X71" s="18">
        <v>30</v>
      </c>
      <c r="Y71" s="102">
        <f t="shared" si="22"/>
        <v>8</v>
      </c>
      <c r="Z71" s="19">
        <f t="shared" ref="Z71" si="25">AVERAGE(Y71:Y74)</f>
        <v>7.1666666666666661</v>
      </c>
      <c r="AA71" s="20"/>
    </row>
    <row r="72" spans="1:27">
      <c r="A72" s="17" t="s">
        <v>2</v>
      </c>
      <c r="B72" s="18" t="s">
        <v>34</v>
      </c>
      <c r="C72" s="18">
        <v>2</v>
      </c>
      <c r="D72" s="61" t="s">
        <v>25</v>
      </c>
      <c r="E72" s="61" t="s">
        <v>26</v>
      </c>
      <c r="F72" s="17">
        <v>0.4</v>
      </c>
      <c r="G72" s="18">
        <v>0.2</v>
      </c>
      <c r="H72" s="18"/>
      <c r="I72" s="18"/>
      <c r="J72" s="18"/>
      <c r="K72" s="18"/>
      <c r="L72" s="18"/>
      <c r="M72" s="18"/>
      <c r="N72" s="18"/>
      <c r="O72" s="18"/>
      <c r="P72" s="18"/>
      <c r="Q72" s="18"/>
      <c r="R72" s="18"/>
      <c r="S72" s="18"/>
      <c r="T72" s="18"/>
      <c r="U72" s="18"/>
      <c r="V72" s="49"/>
      <c r="W72" s="46">
        <f t="shared" si="21"/>
        <v>0.60000000000000009</v>
      </c>
      <c r="X72" s="18">
        <v>30</v>
      </c>
      <c r="Y72" s="102">
        <f t="shared" si="22"/>
        <v>2.0000000000000004</v>
      </c>
      <c r="Z72" s="19"/>
      <c r="AA72" s="20"/>
    </row>
    <row r="73" spans="1:27">
      <c r="A73" s="17" t="s">
        <v>2</v>
      </c>
      <c r="B73" s="18" t="s">
        <v>34</v>
      </c>
      <c r="C73" s="18">
        <v>2</v>
      </c>
      <c r="D73" s="61" t="s">
        <v>28</v>
      </c>
      <c r="E73" s="61" t="s">
        <v>27</v>
      </c>
      <c r="F73" s="17">
        <v>0.3</v>
      </c>
      <c r="G73" s="61">
        <v>1.3</v>
      </c>
      <c r="H73" s="61">
        <v>0.2</v>
      </c>
      <c r="I73" s="18"/>
      <c r="J73" s="18"/>
      <c r="K73" s="18"/>
      <c r="L73" s="18"/>
      <c r="M73" s="18"/>
      <c r="N73" s="18"/>
      <c r="O73" s="18"/>
      <c r="P73" s="18"/>
      <c r="Q73" s="18"/>
      <c r="R73" s="18"/>
      <c r="S73" s="18"/>
      <c r="T73" s="18"/>
      <c r="U73" s="18"/>
      <c r="V73" s="49"/>
      <c r="W73" s="46">
        <f t="shared" si="21"/>
        <v>1.8</v>
      </c>
      <c r="X73" s="18">
        <v>30</v>
      </c>
      <c r="Y73" s="102">
        <f t="shared" si="22"/>
        <v>6.0000000000000009</v>
      </c>
      <c r="Z73" s="19"/>
      <c r="AA73" s="20"/>
    </row>
    <row r="74" spans="1:27">
      <c r="A74" s="17" t="s">
        <v>2</v>
      </c>
      <c r="B74" s="18" t="s">
        <v>34</v>
      </c>
      <c r="C74" s="18">
        <v>2</v>
      </c>
      <c r="D74" s="61" t="s">
        <v>30</v>
      </c>
      <c r="E74" s="61" t="s">
        <v>29</v>
      </c>
      <c r="F74" s="17">
        <v>0.4</v>
      </c>
      <c r="G74" s="61">
        <v>3.4</v>
      </c>
      <c r="H74" s="18"/>
      <c r="I74" s="18"/>
      <c r="J74" s="18"/>
      <c r="K74" s="18"/>
      <c r="L74" s="18"/>
      <c r="M74" s="18"/>
      <c r="N74" s="18"/>
      <c r="O74" s="18"/>
      <c r="P74" s="18"/>
      <c r="Q74" s="18"/>
      <c r="R74" s="18"/>
      <c r="S74" s="18"/>
      <c r="T74" s="18"/>
      <c r="U74" s="18"/>
      <c r="V74" s="49"/>
      <c r="W74" s="46">
        <f t="shared" si="21"/>
        <v>3.8</v>
      </c>
      <c r="X74" s="18">
        <v>30</v>
      </c>
      <c r="Y74" s="102">
        <f t="shared" si="22"/>
        <v>12.666666666666664</v>
      </c>
      <c r="Z74" s="19"/>
      <c r="AA74" s="20"/>
    </row>
    <row r="75" spans="1:27">
      <c r="A75" s="17" t="s">
        <v>2</v>
      </c>
      <c r="B75" s="18" t="s">
        <v>34</v>
      </c>
      <c r="C75" s="18">
        <v>3</v>
      </c>
      <c r="D75" s="61" t="s">
        <v>29</v>
      </c>
      <c r="E75" s="61" t="s">
        <v>30</v>
      </c>
      <c r="F75" s="17">
        <v>0.3</v>
      </c>
      <c r="G75" s="61">
        <v>1.2</v>
      </c>
      <c r="H75" s="61">
        <v>1.5</v>
      </c>
      <c r="I75" s="18"/>
      <c r="J75" s="18"/>
      <c r="K75" s="18"/>
      <c r="L75" s="18"/>
      <c r="M75" s="18"/>
      <c r="N75" s="18"/>
      <c r="O75" s="18"/>
      <c r="P75" s="18"/>
      <c r="Q75" s="18"/>
      <c r="R75" s="18"/>
      <c r="S75" s="18"/>
      <c r="T75" s="18"/>
      <c r="U75" s="18"/>
      <c r="V75" s="49"/>
      <c r="W75" s="46">
        <f t="shared" si="21"/>
        <v>3</v>
      </c>
      <c r="X75" s="18">
        <v>30</v>
      </c>
      <c r="Y75" s="102">
        <f t="shared" si="22"/>
        <v>10</v>
      </c>
      <c r="Z75" s="19">
        <f t="shared" ref="Z75" si="26">AVERAGE(Y75:Y78)</f>
        <v>8.1666666666666679</v>
      </c>
      <c r="AA75" s="20"/>
    </row>
    <row r="76" spans="1:27">
      <c r="A76" s="17" t="s">
        <v>2</v>
      </c>
      <c r="B76" s="18" t="s">
        <v>34</v>
      </c>
      <c r="C76" s="18">
        <v>3</v>
      </c>
      <c r="D76" s="61" t="s">
        <v>27</v>
      </c>
      <c r="E76" s="61" t="s">
        <v>28</v>
      </c>
      <c r="F76" s="17">
        <v>1</v>
      </c>
      <c r="G76" s="61">
        <v>0.8</v>
      </c>
      <c r="H76" s="61">
        <v>0.3</v>
      </c>
      <c r="I76" s="18"/>
      <c r="J76" s="18"/>
      <c r="K76" s="18"/>
      <c r="L76" s="18"/>
      <c r="M76" s="18"/>
      <c r="N76" s="18"/>
      <c r="O76" s="18"/>
      <c r="P76" s="18"/>
      <c r="Q76" s="18"/>
      <c r="R76" s="18"/>
      <c r="S76" s="18"/>
      <c r="T76" s="18"/>
      <c r="U76" s="18"/>
      <c r="V76" s="49"/>
      <c r="W76" s="46">
        <f t="shared" si="21"/>
        <v>2.1</v>
      </c>
      <c r="X76" s="18">
        <v>30</v>
      </c>
      <c r="Y76" s="102">
        <f t="shared" si="22"/>
        <v>7.0000000000000009</v>
      </c>
      <c r="Z76" s="19"/>
      <c r="AA76" s="20"/>
    </row>
    <row r="77" spans="1:27">
      <c r="A77" s="17" t="s">
        <v>2</v>
      </c>
      <c r="B77" s="18" t="s">
        <v>34</v>
      </c>
      <c r="C77" s="18">
        <v>3</v>
      </c>
      <c r="D77" s="61" t="s">
        <v>26</v>
      </c>
      <c r="E77" s="61" t="s">
        <v>25</v>
      </c>
      <c r="F77" s="17">
        <v>0.3</v>
      </c>
      <c r="G77" s="61">
        <v>0.2</v>
      </c>
      <c r="H77" s="18"/>
      <c r="I77" s="18"/>
      <c r="J77" s="18"/>
      <c r="K77" s="18"/>
      <c r="L77" s="18"/>
      <c r="M77" s="18"/>
      <c r="N77" s="18"/>
      <c r="O77" s="18"/>
      <c r="P77" s="18"/>
      <c r="Q77" s="18"/>
      <c r="R77" s="18"/>
      <c r="S77" s="18"/>
      <c r="T77" s="18"/>
      <c r="U77" s="18"/>
      <c r="V77" s="49"/>
      <c r="W77" s="46">
        <f t="shared" si="21"/>
        <v>0.5</v>
      </c>
      <c r="X77" s="18">
        <v>30</v>
      </c>
      <c r="Y77" s="102">
        <f t="shared" si="22"/>
        <v>1.6666666666666667</v>
      </c>
      <c r="Z77" s="19"/>
      <c r="AA77" s="20"/>
    </row>
    <row r="78" spans="1:27">
      <c r="A78" s="17" t="s">
        <v>2</v>
      </c>
      <c r="B78" s="18" t="s">
        <v>34</v>
      </c>
      <c r="C78" s="18">
        <v>3</v>
      </c>
      <c r="D78" s="61" t="s">
        <v>24</v>
      </c>
      <c r="E78" s="61" t="s">
        <v>23</v>
      </c>
      <c r="F78" s="17">
        <v>4.2</v>
      </c>
      <c r="G78" s="18"/>
      <c r="H78" s="18"/>
      <c r="I78" s="18"/>
      <c r="J78" s="18"/>
      <c r="K78" s="18"/>
      <c r="L78" s="18"/>
      <c r="M78" s="18"/>
      <c r="N78" s="18"/>
      <c r="O78" s="18"/>
      <c r="P78" s="18"/>
      <c r="Q78" s="18"/>
      <c r="R78" s="18"/>
      <c r="S78" s="18"/>
      <c r="T78" s="18"/>
      <c r="U78" s="18"/>
      <c r="V78" s="49"/>
      <c r="W78" s="46">
        <f t="shared" si="21"/>
        <v>4.2</v>
      </c>
      <c r="X78" s="18">
        <v>30</v>
      </c>
      <c r="Y78" s="102">
        <f t="shared" si="22"/>
        <v>14.000000000000002</v>
      </c>
      <c r="Z78" s="19"/>
      <c r="AA78" s="20"/>
    </row>
    <row r="79" spans="1:27">
      <c r="A79" s="17" t="s">
        <v>2</v>
      </c>
      <c r="B79" s="18" t="s">
        <v>34</v>
      </c>
      <c r="C79" s="18">
        <v>4</v>
      </c>
      <c r="D79" s="61" t="s">
        <v>23</v>
      </c>
      <c r="E79" s="61" t="s">
        <v>24</v>
      </c>
      <c r="F79" s="17"/>
      <c r="G79" s="18"/>
      <c r="H79" s="18"/>
      <c r="I79" s="18"/>
      <c r="J79" s="18"/>
      <c r="K79" s="18"/>
      <c r="L79" s="18"/>
      <c r="M79" s="18"/>
      <c r="N79" s="18"/>
      <c r="O79" s="18"/>
      <c r="P79" s="18"/>
      <c r="Q79" s="18"/>
      <c r="R79" s="18"/>
      <c r="S79" s="18"/>
      <c r="T79" s="18"/>
      <c r="U79" s="18"/>
      <c r="V79" s="49"/>
      <c r="W79" s="46">
        <f t="shared" si="21"/>
        <v>0</v>
      </c>
      <c r="X79" s="18">
        <v>30</v>
      </c>
      <c r="Y79" s="102">
        <f t="shared" si="22"/>
        <v>0</v>
      </c>
      <c r="Z79" s="19">
        <f t="shared" ref="Z79" si="27">AVERAGE(Y79:Y82)</f>
        <v>0.66666666666666674</v>
      </c>
      <c r="AA79" s="20"/>
    </row>
    <row r="80" spans="1:27">
      <c r="A80" s="17" t="s">
        <v>2</v>
      </c>
      <c r="B80" s="18" t="s">
        <v>34</v>
      </c>
      <c r="C80" s="18">
        <v>4</v>
      </c>
      <c r="D80" s="61" t="s">
        <v>25</v>
      </c>
      <c r="E80" s="61" t="s">
        <v>26</v>
      </c>
      <c r="F80" s="17">
        <v>0.3</v>
      </c>
      <c r="G80" s="18"/>
      <c r="H80" s="18"/>
      <c r="I80" s="18"/>
      <c r="J80" s="18"/>
      <c r="K80" s="18"/>
      <c r="L80" s="18"/>
      <c r="M80" s="18"/>
      <c r="N80" s="18"/>
      <c r="O80" s="18"/>
      <c r="P80" s="18"/>
      <c r="Q80" s="18"/>
      <c r="R80" s="18"/>
      <c r="S80" s="18"/>
      <c r="T80" s="18"/>
      <c r="U80" s="18"/>
      <c r="V80" s="49"/>
      <c r="W80" s="46">
        <f t="shared" si="21"/>
        <v>0.3</v>
      </c>
      <c r="X80" s="18">
        <v>30</v>
      </c>
      <c r="Y80" s="102">
        <f t="shared" si="22"/>
        <v>1</v>
      </c>
      <c r="Z80" s="19"/>
      <c r="AA80" s="20"/>
    </row>
    <row r="81" spans="1:27">
      <c r="A81" s="17" t="s">
        <v>2</v>
      </c>
      <c r="B81" s="18" t="s">
        <v>34</v>
      </c>
      <c r="C81" s="18">
        <v>4</v>
      </c>
      <c r="D81" s="61" t="s">
        <v>28</v>
      </c>
      <c r="E81" s="61" t="s">
        <v>27</v>
      </c>
      <c r="F81" s="17">
        <v>0.2</v>
      </c>
      <c r="G81" s="18">
        <v>0.3</v>
      </c>
      <c r="H81" s="18"/>
      <c r="I81" s="18"/>
      <c r="J81" s="18"/>
      <c r="K81" s="18"/>
      <c r="L81" s="18"/>
      <c r="M81" s="18"/>
      <c r="N81" s="18"/>
      <c r="O81" s="18"/>
      <c r="P81" s="18"/>
      <c r="Q81" s="18"/>
      <c r="R81" s="18"/>
      <c r="S81" s="18"/>
      <c r="T81" s="18"/>
      <c r="U81" s="18"/>
      <c r="V81" s="49"/>
      <c r="W81" s="46">
        <f t="shared" si="21"/>
        <v>0.5</v>
      </c>
      <c r="X81" s="18">
        <v>30</v>
      </c>
      <c r="Y81" s="102">
        <f t="shared" si="22"/>
        <v>1.6666666666666667</v>
      </c>
      <c r="Z81" s="19"/>
      <c r="AA81" s="20"/>
    </row>
    <row r="82" spans="1:27">
      <c r="A82" s="17" t="s">
        <v>2</v>
      </c>
      <c r="B82" s="18" t="s">
        <v>34</v>
      </c>
      <c r="C82" s="18">
        <v>4</v>
      </c>
      <c r="D82" s="61" t="s">
        <v>29</v>
      </c>
      <c r="E82" s="61" t="s">
        <v>30</v>
      </c>
      <c r="F82" s="17"/>
      <c r="G82" s="18"/>
      <c r="H82" s="18"/>
      <c r="I82" s="18"/>
      <c r="J82" s="18"/>
      <c r="K82" s="18"/>
      <c r="L82" s="18"/>
      <c r="M82" s="18"/>
      <c r="N82" s="18"/>
      <c r="O82" s="18"/>
      <c r="P82" s="18"/>
      <c r="Q82" s="18"/>
      <c r="R82" s="18"/>
      <c r="S82" s="18"/>
      <c r="T82" s="18"/>
      <c r="U82" s="18"/>
      <c r="V82" s="49"/>
      <c r="W82" s="46">
        <f t="shared" si="21"/>
        <v>0</v>
      </c>
      <c r="X82" s="18">
        <v>30</v>
      </c>
      <c r="Y82" s="102">
        <f t="shared" si="22"/>
        <v>0</v>
      </c>
      <c r="Z82" s="19"/>
      <c r="AA82" s="20"/>
    </row>
    <row r="83" spans="1:27">
      <c r="A83" s="17" t="s">
        <v>2</v>
      </c>
      <c r="B83" s="18" t="s">
        <v>103</v>
      </c>
      <c r="C83" s="18">
        <v>1</v>
      </c>
      <c r="D83" s="18" t="s">
        <v>91</v>
      </c>
      <c r="E83" s="18" t="s">
        <v>92</v>
      </c>
      <c r="F83" s="17">
        <v>0.3</v>
      </c>
      <c r="G83" s="18"/>
      <c r="H83" s="18"/>
      <c r="I83" s="18"/>
      <c r="J83" s="18"/>
      <c r="K83" s="18"/>
      <c r="L83" s="18"/>
      <c r="M83" s="18"/>
      <c r="N83" s="18"/>
      <c r="O83" s="18"/>
      <c r="P83" s="18"/>
      <c r="Q83" s="18"/>
      <c r="R83" s="18"/>
      <c r="S83" s="18"/>
      <c r="T83" s="18"/>
      <c r="U83" s="18"/>
      <c r="V83" s="49"/>
      <c r="W83" s="46">
        <f t="shared" si="14"/>
        <v>0.3</v>
      </c>
      <c r="X83" s="18">
        <v>30</v>
      </c>
      <c r="Y83" s="102">
        <f t="shared" si="1"/>
        <v>1</v>
      </c>
      <c r="Z83" s="19">
        <f t="shared" ref="Z83" si="28">AVERAGE(Y83:Y86)</f>
        <v>4.083333333333333</v>
      </c>
      <c r="AA83" s="20">
        <f t="shared" ref="AA83" si="29">AVERAGE(Z83:Z98)</f>
        <v>5.208333333333333</v>
      </c>
    </row>
    <row r="84" spans="1:27">
      <c r="A84" s="17" t="s">
        <v>2</v>
      </c>
      <c r="B84" s="18" t="s">
        <v>103</v>
      </c>
      <c r="C84" s="18">
        <v>1</v>
      </c>
      <c r="D84" s="18" t="s">
        <v>93</v>
      </c>
      <c r="E84" s="18" t="s">
        <v>94</v>
      </c>
      <c r="F84" s="17">
        <v>0.7</v>
      </c>
      <c r="G84" s="18">
        <v>0.7</v>
      </c>
      <c r="H84" s="18">
        <v>0.3</v>
      </c>
      <c r="I84" s="18">
        <v>0.9</v>
      </c>
      <c r="J84" s="18">
        <v>0.5</v>
      </c>
      <c r="K84" s="18">
        <v>0.3</v>
      </c>
      <c r="L84" s="18"/>
      <c r="M84" s="18"/>
      <c r="N84" s="18"/>
      <c r="O84" s="18"/>
      <c r="P84" s="18"/>
      <c r="Q84" s="18"/>
      <c r="R84" s="18"/>
      <c r="S84" s="18"/>
      <c r="T84" s="18"/>
      <c r="U84" s="18"/>
      <c r="V84" s="49"/>
      <c r="W84" s="46">
        <f t="shared" si="14"/>
        <v>3.4</v>
      </c>
      <c r="X84" s="18">
        <v>30</v>
      </c>
      <c r="Y84" s="102">
        <f t="shared" ref="Y84:Y163" si="30">(W84/X84)*100</f>
        <v>11.333333333333332</v>
      </c>
      <c r="Z84" s="19"/>
      <c r="AA84" s="20"/>
    </row>
    <row r="85" spans="1:27">
      <c r="A85" s="17" t="s">
        <v>2</v>
      </c>
      <c r="B85" s="18" t="s">
        <v>103</v>
      </c>
      <c r="C85" s="18">
        <v>1</v>
      </c>
      <c r="D85" s="18" t="s">
        <v>96</v>
      </c>
      <c r="E85" s="18" t="s">
        <v>95</v>
      </c>
      <c r="F85" s="17">
        <v>0.2</v>
      </c>
      <c r="G85" s="18">
        <v>0.3</v>
      </c>
      <c r="H85" s="18">
        <v>0.1</v>
      </c>
      <c r="I85" s="18"/>
      <c r="J85" s="18"/>
      <c r="K85" s="18"/>
      <c r="L85" s="18"/>
      <c r="M85" s="18"/>
      <c r="N85" s="18"/>
      <c r="O85" s="18"/>
      <c r="P85" s="18"/>
      <c r="Q85" s="18"/>
      <c r="R85" s="18"/>
      <c r="S85" s="18"/>
      <c r="T85" s="18"/>
      <c r="U85" s="18"/>
      <c r="V85" s="49"/>
      <c r="W85" s="46">
        <f t="shared" si="14"/>
        <v>0.6</v>
      </c>
      <c r="X85" s="18">
        <v>30</v>
      </c>
      <c r="Y85" s="102">
        <f t="shared" si="30"/>
        <v>2</v>
      </c>
      <c r="Z85" s="19"/>
      <c r="AA85" s="20"/>
    </row>
    <row r="86" spans="1:27">
      <c r="A86" s="17" t="s">
        <v>2</v>
      </c>
      <c r="B86" s="18" t="s">
        <v>103</v>
      </c>
      <c r="C86" s="18">
        <v>1</v>
      </c>
      <c r="D86" s="18" t="s">
        <v>98</v>
      </c>
      <c r="E86" s="18" t="s">
        <v>97</v>
      </c>
      <c r="F86" s="17">
        <v>0.6</v>
      </c>
      <c r="G86" s="18"/>
      <c r="H86" s="18"/>
      <c r="I86" s="18"/>
      <c r="J86" s="18"/>
      <c r="K86" s="18"/>
      <c r="L86" s="18"/>
      <c r="M86" s="18"/>
      <c r="N86" s="18"/>
      <c r="O86" s="18"/>
      <c r="P86" s="18"/>
      <c r="Q86" s="18"/>
      <c r="R86" s="18"/>
      <c r="S86" s="18"/>
      <c r="T86" s="18"/>
      <c r="U86" s="18"/>
      <c r="V86" s="49"/>
      <c r="W86" s="46">
        <f t="shared" si="14"/>
        <v>0.6</v>
      </c>
      <c r="X86" s="18">
        <v>30</v>
      </c>
      <c r="Y86" s="102">
        <f t="shared" si="30"/>
        <v>2</v>
      </c>
      <c r="Z86" s="19"/>
      <c r="AA86" s="20"/>
    </row>
    <row r="87" spans="1:27">
      <c r="A87" s="17" t="s">
        <v>2</v>
      </c>
      <c r="B87" s="18" t="s">
        <v>104</v>
      </c>
      <c r="C87" s="18">
        <v>2</v>
      </c>
      <c r="D87" s="18" t="s">
        <v>91</v>
      </c>
      <c r="E87" s="18" t="s">
        <v>92</v>
      </c>
      <c r="F87" s="17">
        <v>0.9</v>
      </c>
      <c r="G87" s="18">
        <v>0.5</v>
      </c>
      <c r="H87" s="18">
        <v>0.3</v>
      </c>
      <c r="I87" s="18"/>
      <c r="J87" s="18"/>
      <c r="K87" s="18"/>
      <c r="L87" s="18"/>
      <c r="M87" s="18"/>
      <c r="N87" s="18"/>
      <c r="O87" s="18"/>
      <c r="P87" s="18"/>
      <c r="Q87" s="18"/>
      <c r="R87" s="18"/>
      <c r="S87" s="18"/>
      <c r="T87" s="18"/>
      <c r="U87" s="18"/>
      <c r="V87" s="49"/>
      <c r="W87" s="46">
        <f t="shared" si="14"/>
        <v>1.7</v>
      </c>
      <c r="X87" s="18">
        <v>30</v>
      </c>
      <c r="Y87" s="102">
        <f t="shared" si="30"/>
        <v>5.6666666666666661</v>
      </c>
      <c r="Z87" s="19">
        <f t="shared" ref="Z87" si="31">AVERAGE(Y87:Y90)</f>
        <v>5.333333333333333</v>
      </c>
      <c r="AA87" s="20"/>
    </row>
    <row r="88" spans="1:27">
      <c r="A88" s="17" t="s">
        <v>2</v>
      </c>
      <c r="B88" s="18" t="s">
        <v>104</v>
      </c>
      <c r="C88" s="18">
        <v>2</v>
      </c>
      <c r="D88" s="18" t="s">
        <v>93</v>
      </c>
      <c r="E88" s="18" t="s">
        <v>94</v>
      </c>
      <c r="F88" s="17">
        <v>0.2</v>
      </c>
      <c r="G88" s="18">
        <v>0.3</v>
      </c>
      <c r="H88" s="18">
        <v>0.3</v>
      </c>
      <c r="I88" s="18"/>
      <c r="J88" s="18"/>
      <c r="K88" s="18"/>
      <c r="L88" s="18"/>
      <c r="M88" s="18"/>
      <c r="N88" s="18"/>
      <c r="O88" s="18"/>
      <c r="P88" s="18"/>
      <c r="Q88" s="18"/>
      <c r="R88" s="18"/>
      <c r="S88" s="18"/>
      <c r="T88" s="18"/>
      <c r="U88" s="18"/>
      <c r="V88" s="49"/>
      <c r="W88" s="46">
        <f t="shared" si="14"/>
        <v>0.8</v>
      </c>
      <c r="X88" s="18">
        <v>30</v>
      </c>
      <c r="Y88" s="102">
        <f t="shared" si="30"/>
        <v>2.666666666666667</v>
      </c>
      <c r="Z88" s="19"/>
      <c r="AA88" s="20"/>
    </row>
    <row r="89" spans="1:27">
      <c r="A89" s="17" t="s">
        <v>2</v>
      </c>
      <c r="B89" s="18" t="s">
        <v>103</v>
      </c>
      <c r="C89" s="18">
        <v>2</v>
      </c>
      <c r="D89" s="18" t="s">
        <v>96</v>
      </c>
      <c r="E89" s="18" t="s">
        <v>95</v>
      </c>
      <c r="F89" s="17">
        <v>0.1</v>
      </c>
      <c r="G89" s="18">
        <v>0.1</v>
      </c>
      <c r="H89" s="18">
        <v>0.2</v>
      </c>
      <c r="I89" s="18">
        <v>0.6</v>
      </c>
      <c r="J89" s="18">
        <v>0.2</v>
      </c>
      <c r="K89" s="18"/>
      <c r="L89" s="18"/>
      <c r="M89" s="18"/>
      <c r="N89" s="18"/>
      <c r="O89" s="18"/>
      <c r="P89" s="18"/>
      <c r="Q89" s="18"/>
      <c r="R89" s="18"/>
      <c r="S89" s="18"/>
      <c r="T89" s="18"/>
      <c r="U89" s="18"/>
      <c r="V89" s="49"/>
      <c r="W89" s="46">
        <f t="shared" si="14"/>
        <v>1.2</v>
      </c>
      <c r="X89" s="18">
        <v>30</v>
      </c>
      <c r="Y89" s="102">
        <f t="shared" si="30"/>
        <v>4</v>
      </c>
      <c r="Z89" s="19"/>
      <c r="AA89" s="20"/>
    </row>
    <row r="90" spans="1:27">
      <c r="A90" s="17" t="s">
        <v>2</v>
      </c>
      <c r="B90" s="18" t="s">
        <v>103</v>
      </c>
      <c r="C90" s="18">
        <v>2</v>
      </c>
      <c r="D90" s="18" t="s">
        <v>98</v>
      </c>
      <c r="E90" s="18" t="s">
        <v>97</v>
      </c>
      <c r="F90" s="17">
        <v>0.4</v>
      </c>
      <c r="G90" s="18">
        <v>1.1000000000000001</v>
      </c>
      <c r="H90" s="18">
        <v>0.3</v>
      </c>
      <c r="I90" s="18">
        <v>0.2</v>
      </c>
      <c r="J90" s="18">
        <v>0.4</v>
      </c>
      <c r="K90" s="18">
        <v>0.3</v>
      </c>
      <c r="L90" s="18"/>
      <c r="M90" s="18"/>
      <c r="N90" s="18"/>
      <c r="O90" s="18"/>
      <c r="P90" s="18"/>
      <c r="Q90" s="18"/>
      <c r="R90" s="18"/>
      <c r="S90" s="18"/>
      <c r="T90" s="18"/>
      <c r="U90" s="18"/>
      <c r="V90" s="49"/>
      <c r="W90" s="46">
        <f t="shared" si="14"/>
        <v>2.6999999999999997</v>
      </c>
      <c r="X90" s="18">
        <v>30</v>
      </c>
      <c r="Y90" s="102">
        <f t="shared" si="30"/>
        <v>9</v>
      </c>
      <c r="Z90" s="19"/>
      <c r="AA90" s="20"/>
    </row>
    <row r="91" spans="1:27">
      <c r="A91" s="17" t="s">
        <v>2</v>
      </c>
      <c r="B91" s="18" t="s">
        <v>103</v>
      </c>
      <c r="C91" s="18">
        <v>3</v>
      </c>
      <c r="D91" s="18" t="s">
        <v>91</v>
      </c>
      <c r="E91" s="18" t="s">
        <v>97</v>
      </c>
      <c r="F91" s="17">
        <v>0.2</v>
      </c>
      <c r="G91" s="18">
        <v>0.1</v>
      </c>
      <c r="H91" s="18"/>
      <c r="I91" s="18"/>
      <c r="J91" s="18"/>
      <c r="K91" s="18"/>
      <c r="L91" s="18"/>
      <c r="M91" s="18"/>
      <c r="N91" s="18"/>
      <c r="O91" s="18"/>
      <c r="P91" s="18"/>
      <c r="Q91" s="18"/>
      <c r="R91" s="18"/>
      <c r="S91" s="18"/>
      <c r="T91" s="18"/>
      <c r="U91" s="18"/>
      <c r="V91" s="49"/>
      <c r="W91" s="46">
        <f t="shared" si="14"/>
        <v>0.30000000000000004</v>
      </c>
      <c r="X91" s="18">
        <v>30</v>
      </c>
      <c r="Y91" s="102">
        <f t="shared" si="30"/>
        <v>1.0000000000000002</v>
      </c>
      <c r="Z91" s="19">
        <f t="shared" ref="Z91" si="32">AVERAGE(Y91:Y94)</f>
        <v>2.5</v>
      </c>
      <c r="AA91" s="20"/>
    </row>
    <row r="92" spans="1:27">
      <c r="A92" s="17" t="s">
        <v>2</v>
      </c>
      <c r="B92" s="18" t="s">
        <v>103</v>
      </c>
      <c r="C92" s="18">
        <v>3</v>
      </c>
      <c r="D92" s="18" t="s">
        <v>108</v>
      </c>
      <c r="E92" s="18" t="s">
        <v>107</v>
      </c>
      <c r="F92" s="17">
        <v>0.2</v>
      </c>
      <c r="G92" s="18"/>
      <c r="H92" s="18"/>
      <c r="I92" s="18"/>
      <c r="J92" s="18"/>
      <c r="K92" s="18"/>
      <c r="L92" s="18"/>
      <c r="M92" s="18"/>
      <c r="N92" s="18"/>
      <c r="O92" s="18"/>
      <c r="P92" s="18"/>
      <c r="Q92" s="18"/>
      <c r="R92" s="18"/>
      <c r="S92" s="18"/>
      <c r="T92" s="18"/>
      <c r="U92" s="18"/>
      <c r="V92" s="49"/>
      <c r="W92" s="46">
        <f t="shared" ref="W92:W144" si="33">SUM(F92:M92)</f>
        <v>0.2</v>
      </c>
      <c r="X92" s="18">
        <v>30</v>
      </c>
      <c r="Y92" s="102">
        <f t="shared" si="30"/>
        <v>0.66666666666666674</v>
      </c>
      <c r="Z92" s="19"/>
      <c r="AA92" s="20"/>
    </row>
    <row r="93" spans="1:27">
      <c r="A93" s="17" t="s">
        <v>2</v>
      </c>
      <c r="B93" s="18" t="s">
        <v>103</v>
      </c>
      <c r="C93" s="18">
        <v>3</v>
      </c>
      <c r="D93" s="18" t="s">
        <v>106</v>
      </c>
      <c r="E93" s="18" t="s">
        <v>105</v>
      </c>
      <c r="F93" s="17">
        <v>0.6</v>
      </c>
      <c r="G93" s="18"/>
      <c r="H93" s="18"/>
      <c r="I93" s="18"/>
      <c r="J93" s="18"/>
      <c r="K93" s="18"/>
      <c r="L93" s="18"/>
      <c r="M93" s="18"/>
      <c r="N93" s="18"/>
      <c r="O93" s="18"/>
      <c r="P93" s="18"/>
      <c r="Q93" s="18"/>
      <c r="R93" s="18"/>
      <c r="S93" s="18"/>
      <c r="T93" s="18"/>
      <c r="U93" s="18"/>
      <c r="V93" s="49"/>
      <c r="W93" s="46">
        <f t="shared" si="33"/>
        <v>0.6</v>
      </c>
      <c r="X93" s="18">
        <v>30</v>
      </c>
      <c r="Y93" s="102">
        <f t="shared" si="30"/>
        <v>2</v>
      </c>
      <c r="Z93" s="19"/>
      <c r="AA93" s="20"/>
    </row>
    <row r="94" spans="1:27">
      <c r="A94" s="17" t="s">
        <v>2</v>
      </c>
      <c r="B94" s="18" t="s">
        <v>103</v>
      </c>
      <c r="C94" s="18">
        <v>3</v>
      </c>
      <c r="D94" s="18" t="s">
        <v>98</v>
      </c>
      <c r="E94" s="18" t="s">
        <v>92</v>
      </c>
      <c r="F94" s="17">
        <v>1</v>
      </c>
      <c r="G94" s="18">
        <v>0.4</v>
      </c>
      <c r="H94" s="18">
        <v>0.3</v>
      </c>
      <c r="I94" s="18">
        <v>0.2</v>
      </c>
      <c r="J94" s="18"/>
      <c r="K94" s="18"/>
      <c r="L94" s="18"/>
      <c r="M94" s="18"/>
      <c r="N94" s="18"/>
      <c r="O94" s="18"/>
      <c r="P94" s="18"/>
      <c r="Q94" s="18"/>
      <c r="R94" s="18"/>
      <c r="S94" s="18"/>
      <c r="T94" s="18"/>
      <c r="U94" s="18"/>
      <c r="V94" s="49"/>
      <c r="W94" s="46">
        <f t="shared" si="33"/>
        <v>1.9</v>
      </c>
      <c r="X94" s="18">
        <v>30</v>
      </c>
      <c r="Y94" s="102">
        <f t="shared" si="30"/>
        <v>6.3333333333333321</v>
      </c>
      <c r="Z94" s="19"/>
      <c r="AA94" s="20"/>
    </row>
    <row r="95" spans="1:27">
      <c r="A95" s="17" t="s">
        <v>2</v>
      </c>
      <c r="B95" s="18" t="s">
        <v>104</v>
      </c>
      <c r="C95" s="18">
        <v>4</v>
      </c>
      <c r="D95" s="18" t="s">
        <v>91</v>
      </c>
      <c r="E95" s="18" t="s">
        <v>97</v>
      </c>
      <c r="F95" s="17">
        <v>1.1000000000000001</v>
      </c>
      <c r="G95" s="18">
        <v>0.2</v>
      </c>
      <c r="H95" s="18"/>
      <c r="I95" s="18"/>
      <c r="J95" s="18"/>
      <c r="K95" s="18"/>
      <c r="L95" s="18"/>
      <c r="M95" s="18"/>
      <c r="N95" s="18"/>
      <c r="O95" s="18"/>
      <c r="P95" s="18"/>
      <c r="Q95" s="18"/>
      <c r="R95" s="18"/>
      <c r="S95" s="18"/>
      <c r="T95" s="18"/>
      <c r="U95" s="18"/>
      <c r="V95" s="49"/>
      <c r="W95" s="46">
        <f t="shared" si="33"/>
        <v>1.3</v>
      </c>
      <c r="X95" s="18">
        <v>30</v>
      </c>
      <c r="Y95" s="102">
        <f t="shared" si="30"/>
        <v>4.3333333333333339</v>
      </c>
      <c r="Z95" s="19">
        <f t="shared" ref="Z95" si="34">AVERAGE(Y95:Y98)</f>
        <v>8.9166666666666661</v>
      </c>
      <c r="AA95" s="20"/>
    </row>
    <row r="96" spans="1:27">
      <c r="A96" s="17" t="s">
        <v>2</v>
      </c>
      <c r="B96" s="18" t="s">
        <v>103</v>
      </c>
      <c r="C96" s="18">
        <v>4</v>
      </c>
      <c r="D96" s="18" t="s">
        <v>108</v>
      </c>
      <c r="E96" s="18" t="s">
        <v>107</v>
      </c>
      <c r="F96" s="17">
        <v>2.2999999999999998</v>
      </c>
      <c r="G96" s="18">
        <v>0.2</v>
      </c>
      <c r="H96" s="18">
        <v>0.3</v>
      </c>
      <c r="I96" s="18">
        <v>1.4</v>
      </c>
      <c r="J96" s="18">
        <v>0.5</v>
      </c>
      <c r="K96" s="18"/>
      <c r="L96" s="18"/>
      <c r="M96" s="18"/>
      <c r="N96" s="18"/>
      <c r="O96" s="18"/>
      <c r="P96" s="18"/>
      <c r="Q96" s="18"/>
      <c r="R96" s="18"/>
      <c r="S96" s="18"/>
      <c r="T96" s="18"/>
      <c r="U96" s="18"/>
      <c r="V96" s="49"/>
      <c r="W96" s="46">
        <f t="shared" si="33"/>
        <v>4.6999999999999993</v>
      </c>
      <c r="X96" s="18">
        <v>30</v>
      </c>
      <c r="Y96" s="102">
        <f t="shared" si="30"/>
        <v>15.666666666666664</v>
      </c>
      <c r="Z96" s="19"/>
      <c r="AA96" s="20"/>
    </row>
    <row r="97" spans="1:27">
      <c r="A97" s="17" t="s">
        <v>2</v>
      </c>
      <c r="B97" s="18" t="s">
        <v>104</v>
      </c>
      <c r="C97" s="18">
        <v>4</v>
      </c>
      <c r="D97" s="18" t="s">
        <v>106</v>
      </c>
      <c r="E97" s="18" t="s">
        <v>105</v>
      </c>
      <c r="F97" s="17">
        <v>0.2</v>
      </c>
      <c r="G97" s="18">
        <v>0.1</v>
      </c>
      <c r="H97" s="18">
        <v>0.4</v>
      </c>
      <c r="I97" s="18">
        <v>0.9</v>
      </c>
      <c r="J97" s="18">
        <v>0.2</v>
      </c>
      <c r="K97" s="18"/>
      <c r="L97" s="18"/>
      <c r="M97" s="18"/>
      <c r="N97" s="18"/>
      <c r="O97" s="18"/>
      <c r="P97" s="18"/>
      <c r="Q97" s="18"/>
      <c r="R97" s="18"/>
      <c r="S97" s="18"/>
      <c r="T97" s="18"/>
      <c r="U97" s="18"/>
      <c r="V97" s="49"/>
      <c r="W97" s="46">
        <f t="shared" si="33"/>
        <v>1.8</v>
      </c>
      <c r="X97" s="18">
        <v>30</v>
      </c>
      <c r="Y97" s="102">
        <f t="shared" si="30"/>
        <v>6.0000000000000009</v>
      </c>
      <c r="Z97" s="19"/>
      <c r="AA97" s="20"/>
    </row>
    <row r="98" spans="1:27">
      <c r="A98" s="17" t="s">
        <v>2</v>
      </c>
      <c r="B98" s="18" t="s">
        <v>103</v>
      </c>
      <c r="C98" s="18">
        <v>4</v>
      </c>
      <c r="D98" s="18" t="s">
        <v>98</v>
      </c>
      <c r="E98" s="18" t="s">
        <v>92</v>
      </c>
      <c r="F98" s="17">
        <v>1.4</v>
      </c>
      <c r="G98" s="18">
        <v>0.7</v>
      </c>
      <c r="H98" s="18">
        <v>0.2</v>
      </c>
      <c r="I98" s="18">
        <v>0.6</v>
      </c>
      <c r="J98" s="18"/>
      <c r="K98" s="18"/>
      <c r="L98" s="18"/>
      <c r="M98" s="18"/>
      <c r="N98" s="18"/>
      <c r="O98" s="18"/>
      <c r="P98" s="18"/>
      <c r="Q98" s="18"/>
      <c r="R98" s="18"/>
      <c r="S98" s="18"/>
      <c r="T98" s="18"/>
      <c r="U98" s="18"/>
      <c r="V98" s="49"/>
      <c r="W98" s="46">
        <f t="shared" si="33"/>
        <v>2.9</v>
      </c>
      <c r="X98" s="18">
        <v>30</v>
      </c>
      <c r="Y98" s="102">
        <f t="shared" si="30"/>
        <v>9.6666666666666661</v>
      </c>
      <c r="Z98" s="19"/>
      <c r="AA98" s="20"/>
    </row>
    <row r="99" spans="1:27">
      <c r="A99" s="17" t="s">
        <v>2</v>
      </c>
      <c r="B99" s="18" t="s">
        <v>101</v>
      </c>
      <c r="C99" s="18">
        <v>1</v>
      </c>
      <c r="D99" s="18" t="s">
        <v>92</v>
      </c>
      <c r="E99" s="18" t="s">
        <v>91</v>
      </c>
      <c r="F99" s="17">
        <v>0.2</v>
      </c>
      <c r="G99" s="18">
        <v>0.7</v>
      </c>
      <c r="H99" s="18"/>
      <c r="I99" s="18"/>
      <c r="J99" s="18"/>
      <c r="K99" s="18"/>
      <c r="L99" s="18"/>
      <c r="M99" s="18"/>
      <c r="N99" s="18"/>
      <c r="O99" s="18"/>
      <c r="P99" s="18"/>
      <c r="Q99" s="18"/>
      <c r="R99" s="18"/>
      <c r="S99" s="18"/>
      <c r="T99" s="18"/>
      <c r="U99" s="18"/>
      <c r="V99" s="49"/>
      <c r="W99" s="46">
        <f t="shared" si="33"/>
        <v>0.89999999999999991</v>
      </c>
      <c r="X99" s="18">
        <v>30</v>
      </c>
      <c r="Y99" s="102">
        <f t="shared" si="30"/>
        <v>2.9999999999999996</v>
      </c>
      <c r="Z99" s="19">
        <f t="shared" ref="Z99" si="35">AVERAGE(Y99:Y102)</f>
        <v>3.7499999999999996</v>
      </c>
      <c r="AA99" s="20">
        <f>AVERAGE(Z99:Z114)</f>
        <v>6.2847222222222232</v>
      </c>
    </row>
    <row r="100" spans="1:27">
      <c r="A100" s="17" t="s">
        <v>2</v>
      </c>
      <c r="B100" s="18" t="s">
        <v>101</v>
      </c>
      <c r="C100" s="18">
        <v>1</v>
      </c>
      <c r="D100" s="18" t="s">
        <v>93</v>
      </c>
      <c r="E100" s="18" t="s">
        <v>94</v>
      </c>
      <c r="F100" s="17"/>
      <c r="G100" s="18"/>
      <c r="H100" s="18"/>
      <c r="I100" s="18"/>
      <c r="J100" s="18"/>
      <c r="K100" s="18"/>
      <c r="L100" s="18"/>
      <c r="M100" s="18"/>
      <c r="N100" s="18"/>
      <c r="O100" s="18"/>
      <c r="P100" s="18"/>
      <c r="Q100" s="18"/>
      <c r="R100" s="18"/>
      <c r="S100" s="18"/>
      <c r="T100" s="18"/>
      <c r="U100" s="18"/>
      <c r="V100" s="49"/>
      <c r="W100" s="46">
        <f t="shared" si="33"/>
        <v>0</v>
      </c>
      <c r="X100" s="18">
        <v>30</v>
      </c>
      <c r="Y100" s="102">
        <f t="shared" si="30"/>
        <v>0</v>
      </c>
      <c r="Z100" s="19"/>
      <c r="AA100" s="20"/>
    </row>
    <row r="101" spans="1:27">
      <c r="A101" s="17" t="s">
        <v>2</v>
      </c>
      <c r="B101" s="18" t="s">
        <v>102</v>
      </c>
      <c r="C101" s="18">
        <v>1</v>
      </c>
      <c r="D101" s="18" t="s">
        <v>95</v>
      </c>
      <c r="E101" s="18" t="s">
        <v>96</v>
      </c>
      <c r="F101" s="17">
        <v>0.3</v>
      </c>
      <c r="G101" s="18">
        <v>3.3</v>
      </c>
      <c r="H101" s="18"/>
      <c r="I101" s="18"/>
      <c r="J101" s="18"/>
      <c r="K101" s="18"/>
      <c r="L101" s="18"/>
      <c r="M101" s="18"/>
      <c r="N101" s="18"/>
      <c r="O101" s="18"/>
      <c r="P101" s="18"/>
      <c r="Q101" s="18"/>
      <c r="R101" s="18"/>
      <c r="S101" s="18"/>
      <c r="T101" s="18"/>
      <c r="U101" s="18"/>
      <c r="V101" s="49"/>
      <c r="W101" s="46">
        <f t="shared" si="33"/>
        <v>3.5999999999999996</v>
      </c>
      <c r="X101" s="18">
        <v>30</v>
      </c>
      <c r="Y101" s="102">
        <f t="shared" si="30"/>
        <v>11.999999999999998</v>
      </c>
      <c r="Z101" s="19"/>
      <c r="AA101" s="20"/>
    </row>
    <row r="102" spans="1:27">
      <c r="A102" s="17" t="s">
        <v>2</v>
      </c>
      <c r="B102" s="18" t="s">
        <v>102</v>
      </c>
      <c r="C102" s="18">
        <v>1</v>
      </c>
      <c r="D102" s="18" t="s">
        <v>97</v>
      </c>
      <c r="E102" s="18" t="s">
        <v>98</v>
      </c>
      <c r="F102" s="17"/>
      <c r="G102" s="18"/>
      <c r="H102" s="18"/>
      <c r="I102" s="18"/>
      <c r="J102" s="18"/>
      <c r="K102" s="18"/>
      <c r="L102" s="18"/>
      <c r="M102" s="18"/>
      <c r="N102" s="18"/>
      <c r="O102" s="18"/>
      <c r="P102" s="18"/>
      <c r="Q102" s="18"/>
      <c r="R102" s="18"/>
      <c r="S102" s="18"/>
      <c r="T102" s="18"/>
      <c r="U102" s="18"/>
      <c r="V102" s="49"/>
      <c r="W102" s="46">
        <f t="shared" si="33"/>
        <v>0</v>
      </c>
      <c r="X102" s="18">
        <v>30</v>
      </c>
      <c r="Y102" s="102">
        <f t="shared" si="30"/>
        <v>0</v>
      </c>
      <c r="Z102" s="19"/>
      <c r="AA102" s="20"/>
    </row>
    <row r="103" spans="1:27">
      <c r="A103" s="17" t="s">
        <v>2</v>
      </c>
      <c r="B103" s="18" t="s">
        <v>102</v>
      </c>
      <c r="C103" s="18">
        <v>2</v>
      </c>
      <c r="D103" s="18" t="s">
        <v>105</v>
      </c>
      <c r="E103" s="18" t="s">
        <v>106</v>
      </c>
      <c r="F103" s="17">
        <v>0.6</v>
      </c>
      <c r="G103" s="18">
        <v>0.1</v>
      </c>
      <c r="H103" s="18">
        <v>0.2</v>
      </c>
      <c r="I103" s="18">
        <v>0.2</v>
      </c>
      <c r="J103" s="18">
        <v>0.5</v>
      </c>
      <c r="K103" s="18">
        <v>1.1000000000000001</v>
      </c>
      <c r="L103" s="18"/>
      <c r="M103" s="18"/>
      <c r="N103" s="18"/>
      <c r="O103" s="18"/>
      <c r="P103" s="18"/>
      <c r="Q103" s="18"/>
      <c r="R103" s="18"/>
      <c r="S103" s="18"/>
      <c r="T103" s="18"/>
      <c r="U103" s="18"/>
      <c r="V103" s="49"/>
      <c r="W103" s="46">
        <f t="shared" si="33"/>
        <v>2.7</v>
      </c>
      <c r="X103" s="18">
        <v>30</v>
      </c>
      <c r="Y103" s="102">
        <f t="shared" si="30"/>
        <v>9.0000000000000018</v>
      </c>
      <c r="Z103" s="19">
        <f t="shared" ref="Z103" si="36">AVERAGE(Y103:Y106)</f>
        <v>7.9166666666666679</v>
      </c>
      <c r="AA103" s="20"/>
    </row>
    <row r="104" spans="1:27">
      <c r="A104" s="17" t="s">
        <v>2</v>
      </c>
      <c r="B104" s="18" t="s">
        <v>101</v>
      </c>
      <c r="C104" s="18">
        <v>2</v>
      </c>
      <c r="D104" s="18" t="s">
        <v>92</v>
      </c>
      <c r="E104" s="18" t="s">
        <v>98</v>
      </c>
      <c r="F104" s="17">
        <v>0.3</v>
      </c>
      <c r="G104" s="18">
        <v>0.2</v>
      </c>
      <c r="H104" s="18">
        <v>0.6</v>
      </c>
      <c r="I104" s="18">
        <v>0.6</v>
      </c>
      <c r="J104" s="18"/>
      <c r="K104" s="18"/>
      <c r="L104" s="18"/>
      <c r="M104" s="18"/>
      <c r="N104" s="18"/>
      <c r="O104" s="18"/>
      <c r="P104" s="18"/>
      <c r="Q104" s="18"/>
      <c r="R104" s="18"/>
      <c r="S104" s="18"/>
      <c r="T104" s="18"/>
      <c r="U104" s="18"/>
      <c r="V104" s="49"/>
      <c r="W104" s="46">
        <f t="shared" si="33"/>
        <v>1.7000000000000002</v>
      </c>
      <c r="X104" s="18">
        <v>30</v>
      </c>
      <c r="Y104" s="102">
        <f t="shared" si="30"/>
        <v>5.666666666666667</v>
      </c>
      <c r="Z104" s="19"/>
      <c r="AA104" s="20"/>
    </row>
    <row r="105" spans="1:27">
      <c r="A105" s="17" t="s">
        <v>2</v>
      </c>
      <c r="B105" s="18" t="s">
        <v>102</v>
      </c>
      <c r="C105" s="18">
        <v>2</v>
      </c>
      <c r="D105" s="18" t="s">
        <v>97</v>
      </c>
      <c r="E105" s="18" t="s">
        <v>91</v>
      </c>
      <c r="F105" s="17">
        <v>0.8</v>
      </c>
      <c r="G105" s="18">
        <v>1.9</v>
      </c>
      <c r="H105" s="18"/>
      <c r="I105" s="18"/>
      <c r="J105" s="18"/>
      <c r="K105" s="18"/>
      <c r="L105" s="18"/>
      <c r="M105" s="18"/>
      <c r="N105" s="18"/>
      <c r="O105" s="18"/>
      <c r="P105" s="18"/>
      <c r="Q105" s="18"/>
      <c r="R105" s="18"/>
      <c r="S105" s="18"/>
      <c r="T105" s="18"/>
      <c r="U105" s="18"/>
      <c r="V105" s="49"/>
      <c r="W105" s="46">
        <f t="shared" si="33"/>
        <v>2.7</v>
      </c>
      <c r="X105" s="18">
        <v>30</v>
      </c>
      <c r="Y105" s="102">
        <f t="shared" si="30"/>
        <v>9.0000000000000018</v>
      </c>
      <c r="Z105" s="19"/>
      <c r="AA105" s="20"/>
    </row>
    <row r="106" spans="1:27">
      <c r="A106" s="17" t="s">
        <v>2</v>
      </c>
      <c r="B106" s="18" t="s">
        <v>101</v>
      </c>
      <c r="C106" s="18">
        <v>2</v>
      </c>
      <c r="D106" s="18" t="s">
        <v>107</v>
      </c>
      <c r="E106" s="18" t="s">
        <v>108</v>
      </c>
      <c r="F106" s="17">
        <v>0.3</v>
      </c>
      <c r="G106" s="18">
        <v>0.2</v>
      </c>
      <c r="H106" s="18">
        <v>0.4</v>
      </c>
      <c r="I106" s="18">
        <v>1</v>
      </c>
      <c r="J106" s="18">
        <v>0.3</v>
      </c>
      <c r="K106" s="18">
        <v>0.2</v>
      </c>
      <c r="L106" s="18"/>
      <c r="M106" s="18"/>
      <c r="N106" s="18"/>
      <c r="O106" s="18"/>
      <c r="P106" s="18"/>
      <c r="Q106" s="18"/>
      <c r="R106" s="18"/>
      <c r="S106" s="18"/>
      <c r="T106" s="18"/>
      <c r="U106" s="18"/>
      <c r="V106" s="49"/>
      <c r="W106" s="46">
        <f t="shared" si="33"/>
        <v>2.4</v>
      </c>
      <c r="X106" s="18">
        <v>30</v>
      </c>
      <c r="Y106" s="102">
        <f t="shared" si="30"/>
        <v>8</v>
      </c>
      <c r="Z106" s="19"/>
      <c r="AA106" s="20"/>
    </row>
    <row r="107" spans="1:27">
      <c r="A107" s="17" t="s">
        <v>2</v>
      </c>
      <c r="B107" s="18" t="s">
        <v>102</v>
      </c>
      <c r="C107" s="18">
        <v>3</v>
      </c>
      <c r="D107" s="18" t="s">
        <v>92</v>
      </c>
      <c r="E107" s="18" t="s">
        <v>91</v>
      </c>
      <c r="F107" s="17">
        <v>0.6</v>
      </c>
      <c r="G107" s="18">
        <v>0.3</v>
      </c>
      <c r="H107" s="18">
        <v>0.3</v>
      </c>
      <c r="I107" s="18">
        <v>0.4</v>
      </c>
      <c r="J107" s="18">
        <v>1</v>
      </c>
      <c r="K107" s="18">
        <v>0.9</v>
      </c>
      <c r="L107" s="18">
        <v>0.3</v>
      </c>
      <c r="M107" s="18"/>
      <c r="N107" s="18"/>
      <c r="O107" s="18"/>
      <c r="P107" s="18"/>
      <c r="Q107" s="18"/>
      <c r="R107" s="18"/>
      <c r="S107" s="18"/>
      <c r="T107" s="18"/>
      <c r="U107" s="18"/>
      <c r="V107" s="49"/>
      <c r="W107" s="46">
        <f t="shared" si="33"/>
        <v>3.8</v>
      </c>
      <c r="X107" s="18">
        <v>30</v>
      </c>
      <c r="Y107" s="102">
        <f t="shared" si="30"/>
        <v>12.666666666666664</v>
      </c>
      <c r="Z107" s="19">
        <f t="shared" ref="Z107" si="37">AVERAGE(Y107:Y110)</f>
        <v>6.9166666666666661</v>
      </c>
      <c r="AA107" s="20"/>
    </row>
    <row r="108" spans="1:27">
      <c r="A108" s="17" t="s">
        <v>2</v>
      </c>
      <c r="B108" s="18" t="s">
        <v>102</v>
      </c>
      <c r="C108" s="18">
        <v>3</v>
      </c>
      <c r="D108" s="18" t="s">
        <v>93</v>
      </c>
      <c r="E108" s="18" t="s">
        <v>94</v>
      </c>
      <c r="F108" s="17">
        <v>0.4</v>
      </c>
      <c r="G108" s="18">
        <v>0.3</v>
      </c>
      <c r="H108" s="18"/>
      <c r="I108" s="18"/>
      <c r="J108" s="18"/>
      <c r="K108" s="18"/>
      <c r="L108" s="18"/>
      <c r="M108" s="18"/>
      <c r="N108" s="18"/>
      <c r="O108" s="18"/>
      <c r="P108" s="18"/>
      <c r="Q108" s="18"/>
      <c r="R108" s="18"/>
      <c r="S108" s="18"/>
      <c r="T108" s="18"/>
      <c r="U108" s="18"/>
      <c r="V108" s="49"/>
      <c r="W108" s="46">
        <f t="shared" si="33"/>
        <v>0.7</v>
      </c>
      <c r="X108" s="18">
        <v>30</v>
      </c>
      <c r="Y108" s="102">
        <f t="shared" si="30"/>
        <v>2.333333333333333</v>
      </c>
      <c r="Z108" s="19"/>
      <c r="AA108" s="20"/>
    </row>
    <row r="109" spans="1:27">
      <c r="A109" s="17" t="s">
        <v>2</v>
      </c>
      <c r="B109" s="18" t="s">
        <v>101</v>
      </c>
      <c r="C109" s="18">
        <v>3</v>
      </c>
      <c r="D109" s="18" t="s">
        <v>95</v>
      </c>
      <c r="E109" s="18" t="s">
        <v>96</v>
      </c>
      <c r="F109" s="17">
        <v>0.6</v>
      </c>
      <c r="G109" s="18">
        <v>0.4</v>
      </c>
      <c r="H109" s="18">
        <v>0.2</v>
      </c>
      <c r="I109" s="18">
        <v>0.7</v>
      </c>
      <c r="J109" s="18">
        <v>0.1</v>
      </c>
      <c r="K109" s="18">
        <v>0.3</v>
      </c>
      <c r="L109" s="18">
        <v>0.2</v>
      </c>
      <c r="M109" s="18"/>
      <c r="N109" s="18"/>
      <c r="O109" s="18"/>
      <c r="P109" s="18"/>
      <c r="Q109" s="18"/>
      <c r="R109" s="18"/>
      <c r="S109" s="18"/>
      <c r="T109" s="18"/>
      <c r="U109" s="18"/>
      <c r="V109" s="49"/>
      <c r="W109" s="46">
        <f t="shared" si="33"/>
        <v>2.5</v>
      </c>
      <c r="X109" s="18">
        <v>30</v>
      </c>
      <c r="Y109" s="102">
        <f t="shared" si="30"/>
        <v>8.3333333333333321</v>
      </c>
      <c r="Z109" s="19"/>
      <c r="AA109" s="20"/>
    </row>
    <row r="110" spans="1:27">
      <c r="A110" s="17" t="s">
        <v>2</v>
      </c>
      <c r="B110" s="18" t="s">
        <v>101</v>
      </c>
      <c r="C110" s="18">
        <v>3</v>
      </c>
      <c r="D110" s="18" t="s">
        <v>97</v>
      </c>
      <c r="E110" s="18" t="s">
        <v>98</v>
      </c>
      <c r="F110" s="17">
        <v>0.3</v>
      </c>
      <c r="G110" s="18">
        <v>0.3</v>
      </c>
      <c r="H110" s="18">
        <v>0.4</v>
      </c>
      <c r="I110" s="18">
        <v>0.2</v>
      </c>
      <c r="J110" s="18">
        <v>0.1</v>
      </c>
      <c r="K110" s="18"/>
      <c r="L110" s="18"/>
      <c r="M110" s="18"/>
      <c r="N110" s="18"/>
      <c r="O110" s="18"/>
      <c r="P110" s="18"/>
      <c r="Q110" s="18"/>
      <c r="R110" s="18"/>
      <c r="S110" s="18"/>
      <c r="T110" s="18"/>
      <c r="U110" s="18"/>
      <c r="V110" s="49"/>
      <c r="W110" s="46">
        <f t="shared" si="33"/>
        <v>1.3</v>
      </c>
      <c r="X110" s="18">
        <v>30</v>
      </c>
      <c r="Y110" s="102">
        <f t="shared" si="30"/>
        <v>4.3333333333333339</v>
      </c>
      <c r="Z110" s="19"/>
      <c r="AA110" s="20"/>
    </row>
    <row r="111" spans="1:27">
      <c r="A111" s="17" t="s">
        <v>2</v>
      </c>
      <c r="B111" s="18" t="s">
        <v>102</v>
      </c>
      <c r="C111" s="18">
        <v>4</v>
      </c>
      <c r="D111" s="61" t="s">
        <v>23</v>
      </c>
      <c r="E111" s="61" t="s">
        <v>24</v>
      </c>
      <c r="F111" s="17">
        <v>1.1000000000000001</v>
      </c>
      <c r="G111" s="61">
        <v>0.5</v>
      </c>
      <c r="H111" s="61">
        <v>0.3</v>
      </c>
      <c r="I111" s="18"/>
      <c r="J111" s="18"/>
      <c r="K111" s="18"/>
      <c r="L111" s="18"/>
      <c r="M111" s="18"/>
      <c r="N111" s="18"/>
      <c r="O111" s="18"/>
      <c r="P111" s="18"/>
      <c r="Q111" s="18"/>
      <c r="R111" s="18"/>
      <c r="S111" s="18"/>
      <c r="T111" s="18"/>
      <c r="U111" s="18"/>
      <c r="V111" s="49"/>
      <c r="W111" s="46">
        <f t="shared" ref="W111:W126" si="38">SUM(F111:M111)</f>
        <v>1.9000000000000001</v>
      </c>
      <c r="X111" s="18">
        <v>30</v>
      </c>
      <c r="Y111" s="102">
        <f t="shared" ref="Y111:Y126" si="39">(W111/X111)*100</f>
        <v>6.3333333333333339</v>
      </c>
      <c r="Z111" s="19">
        <f>AVERAGE(Y111:Y113)</f>
        <v>6.5555555555555562</v>
      </c>
      <c r="AA111" s="20"/>
    </row>
    <row r="112" spans="1:27">
      <c r="A112" s="17" t="s">
        <v>2</v>
      </c>
      <c r="B112" s="18" t="s">
        <v>102</v>
      </c>
      <c r="C112" s="18">
        <v>4</v>
      </c>
      <c r="D112" s="61" t="s">
        <v>25</v>
      </c>
      <c r="E112" s="61" t="s">
        <v>26</v>
      </c>
      <c r="F112" s="17">
        <v>0.9</v>
      </c>
      <c r="G112" s="61">
        <v>0.2</v>
      </c>
      <c r="H112" s="61">
        <v>0.5</v>
      </c>
      <c r="I112" s="18"/>
      <c r="J112" s="18"/>
      <c r="K112" s="18"/>
      <c r="L112" s="18"/>
      <c r="M112" s="18"/>
      <c r="N112" s="18"/>
      <c r="O112" s="18"/>
      <c r="P112" s="18"/>
      <c r="Q112" s="18"/>
      <c r="R112" s="18"/>
      <c r="S112" s="18"/>
      <c r="T112" s="18"/>
      <c r="U112" s="18"/>
      <c r="V112" s="49"/>
      <c r="W112" s="46">
        <f t="shared" si="38"/>
        <v>1.6</v>
      </c>
      <c r="X112" s="18">
        <v>30</v>
      </c>
      <c r="Y112" s="102">
        <f t="shared" si="39"/>
        <v>5.3333333333333339</v>
      </c>
      <c r="Z112" s="19"/>
      <c r="AA112" s="20"/>
    </row>
    <row r="113" spans="1:27">
      <c r="A113" s="17" t="s">
        <v>2</v>
      </c>
      <c r="B113" s="18" t="s">
        <v>101</v>
      </c>
      <c r="C113" s="18">
        <v>4</v>
      </c>
      <c r="D113" s="61" t="s">
        <v>27</v>
      </c>
      <c r="E113" s="61" t="s">
        <v>28</v>
      </c>
      <c r="F113" s="17">
        <v>0.1</v>
      </c>
      <c r="G113" s="61">
        <v>0.2</v>
      </c>
      <c r="H113" s="61">
        <v>1.4</v>
      </c>
      <c r="I113" s="61">
        <v>0.2</v>
      </c>
      <c r="J113" s="61">
        <v>0.3</v>
      </c>
      <c r="K113" s="61">
        <v>0.2</v>
      </c>
      <c r="L113" s="18"/>
      <c r="M113" s="18"/>
      <c r="N113" s="18"/>
      <c r="O113" s="18"/>
      <c r="P113" s="18"/>
      <c r="Q113" s="18"/>
      <c r="R113" s="18"/>
      <c r="S113" s="18"/>
      <c r="T113" s="18"/>
      <c r="U113" s="18"/>
      <c r="V113" s="49"/>
      <c r="W113" s="46">
        <f t="shared" si="38"/>
        <v>2.4</v>
      </c>
      <c r="X113" s="18">
        <v>30</v>
      </c>
      <c r="Y113" s="102">
        <f t="shared" si="39"/>
        <v>8</v>
      </c>
      <c r="Z113" s="19"/>
      <c r="AA113" s="20"/>
    </row>
    <row r="114" spans="1:27">
      <c r="A114" s="17" t="s">
        <v>2</v>
      </c>
      <c r="B114" s="18" t="s">
        <v>101</v>
      </c>
      <c r="C114" s="18">
        <v>4</v>
      </c>
      <c r="D114" s="61" t="s">
        <v>29</v>
      </c>
      <c r="E114" s="61" t="s">
        <v>30</v>
      </c>
      <c r="F114" s="17">
        <v>0.2</v>
      </c>
      <c r="G114" s="61">
        <v>0.3</v>
      </c>
      <c r="H114" s="61">
        <v>0.6</v>
      </c>
      <c r="I114" s="61">
        <v>0.2</v>
      </c>
      <c r="J114" s="61">
        <v>0.3</v>
      </c>
      <c r="K114" s="61">
        <v>0.5</v>
      </c>
      <c r="L114" s="18"/>
      <c r="M114" s="18"/>
      <c r="N114" s="18"/>
      <c r="O114" s="18"/>
      <c r="P114" s="18"/>
      <c r="Q114" s="18"/>
      <c r="R114" s="18"/>
      <c r="S114" s="18"/>
      <c r="T114" s="18"/>
      <c r="U114" s="18"/>
      <c r="V114" s="49"/>
      <c r="W114" s="46">
        <f t="shared" si="38"/>
        <v>2.1</v>
      </c>
      <c r="X114" s="18">
        <v>30</v>
      </c>
      <c r="Y114" s="102">
        <f t="shared" si="39"/>
        <v>7.0000000000000009</v>
      </c>
      <c r="Z114" s="19"/>
      <c r="AA114" s="20"/>
    </row>
    <row r="115" spans="1:27">
      <c r="A115" s="17" t="s">
        <v>2</v>
      </c>
      <c r="B115" s="61" t="s">
        <v>39</v>
      </c>
      <c r="C115" s="18">
        <v>1</v>
      </c>
      <c r="D115" s="61" t="s">
        <v>41</v>
      </c>
      <c r="E115" s="61" t="s">
        <v>42</v>
      </c>
      <c r="F115" s="17"/>
      <c r="G115" s="61"/>
      <c r="H115" s="61"/>
      <c r="I115" s="61"/>
      <c r="J115" s="61"/>
      <c r="K115" s="61"/>
      <c r="L115" s="18"/>
      <c r="M115" s="18"/>
      <c r="N115" s="18"/>
      <c r="O115" s="18"/>
      <c r="P115" s="18"/>
      <c r="Q115" s="18"/>
      <c r="R115" s="18"/>
      <c r="S115" s="18"/>
      <c r="T115" s="18"/>
      <c r="U115" s="18"/>
      <c r="V115" s="49"/>
      <c r="W115" s="46">
        <f t="shared" si="38"/>
        <v>0</v>
      </c>
      <c r="X115" s="18">
        <v>30</v>
      </c>
      <c r="Y115" s="102">
        <f t="shared" si="39"/>
        <v>0</v>
      </c>
      <c r="Z115" s="19">
        <f t="shared" ref="Z115" si="40">AVERAGE(Y115:Y118)</f>
        <v>3.25</v>
      </c>
      <c r="AA115" s="20">
        <f>AVERAGE(Z115:Z130)</f>
        <v>4.8680555555555562</v>
      </c>
    </row>
    <row r="116" spans="1:27">
      <c r="A116" s="17" t="s">
        <v>2</v>
      </c>
      <c r="B116" s="61" t="s">
        <v>39</v>
      </c>
      <c r="C116" s="18">
        <v>1</v>
      </c>
      <c r="D116" s="61" t="s">
        <v>43</v>
      </c>
      <c r="E116" s="61" t="s">
        <v>44</v>
      </c>
      <c r="F116" s="17">
        <v>0.6</v>
      </c>
      <c r="G116" s="61">
        <v>0.3</v>
      </c>
      <c r="H116" s="61"/>
      <c r="I116" s="61"/>
      <c r="J116" s="61"/>
      <c r="K116" s="61"/>
      <c r="L116" s="18"/>
      <c r="M116" s="18"/>
      <c r="N116" s="18"/>
      <c r="O116" s="18"/>
      <c r="P116" s="18"/>
      <c r="Q116" s="18"/>
      <c r="R116" s="18"/>
      <c r="S116" s="18"/>
      <c r="T116" s="18"/>
      <c r="U116" s="18"/>
      <c r="V116" s="49"/>
      <c r="W116" s="46">
        <f t="shared" si="38"/>
        <v>0.89999999999999991</v>
      </c>
      <c r="X116" s="18">
        <v>30</v>
      </c>
      <c r="Y116" s="102">
        <f t="shared" si="39"/>
        <v>2.9999999999999996</v>
      </c>
      <c r="Z116" s="19"/>
      <c r="AA116" s="20"/>
    </row>
    <row r="117" spans="1:27">
      <c r="A117" s="17" t="s">
        <v>2</v>
      </c>
      <c r="B117" s="61" t="s">
        <v>37</v>
      </c>
      <c r="C117" s="18">
        <v>1</v>
      </c>
      <c r="D117" s="61" t="s">
        <v>45</v>
      </c>
      <c r="E117" s="61" t="s">
        <v>46</v>
      </c>
      <c r="F117" s="17">
        <v>0.3</v>
      </c>
      <c r="G117" s="61">
        <v>2.6</v>
      </c>
      <c r="H117" s="61"/>
      <c r="I117" s="61"/>
      <c r="J117" s="61"/>
      <c r="K117" s="61"/>
      <c r="L117" s="18"/>
      <c r="M117" s="18"/>
      <c r="N117" s="18"/>
      <c r="O117" s="18"/>
      <c r="P117" s="18"/>
      <c r="Q117" s="18"/>
      <c r="R117" s="18"/>
      <c r="S117" s="18"/>
      <c r="T117" s="18"/>
      <c r="U117" s="18"/>
      <c r="V117" s="49"/>
      <c r="W117" s="46">
        <f t="shared" si="38"/>
        <v>2.9</v>
      </c>
      <c r="X117" s="18">
        <v>30</v>
      </c>
      <c r="Y117" s="102">
        <f t="shared" si="39"/>
        <v>9.6666666666666661</v>
      </c>
      <c r="Z117" s="19"/>
      <c r="AA117" s="20"/>
    </row>
    <row r="118" spans="1:27">
      <c r="A118" s="17" t="s">
        <v>2</v>
      </c>
      <c r="B118" s="61" t="s">
        <v>37</v>
      </c>
      <c r="C118" s="18">
        <v>1</v>
      </c>
      <c r="D118" s="61" t="s">
        <v>47</v>
      </c>
      <c r="E118" s="61" t="s">
        <v>48</v>
      </c>
      <c r="F118" s="17">
        <v>0.1</v>
      </c>
      <c r="G118" s="61"/>
      <c r="H118" s="61"/>
      <c r="I118" s="61"/>
      <c r="J118" s="61"/>
      <c r="K118" s="61"/>
      <c r="L118" s="18"/>
      <c r="M118" s="18"/>
      <c r="N118" s="18"/>
      <c r="O118" s="18"/>
      <c r="P118" s="18"/>
      <c r="Q118" s="18"/>
      <c r="R118" s="18"/>
      <c r="S118" s="18"/>
      <c r="T118" s="18"/>
      <c r="U118" s="18"/>
      <c r="V118" s="49"/>
      <c r="W118" s="46">
        <f t="shared" si="38"/>
        <v>0.1</v>
      </c>
      <c r="X118" s="18">
        <v>30</v>
      </c>
      <c r="Y118" s="102">
        <f t="shared" si="39"/>
        <v>0.33333333333333337</v>
      </c>
      <c r="Z118" s="19"/>
      <c r="AA118" s="20"/>
    </row>
    <row r="119" spans="1:27">
      <c r="A119" s="17" t="s">
        <v>2</v>
      </c>
      <c r="B119" s="61" t="s">
        <v>37</v>
      </c>
      <c r="C119" s="18">
        <v>2</v>
      </c>
      <c r="D119" s="61" t="s">
        <v>42</v>
      </c>
      <c r="E119" s="61" t="s">
        <v>41</v>
      </c>
      <c r="F119" s="17">
        <v>2.4</v>
      </c>
      <c r="G119" s="61"/>
      <c r="H119" s="61"/>
      <c r="I119" s="61"/>
      <c r="J119" s="61"/>
      <c r="K119" s="61"/>
      <c r="L119" s="18"/>
      <c r="M119" s="18"/>
      <c r="N119" s="18"/>
      <c r="O119" s="18"/>
      <c r="P119" s="18"/>
      <c r="Q119" s="18"/>
      <c r="R119" s="18"/>
      <c r="S119" s="18"/>
      <c r="T119" s="18"/>
      <c r="U119" s="18"/>
      <c r="V119" s="49"/>
      <c r="W119" s="46">
        <f t="shared" si="38"/>
        <v>2.4</v>
      </c>
      <c r="X119" s="18">
        <v>30</v>
      </c>
      <c r="Y119" s="102">
        <f t="shared" si="39"/>
        <v>8</v>
      </c>
      <c r="Z119" s="19">
        <f t="shared" ref="Z119" si="41">AVERAGE(Y119:Y122)</f>
        <v>7.1666666666666661</v>
      </c>
      <c r="AA119" s="20"/>
    </row>
    <row r="120" spans="1:27">
      <c r="A120" s="17" t="s">
        <v>2</v>
      </c>
      <c r="B120" s="61" t="s">
        <v>37</v>
      </c>
      <c r="C120" s="18">
        <v>2</v>
      </c>
      <c r="D120" s="61" t="s">
        <v>44</v>
      </c>
      <c r="E120" s="61" t="s">
        <v>43</v>
      </c>
      <c r="F120" s="17">
        <v>0.4</v>
      </c>
      <c r="G120" s="61">
        <v>0.2</v>
      </c>
      <c r="H120" s="61"/>
      <c r="I120" s="61"/>
      <c r="J120" s="61"/>
      <c r="K120" s="61"/>
      <c r="L120" s="18"/>
      <c r="M120" s="18"/>
      <c r="N120" s="18"/>
      <c r="O120" s="18"/>
      <c r="P120" s="18"/>
      <c r="Q120" s="18"/>
      <c r="R120" s="18"/>
      <c r="S120" s="18"/>
      <c r="T120" s="18"/>
      <c r="U120" s="18"/>
      <c r="V120" s="49"/>
      <c r="W120" s="46">
        <f t="shared" si="38"/>
        <v>0.60000000000000009</v>
      </c>
      <c r="X120" s="18">
        <v>30</v>
      </c>
      <c r="Y120" s="102">
        <f t="shared" si="39"/>
        <v>2.0000000000000004</v>
      </c>
      <c r="Z120" s="19"/>
      <c r="AA120" s="20"/>
    </row>
    <row r="121" spans="1:27">
      <c r="A121" s="17" t="s">
        <v>2</v>
      </c>
      <c r="B121" s="61" t="s">
        <v>37</v>
      </c>
      <c r="C121" s="18">
        <v>2</v>
      </c>
      <c r="D121" s="61" t="s">
        <v>45</v>
      </c>
      <c r="E121" s="61" t="s">
        <v>46</v>
      </c>
      <c r="F121" s="17">
        <v>0.3</v>
      </c>
      <c r="G121" s="61">
        <v>1.3</v>
      </c>
      <c r="H121" s="61">
        <v>0.2</v>
      </c>
      <c r="I121" s="61"/>
      <c r="J121" s="61"/>
      <c r="K121" s="61"/>
      <c r="L121" s="18"/>
      <c r="M121" s="18"/>
      <c r="N121" s="18"/>
      <c r="O121" s="18"/>
      <c r="P121" s="18"/>
      <c r="Q121" s="18"/>
      <c r="R121" s="18"/>
      <c r="S121" s="18"/>
      <c r="T121" s="18"/>
      <c r="U121" s="18"/>
      <c r="V121" s="49"/>
      <c r="W121" s="46">
        <f t="shared" si="38"/>
        <v>1.8</v>
      </c>
      <c r="X121" s="18">
        <v>30</v>
      </c>
      <c r="Y121" s="102">
        <f t="shared" si="39"/>
        <v>6.0000000000000009</v>
      </c>
      <c r="Z121" s="19"/>
      <c r="AA121" s="20"/>
    </row>
    <row r="122" spans="1:27">
      <c r="A122" s="17" t="s">
        <v>2</v>
      </c>
      <c r="B122" s="61" t="s">
        <v>37</v>
      </c>
      <c r="C122" s="18">
        <v>2</v>
      </c>
      <c r="D122" s="61" t="s">
        <v>47</v>
      </c>
      <c r="E122" s="61" t="s">
        <v>48</v>
      </c>
      <c r="F122" s="17">
        <v>0.4</v>
      </c>
      <c r="G122" s="61">
        <v>3.4</v>
      </c>
      <c r="H122" s="61"/>
      <c r="I122" s="61"/>
      <c r="J122" s="61"/>
      <c r="K122" s="61"/>
      <c r="L122" s="18"/>
      <c r="M122" s="18"/>
      <c r="N122" s="18"/>
      <c r="O122" s="18"/>
      <c r="P122" s="18"/>
      <c r="Q122" s="18"/>
      <c r="R122" s="18"/>
      <c r="S122" s="18"/>
      <c r="T122" s="18"/>
      <c r="U122" s="18"/>
      <c r="V122" s="49"/>
      <c r="W122" s="46">
        <f t="shared" si="38"/>
        <v>3.8</v>
      </c>
      <c r="X122" s="18">
        <v>30</v>
      </c>
      <c r="Y122" s="102">
        <f t="shared" si="39"/>
        <v>12.666666666666664</v>
      </c>
      <c r="Z122" s="19"/>
      <c r="AA122" s="20"/>
    </row>
    <row r="123" spans="1:27">
      <c r="A123" s="17" t="s">
        <v>2</v>
      </c>
      <c r="B123" s="61" t="s">
        <v>37</v>
      </c>
      <c r="C123" s="18">
        <v>3</v>
      </c>
      <c r="D123" s="61" t="s">
        <v>41</v>
      </c>
      <c r="E123" s="61" t="s">
        <v>42</v>
      </c>
      <c r="F123" s="17">
        <v>0.3</v>
      </c>
      <c r="G123" s="61">
        <v>1.2</v>
      </c>
      <c r="H123" s="61">
        <v>1.5</v>
      </c>
      <c r="I123" s="61"/>
      <c r="J123" s="61"/>
      <c r="K123" s="61"/>
      <c r="L123" s="18"/>
      <c r="M123" s="18"/>
      <c r="N123" s="18"/>
      <c r="O123" s="18"/>
      <c r="P123" s="18"/>
      <c r="Q123" s="18"/>
      <c r="R123" s="18"/>
      <c r="S123" s="18"/>
      <c r="T123" s="18"/>
      <c r="U123" s="18"/>
      <c r="V123" s="49"/>
      <c r="W123" s="46">
        <f t="shared" si="38"/>
        <v>3</v>
      </c>
      <c r="X123" s="18">
        <v>30</v>
      </c>
      <c r="Y123" s="102">
        <f t="shared" si="39"/>
        <v>10</v>
      </c>
      <c r="Z123" s="19">
        <f t="shared" ref="Z123" si="42">AVERAGE(Y123:Y126)</f>
        <v>8.1666666666666679</v>
      </c>
      <c r="AA123" s="20"/>
    </row>
    <row r="124" spans="1:27">
      <c r="A124" s="17" t="s">
        <v>2</v>
      </c>
      <c r="B124" s="61" t="s">
        <v>37</v>
      </c>
      <c r="C124" s="18">
        <v>3</v>
      </c>
      <c r="D124" s="61" t="s">
        <v>43</v>
      </c>
      <c r="E124" s="61" t="s">
        <v>44</v>
      </c>
      <c r="F124" s="17">
        <v>1</v>
      </c>
      <c r="G124" s="61">
        <v>0.8</v>
      </c>
      <c r="H124" s="61">
        <v>0.3</v>
      </c>
      <c r="I124" s="61"/>
      <c r="J124" s="61"/>
      <c r="K124" s="61"/>
      <c r="L124" s="18"/>
      <c r="M124" s="18"/>
      <c r="N124" s="18"/>
      <c r="O124" s="18"/>
      <c r="P124" s="18"/>
      <c r="Q124" s="18"/>
      <c r="R124" s="18"/>
      <c r="S124" s="18"/>
      <c r="T124" s="18"/>
      <c r="U124" s="18"/>
      <c r="V124" s="49"/>
      <c r="W124" s="46">
        <f t="shared" si="38"/>
        <v>2.1</v>
      </c>
      <c r="X124" s="18">
        <v>30</v>
      </c>
      <c r="Y124" s="102">
        <f t="shared" si="39"/>
        <v>7.0000000000000009</v>
      </c>
      <c r="Z124" s="19"/>
      <c r="AA124" s="20"/>
    </row>
    <row r="125" spans="1:27">
      <c r="A125" s="17" t="s">
        <v>2</v>
      </c>
      <c r="B125" s="61" t="s">
        <v>37</v>
      </c>
      <c r="C125" s="18">
        <v>3</v>
      </c>
      <c r="D125" s="61" t="s">
        <v>46</v>
      </c>
      <c r="E125" s="61" t="s">
        <v>45</v>
      </c>
      <c r="F125" s="17">
        <v>0.3</v>
      </c>
      <c r="G125" s="61">
        <v>0.2</v>
      </c>
      <c r="H125" s="61"/>
      <c r="I125" s="61"/>
      <c r="J125" s="61"/>
      <c r="K125" s="61"/>
      <c r="L125" s="18"/>
      <c r="M125" s="18"/>
      <c r="N125" s="18"/>
      <c r="O125" s="18"/>
      <c r="P125" s="18"/>
      <c r="Q125" s="18"/>
      <c r="R125" s="18"/>
      <c r="S125" s="18"/>
      <c r="T125" s="18"/>
      <c r="U125" s="18"/>
      <c r="V125" s="49"/>
      <c r="W125" s="46">
        <f t="shared" si="38"/>
        <v>0.5</v>
      </c>
      <c r="X125" s="18">
        <v>30</v>
      </c>
      <c r="Y125" s="102">
        <f t="shared" si="39"/>
        <v>1.6666666666666667</v>
      </c>
      <c r="Z125" s="19"/>
      <c r="AA125" s="20"/>
    </row>
    <row r="126" spans="1:27">
      <c r="A126" s="17" t="s">
        <v>2</v>
      </c>
      <c r="B126" s="61" t="s">
        <v>37</v>
      </c>
      <c r="C126" s="18">
        <v>3</v>
      </c>
      <c r="D126" s="61" t="s">
        <v>47</v>
      </c>
      <c r="E126" s="61" t="s">
        <v>48</v>
      </c>
      <c r="F126" s="17">
        <v>4.2</v>
      </c>
      <c r="G126" s="61"/>
      <c r="H126" s="61"/>
      <c r="I126" s="61"/>
      <c r="J126" s="61"/>
      <c r="K126" s="61"/>
      <c r="L126" s="18"/>
      <c r="M126" s="18"/>
      <c r="N126" s="18"/>
      <c r="O126" s="18"/>
      <c r="P126" s="18"/>
      <c r="Q126" s="18"/>
      <c r="R126" s="18"/>
      <c r="S126" s="18"/>
      <c r="T126" s="18"/>
      <c r="U126" s="18"/>
      <c r="V126" s="49"/>
      <c r="W126" s="46">
        <f t="shared" si="38"/>
        <v>4.2</v>
      </c>
      <c r="X126" s="18">
        <v>30</v>
      </c>
      <c r="Y126" s="102">
        <f t="shared" si="39"/>
        <v>14.000000000000002</v>
      </c>
      <c r="Z126" s="19"/>
      <c r="AA126" s="20"/>
    </row>
    <row r="127" spans="1:27">
      <c r="A127" s="17" t="s">
        <v>2</v>
      </c>
      <c r="B127" s="61" t="s">
        <v>37</v>
      </c>
      <c r="C127" s="18">
        <v>4</v>
      </c>
      <c r="D127" s="61" t="s">
        <v>42</v>
      </c>
      <c r="E127" s="61" t="s">
        <v>41</v>
      </c>
      <c r="F127" s="17"/>
      <c r="G127" s="61"/>
      <c r="H127" s="61"/>
      <c r="I127" s="61"/>
      <c r="J127" s="61"/>
      <c r="K127" s="61"/>
      <c r="L127" s="18"/>
      <c r="M127" s="18"/>
      <c r="N127" s="18"/>
      <c r="O127" s="18"/>
      <c r="P127" s="18"/>
      <c r="Q127" s="18"/>
      <c r="R127" s="18"/>
      <c r="S127" s="18"/>
      <c r="T127" s="18"/>
      <c r="U127" s="18"/>
      <c r="V127" s="49"/>
      <c r="W127" s="46">
        <f t="shared" ref="W127:W130" si="43">SUM(F127:M127)</f>
        <v>0</v>
      </c>
      <c r="X127" s="18">
        <v>30</v>
      </c>
      <c r="Y127" s="102">
        <f t="shared" ref="Y127:Y130" si="44">(W127/X127)*100</f>
        <v>0</v>
      </c>
      <c r="Z127" s="19">
        <f>AVERAGE(Y127:Y129)</f>
        <v>0.88888888888888895</v>
      </c>
      <c r="AA127" s="20"/>
    </row>
    <row r="128" spans="1:27">
      <c r="A128" s="17" t="s">
        <v>2</v>
      </c>
      <c r="B128" s="61" t="s">
        <v>37</v>
      </c>
      <c r="C128" s="18">
        <v>4</v>
      </c>
      <c r="D128" s="61" t="s">
        <v>43</v>
      </c>
      <c r="E128" s="61" t="s">
        <v>44</v>
      </c>
      <c r="F128" s="17">
        <v>0.3</v>
      </c>
      <c r="G128" s="61"/>
      <c r="H128" s="61"/>
      <c r="I128" s="61"/>
      <c r="J128" s="61"/>
      <c r="K128" s="61"/>
      <c r="L128" s="18"/>
      <c r="M128" s="18"/>
      <c r="N128" s="18"/>
      <c r="O128" s="18"/>
      <c r="P128" s="18"/>
      <c r="Q128" s="18"/>
      <c r="R128" s="18"/>
      <c r="S128" s="18"/>
      <c r="T128" s="18"/>
      <c r="U128" s="18"/>
      <c r="V128" s="49"/>
      <c r="W128" s="46">
        <f t="shared" si="43"/>
        <v>0.3</v>
      </c>
      <c r="X128" s="18">
        <v>30</v>
      </c>
      <c r="Y128" s="102">
        <f t="shared" si="44"/>
        <v>1</v>
      </c>
      <c r="Z128" s="19"/>
      <c r="AA128" s="20"/>
    </row>
    <row r="129" spans="1:27">
      <c r="A129" s="17" t="s">
        <v>2</v>
      </c>
      <c r="B129" s="61" t="s">
        <v>37</v>
      </c>
      <c r="C129" s="18">
        <v>4</v>
      </c>
      <c r="D129" s="61" t="s">
        <v>45</v>
      </c>
      <c r="E129" s="61" t="s">
        <v>46</v>
      </c>
      <c r="F129" s="17">
        <v>0.2</v>
      </c>
      <c r="G129" s="61">
        <v>0.3</v>
      </c>
      <c r="H129" s="61"/>
      <c r="I129" s="61"/>
      <c r="J129" s="61"/>
      <c r="K129" s="61"/>
      <c r="L129" s="18"/>
      <c r="M129" s="18"/>
      <c r="N129" s="18"/>
      <c r="O129" s="18"/>
      <c r="P129" s="18"/>
      <c r="Q129" s="18"/>
      <c r="R129" s="18"/>
      <c r="S129" s="18"/>
      <c r="T129" s="18"/>
      <c r="U129" s="18"/>
      <c r="V129" s="49"/>
      <c r="W129" s="46">
        <f t="shared" si="43"/>
        <v>0.5</v>
      </c>
      <c r="X129" s="18">
        <v>30</v>
      </c>
      <c r="Y129" s="102">
        <f t="shared" si="44"/>
        <v>1.6666666666666667</v>
      </c>
      <c r="Z129" s="19"/>
      <c r="AA129" s="20"/>
    </row>
    <row r="130" spans="1:27">
      <c r="A130" s="17" t="s">
        <v>2</v>
      </c>
      <c r="B130" s="61" t="s">
        <v>37</v>
      </c>
      <c r="C130" s="18">
        <v>4</v>
      </c>
      <c r="D130" s="61" t="s">
        <v>48</v>
      </c>
      <c r="E130" s="61" t="s">
        <v>47</v>
      </c>
      <c r="F130" s="17"/>
      <c r="G130" s="61"/>
      <c r="H130" s="61"/>
      <c r="I130" s="61"/>
      <c r="J130" s="61"/>
      <c r="K130" s="61"/>
      <c r="L130" s="18"/>
      <c r="M130" s="18"/>
      <c r="N130" s="18"/>
      <c r="O130" s="18"/>
      <c r="P130" s="18"/>
      <c r="Q130" s="18"/>
      <c r="R130" s="18"/>
      <c r="S130" s="18"/>
      <c r="T130" s="18"/>
      <c r="U130" s="18"/>
      <c r="V130" s="49"/>
      <c r="W130" s="46">
        <f t="shared" si="43"/>
        <v>0</v>
      </c>
      <c r="X130" s="18">
        <v>30</v>
      </c>
      <c r="Y130" s="102">
        <f t="shared" si="44"/>
        <v>0</v>
      </c>
      <c r="Z130" s="19"/>
      <c r="AA130" s="20"/>
    </row>
    <row r="131" spans="1:27">
      <c r="A131" s="17" t="s">
        <v>68</v>
      </c>
      <c r="B131" s="18" t="s">
        <v>69</v>
      </c>
      <c r="C131" s="18">
        <v>1</v>
      </c>
      <c r="D131" s="18" t="s">
        <v>70</v>
      </c>
      <c r="E131" s="18" t="s">
        <v>71</v>
      </c>
      <c r="F131" s="17">
        <v>0.3</v>
      </c>
      <c r="G131" s="18">
        <v>0.05</v>
      </c>
      <c r="H131" s="18">
        <v>0.05</v>
      </c>
      <c r="I131" s="18"/>
      <c r="J131" s="18"/>
      <c r="K131" s="18"/>
      <c r="L131" s="18"/>
      <c r="M131" s="18"/>
      <c r="N131" s="18"/>
      <c r="O131" s="18"/>
      <c r="P131" s="18"/>
      <c r="Q131" s="18"/>
      <c r="R131" s="18"/>
      <c r="S131" s="18"/>
      <c r="T131" s="18"/>
      <c r="U131" s="18"/>
      <c r="V131" s="49"/>
      <c r="W131" s="46">
        <f t="shared" si="33"/>
        <v>0.39999999999999997</v>
      </c>
      <c r="X131" s="18">
        <v>20</v>
      </c>
      <c r="Y131" s="102">
        <f t="shared" si="30"/>
        <v>1.9999999999999998</v>
      </c>
      <c r="Z131" s="19">
        <f>AVERAGE(Y131:Y133)</f>
        <v>3.5</v>
      </c>
      <c r="AA131" s="20">
        <f>AVERAGE(Z131:Z142)</f>
        <v>4.5</v>
      </c>
    </row>
    <row r="132" spans="1:27">
      <c r="A132" s="17" t="s">
        <v>68</v>
      </c>
      <c r="B132" s="18" t="s">
        <v>69</v>
      </c>
      <c r="C132" s="18">
        <v>1</v>
      </c>
      <c r="D132" s="18" t="s">
        <v>72</v>
      </c>
      <c r="E132" s="18" t="s">
        <v>73</v>
      </c>
      <c r="F132" s="17">
        <v>0.2</v>
      </c>
      <c r="G132" s="18">
        <v>0.1</v>
      </c>
      <c r="H132" s="18">
        <v>0.1</v>
      </c>
      <c r="I132" s="18">
        <v>0.2</v>
      </c>
      <c r="J132" s="18"/>
      <c r="K132" s="18"/>
      <c r="L132" s="18"/>
      <c r="M132" s="18"/>
      <c r="N132" s="18"/>
      <c r="O132" s="18"/>
      <c r="P132" s="18"/>
      <c r="Q132" s="18"/>
      <c r="R132" s="18"/>
      <c r="S132" s="18"/>
      <c r="T132" s="18"/>
      <c r="U132" s="18"/>
      <c r="V132" s="49"/>
      <c r="W132" s="46">
        <f t="shared" si="33"/>
        <v>0.60000000000000009</v>
      </c>
      <c r="X132" s="18">
        <v>20</v>
      </c>
      <c r="Y132" s="102">
        <f t="shared" si="30"/>
        <v>3.0000000000000004</v>
      </c>
      <c r="Z132" s="19"/>
      <c r="AA132" s="20"/>
    </row>
    <row r="133" spans="1:27">
      <c r="A133" s="17" t="s">
        <v>68</v>
      </c>
      <c r="B133" s="18" t="s">
        <v>69</v>
      </c>
      <c r="C133" s="18">
        <v>1</v>
      </c>
      <c r="D133" s="18" t="s">
        <v>74</v>
      </c>
      <c r="E133" s="18" t="s">
        <v>75</v>
      </c>
      <c r="F133" s="17">
        <v>0.9</v>
      </c>
      <c r="G133" s="18">
        <v>0.2</v>
      </c>
      <c r="H133" s="18"/>
      <c r="I133" s="18"/>
      <c r="J133" s="18"/>
      <c r="K133" s="18"/>
      <c r="L133" s="18"/>
      <c r="M133" s="18"/>
      <c r="N133" s="18"/>
      <c r="O133" s="18"/>
      <c r="P133" s="18"/>
      <c r="Q133" s="18"/>
      <c r="R133" s="18"/>
      <c r="S133" s="18"/>
      <c r="T133" s="18"/>
      <c r="U133" s="18"/>
      <c r="V133" s="49"/>
      <c r="W133" s="46">
        <f t="shared" si="33"/>
        <v>1.1000000000000001</v>
      </c>
      <c r="X133" s="18">
        <v>20</v>
      </c>
      <c r="Y133" s="102">
        <f t="shared" si="30"/>
        <v>5.5000000000000009</v>
      </c>
      <c r="Z133" s="19"/>
      <c r="AA133" s="20"/>
    </row>
    <row r="134" spans="1:27">
      <c r="A134" s="17" t="s">
        <v>68</v>
      </c>
      <c r="B134" s="18" t="s">
        <v>69</v>
      </c>
      <c r="C134" s="18">
        <v>2</v>
      </c>
      <c r="D134" s="18" t="s">
        <v>70</v>
      </c>
      <c r="E134" s="18" t="s">
        <v>71</v>
      </c>
      <c r="F134" s="17">
        <v>0.3</v>
      </c>
      <c r="G134" s="18">
        <v>0.5</v>
      </c>
      <c r="H134" s="18"/>
      <c r="I134" s="18"/>
      <c r="J134" s="18"/>
      <c r="K134" s="18"/>
      <c r="L134" s="18"/>
      <c r="M134" s="18"/>
      <c r="N134" s="18"/>
      <c r="O134" s="18"/>
      <c r="P134" s="18"/>
      <c r="Q134" s="18"/>
      <c r="R134" s="18"/>
      <c r="S134" s="18"/>
      <c r="T134" s="18"/>
      <c r="U134" s="18"/>
      <c r="V134" s="49"/>
      <c r="W134" s="46">
        <f t="shared" si="33"/>
        <v>0.8</v>
      </c>
      <c r="X134" s="18">
        <v>20</v>
      </c>
      <c r="Y134" s="102">
        <f t="shared" si="30"/>
        <v>4</v>
      </c>
      <c r="Z134" s="19">
        <f t="shared" ref="Z134" si="45">AVERAGE(Y134:Y136)</f>
        <v>5.666666666666667</v>
      </c>
      <c r="AA134" s="20"/>
    </row>
    <row r="135" spans="1:27">
      <c r="A135" s="17" t="s">
        <v>68</v>
      </c>
      <c r="B135" s="18" t="s">
        <v>69</v>
      </c>
      <c r="C135" s="18">
        <v>2</v>
      </c>
      <c r="D135" s="18" t="s">
        <v>72</v>
      </c>
      <c r="E135" s="18" t="s">
        <v>73</v>
      </c>
      <c r="F135" s="17">
        <v>0.4</v>
      </c>
      <c r="G135" s="18">
        <v>0.2</v>
      </c>
      <c r="H135" s="18"/>
      <c r="I135" s="18"/>
      <c r="J135" s="18"/>
      <c r="K135" s="18"/>
      <c r="L135" s="18"/>
      <c r="M135" s="18"/>
      <c r="N135" s="18"/>
      <c r="O135" s="18"/>
      <c r="P135" s="18"/>
      <c r="Q135" s="18"/>
      <c r="R135" s="18"/>
      <c r="S135" s="18"/>
      <c r="T135" s="18"/>
      <c r="U135" s="18"/>
      <c r="V135" s="49"/>
      <c r="W135" s="46">
        <f t="shared" si="33"/>
        <v>0.60000000000000009</v>
      </c>
      <c r="X135" s="18">
        <v>20</v>
      </c>
      <c r="Y135" s="102">
        <f t="shared" si="30"/>
        <v>3.0000000000000004</v>
      </c>
      <c r="Z135" s="19"/>
      <c r="AA135" s="20"/>
    </row>
    <row r="136" spans="1:27">
      <c r="A136" s="17" t="s">
        <v>68</v>
      </c>
      <c r="B136" s="18" t="s">
        <v>69</v>
      </c>
      <c r="C136" s="18">
        <v>2</v>
      </c>
      <c r="D136" s="18" t="s">
        <v>74</v>
      </c>
      <c r="E136" s="18" t="s">
        <v>75</v>
      </c>
      <c r="F136" s="17">
        <v>1.1000000000000001</v>
      </c>
      <c r="G136" s="18">
        <v>0.9</v>
      </c>
      <c r="H136" s="18"/>
      <c r="I136" s="18"/>
      <c r="J136" s="18"/>
      <c r="K136" s="18"/>
      <c r="L136" s="18"/>
      <c r="M136" s="18"/>
      <c r="N136" s="18"/>
      <c r="O136" s="18"/>
      <c r="P136" s="18"/>
      <c r="Q136" s="18"/>
      <c r="R136" s="18"/>
      <c r="S136" s="18"/>
      <c r="T136" s="18"/>
      <c r="U136" s="18"/>
      <c r="V136" s="49"/>
      <c r="W136" s="46">
        <f t="shared" si="33"/>
        <v>2</v>
      </c>
      <c r="X136" s="18">
        <v>20</v>
      </c>
      <c r="Y136" s="102">
        <f t="shared" si="30"/>
        <v>10</v>
      </c>
      <c r="Z136" s="19"/>
      <c r="AA136" s="20"/>
    </row>
    <row r="137" spans="1:27">
      <c r="A137" s="17" t="s">
        <v>68</v>
      </c>
      <c r="B137" s="18" t="s">
        <v>69</v>
      </c>
      <c r="C137" s="18">
        <v>3</v>
      </c>
      <c r="D137" s="18" t="s">
        <v>71</v>
      </c>
      <c r="E137" s="18" t="s">
        <v>70</v>
      </c>
      <c r="F137" s="17">
        <v>0.2</v>
      </c>
      <c r="G137" s="18">
        <v>0.3</v>
      </c>
      <c r="H137" s="18">
        <v>0.5</v>
      </c>
      <c r="I137" s="18"/>
      <c r="J137" s="18"/>
      <c r="K137" s="18"/>
      <c r="L137" s="18"/>
      <c r="M137" s="18"/>
      <c r="N137" s="18"/>
      <c r="O137" s="18"/>
      <c r="P137" s="18"/>
      <c r="Q137" s="18"/>
      <c r="R137" s="18"/>
      <c r="S137" s="18"/>
      <c r="T137" s="18"/>
      <c r="U137" s="18"/>
      <c r="V137" s="49"/>
      <c r="W137" s="46">
        <f t="shared" si="33"/>
        <v>1</v>
      </c>
      <c r="X137" s="18">
        <v>20</v>
      </c>
      <c r="Y137" s="102">
        <f t="shared" si="30"/>
        <v>5</v>
      </c>
      <c r="Z137" s="19">
        <f t="shared" ref="Z137" si="46">AVERAGE(Y137:Y139)</f>
        <v>2.8333333333333335</v>
      </c>
      <c r="AA137" s="20"/>
    </row>
    <row r="138" spans="1:27">
      <c r="A138" s="17" t="s">
        <v>68</v>
      </c>
      <c r="B138" s="18" t="s">
        <v>69</v>
      </c>
      <c r="C138" s="18">
        <v>3</v>
      </c>
      <c r="D138" s="18" t="s">
        <v>73</v>
      </c>
      <c r="E138" s="18" t="s">
        <v>72</v>
      </c>
      <c r="F138" s="17">
        <v>0.7</v>
      </c>
      <c r="G138" s="18"/>
      <c r="H138" s="18"/>
      <c r="I138" s="18"/>
      <c r="J138" s="18"/>
      <c r="K138" s="18"/>
      <c r="L138" s="18"/>
      <c r="M138" s="18"/>
      <c r="N138" s="18"/>
      <c r="O138" s="18"/>
      <c r="P138" s="18"/>
      <c r="Q138" s="18"/>
      <c r="R138" s="18"/>
      <c r="S138" s="18"/>
      <c r="T138" s="18"/>
      <c r="U138" s="18"/>
      <c r="V138" s="49"/>
      <c r="W138" s="46">
        <f t="shared" si="33"/>
        <v>0.7</v>
      </c>
      <c r="X138" s="18">
        <v>20</v>
      </c>
      <c r="Y138" s="102">
        <f t="shared" si="30"/>
        <v>3.4999999999999996</v>
      </c>
      <c r="Z138" s="19"/>
      <c r="AA138" s="20"/>
    </row>
    <row r="139" spans="1:27">
      <c r="A139" s="17" t="s">
        <v>68</v>
      </c>
      <c r="B139" s="18" t="s">
        <v>69</v>
      </c>
      <c r="C139" s="18">
        <v>3</v>
      </c>
      <c r="D139" s="18" t="s">
        <v>75</v>
      </c>
      <c r="E139" s="18" t="s">
        <v>74</v>
      </c>
      <c r="F139" s="17"/>
      <c r="G139" s="18"/>
      <c r="H139" s="18"/>
      <c r="I139" s="18"/>
      <c r="J139" s="18"/>
      <c r="K139" s="18"/>
      <c r="L139" s="18"/>
      <c r="M139" s="18"/>
      <c r="N139" s="18"/>
      <c r="O139" s="18"/>
      <c r="P139" s="18"/>
      <c r="Q139" s="18"/>
      <c r="R139" s="18"/>
      <c r="S139" s="18"/>
      <c r="T139" s="18"/>
      <c r="U139" s="18"/>
      <c r="V139" s="49"/>
      <c r="W139" s="46">
        <f t="shared" si="33"/>
        <v>0</v>
      </c>
      <c r="X139" s="18">
        <v>20</v>
      </c>
      <c r="Y139" s="102">
        <f t="shared" si="30"/>
        <v>0</v>
      </c>
      <c r="Z139" s="19"/>
      <c r="AA139" s="20"/>
    </row>
    <row r="140" spans="1:27">
      <c r="A140" s="17" t="s">
        <v>68</v>
      </c>
      <c r="B140" s="18" t="s">
        <v>69</v>
      </c>
      <c r="C140" s="18">
        <v>4</v>
      </c>
      <c r="D140" s="18" t="s">
        <v>71</v>
      </c>
      <c r="E140" s="18" t="s">
        <v>70</v>
      </c>
      <c r="F140" s="17">
        <v>0.6</v>
      </c>
      <c r="G140" s="18">
        <v>0.5</v>
      </c>
      <c r="H140" s="18">
        <v>0.4</v>
      </c>
      <c r="I140" s="18"/>
      <c r="J140" s="18"/>
      <c r="K140" s="18"/>
      <c r="L140" s="18"/>
      <c r="M140" s="18"/>
      <c r="N140" s="18"/>
      <c r="O140" s="18"/>
      <c r="P140" s="18"/>
      <c r="Q140" s="18"/>
      <c r="R140" s="18"/>
      <c r="S140" s="18"/>
      <c r="T140" s="18"/>
      <c r="U140" s="18"/>
      <c r="V140" s="49"/>
      <c r="W140" s="46">
        <f t="shared" si="33"/>
        <v>1.5</v>
      </c>
      <c r="X140" s="18">
        <v>20</v>
      </c>
      <c r="Y140" s="102">
        <f t="shared" si="30"/>
        <v>7.5</v>
      </c>
      <c r="Z140" s="19">
        <f t="shared" ref="Z140" si="47">AVERAGE(Y140:Y142)</f>
        <v>6</v>
      </c>
      <c r="AA140" s="20"/>
    </row>
    <row r="141" spans="1:27">
      <c r="A141" s="17" t="s">
        <v>68</v>
      </c>
      <c r="B141" s="18" t="s">
        <v>69</v>
      </c>
      <c r="C141" s="18">
        <v>4</v>
      </c>
      <c r="D141" s="18" t="s">
        <v>73</v>
      </c>
      <c r="E141" s="18" t="s">
        <v>72</v>
      </c>
      <c r="F141" s="17">
        <v>0.3</v>
      </c>
      <c r="G141" s="18">
        <v>1</v>
      </c>
      <c r="H141" s="18">
        <v>0.3</v>
      </c>
      <c r="I141" s="18">
        <v>0.2</v>
      </c>
      <c r="J141" s="18"/>
      <c r="K141" s="18"/>
      <c r="L141" s="18"/>
      <c r="M141" s="18"/>
      <c r="N141" s="18"/>
      <c r="O141" s="18"/>
      <c r="P141" s="18"/>
      <c r="Q141" s="18"/>
      <c r="R141" s="18"/>
      <c r="S141" s="18"/>
      <c r="T141" s="18"/>
      <c r="U141" s="18"/>
      <c r="V141" s="49"/>
      <c r="W141" s="46">
        <f t="shared" si="33"/>
        <v>1.8</v>
      </c>
      <c r="X141" s="18">
        <v>20</v>
      </c>
      <c r="Y141" s="102">
        <f t="shared" si="30"/>
        <v>9</v>
      </c>
      <c r="Z141" s="19"/>
      <c r="AA141" s="20"/>
    </row>
    <row r="142" spans="1:27">
      <c r="A142" s="17" t="s">
        <v>68</v>
      </c>
      <c r="B142" s="18" t="s">
        <v>69</v>
      </c>
      <c r="C142" s="18">
        <v>4</v>
      </c>
      <c r="D142" s="18" t="s">
        <v>75</v>
      </c>
      <c r="E142" s="18" t="s">
        <v>74</v>
      </c>
      <c r="F142" s="17">
        <v>0.2</v>
      </c>
      <c r="G142" s="18">
        <v>0.1</v>
      </c>
      <c r="H142" s="18"/>
      <c r="I142" s="18"/>
      <c r="J142" s="18"/>
      <c r="K142" s="18"/>
      <c r="L142" s="18"/>
      <c r="M142" s="18"/>
      <c r="N142" s="18"/>
      <c r="O142" s="18"/>
      <c r="P142" s="18"/>
      <c r="Q142" s="18"/>
      <c r="R142" s="18"/>
      <c r="S142" s="18"/>
      <c r="T142" s="18"/>
      <c r="U142" s="18"/>
      <c r="V142" s="49"/>
      <c r="W142" s="46">
        <f t="shared" si="33"/>
        <v>0.30000000000000004</v>
      </c>
      <c r="X142" s="18">
        <v>20</v>
      </c>
      <c r="Y142" s="102">
        <f t="shared" si="30"/>
        <v>1.5000000000000002</v>
      </c>
      <c r="Z142" s="19"/>
      <c r="AA142" s="20"/>
    </row>
    <row r="143" spans="1:27">
      <c r="A143" s="17" t="s">
        <v>68</v>
      </c>
      <c r="B143" s="18" t="s">
        <v>76</v>
      </c>
      <c r="C143" s="18">
        <v>1</v>
      </c>
      <c r="D143" s="18" t="s">
        <v>71</v>
      </c>
      <c r="E143" s="18" t="s">
        <v>77</v>
      </c>
      <c r="F143" s="17">
        <v>0.3</v>
      </c>
      <c r="G143" s="18">
        <v>0.2</v>
      </c>
      <c r="H143" s="18">
        <v>0.2</v>
      </c>
      <c r="I143" s="18">
        <v>0.2</v>
      </c>
      <c r="J143" s="18">
        <v>0.1</v>
      </c>
      <c r="K143" s="18">
        <v>0.2</v>
      </c>
      <c r="L143" s="18">
        <v>0.3</v>
      </c>
      <c r="M143" s="18">
        <v>0.1</v>
      </c>
      <c r="N143" s="18"/>
      <c r="O143" s="18"/>
      <c r="P143" s="18"/>
      <c r="Q143" s="18"/>
      <c r="R143" s="18"/>
      <c r="S143" s="18"/>
      <c r="T143" s="18"/>
      <c r="U143" s="18"/>
      <c r="V143" s="49"/>
      <c r="W143" s="46">
        <f t="shared" si="33"/>
        <v>1.6</v>
      </c>
      <c r="X143" s="18">
        <v>30</v>
      </c>
      <c r="Y143" s="102">
        <f t="shared" si="30"/>
        <v>5.3333333333333339</v>
      </c>
      <c r="Z143" s="19">
        <f t="shared" ref="Z143" si="48">AVERAGE(Y143:Y146)</f>
        <v>9.5833333333333339</v>
      </c>
      <c r="AA143" s="20">
        <f>AVERAGE(Z143:Z158)</f>
        <v>9.5000000000000018</v>
      </c>
    </row>
    <row r="144" spans="1:27">
      <c r="A144" s="17" t="s">
        <v>68</v>
      </c>
      <c r="B144" s="18" t="s">
        <v>76</v>
      </c>
      <c r="C144" s="18">
        <v>1</v>
      </c>
      <c r="D144" s="18" t="s">
        <v>78</v>
      </c>
      <c r="E144" s="18" t="s">
        <v>72</v>
      </c>
      <c r="F144" s="17">
        <v>0.3</v>
      </c>
      <c r="G144" s="18"/>
      <c r="H144" s="18"/>
      <c r="I144" s="18"/>
      <c r="J144" s="18"/>
      <c r="K144" s="18"/>
      <c r="L144" s="18"/>
      <c r="M144" s="18"/>
      <c r="N144" s="18"/>
      <c r="O144" s="18"/>
      <c r="P144" s="18"/>
      <c r="Q144" s="18"/>
      <c r="R144" s="18"/>
      <c r="S144" s="18"/>
      <c r="T144" s="18"/>
      <c r="U144" s="18"/>
      <c r="V144" s="49"/>
      <c r="W144" s="46">
        <f t="shared" si="33"/>
        <v>0.3</v>
      </c>
      <c r="X144" s="18">
        <v>30</v>
      </c>
      <c r="Y144" s="102">
        <f t="shared" si="30"/>
        <v>1</v>
      </c>
      <c r="Z144" s="19"/>
      <c r="AA144" s="20"/>
    </row>
    <row r="145" spans="1:27">
      <c r="A145" s="17" t="s">
        <v>68</v>
      </c>
      <c r="B145" s="18" t="s">
        <v>76</v>
      </c>
      <c r="C145" s="18">
        <v>1</v>
      </c>
      <c r="D145" s="18" t="s">
        <v>75</v>
      </c>
      <c r="E145" s="18" t="s">
        <v>79</v>
      </c>
      <c r="F145" s="17">
        <v>0.5</v>
      </c>
      <c r="G145" s="18">
        <v>0.2</v>
      </c>
      <c r="H145" s="18">
        <v>0.5</v>
      </c>
      <c r="I145" s="18">
        <v>0.3</v>
      </c>
      <c r="J145" s="18">
        <v>0.3</v>
      </c>
      <c r="K145" s="18">
        <v>0.2</v>
      </c>
      <c r="L145" s="18">
        <v>0.2</v>
      </c>
      <c r="M145" s="18">
        <v>1.9</v>
      </c>
      <c r="N145" s="18">
        <v>1</v>
      </c>
      <c r="O145" s="18">
        <v>0.2</v>
      </c>
      <c r="P145" s="18">
        <v>0.5</v>
      </c>
      <c r="Q145" s="18">
        <v>0.8</v>
      </c>
      <c r="R145" s="18"/>
      <c r="S145" s="18"/>
      <c r="T145" s="18"/>
      <c r="U145" s="18"/>
      <c r="V145" s="49"/>
      <c r="W145" s="46">
        <f>SUM(F145:Q145)</f>
        <v>6.6</v>
      </c>
      <c r="X145" s="18">
        <v>30</v>
      </c>
      <c r="Y145" s="102">
        <f t="shared" si="30"/>
        <v>22</v>
      </c>
      <c r="Z145" s="19"/>
      <c r="AA145" s="20"/>
    </row>
    <row r="146" spans="1:27">
      <c r="A146" s="17" t="s">
        <v>68</v>
      </c>
      <c r="B146" s="18" t="s">
        <v>76</v>
      </c>
      <c r="C146" s="18">
        <v>1</v>
      </c>
      <c r="D146" s="18" t="s">
        <v>80</v>
      </c>
      <c r="E146" s="18" t="s">
        <v>81</v>
      </c>
      <c r="F146" s="17">
        <v>0.1</v>
      </c>
      <c r="G146" s="18">
        <v>0.4</v>
      </c>
      <c r="H146" s="18">
        <v>0.4</v>
      </c>
      <c r="I146" s="18">
        <v>0.3</v>
      </c>
      <c r="J146" s="18">
        <v>0.5</v>
      </c>
      <c r="K146" s="18">
        <v>0.2</v>
      </c>
      <c r="L146" s="18">
        <v>0.2</v>
      </c>
      <c r="M146" s="18">
        <v>0.5</v>
      </c>
      <c r="N146" s="18">
        <v>0.1</v>
      </c>
      <c r="O146" s="18">
        <v>0.3</v>
      </c>
      <c r="P146" s="18"/>
      <c r="Q146" s="18"/>
      <c r="R146" s="18"/>
      <c r="S146" s="18"/>
      <c r="T146" s="18"/>
      <c r="U146" s="18"/>
      <c r="V146" s="49"/>
      <c r="W146" s="46">
        <f>SUM(F146:O146)</f>
        <v>3</v>
      </c>
      <c r="X146" s="18">
        <v>30</v>
      </c>
      <c r="Y146" s="102">
        <f t="shared" si="30"/>
        <v>10</v>
      </c>
      <c r="Z146" s="19"/>
      <c r="AA146" s="20"/>
    </row>
    <row r="147" spans="1:27">
      <c r="A147" s="17" t="s">
        <v>68</v>
      </c>
      <c r="B147" s="18" t="s">
        <v>76</v>
      </c>
      <c r="C147" s="18">
        <v>2</v>
      </c>
      <c r="D147" s="18" t="s">
        <v>77</v>
      </c>
      <c r="E147" s="18" t="s">
        <v>71</v>
      </c>
      <c r="F147" s="17">
        <v>0.2</v>
      </c>
      <c r="G147" s="18">
        <v>0.2</v>
      </c>
      <c r="H147" s="18">
        <v>1</v>
      </c>
      <c r="I147" s="18">
        <v>1</v>
      </c>
      <c r="J147" s="18">
        <v>0.1</v>
      </c>
      <c r="K147" s="18"/>
      <c r="L147" s="18"/>
      <c r="M147" s="18"/>
      <c r="N147" s="18"/>
      <c r="O147" s="18"/>
      <c r="P147" s="18"/>
      <c r="Q147" s="18"/>
      <c r="R147" s="18"/>
      <c r="S147" s="18"/>
      <c r="T147" s="18"/>
      <c r="U147" s="18"/>
      <c r="V147" s="49"/>
      <c r="W147" s="46">
        <f>SUM(F147:M147)</f>
        <v>2.5</v>
      </c>
      <c r="X147" s="18">
        <v>30</v>
      </c>
      <c r="Y147" s="102">
        <f t="shared" si="30"/>
        <v>8.3333333333333321</v>
      </c>
      <c r="Z147" s="19">
        <f t="shared" ref="Z147" si="49">AVERAGE(Y147:Y150)</f>
        <v>17.333333333333336</v>
      </c>
      <c r="AA147" s="20"/>
    </row>
    <row r="148" spans="1:27">
      <c r="A148" s="17" t="s">
        <v>68</v>
      </c>
      <c r="B148" s="18" t="s">
        <v>76</v>
      </c>
      <c r="C148" s="18">
        <v>2</v>
      </c>
      <c r="D148" s="18" t="s">
        <v>72</v>
      </c>
      <c r="E148" s="18" t="s">
        <v>78</v>
      </c>
      <c r="F148" s="17">
        <v>0.1</v>
      </c>
      <c r="G148" s="18">
        <v>0.4</v>
      </c>
      <c r="H148" s="18">
        <v>0.4</v>
      </c>
      <c r="I148" s="18">
        <v>0.9</v>
      </c>
      <c r="J148" s="18">
        <v>0.2</v>
      </c>
      <c r="K148" s="18">
        <v>0.3</v>
      </c>
      <c r="L148" s="18">
        <v>0.4</v>
      </c>
      <c r="M148" s="18">
        <v>0.2</v>
      </c>
      <c r="N148" s="18"/>
      <c r="O148" s="18"/>
      <c r="P148" s="18"/>
      <c r="Q148" s="18"/>
      <c r="R148" s="18"/>
      <c r="S148" s="18"/>
      <c r="T148" s="18"/>
      <c r="U148" s="18"/>
      <c r="V148" s="49"/>
      <c r="W148" s="46">
        <f>SUM(F148:M148)</f>
        <v>2.9</v>
      </c>
      <c r="X148" s="18">
        <v>30</v>
      </c>
      <c r="Y148" s="102">
        <f t="shared" si="30"/>
        <v>9.6666666666666661</v>
      </c>
      <c r="Z148" s="19"/>
      <c r="AA148" s="20"/>
    </row>
    <row r="149" spans="1:27">
      <c r="A149" s="17" t="s">
        <v>68</v>
      </c>
      <c r="B149" s="18" t="s">
        <v>76</v>
      </c>
      <c r="C149" s="18">
        <v>2</v>
      </c>
      <c r="D149" s="18" t="s">
        <v>79</v>
      </c>
      <c r="E149" s="18" t="s">
        <v>75</v>
      </c>
      <c r="F149" s="17">
        <v>0.3</v>
      </c>
      <c r="G149" s="18">
        <v>0.5</v>
      </c>
      <c r="H149" s="18">
        <v>0.2</v>
      </c>
      <c r="I149" s="18">
        <v>0.3</v>
      </c>
      <c r="J149" s="18">
        <v>1.4</v>
      </c>
      <c r="K149" s="18">
        <v>0.2</v>
      </c>
      <c r="L149" s="18">
        <v>0.4</v>
      </c>
      <c r="M149" s="18">
        <v>0.4</v>
      </c>
      <c r="N149" s="18">
        <v>0.8</v>
      </c>
      <c r="O149" s="18">
        <v>0.3</v>
      </c>
      <c r="P149" s="18">
        <v>0.6</v>
      </c>
      <c r="Q149" s="18">
        <v>0.3</v>
      </c>
      <c r="R149" s="18">
        <v>0.3</v>
      </c>
      <c r="S149" s="18">
        <v>1.2</v>
      </c>
      <c r="T149" s="18"/>
      <c r="U149" s="18"/>
      <c r="V149" s="49"/>
      <c r="W149" s="46">
        <f>SUM(F149:S149)</f>
        <v>7.1999999999999993</v>
      </c>
      <c r="X149" s="18">
        <v>30</v>
      </c>
      <c r="Y149" s="102">
        <f t="shared" si="30"/>
        <v>23.999999999999996</v>
      </c>
      <c r="Z149" s="19"/>
      <c r="AA149" s="20"/>
    </row>
    <row r="150" spans="1:27">
      <c r="A150" s="17" t="s">
        <v>68</v>
      </c>
      <c r="B150" s="18" t="s">
        <v>76</v>
      </c>
      <c r="C150" s="18">
        <v>2</v>
      </c>
      <c r="D150" s="18" t="s">
        <v>81</v>
      </c>
      <c r="E150" s="18" t="s">
        <v>80</v>
      </c>
      <c r="F150" s="17">
        <v>0.1</v>
      </c>
      <c r="G150" s="18">
        <v>0.1</v>
      </c>
      <c r="H150" s="18">
        <v>0.6</v>
      </c>
      <c r="I150" s="18">
        <v>0.3</v>
      </c>
      <c r="J150" s="18">
        <v>0.1</v>
      </c>
      <c r="K150" s="18">
        <v>0.7</v>
      </c>
      <c r="L150" s="18">
        <v>0.4</v>
      </c>
      <c r="M150" s="18">
        <v>0.2</v>
      </c>
      <c r="N150" s="18">
        <v>1</v>
      </c>
      <c r="O150" s="18">
        <v>0.1</v>
      </c>
      <c r="P150" s="18">
        <v>0.2</v>
      </c>
      <c r="Q150" s="18">
        <v>0.4</v>
      </c>
      <c r="R150" s="18">
        <v>0.6</v>
      </c>
      <c r="S150" s="18">
        <v>2.2999999999999998</v>
      </c>
      <c r="T150" s="18">
        <v>0.5</v>
      </c>
      <c r="U150" s="18">
        <v>0.2</v>
      </c>
      <c r="V150" s="49">
        <v>0.4</v>
      </c>
      <c r="W150" s="46">
        <f>SUM(F150:V150)</f>
        <v>8.2000000000000011</v>
      </c>
      <c r="X150" s="18">
        <v>30</v>
      </c>
      <c r="Y150" s="102">
        <f t="shared" si="30"/>
        <v>27.333333333333336</v>
      </c>
      <c r="Z150" s="19"/>
      <c r="AA150" s="20"/>
    </row>
    <row r="151" spans="1:27">
      <c r="A151" s="17" t="s">
        <v>68</v>
      </c>
      <c r="B151" s="18" t="s">
        <v>76</v>
      </c>
      <c r="C151" s="18">
        <v>3</v>
      </c>
      <c r="D151" s="18" t="s">
        <v>77</v>
      </c>
      <c r="E151" s="18" t="s">
        <v>71</v>
      </c>
      <c r="F151" s="17">
        <v>0.2</v>
      </c>
      <c r="G151" s="18">
        <v>0.3</v>
      </c>
      <c r="H151" s="18">
        <v>0.3</v>
      </c>
      <c r="I151" s="18">
        <v>0.5</v>
      </c>
      <c r="J151" s="18">
        <v>0.4</v>
      </c>
      <c r="K151" s="18">
        <v>0.1</v>
      </c>
      <c r="L151" s="18">
        <v>0.1</v>
      </c>
      <c r="M151" s="18">
        <v>0.1</v>
      </c>
      <c r="N151" s="18"/>
      <c r="O151" s="18"/>
      <c r="P151" s="18"/>
      <c r="Q151" s="18"/>
      <c r="R151" s="18"/>
      <c r="S151" s="18"/>
      <c r="T151" s="18"/>
      <c r="U151" s="18"/>
      <c r="V151" s="49"/>
      <c r="W151" s="46">
        <f t="shared" ref="W151:W186" si="50">SUM(F151:M151)</f>
        <v>2.0000000000000004</v>
      </c>
      <c r="X151" s="18">
        <v>30</v>
      </c>
      <c r="Y151" s="102">
        <f t="shared" si="30"/>
        <v>6.6666666666666679</v>
      </c>
      <c r="Z151" s="19">
        <f t="shared" ref="Z151" si="51">AVERAGE(Y151:Y154)</f>
        <v>6.4166666666666679</v>
      </c>
      <c r="AA151" s="20"/>
    </row>
    <row r="152" spans="1:27">
      <c r="A152" s="17" t="s">
        <v>68</v>
      </c>
      <c r="B152" s="18" t="s">
        <v>76</v>
      </c>
      <c r="C152" s="18">
        <v>3</v>
      </c>
      <c r="D152" s="18" t="s">
        <v>72</v>
      </c>
      <c r="E152" s="18" t="s">
        <v>78</v>
      </c>
      <c r="F152" s="17">
        <v>0.1</v>
      </c>
      <c r="G152" s="18">
        <v>0.1</v>
      </c>
      <c r="H152" s="18">
        <v>0.9</v>
      </c>
      <c r="I152" s="18">
        <v>0.5</v>
      </c>
      <c r="J152" s="18">
        <v>0.6</v>
      </c>
      <c r="K152" s="18">
        <v>0.2</v>
      </c>
      <c r="L152" s="18"/>
      <c r="M152" s="18"/>
      <c r="N152" s="18"/>
      <c r="O152" s="18"/>
      <c r="P152" s="18"/>
      <c r="Q152" s="18"/>
      <c r="R152" s="18"/>
      <c r="S152" s="18"/>
      <c r="T152" s="18"/>
      <c r="U152" s="18"/>
      <c r="V152" s="49"/>
      <c r="W152" s="46">
        <f t="shared" si="50"/>
        <v>2.4000000000000004</v>
      </c>
      <c r="X152" s="18">
        <v>30</v>
      </c>
      <c r="Y152" s="102">
        <f t="shared" si="30"/>
        <v>8.0000000000000018</v>
      </c>
      <c r="Z152" s="19"/>
      <c r="AA152" s="20"/>
    </row>
    <row r="153" spans="1:27">
      <c r="A153" s="17" t="s">
        <v>68</v>
      </c>
      <c r="B153" s="18" t="s">
        <v>76</v>
      </c>
      <c r="C153" s="18">
        <v>3</v>
      </c>
      <c r="D153" s="18" t="s">
        <v>79</v>
      </c>
      <c r="E153" s="18" t="s">
        <v>75</v>
      </c>
      <c r="F153" s="17">
        <v>0.2</v>
      </c>
      <c r="G153" s="18">
        <v>0.4</v>
      </c>
      <c r="H153" s="18">
        <v>0.3</v>
      </c>
      <c r="I153" s="18">
        <v>0.2</v>
      </c>
      <c r="J153" s="18">
        <v>0.3</v>
      </c>
      <c r="K153" s="18"/>
      <c r="L153" s="18"/>
      <c r="M153" s="18"/>
      <c r="N153" s="18"/>
      <c r="O153" s="18"/>
      <c r="P153" s="18"/>
      <c r="Q153" s="18"/>
      <c r="R153" s="18"/>
      <c r="S153" s="18"/>
      <c r="T153" s="18"/>
      <c r="U153" s="18"/>
      <c r="V153" s="49"/>
      <c r="W153" s="46">
        <f t="shared" si="50"/>
        <v>1.4000000000000001</v>
      </c>
      <c r="X153" s="18">
        <v>30</v>
      </c>
      <c r="Y153" s="102">
        <f t="shared" si="30"/>
        <v>4.666666666666667</v>
      </c>
      <c r="Z153" s="19"/>
      <c r="AA153" s="20"/>
    </row>
    <row r="154" spans="1:27">
      <c r="A154" s="17" t="s">
        <v>68</v>
      </c>
      <c r="B154" s="18" t="s">
        <v>76</v>
      </c>
      <c r="C154" s="18">
        <v>3</v>
      </c>
      <c r="D154" s="18" t="s">
        <v>81</v>
      </c>
      <c r="E154" s="18" t="s">
        <v>80</v>
      </c>
      <c r="F154" s="17">
        <v>0.8</v>
      </c>
      <c r="G154" s="18">
        <v>1</v>
      </c>
      <c r="H154" s="18">
        <v>0.1</v>
      </c>
      <c r="I154" s="18"/>
      <c r="J154" s="18"/>
      <c r="K154" s="18"/>
      <c r="L154" s="18"/>
      <c r="M154" s="18"/>
      <c r="N154" s="18"/>
      <c r="O154" s="18"/>
      <c r="P154" s="18"/>
      <c r="Q154" s="18"/>
      <c r="R154" s="18"/>
      <c r="S154" s="18"/>
      <c r="T154" s="18"/>
      <c r="U154" s="18"/>
      <c r="V154" s="49"/>
      <c r="W154" s="46">
        <f t="shared" si="50"/>
        <v>1.9000000000000001</v>
      </c>
      <c r="X154" s="18">
        <v>30</v>
      </c>
      <c r="Y154" s="102">
        <f t="shared" si="30"/>
        <v>6.3333333333333339</v>
      </c>
      <c r="Z154" s="19"/>
      <c r="AA154" s="20"/>
    </row>
    <row r="155" spans="1:27">
      <c r="A155" s="17" t="s">
        <v>68</v>
      </c>
      <c r="B155" s="18" t="s">
        <v>76</v>
      </c>
      <c r="C155" s="18">
        <v>4</v>
      </c>
      <c r="D155" s="18" t="s">
        <v>71</v>
      </c>
      <c r="E155" s="18" t="s">
        <v>77</v>
      </c>
      <c r="F155" s="17">
        <v>0.7</v>
      </c>
      <c r="G155" s="18">
        <v>0.1</v>
      </c>
      <c r="H155" s="18"/>
      <c r="I155" s="18"/>
      <c r="J155" s="18"/>
      <c r="K155" s="18"/>
      <c r="L155" s="18"/>
      <c r="M155" s="18"/>
      <c r="N155" s="18"/>
      <c r="O155" s="18"/>
      <c r="P155" s="18"/>
      <c r="Q155" s="18"/>
      <c r="R155" s="18"/>
      <c r="S155" s="18"/>
      <c r="T155" s="18"/>
      <c r="U155" s="18"/>
      <c r="V155" s="49"/>
      <c r="W155" s="46">
        <f t="shared" si="50"/>
        <v>0.79999999999999993</v>
      </c>
      <c r="X155" s="18">
        <v>30</v>
      </c>
      <c r="Y155" s="102">
        <f t="shared" si="30"/>
        <v>2.6666666666666665</v>
      </c>
      <c r="Z155" s="19">
        <f t="shared" ref="Z155" si="52">AVERAGE(Y155:Y158)</f>
        <v>4.6666666666666661</v>
      </c>
      <c r="AA155" s="20"/>
    </row>
    <row r="156" spans="1:27">
      <c r="A156" s="17" t="s">
        <v>68</v>
      </c>
      <c r="B156" s="18" t="s">
        <v>76</v>
      </c>
      <c r="C156" s="18">
        <v>4</v>
      </c>
      <c r="D156" s="18" t="s">
        <v>72</v>
      </c>
      <c r="E156" s="18" t="s">
        <v>78</v>
      </c>
      <c r="F156" s="17">
        <v>0.3</v>
      </c>
      <c r="G156" s="18"/>
      <c r="H156" s="18"/>
      <c r="I156" s="18"/>
      <c r="J156" s="18"/>
      <c r="K156" s="18"/>
      <c r="L156" s="18"/>
      <c r="M156" s="18"/>
      <c r="N156" s="18"/>
      <c r="O156" s="18"/>
      <c r="P156" s="18"/>
      <c r="Q156" s="18"/>
      <c r="R156" s="18"/>
      <c r="S156" s="18"/>
      <c r="T156" s="18"/>
      <c r="U156" s="18"/>
      <c r="V156" s="49"/>
      <c r="W156" s="46">
        <f t="shared" si="50"/>
        <v>0.3</v>
      </c>
      <c r="X156" s="18">
        <v>30</v>
      </c>
      <c r="Y156" s="102">
        <f t="shared" si="30"/>
        <v>1</v>
      </c>
      <c r="Z156" s="19"/>
      <c r="AA156" s="20"/>
    </row>
    <row r="157" spans="1:27">
      <c r="A157" s="17" t="s">
        <v>68</v>
      </c>
      <c r="B157" s="18" t="s">
        <v>76</v>
      </c>
      <c r="C157" s="18">
        <v>4</v>
      </c>
      <c r="D157" s="18" t="s">
        <v>79</v>
      </c>
      <c r="E157" s="18" t="s">
        <v>75</v>
      </c>
      <c r="F157" s="17">
        <v>0.1</v>
      </c>
      <c r="G157" s="18">
        <v>0.5</v>
      </c>
      <c r="H157" s="18"/>
      <c r="I157" s="18"/>
      <c r="J157" s="18"/>
      <c r="K157" s="18"/>
      <c r="L157" s="18"/>
      <c r="M157" s="18"/>
      <c r="N157" s="18"/>
      <c r="O157" s="18"/>
      <c r="P157" s="18"/>
      <c r="Q157" s="18"/>
      <c r="R157" s="18"/>
      <c r="S157" s="18"/>
      <c r="T157" s="18"/>
      <c r="U157" s="18"/>
      <c r="V157" s="49"/>
      <c r="W157" s="46">
        <f t="shared" si="50"/>
        <v>0.6</v>
      </c>
      <c r="X157" s="18">
        <v>30</v>
      </c>
      <c r="Y157" s="102">
        <f t="shared" si="30"/>
        <v>2</v>
      </c>
      <c r="Z157" s="19"/>
      <c r="AA157" s="20"/>
    </row>
    <row r="158" spans="1:27">
      <c r="A158" s="17" t="s">
        <v>68</v>
      </c>
      <c r="B158" s="18" t="s">
        <v>76</v>
      </c>
      <c r="C158" s="18">
        <v>4</v>
      </c>
      <c r="D158" s="18" t="s">
        <v>81</v>
      </c>
      <c r="E158" s="18" t="s">
        <v>80</v>
      </c>
      <c r="F158" s="17">
        <v>0.7</v>
      </c>
      <c r="G158" s="18">
        <v>0.3</v>
      </c>
      <c r="H158" s="18">
        <v>0.3</v>
      </c>
      <c r="I158" s="18">
        <v>0.9</v>
      </c>
      <c r="J158" s="18">
        <v>0.7</v>
      </c>
      <c r="K158" s="18">
        <v>1</v>
      </c>
      <c r="L158" s="18"/>
      <c r="M158" s="18"/>
      <c r="N158" s="18"/>
      <c r="O158" s="18"/>
      <c r="P158" s="18"/>
      <c r="Q158" s="18"/>
      <c r="R158" s="18"/>
      <c r="S158" s="18"/>
      <c r="T158" s="18"/>
      <c r="U158" s="18"/>
      <c r="V158" s="49"/>
      <c r="W158" s="46">
        <f t="shared" si="50"/>
        <v>3.9000000000000004</v>
      </c>
      <c r="X158" s="18">
        <v>30</v>
      </c>
      <c r="Y158" s="102">
        <f t="shared" si="30"/>
        <v>13</v>
      </c>
      <c r="Z158" s="19"/>
      <c r="AA158" s="20"/>
    </row>
    <row r="159" spans="1:27">
      <c r="A159" s="36" t="s">
        <v>21</v>
      </c>
      <c r="B159" s="18" t="s">
        <v>3</v>
      </c>
      <c r="C159" s="18">
        <v>1</v>
      </c>
      <c r="D159" s="18" t="s">
        <v>91</v>
      </c>
      <c r="E159" s="18" t="s">
        <v>108</v>
      </c>
      <c r="F159" s="17">
        <v>0.8</v>
      </c>
      <c r="G159" s="18">
        <v>0.3</v>
      </c>
      <c r="H159" s="18">
        <v>0.5</v>
      </c>
      <c r="I159" s="18"/>
      <c r="J159" s="18"/>
      <c r="K159" s="18"/>
      <c r="L159" s="18"/>
      <c r="M159" s="18"/>
      <c r="N159" s="18"/>
      <c r="O159" s="18"/>
      <c r="P159" s="18"/>
      <c r="Q159" s="18"/>
      <c r="R159" s="18"/>
      <c r="S159" s="18"/>
      <c r="T159" s="18"/>
      <c r="U159" s="18"/>
      <c r="V159" s="49"/>
      <c r="W159" s="46">
        <f t="shared" si="50"/>
        <v>1.6</v>
      </c>
      <c r="X159" s="18">
        <v>20</v>
      </c>
      <c r="Y159" s="102">
        <f t="shared" si="30"/>
        <v>8</v>
      </c>
      <c r="Z159" s="19">
        <f>AVERAGE(Y159:Y161)</f>
        <v>6</v>
      </c>
      <c r="AA159" s="20">
        <f>AVERAGE(Z159:Z170)</f>
        <v>6.9583333333333321</v>
      </c>
    </row>
    <row r="160" spans="1:27">
      <c r="A160" s="36" t="s">
        <v>21</v>
      </c>
      <c r="B160" s="18" t="s">
        <v>3</v>
      </c>
      <c r="C160" s="18">
        <v>1</v>
      </c>
      <c r="D160" s="18" t="s">
        <v>110</v>
      </c>
      <c r="E160" s="18" t="s">
        <v>94</v>
      </c>
      <c r="F160" s="17">
        <v>0.2</v>
      </c>
      <c r="G160" s="18">
        <v>0.3</v>
      </c>
      <c r="H160" s="18">
        <v>1.4</v>
      </c>
      <c r="I160" s="18"/>
      <c r="J160" s="18"/>
      <c r="K160" s="18"/>
      <c r="L160" s="18"/>
      <c r="M160" s="18"/>
      <c r="N160" s="18"/>
      <c r="O160" s="18"/>
      <c r="P160" s="18"/>
      <c r="Q160" s="18"/>
      <c r="R160" s="18"/>
      <c r="S160" s="18"/>
      <c r="T160" s="18"/>
      <c r="U160" s="18"/>
      <c r="V160" s="49"/>
      <c r="W160" s="46">
        <f t="shared" si="50"/>
        <v>1.9</v>
      </c>
      <c r="X160" s="18">
        <v>20</v>
      </c>
      <c r="Y160" s="102">
        <f t="shared" si="30"/>
        <v>9.5</v>
      </c>
      <c r="Z160" s="19"/>
      <c r="AA160" s="20"/>
    </row>
    <row r="161" spans="1:27">
      <c r="A161" s="36" t="s">
        <v>21</v>
      </c>
      <c r="B161" s="18" t="s">
        <v>3</v>
      </c>
      <c r="C161" s="18">
        <v>1</v>
      </c>
      <c r="D161" s="18" t="s">
        <v>96</v>
      </c>
      <c r="E161" s="18" t="s">
        <v>99</v>
      </c>
      <c r="F161" s="17">
        <v>0.1</v>
      </c>
      <c r="G161" s="18"/>
      <c r="H161" s="18"/>
      <c r="I161" s="18"/>
      <c r="J161" s="18"/>
      <c r="K161" s="18"/>
      <c r="L161" s="18"/>
      <c r="M161" s="18"/>
      <c r="N161" s="18"/>
      <c r="O161" s="18"/>
      <c r="P161" s="18"/>
      <c r="Q161" s="18"/>
      <c r="R161" s="18"/>
      <c r="S161" s="18"/>
      <c r="T161" s="18"/>
      <c r="U161" s="18"/>
      <c r="V161" s="49"/>
      <c r="W161" s="46">
        <f t="shared" si="50"/>
        <v>0.1</v>
      </c>
      <c r="X161" s="18">
        <v>20</v>
      </c>
      <c r="Y161" s="102">
        <f t="shared" si="30"/>
        <v>0.5</v>
      </c>
      <c r="Z161" s="19"/>
      <c r="AA161" s="20"/>
    </row>
    <row r="162" spans="1:27">
      <c r="A162" s="36" t="s">
        <v>21</v>
      </c>
      <c r="B162" s="18" t="s">
        <v>3</v>
      </c>
      <c r="C162" s="18">
        <v>2</v>
      </c>
      <c r="D162" s="18" t="s">
        <v>91</v>
      </c>
      <c r="E162" s="18" t="s">
        <v>108</v>
      </c>
      <c r="F162" s="17">
        <v>1.5</v>
      </c>
      <c r="G162" s="18">
        <v>0.2</v>
      </c>
      <c r="H162" s="18">
        <v>0.2</v>
      </c>
      <c r="I162" s="18">
        <v>1.1000000000000001</v>
      </c>
      <c r="J162" s="18">
        <v>1.7</v>
      </c>
      <c r="K162" s="18"/>
      <c r="L162" s="18"/>
      <c r="M162" s="18"/>
      <c r="N162" s="18"/>
      <c r="O162" s="18"/>
      <c r="P162" s="18"/>
      <c r="Q162" s="18"/>
      <c r="R162" s="18"/>
      <c r="S162" s="18"/>
      <c r="T162" s="18"/>
      <c r="U162" s="18"/>
      <c r="V162" s="49"/>
      <c r="W162" s="46">
        <f t="shared" si="50"/>
        <v>4.7</v>
      </c>
      <c r="X162" s="18">
        <v>20</v>
      </c>
      <c r="Y162" s="102">
        <f t="shared" si="30"/>
        <v>23.5</v>
      </c>
      <c r="Z162" s="19">
        <f t="shared" ref="Z162" si="53">AVERAGE(Y162:Y164)</f>
        <v>10.666666666666666</v>
      </c>
      <c r="AA162" s="20"/>
    </row>
    <row r="163" spans="1:27">
      <c r="A163" s="36" t="s">
        <v>21</v>
      </c>
      <c r="B163" s="18" t="s">
        <v>3</v>
      </c>
      <c r="C163" s="18">
        <v>2</v>
      </c>
      <c r="D163" s="18" t="s">
        <v>110</v>
      </c>
      <c r="E163" s="18" t="s">
        <v>94</v>
      </c>
      <c r="F163" s="17">
        <v>0.2</v>
      </c>
      <c r="G163" s="18"/>
      <c r="H163" s="18"/>
      <c r="I163" s="18"/>
      <c r="J163" s="18"/>
      <c r="K163" s="18"/>
      <c r="L163" s="18"/>
      <c r="M163" s="18"/>
      <c r="N163" s="18"/>
      <c r="O163" s="18"/>
      <c r="P163" s="18"/>
      <c r="Q163" s="18"/>
      <c r="R163" s="18"/>
      <c r="S163" s="18"/>
      <c r="T163" s="18"/>
      <c r="U163" s="18"/>
      <c r="V163" s="49"/>
      <c r="W163" s="46">
        <f t="shared" si="50"/>
        <v>0.2</v>
      </c>
      <c r="X163" s="18">
        <v>20</v>
      </c>
      <c r="Y163" s="102">
        <f t="shared" si="30"/>
        <v>1</v>
      </c>
      <c r="Z163" s="19"/>
      <c r="AA163" s="20"/>
    </row>
    <row r="164" spans="1:27">
      <c r="A164" s="36" t="s">
        <v>21</v>
      </c>
      <c r="B164" s="18" t="s">
        <v>3</v>
      </c>
      <c r="C164" s="18">
        <v>2</v>
      </c>
      <c r="D164" s="18" t="s">
        <v>96</v>
      </c>
      <c r="E164" s="18" t="s">
        <v>99</v>
      </c>
      <c r="F164" s="17">
        <v>0.2</v>
      </c>
      <c r="G164" s="18">
        <v>0.4</v>
      </c>
      <c r="H164" s="18">
        <v>0.9</v>
      </c>
      <c r="I164" s="18"/>
      <c r="J164" s="18"/>
      <c r="K164" s="18"/>
      <c r="L164" s="18"/>
      <c r="M164" s="18"/>
      <c r="N164" s="18"/>
      <c r="O164" s="18"/>
      <c r="P164" s="18"/>
      <c r="Q164" s="18"/>
      <c r="R164" s="18"/>
      <c r="S164" s="18"/>
      <c r="T164" s="18"/>
      <c r="U164" s="18"/>
      <c r="V164" s="49"/>
      <c r="W164" s="46">
        <f t="shared" si="50"/>
        <v>1.5</v>
      </c>
      <c r="X164" s="18">
        <v>20</v>
      </c>
      <c r="Y164" s="102">
        <f t="shared" ref="Y164:Y187" si="54">(W164/X164)*100</f>
        <v>7.5</v>
      </c>
      <c r="Z164" s="19"/>
      <c r="AA164" s="20"/>
    </row>
    <row r="165" spans="1:27">
      <c r="A165" s="36" t="s">
        <v>21</v>
      </c>
      <c r="B165" s="18" t="s">
        <v>3</v>
      </c>
      <c r="C165" s="18">
        <v>3</v>
      </c>
      <c r="D165" s="18" t="s">
        <v>91</v>
      </c>
      <c r="E165" s="18" t="s">
        <v>108</v>
      </c>
      <c r="F165" s="17">
        <v>0.2</v>
      </c>
      <c r="G165" s="18">
        <v>1</v>
      </c>
      <c r="H165" s="18">
        <v>0.3</v>
      </c>
      <c r="I165" s="18">
        <v>0.5</v>
      </c>
      <c r="J165" s="18">
        <v>0.4</v>
      </c>
      <c r="K165" s="18"/>
      <c r="L165" s="18"/>
      <c r="M165" s="18"/>
      <c r="N165" s="18"/>
      <c r="O165" s="18"/>
      <c r="P165" s="18"/>
      <c r="Q165" s="18"/>
      <c r="R165" s="18"/>
      <c r="S165" s="18"/>
      <c r="T165" s="18"/>
      <c r="U165" s="18"/>
      <c r="V165" s="49"/>
      <c r="W165" s="46">
        <f t="shared" si="50"/>
        <v>2.4</v>
      </c>
      <c r="X165" s="18">
        <v>20</v>
      </c>
      <c r="Y165" s="102">
        <f t="shared" si="54"/>
        <v>12</v>
      </c>
      <c r="Z165" s="19">
        <f t="shared" ref="Z165" si="55">AVERAGE(Y165:Y167)</f>
        <v>6.333333333333333</v>
      </c>
      <c r="AA165" s="20"/>
    </row>
    <row r="166" spans="1:27">
      <c r="A166" s="36" t="s">
        <v>21</v>
      </c>
      <c r="B166" s="18" t="s">
        <v>3</v>
      </c>
      <c r="C166" s="18">
        <v>3</v>
      </c>
      <c r="D166" s="18" t="s">
        <v>110</v>
      </c>
      <c r="E166" s="18" t="s">
        <v>94</v>
      </c>
      <c r="F166" s="17">
        <v>0.3</v>
      </c>
      <c r="G166" s="18"/>
      <c r="H166" s="18"/>
      <c r="I166" s="18"/>
      <c r="J166" s="18"/>
      <c r="K166" s="18"/>
      <c r="L166" s="18"/>
      <c r="M166" s="18"/>
      <c r="N166" s="18"/>
      <c r="O166" s="18"/>
      <c r="P166" s="18"/>
      <c r="Q166" s="18"/>
      <c r="R166" s="18"/>
      <c r="S166" s="18"/>
      <c r="T166" s="18"/>
      <c r="U166" s="18"/>
      <c r="V166" s="49"/>
      <c r="W166" s="46">
        <f t="shared" si="50"/>
        <v>0.3</v>
      </c>
      <c r="X166" s="18">
        <v>20</v>
      </c>
      <c r="Y166" s="102">
        <f t="shared" si="54"/>
        <v>1.5</v>
      </c>
      <c r="Z166" s="19"/>
      <c r="AA166" s="20"/>
    </row>
    <row r="167" spans="1:27">
      <c r="A167" s="36" t="s">
        <v>21</v>
      </c>
      <c r="B167" s="18" t="s">
        <v>3</v>
      </c>
      <c r="C167" s="18">
        <v>3</v>
      </c>
      <c r="D167" s="18" t="s">
        <v>96</v>
      </c>
      <c r="E167" s="18" t="s">
        <v>99</v>
      </c>
      <c r="F167" s="17">
        <v>0.3</v>
      </c>
      <c r="G167" s="18">
        <v>0.2</v>
      </c>
      <c r="H167" s="18">
        <v>0.4</v>
      </c>
      <c r="I167" s="18">
        <v>0.2</v>
      </c>
      <c r="J167" s="18"/>
      <c r="K167" s="18"/>
      <c r="L167" s="18"/>
      <c r="M167" s="18"/>
      <c r="N167" s="18"/>
      <c r="O167" s="18"/>
      <c r="P167" s="18"/>
      <c r="Q167" s="18"/>
      <c r="R167" s="18"/>
      <c r="S167" s="18"/>
      <c r="T167" s="18"/>
      <c r="U167" s="18"/>
      <c r="V167" s="49"/>
      <c r="W167" s="46">
        <f t="shared" si="50"/>
        <v>1.1000000000000001</v>
      </c>
      <c r="X167" s="18">
        <v>20</v>
      </c>
      <c r="Y167" s="102">
        <f t="shared" si="54"/>
        <v>5.5000000000000009</v>
      </c>
      <c r="Z167" s="19"/>
      <c r="AA167" s="20"/>
    </row>
    <row r="168" spans="1:27">
      <c r="A168" s="36" t="s">
        <v>21</v>
      </c>
      <c r="B168" s="18" t="s">
        <v>3</v>
      </c>
      <c r="C168" s="18">
        <v>4</v>
      </c>
      <c r="D168" s="18" t="s">
        <v>91</v>
      </c>
      <c r="E168" s="18" t="s">
        <v>108</v>
      </c>
      <c r="F168" s="17"/>
      <c r="G168" s="18"/>
      <c r="H168" s="18"/>
      <c r="I168" s="18"/>
      <c r="J168" s="18"/>
      <c r="K168" s="18"/>
      <c r="L168" s="18"/>
      <c r="M168" s="18"/>
      <c r="N168" s="18"/>
      <c r="O168" s="18"/>
      <c r="P168" s="18"/>
      <c r="Q168" s="18"/>
      <c r="R168" s="18"/>
      <c r="S168" s="18"/>
      <c r="T168" s="18"/>
      <c r="U168" s="18"/>
      <c r="V168" s="49"/>
      <c r="W168" s="46">
        <f t="shared" si="50"/>
        <v>0</v>
      </c>
      <c r="X168" s="18">
        <v>20</v>
      </c>
      <c r="Y168" s="102">
        <f t="shared" si="54"/>
        <v>0</v>
      </c>
      <c r="Z168" s="19">
        <f t="shared" ref="Z168" si="56">AVERAGE(Y168:Y170)</f>
        <v>4.833333333333333</v>
      </c>
      <c r="AA168" s="20"/>
    </row>
    <row r="169" spans="1:27">
      <c r="A169" s="36" t="s">
        <v>21</v>
      </c>
      <c r="B169" s="18" t="s">
        <v>3</v>
      </c>
      <c r="C169" s="18">
        <v>4</v>
      </c>
      <c r="D169" s="18" t="s">
        <v>110</v>
      </c>
      <c r="E169" s="18" t="s">
        <v>94</v>
      </c>
      <c r="F169" s="17">
        <v>0.1</v>
      </c>
      <c r="G169" s="18">
        <v>0.2</v>
      </c>
      <c r="H169" s="18"/>
      <c r="I169" s="18"/>
      <c r="J169" s="18"/>
      <c r="K169" s="18"/>
      <c r="L169" s="18"/>
      <c r="M169" s="18"/>
      <c r="N169" s="18"/>
      <c r="O169" s="18"/>
      <c r="P169" s="18"/>
      <c r="Q169" s="18"/>
      <c r="R169" s="18"/>
      <c r="S169" s="18"/>
      <c r="T169" s="18"/>
      <c r="U169" s="18"/>
      <c r="V169" s="49"/>
      <c r="W169" s="46">
        <f t="shared" si="50"/>
        <v>0.30000000000000004</v>
      </c>
      <c r="X169" s="18">
        <v>20</v>
      </c>
      <c r="Y169" s="102">
        <f t="shared" si="54"/>
        <v>1.5000000000000002</v>
      </c>
      <c r="Z169" s="19"/>
      <c r="AA169" s="20"/>
    </row>
    <row r="170" spans="1:27">
      <c r="A170" s="36" t="s">
        <v>21</v>
      </c>
      <c r="B170" s="18" t="s">
        <v>3</v>
      </c>
      <c r="C170" s="18">
        <v>4</v>
      </c>
      <c r="D170" s="18" t="s">
        <v>96</v>
      </c>
      <c r="E170" s="18" t="s">
        <v>99</v>
      </c>
      <c r="F170" s="17">
        <v>0.6</v>
      </c>
      <c r="G170" s="18">
        <v>0.8</v>
      </c>
      <c r="H170" s="18">
        <v>1.2</v>
      </c>
      <c r="I170" s="18"/>
      <c r="J170" s="18"/>
      <c r="K170" s="18"/>
      <c r="L170" s="18"/>
      <c r="M170" s="18"/>
      <c r="N170" s="18"/>
      <c r="O170" s="18"/>
      <c r="P170" s="18"/>
      <c r="Q170" s="18"/>
      <c r="R170" s="18"/>
      <c r="S170" s="18"/>
      <c r="T170" s="18"/>
      <c r="U170" s="18"/>
      <c r="V170" s="49"/>
      <c r="W170" s="46">
        <f t="shared" si="50"/>
        <v>2.5999999999999996</v>
      </c>
      <c r="X170" s="18">
        <v>20</v>
      </c>
      <c r="Y170" s="102">
        <f t="shared" si="54"/>
        <v>12.999999999999998</v>
      </c>
      <c r="Z170" s="19"/>
      <c r="AA170" s="20"/>
    </row>
    <row r="171" spans="1:27">
      <c r="A171" s="36" t="s">
        <v>21</v>
      </c>
      <c r="B171" s="18" t="s">
        <v>109</v>
      </c>
      <c r="C171" s="18">
        <v>1</v>
      </c>
      <c r="D171" s="18" t="s">
        <v>91</v>
      </c>
      <c r="E171" s="18" t="s">
        <v>92</v>
      </c>
      <c r="F171" s="17">
        <v>0.4</v>
      </c>
      <c r="G171" s="18">
        <v>0.3</v>
      </c>
      <c r="H171" s="18">
        <v>0.3</v>
      </c>
      <c r="I171" s="18">
        <v>1.1000000000000001</v>
      </c>
      <c r="J171" s="18">
        <v>2.2000000000000002</v>
      </c>
      <c r="K171" s="18"/>
      <c r="L171" s="18"/>
      <c r="M171" s="18"/>
      <c r="N171" s="18"/>
      <c r="O171" s="18"/>
      <c r="P171" s="18"/>
      <c r="Q171" s="18"/>
      <c r="R171" s="18"/>
      <c r="S171" s="18"/>
      <c r="T171" s="18"/>
      <c r="U171" s="18"/>
      <c r="V171" s="49"/>
      <c r="W171" s="46">
        <f t="shared" si="50"/>
        <v>4.3000000000000007</v>
      </c>
      <c r="X171" s="18">
        <v>30</v>
      </c>
      <c r="Y171" s="102">
        <f t="shared" si="54"/>
        <v>14.333333333333337</v>
      </c>
      <c r="Z171" s="19">
        <f t="shared" ref="Z171" si="57">AVERAGE(Y171:Y174)</f>
        <v>7.5000000000000009</v>
      </c>
      <c r="AA171" s="20">
        <f>AVERAGE(Z171:Z186)</f>
        <v>4.6893939393939394</v>
      </c>
    </row>
    <row r="172" spans="1:27">
      <c r="A172" s="36" t="s">
        <v>21</v>
      </c>
      <c r="B172" s="18" t="s">
        <v>109</v>
      </c>
      <c r="C172" s="18">
        <v>1</v>
      </c>
      <c r="D172" s="18" t="s">
        <v>93</v>
      </c>
      <c r="E172" s="18" t="s">
        <v>94</v>
      </c>
      <c r="F172" s="17">
        <v>0.6</v>
      </c>
      <c r="G172" s="18">
        <v>0.5</v>
      </c>
      <c r="H172" s="18"/>
      <c r="I172" s="18"/>
      <c r="J172" s="18"/>
      <c r="K172" s="18"/>
      <c r="L172" s="18"/>
      <c r="M172" s="18"/>
      <c r="N172" s="18"/>
      <c r="O172" s="18"/>
      <c r="P172" s="18"/>
      <c r="Q172" s="18"/>
      <c r="R172" s="18"/>
      <c r="S172" s="18"/>
      <c r="T172" s="18"/>
      <c r="U172" s="18"/>
      <c r="V172" s="49"/>
      <c r="W172" s="46">
        <f t="shared" si="50"/>
        <v>1.1000000000000001</v>
      </c>
      <c r="X172" s="18">
        <v>30</v>
      </c>
      <c r="Y172" s="102">
        <f t="shared" si="54"/>
        <v>3.6666666666666665</v>
      </c>
      <c r="Z172" s="19"/>
      <c r="AA172" s="20"/>
    </row>
    <row r="173" spans="1:27">
      <c r="A173" s="36" t="s">
        <v>21</v>
      </c>
      <c r="B173" s="18" t="s">
        <v>109</v>
      </c>
      <c r="C173" s="18">
        <v>1</v>
      </c>
      <c r="D173" s="18" t="s">
        <v>96</v>
      </c>
      <c r="E173" s="18" t="s">
        <v>95</v>
      </c>
      <c r="F173" s="17">
        <v>0.3</v>
      </c>
      <c r="G173" s="18">
        <v>0.7</v>
      </c>
      <c r="H173" s="18">
        <v>0.3</v>
      </c>
      <c r="I173" s="18">
        <v>1.2</v>
      </c>
      <c r="J173" s="18"/>
      <c r="K173" s="18"/>
      <c r="L173" s="18"/>
      <c r="M173" s="18"/>
      <c r="N173" s="18"/>
      <c r="O173" s="18"/>
      <c r="P173" s="18"/>
      <c r="Q173" s="18"/>
      <c r="R173" s="18"/>
      <c r="S173" s="18"/>
      <c r="T173" s="18"/>
      <c r="U173" s="18"/>
      <c r="V173" s="49"/>
      <c r="W173" s="46">
        <f t="shared" si="50"/>
        <v>2.5</v>
      </c>
      <c r="X173" s="18">
        <v>30</v>
      </c>
      <c r="Y173" s="102">
        <f t="shared" si="54"/>
        <v>8.3333333333333321</v>
      </c>
      <c r="Z173" s="19"/>
      <c r="AA173" s="20"/>
    </row>
    <row r="174" spans="1:27">
      <c r="A174" s="36" t="s">
        <v>21</v>
      </c>
      <c r="B174" s="18" t="s">
        <v>109</v>
      </c>
      <c r="C174" s="18">
        <v>1</v>
      </c>
      <c r="D174" s="18" t="s">
        <v>98</v>
      </c>
      <c r="E174" s="18" t="s">
        <v>97</v>
      </c>
      <c r="F174" s="17">
        <v>0.3</v>
      </c>
      <c r="G174" s="18">
        <v>0.8</v>
      </c>
      <c r="H174" s="18"/>
      <c r="I174" s="18"/>
      <c r="J174" s="18"/>
      <c r="K174" s="18"/>
      <c r="L174" s="18"/>
      <c r="M174" s="18"/>
      <c r="N174" s="18"/>
      <c r="O174" s="18"/>
      <c r="P174" s="18"/>
      <c r="Q174" s="18"/>
      <c r="R174" s="18"/>
      <c r="S174" s="18"/>
      <c r="T174" s="18"/>
      <c r="U174" s="18"/>
      <c r="V174" s="49"/>
      <c r="W174" s="46">
        <f t="shared" si="50"/>
        <v>1.1000000000000001</v>
      </c>
      <c r="X174" s="18">
        <v>30</v>
      </c>
      <c r="Y174" s="102">
        <f t="shared" si="54"/>
        <v>3.6666666666666665</v>
      </c>
      <c r="Z174" s="19"/>
      <c r="AA174" s="20"/>
    </row>
    <row r="175" spans="1:27">
      <c r="A175" s="36" t="s">
        <v>21</v>
      </c>
      <c r="B175" s="18" t="s">
        <v>109</v>
      </c>
      <c r="C175" s="18">
        <v>2</v>
      </c>
      <c r="D175" s="18" t="s">
        <v>92</v>
      </c>
      <c r="E175" s="18" t="s">
        <v>91</v>
      </c>
      <c r="F175" s="17">
        <v>1</v>
      </c>
      <c r="G175" s="18">
        <v>0.1</v>
      </c>
      <c r="H175" s="18">
        <v>1</v>
      </c>
      <c r="I175" s="18"/>
      <c r="J175" s="18"/>
      <c r="K175" s="18"/>
      <c r="L175" s="18"/>
      <c r="M175" s="18"/>
      <c r="N175" s="18"/>
      <c r="O175" s="18"/>
      <c r="P175" s="18"/>
      <c r="Q175" s="18"/>
      <c r="R175" s="18"/>
      <c r="S175" s="18"/>
      <c r="T175" s="18"/>
      <c r="U175" s="18"/>
      <c r="V175" s="49"/>
      <c r="W175" s="46">
        <f t="shared" si="50"/>
        <v>2.1</v>
      </c>
      <c r="X175" s="18">
        <v>30</v>
      </c>
      <c r="Y175" s="102">
        <f t="shared" si="54"/>
        <v>7.0000000000000009</v>
      </c>
      <c r="Z175" s="19">
        <f t="shared" ref="Z175" si="58">AVERAGE(Y175:Y178)</f>
        <v>6.25</v>
      </c>
      <c r="AA175" s="20"/>
    </row>
    <row r="176" spans="1:27">
      <c r="A176" s="36" t="s">
        <v>21</v>
      </c>
      <c r="B176" s="18" t="s">
        <v>109</v>
      </c>
      <c r="C176" s="18">
        <v>2</v>
      </c>
      <c r="D176" s="18" t="s">
        <v>94</v>
      </c>
      <c r="E176" s="18" t="s">
        <v>93</v>
      </c>
      <c r="F176" s="17">
        <v>0.3</v>
      </c>
      <c r="G176" s="18">
        <v>0.5</v>
      </c>
      <c r="H176" s="18">
        <v>0.2</v>
      </c>
      <c r="I176" s="18">
        <v>0.7</v>
      </c>
      <c r="J176" s="18"/>
      <c r="K176" s="18"/>
      <c r="L176" s="18"/>
      <c r="M176" s="18"/>
      <c r="N176" s="18"/>
      <c r="O176" s="18"/>
      <c r="P176" s="18"/>
      <c r="Q176" s="18"/>
      <c r="R176" s="18"/>
      <c r="S176" s="18"/>
      <c r="T176" s="18"/>
      <c r="U176" s="18"/>
      <c r="V176" s="49"/>
      <c r="W176" s="46">
        <f t="shared" si="50"/>
        <v>1.7</v>
      </c>
      <c r="X176" s="18">
        <v>30</v>
      </c>
      <c r="Y176" s="102">
        <f t="shared" si="54"/>
        <v>5.6666666666666661</v>
      </c>
      <c r="Z176" s="19"/>
      <c r="AA176" s="20"/>
    </row>
    <row r="177" spans="1:27">
      <c r="A177" s="36" t="s">
        <v>21</v>
      </c>
      <c r="B177" s="18" t="s">
        <v>109</v>
      </c>
      <c r="C177" s="18">
        <v>2</v>
      </c>
      <c r="D177" s="18" t="s">
        <v>95</v>
      </c>
      <c r="E177" s="18" t="s">
        <v>96</v>
      </c>
      <c r="F177" s="17">
        <v>1.1000000000000001</v>
      </c>
      <c r="G177" s="18">
        <v>0.8</v>
      </c>
      <c r="H177" s="18">
        <v>1.3</v>
      </c>
      <c r="I177" s="18">
        <v>0.2</v>
      </c>
      <c r="J177" s="18"/>
      <c r="K177" s="18"/>
      <c r="L177" s="18"/>
      <c r="M177" s="18"/>
      <c r="N177" s="18"/>
      <c r="O177" s="18"/>
      <c r="P177" s="18"/>
      <c r="Q177" s="18"/>
      <c r="R177" s="18"/>
      <c r="S177" s="18"/>
      <c r="T177" s="18"/>
      <c r="U177" s="18"/>
      <c r="V177" s="49"/>
      <c r="W177" s="46">
        <f t="shared" si="50"/>
        <v>3.4000000000000004</v>
      </c>
      <c r="X177" s="18">
        <v>30</v>
      </c>
      <c r="Y177" s="102">
        <f t="shared" si="54"/>
        <v>11.333333333333334</v>
      </c>
      <c r="Z177" s="19"/>
      <c r="AA177" s="20"/>
    </row>
    <row r="178" spans="1:27">
      <c r="A178" s="36" t="s">
        <v>21</v>
      </c>
      <c r="B178" s="18" t="s">
        <v>109</v>
      </c>
      <c r="C178" s="18">
        <v>2</v>
      </c>
      <c r="D178" s="18" t="s">
        <v>97</v>
      </c>
      <c r="E178" s="18" t="s">
        <v>98</v>
      </c>
      <c r="F178" s="17">
        <v>0.3</v>
      </c>
      <c r="G178" s="18"/>
      <c r="H178" s="18"/>
      <c r="I178" s="18"/>
      <c r="J178" s="18"/>
      <c r="K178" s="18"/>
      <c r="L178" s="18"/>
      <c r="M178" s="18"/>
      <c r="N178" s="18"/>
      <c r="O178" s="18"/>
      <c r="P178" s="18"/>
      <c r="Q178" s="18"/>
      <c r="R178" s="18"/>
      <c r="S178" s="18"/>
      <c r="T178" s="18"/>
      <c r="U178" s="18"/>
      <c r="V178" s="49"/>
      <c r="W178" s="46">
        <f t="shared" si="50"/>
        <v>0.3</v>
      </c>
      <c r="X178" s="18">
        <v>30</v>
      </c>
      <c r="Y178" s="102">
        <f t="shared" si="54"/>
        <v>1</v>
      </c>
      <c r="Z178" s="19"/>
      <c r="AA178" s="20"/>
    </row>
    <row r="179" spans="1:27">
      <c r="A179" s="36" t="s">
        <v>21</v>
      </c>
      <c r="B179" s="18" t="s">
        <v>109</v>
      </c>
      <c r="C179" s="18">
        <v>3</v>
      </c>
      <c r="D179" s="18" t="s">
        <v>92</v>
      </c>
      <c r="E179" s="18" t="s">
        <v>91</v>
      </c>
      <c r="F179" s="17">
        <v>0.2</v>
      </c>
      <c r="G179" s="18"/>
      <c r="H179" s="18"/>
      <c r="I179" s="18"/>
      <c r="J179" s="18"/>
      <c r="K179" s="18"/>
      <c r="L179" s="18"/>
      <c r="M179" s="18"/>
      <c r="N179" s="18"/>
      <c r="O179" s="18"/>
      <c r="P179" s="18"/>
      <c r="Q179" s="18"/>
      <c r="R179" s="18"/>
      <c r="S179" s="18"/>
      <c r="T179" s="18"/>
      <c r="U179" s="18"/>
      <c r="V179" s="49"/>
      <c r="W179" s="46">
        <f t="shared" si="50"/>
        <v>0.2</v>
      </c>
      <c r="X179" s="18">
        <v>30</v>
      </c>
      <c r="Y179" s="102">
        <f t="shared" si="54"/>
        <v>0.66666666666666674</v>
      </c>
      <c r="Z179" s="19">
        <f t="shared" ref="Z179" si="59">AVERAGE(Y179:Y182)</f>
        <v>1.916666666666667</v>
      </c>
      <c r="AA179" s="20"/>
    </row>
    <row r="180" spans="1:27">
      <c r="A180" s="36" t="s">
        <v>21</v>
      </c>
      <c r="B180" s="18" t="s">
        <v>109</v>
      </c>
      <c r="C180" s="18">
        <v>3</v>
      </c>
      <c r="D180" s="18" t="s">
        <v>94</v>
      </c>
      <c r="E180" s="18" t="s">
        <v>93</v>
      </c>
      <c r="F180" s="17">
        <v>0.4</v>
      </c>
      <c r="G180" s="18">
        <v>0.2</v>
      </c>
      <c r="H180" s="18"/>
      <c r="I180" s="18"/>
      <c r="J180" s="18"/>
      <c r="K180" s="18"/>
      <c r="L180" s="18"/>
      <c r="M180" s="18"/>
      <c r="N180" s="18"/>
      <c r="O180" s="18"/>
      <c r="P180" s="18"/>
      <c r="Q180" s="18"/>
      <c r="R180" s="18"/>
      <c r="S180" s="18"/>
      <c r="T180" s="18"/>
      <c r="U180" s="18"/>
      <c r="V180" s="49"/>
      <c r="W180" s="46">
        <f t="shared" si="50"/>
        <v>0.60000000000000009</v>
      </c>
      <c r="X180" s="18">
        <v>30</v>
      </c>
      <c r="Y180" s="102">
        <f t="shared" si="54"/>
        <v>2.0000000000000004</v>
      </c>
      <c r="Z180" s="19"/>
      <c r="AA180" s="20"/>
    </row>
    <row r="181" spans="1:27">
      <c r="A181" s="36" t="s">
        <v>21</v>
      </c>
      <c r="B181" s="18" t="s">
        <v>109</v>
      </c>
      <c r="C181" s="18">
        <v>3</v>
      </c>
      <c r="D181" s="18" t="s">
        <v>95</v>
      </c>
      <c r="E181" s="18" t="s">
        <v>96</v>
      </c>
      <c r="F181" s="17">
        <v>0.3</v>
      </c>
      <c r="G181" s="18">
        <v>0.2</v>
      </c>
      <c r="H181" s="18"/>
      <c r="I181" s="18"/>
      <c r="J181" s="18"/>
      <c r="K181" s="18"/>
      <c r="L181" s="18"/>
      <c r="M181" s="18"/>
      <c r="N181" s="18"/>
      <c r="O181" s="18"/>
      <c r="P181" s="18"/>
      <c r="Q181" s="18"/>
      <c r="R181" s="18"/>
      <c r="S181" s="18"/>
      <c r="T181" s="18"/>
      <c r="U181" s="18"/>
      <c r="V181" s="49"/>
      <c r="W181" s="46">
        <f t="shared" si="50"/>
        <v>0.5</v>
      </c>
      <c r="X181" s="18">
        <v>30</v>
      </c>
      <c r="Y181" s="102">
        <f t="shared" si="54"/>
        <v>1.6666666666666667</v>
      </c>
      <c r="Z181" s="19"/>
      <c r="AA181" s="20"/>
    </row>
    <row r="182" spans="1:27">
      <c r="A182" s="36" t="s">
        <v>21</v>
      </c>
      <c r="B182" s="18" t="s">
        <v>109</v>
      </c>
      <c r="C182" s="18">
        <v>3</v>
      </c>
      <c r="D182" s="18" t="s">
        <v>97</v>
      </c>
      <c r="E182" s="18" t="s">
        <v>98</v>
      </c>
      <c r="F182" s="17">
        <v>0.8</v>
      </c>
      <c r="G182" s="18">
        <v>0.2</v>
      </c>
      <c r="H182" s="18"/>
      <c r="I182" s="18"/>
      <c r="J182" s="18"/>
      <c r="K182" s="18"/>
      <c r="L182" s="18"/>
      <c r="M182" s="18"/>
      <c r="N182" s="18"/>
      <c r="O182" s="18"/>
      <c r="P182" s="18"/>
      <c r="Q182" s="18"/>
      <c r="R182" s="18"/>
      <c r="S182" s="18"/>
      <c r="T182" s="18"/>
      <c r="U182" s="18"/>
      <c r="V182" s="49"/>
      <c r="W182" s="46">
        <f t="shared" si="50"/>
        <v>1</v>
      </c>
      <c r="X182" s="18">
        <v>30</v>
      </c>
      <c r="Y182" s="102">
        <f t="shared" si="54"/>
        <v>3.3333333333333335</v>
      </c>
      <c r="Z182" s="19"/>
      <c r="AA182" s="20"/>
    </row>
    <row r="183" spans="1:27">
      <c r="A183" s="36" t="s">
        <v>21</v>
      </c>
      <c r="B183" s="18" t="s">
        <v>109</v>
      </c>
      <c r="C183" s="18">
        <v>4</v>
      </c>
      <c r="D183" s="18" t="s">
        <v>92</v>
      </c>
      <c r="E183" s="18" t="s">
        <v>91</v>
      </c>
      <c r="F183" s="17">
        <v>1.5</v>
      </c>
      <c r="G183" s="18">
        <v>0.9</v>
      </c>
      <c r="H183" s="18"/>
      <c r="I183" s="18"/>
      <c r="J183" s="18"/>
      <c r="K183" s="18"/>
      <c r="L183" s="18"/>
      <c r="M183" s="18"/>
      <c r="N183" s="18"/>
      <c r="O183" s="18"/>
      <c r="P183" s="18"/>
      <c r="Q183" s="18"/>
      <c r="R183" s="18"/>
      <c r="S183" s="18"/>
      <c r="T183" s="18"/>
      <c r="U183" s="18"/>
      <c r="V183" s="49"/>
      <c r="W183" s="46">
        <f t="shared" si="50"/>
        <v>2.4</v>
      </c>
      <c r="X183" s="18">
        <v>30</v>
      </c>
      <c r="Y183" s="102">
        <f t="shared" si="54"/>
        <v>8</v>
      </c>
      <c r="Z183" s="19">
        <f>SUM(W183:W187)*100/SUM(X183:X187)</f>
        <v>3.0909090909090904</v>
      </c>
      <c r="AA183" s="20"/>
    </row>
    <row r="184" spans="1:27">
      <c r="A184" s="36" t="s">
        <v>21</v>
      </c>
      <c r="B184" s="18" t="s">
        <v>109</v>
      </c>
      <c r="C184" s="18">
        <v>4</v>
      </c>
      <c r="D184" s="18" t="s">
        <v>94</v>
      </c>
      <c r="E184" s="18" t="s">
        <v>93</v>
      </c>
      <c r="F184" s="17">
        <v>0.4</v>
      </c>
      <c r="G184" s="18">
        <v>0.3</v>
      </c>
      <c r="H184" s="18"/>
      <c r="I184" s="18"/>
      <c r="J184" s="18"/>
      <c r="K184" s="18"/>
      <c r="L184" s="18"/>
      <c r="M184" s="18"/>
      <c r="N184" s="18"/>
      <c r="O184" s="18"/>
      <c r="P184" s="18"/>
      <c r="Q184" s="18"/>
      <c r="R184" s="18"/>
      <c r="S184" s="18"/>
      <c r="T184" s="18"/>
      <c r="U184" s="18"/>
      <c r="V184" s="49"/>
      <c r="W184" s="46">
        <f t="shared" si="50"/>
        <v>0.7</v>
      </c>
      <c r="X184" s="18">
        <v>30</v>
      </c>
      <c r="Y184" s="102">
        <f t="shared" si="54"/>
        <v>2.333333333333333</v>
      </c>
      <c r="Z184" s="19"/>
      <c r="AA184" s="20"/>
    </row>
    <row r="185" spans="1:27">
      <c r="A185" s="36" t="s">
        <v>21</v>
      </c>
      <c r="B185" s="18" t="s">
        <v>109</v>
      </c>
      <c r="C185" s="18">
        <v>4</v>
      </c>
      <c r="D185" s="18" t="s">
        <v>99</v>
      </c>
      <c r="E185" s="18" t="s">
        <v>96</v>
      </c>
      <c r="F185" s="17"/>
      <c r="G185" s="18"/>
      <c r="H185" s="18"/>
      <c r="I185" s="18"/>
      <c r="J185" s="18"/>
      <c r="K185" s="18"/>
      <c r="L185" s="18"/>
      <c r="M185" s="18"/>
      <c r="N185" s="18"/>
      <c r="O185" s="18"/>
      <c r="P185" s="18"/>
      <c r="Q185" s="18"/>
      <c r="R185" s="18"/>
      <c r="S185" s="18"/>
      <c r="T185" s="18"/>
      <c r="U185" s="18"/>
      <c r="V185" s="49"/>
      <c r="W185" s="46">
        <f t="shared" si="50"/>
        <v>0</v>
      </c>
      <c r="X185" s="18">
        <v>20</v>
      </c>
      <c r="Y185" s="102">
        <f t="shared" si="54"/>
        <v>0</v>
      </c>
      <c r="Z185" s="19"/>
      <c r="AA185" s="20"/>
    </row>
    <row r="186" spans="1:27">
      <c r="A186" s="36" t="s">
        <v>21</v>
      </c>
      <c r="B186" s="18" t="s">
        <v>109</v>
      </c>
      <c r="C186" s="18">
        <v>4</v>
      </c>
      <c r="D186" s="18" t="s">
        <v>97</v>
      </c>
      <c r="E186" s="18" t="s">
        <v>107</v>
      </c>
      <c r="F186" s="17">
        <v>0.3</v>
      </c>
      <c r="G186" s="18"/>
      <c r="H186" s="18"/>
      <c r="I186" s="18"/>
      <c r="J186" s="18"/>
      <c r="K186" s="18"/>
      <c r="L186" s="18"/>
      <c r="M186" s="18"/>
      <c r="N186" s="18"/>
      <c r="O186" s="18"/>
      <c r="P186" s="18"/>
      <c r="Q186" s="18"/>
      <c r="R186" s="18"/>
      <c r="S186" s="18"/>
      <c r="T186" s="18"/>
      <c r="U186" s="18"/>
      <c r="V186" s="49"/>
      <c r="W186" s="46">
        <f t="shared" si="50"/>
        <v>0.3</v>
      </c>
      <c r="X186" s="18">
        <v>20</v>
      </c>
      <c r="Y186" s="102">
        <f t="shared" si="54"/>
        <v>1.5</v>
      </c>
      <c r="Z186" s="19"/>
      <c r="AA186" s="20"/>
    </row>
    <row r="187" spans="1:27" ht="13.5" thickBot="1">
      <c r="A187" s="37" t="s">
        <v>21</v>
      </c>
      <c r="B187" s="22" t="s">
        <v>109</v>
      </c>
      <c r="C187" s="22">
        <v>4</v>
      </c>
      <c r="D187" s="22" t="s">
        <v>0</v>
      </c>
      <c r="E187" s="22" t="s">
        <v>1</v>
      </c>
      <c r="F187" s="21"/>
      <c r="G187" s="22"/>
      <c r="H187" s="22"/>
      <c r="I187" s="22"/>
      <c r="J187" s="22"/>
      <c r="K187" s="22"/>
      <c r="L187" s="22"/>
      <c r="M187" s="22"/>
      <c r="N187" s="22"/>
      <c r="O187" s="22"/>
      <c r="P187" s="22"/>
      <c r="Q187" s="22"/>
      <c r="R187" s="22"/>
      <c r="S187" s="22"/>
      <c r="T187" s="22"/>
      <c r="U187" s="22"/>
      <c r="V187" s="51"/>
      <c r="W187" s="52">
        <v>0</v>
      </c>
      <c r="X187" s="22">
        <v>10</v>
      </c>
      <c r="Y187" s="103">
        <f t="shared" si="54"/>
        <v>0</v>
      </c>
      <c r="Z187" s="23"/>
      <c r="AA187" s="24"/>
    </row>
    <row r="188" spans="1:27">
      <c r="W188" s="1"/>
      <c r="Y188" s="14"/>
      <c r="Z188" s="14"/>
      <c r="AA188" s="14"/>
    </row>
    <row r="189" spans="1:27">
      <c r="W189" s="1"/>
      <c r="Y189" s="14"/>
      <c r="Z189" s="14"/>
      <c r="AA189" s="14"/>
    </row>
    <row r="190" spans="1:27">
      <c r="W190" s="1"/>
      <c r="Y190" s="14"/>
      <c r="Z190" s="14"/>
      <c r="AA190" s="14"/>
    </row>
    <row r="191" spans="1:27">
      <c r="W191" s="1"/>
      <c r="Y191" s="14"/>
      <c r="Z191" s="14"/>
      <c r="AA191" s="14"/>
    </row>
    <row r="192" spans="1:27">
      <c r="W192" s="1"/>
      <c r="Y192" s="14"/>
      <c r="Z192" s="14"/>
      <c r="AA192" s="14"/>
    </row>
    <row r="193" spans="23:27">
      <c r="W193" s="1"/>
      <c r="Y193" s="14"/>
      <c r="Z193" s="14"/>
      <c r="AA193" s="14"/>
    </row>
    <row r="194" spans="23:27">
      <c r="W194" s="1"/>
      <c r="Y194" s="14"/>
      <c r="Z194" s="14"/>
      <c r="AA194" s="14"/>
    </row>
    <row r="195" spans="23:27">
      <c r="W195" s="1"/>
      <c r="Y195" s="14"/>
      <c r="Z195" s="14"/>
      <c r="AA195" s="14"/>
    </row>
    <row r="196" spans="23:27">
      <c r="W196" s="1"/>
      <c r="Y196" s="14"/>
      <c r="Z196" s="14"/>
      <c r="AA196" s="14"/>
    </row>
    <row r="197" spans="23:27">
      <c r="Y197" s="14"/>
      <c r="Z197" s="14"/>
      <c r="AA197" s="14"/>
    </row>
    <row r="198" spans="23:27">
      <c r="Y198" s="14"/>
      <c r="Z198" s="14"/>
      <c r="AA198" s="14"/>
    </row>
    <row r="199" spans="23:27">
      <c r="Y199" s="14"/>
      <c r="Z199" s="14"/>
      <c r="AA199" s="14"/>
    </row>
    <row r="200" spans="23:27">
      <c r="Y200" s="14"/>
      <c r="Z200" s="14"/>
      <c r="AA200" s="14"/>
    </row>
    <row r="201" spans="23:27">
      <c r="Y201" s="14"/>
      <c r="Z201" s="14"/>
      <c r="AA201" s="14"/>
    </row>
    <row r="202" spans="23:27">
      <c r="Y202" s="14"/>
      <c r="Z202" s="14"/>
      <c r="AA202" s="14"/>
    </row>
    <row r="203" spans="23:27">
      <c r="Y203" s="14"/>
      <c r="Z203" s="14"/>
      <c r="AA203" s="14"/>
    </row>
    <row r="204" spans="23:27">
      <c r="Y204" s="14"/>
      <c r="Z204" s="14"/>
      <c r="AA204" s="14"/>
    </row>
    <row r="205" spans="23:27">
      <c r="Y205" s="14"/>
      <c r="Z205" s="14"/>
      <c r="AA205" s="14"/>
    </row>
  </sheetData>
  <sortState ref="A2:W154">
    <sortCondition ref="A2:A154"/>
    <sortCondition ref="B2:B154"/>
    <sortCondition ref="C2:C154"/>
  </sortState>
  <mergeCells count="1">
    <mergeCell ref="F2:V2"/>
  </mergeCells>
  <phoneticPr fontId="1" type="noConversion"/>
  <pageMargins left="0.75" right="0.75" top="1" bottom="1" header="0.5" footer="0.5"/>
  <headerFooter alignWithMargins="0"/>
  <ignoredErrors>
    <ignoredError sqref="W43" formula="1"/>
    <ignoredError sqref="Z183" formulaRange="1"/>
  </ignoredError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M189"/>
  <sheetViews>
    <sheetView workbookViewId="0">
      <selection activeCell="G4" sqref="G4"/>
    </sheetView>
  </sheetViews>
  <sheetFormatPr defaultColWidth="8.85546875" defaultRowHeight="12.75"/>
  <cols>
    <col min="2" max="2" width="6.85546875" customWidth="1"/>
    <col min="3" max="3" width="5.140625" customWidth="1"/>
    <col min="4" max="5" width="12.28515625" customWidth="1"/>
    <col min="6" max="7" width="12.42578125" customWidth="1"/>
    <col min="8" max="8" width="9.85546875" style="70" bestFit="1" customWidth="1"/>
    <col min="9" max="9" width="9.85546875" style="76" customWidth="1"/>
    <col min="10" max="11" width="16.42578125" customWidth="1"/>
    <col min="12" max="12" width="8.85546875" style="80"/>
    <col min="13" max="13" width="8.85546875" style="76"/>
  </cols>
  <sheetData>
    <row r="1" spans="1:13">
      <c r="A1" s="13"/>
      <c r="C1" s="12"/>
    </row>
    <row r="2" spans="1:13" ht="13.5" thickBot="1"/>
    <row r="3" spans="1:13" ht="66.75" customHeight="1" thickBot="1">
      <c r="A3" s="69" t="s">
        <v>82</v>
      </c>
      <c r="B3" s="55" t="s">
        <v>83</v>
      </c>
      <c r="C3" s="55" t="s">
        <v>84</v>
      </c>
      <c r="D3" s="55" t="s">
        <v>87</v>
      </c>
      <c r="E3" s="55" t="s">
        <v>88</v>
      </c>
      <c r="F3" s="55" t="s">
        <v>138</v>
      </c>
      <c r="G3" s="55" t="s">
        <v>139</v>
      </c>
      <c r="H3" s="71" t="s">
        <v>117</v>
      </c>
      <c r="I3" s="81" t="s">
        <v>118</v>
      </c>
      <c r="J3" s="55" t="s">
        <v>113</v>
      </c>
      <c r="K3" s="55" t="s">
        <v>114</v>
      </c>
      <c r="L3" s="71" t="s">
        <v>130</v>
      </c>
      <c r="M3" s="82" t="s">
        <v>119</v>
      </c>
    </row>
    <row r="4" spans="1:13">
      <c r="A4" s="15" t="s">
        <v>2</v>
      </c>
      <c r="B4" s="16" t="s">
        <v>96</v>
      </c>
      <c r="C4" s="16">
        <v>1</v>
      </c>
      <c r="D4" s="16" t="s">
        <v>71</v>
      </c>
      <c r="E4" s="16" t="s">
        <v>77</v>
      </c>
      <c r="F4" s="25">
        <f>'Rock Depth'!X4</f>
        <v>0</v>
      </c>
      <c r="G4" s="25">
        <f>'Surface Rock'!Y3</f>
        <v>0</v>
      </c>
      <c r="H4" s="72">
        <f>TTEST(F4:F7,G4:G7,1,1)</f>
        <v>0.10758497096511498</v>
      </c>
      <c r="I4" s="85">
        <f>TTEST(F4:F188,G4:G188,1,1)</f>
        <v>2.5574542254900136E-4</v>
      </c>
      <c r="J4" s="25">
        <f>'Rock Depth'!Y4</f>
        <v>0</v>
      </c>
      <c r="K4" s="25">
        <f>'Surface Rock'!Z3</f>
        <v>1.25</v>
      </c>
      <c r="L4" s="72">
        <f>TTEST(J4:J19,K4:K19,1,1)</f>
        <v>0.44558557375975794</v>
      </c>
      <c r="M4" s="86">
        <f>TTEST(J4:J188,K4:K188,1,1)</f>
        <v>2.9381778041469401E-4</v>
      </c>
    </row>
    <row r="5" spans="1:13">
      <c r="A5" s="17" t="s">
        <v>2</v>
      </c>
      <c r="B5" s="18" t="s">
        <v>96</v>
      </c>
      <c r="C5" s="18">
        <v>1</v>
      </c>
      <c r="D5" s="18" t="s">
        <v>78</v>
      </c>
      <c r="E5" s="18" t="s">
        <v>72</v>
      </c>
      <c r="F5" s="19">
        <f>'Rock Depth'!X5</f>
        <v>0</v>
      </c>
      <c r="G5" s="19">
        <f>'Surface Rock'!Y4</f>
        <v>3.3333333333333335</v>
      </c>
      <c r="H5" s="73"/>
      <c r="I5" s="77"/>
      <c r="J5" s="19"/>
      <c r="K5" s="19"/>
      <c r="L5" s="73"/>
      <c r="M5" s="83"/>
    </row>
    <row r="6" spans="1:13">
      <c r="A6" s="17" t="s">
        <v>2</v>
      </c>
      <c r="B6" s="18" t="s">
        <v>96</v>
      </c>
      <c r="C6" s="18">
        <v>1</v>
      </c>
      <c r="D6" s="18" t="s">
        <v>96</v>
      </c>
      <c r="E6" s="18" t="s">
        <v>95</v>
      </c>
      <c r="F6" s="19">
        <f>'Rock Depth'!X6</f>
        <v>0</v>
      </c>
      <c r="G6" s="19">
        <f>'Surface Rock'!Y5</f>
        <v>1.6666666666666667</v>
      </c>
      <c r="H6" s="73"/>
      <c r="I6" s="77"/>
      <c r="J6" s="19"/>
      <c r="K6" s="19"/>
      <c r="L6" s="73"/>
      <c r="M6" s="83"/>
    </row>
    <row r="7" spans="1:13">
      <c r="A7" s="17" t="s">
        <v>2</v>
      </c>
      <c r="B7" s="18" t="s">
        <v>96</v>
      </c>
      <c r="C7" s="18">
        <v>1</v>
      </c>
      <c r="D7" s="18" t="s">
        <v>98</v>
      </c>
      <c r="E7" s="18" t="s">
        <v>97</v>
      </c>
      <c r="F7" s="19">
        <f>'Rock Depth'!X7</f>
        <v>0</v>
      </c>
      <c r="G7" s="19">
        <f>'Surface Rock'!Y6</f>
        <v>0</v>
      </c>
      <c r="H7" s="73"/>
      <c r="I7" s="77"/>
      <c r="J7" s="19"/>
      <c r="K7" s="19"/>
      <c r="L7" s="73"/>
      <c r="M7" s="83"/>
    </row>
    <row r="8" spans="1:13">
      <c r="A8" s="17" t="s">
        <v>2</v>
      </c>
      <c r="B8" s="18" t="s">
        <v>96</v>
      </c>
      <c r="C8" s="18">
        <v>2</v>
      </c>
      <c r="D8" s="18" t="s">
        <v>77</v>
      </c>
      <c r="E8" s="18" t="s">
        <v>71</v>
      </c>
      <c r="F8" s="19">
        <f>'Rock Depth'!X8</f>
        <v>0</v>
      </c>
      <c r="G8" s="19">
        <f>'Surface Rock'!Y7</f>
        <v>0</v>
      </c>
      <c r="H8" s="73">
        <f>TTEST(F8:F11,G8:G11,1,1)</f>
        <v>0.19550110923490138</v>
      </c>
      <c r="I8" s="77"/>
      <c r="J8" s="19">
        <f>'Rock Depth'!Y8</f>
        <v>0</v>
      </c>
      <c r="K8" s="19">
        <f>'Surface Rock'!Z7</f>
        <v>0.16666666666666669</v>
      </c>
      <c r="L8" s="73"/>
      <c r="M8" s="83"/>
    </row>
    <row r="9" spans="1:13">
      <c r="A9" s="17" t="s">
        <v>2</v>
      </c>
      <c r="B9" s="18" t="s">
        <v>96</v>
      </c>
      <c r="C9" s="18">
        <v>2</v>
      </c>
      <c r="D9" s="18" t="s">
        <v>72</v>
      </c>
      <c r="E9" s="18" t="s">
        <v>78</v>
      </c>
      <c r="F9" s="19">
        <f>'Rock Depth'!X9</f>
        <v>0</v>
      </c>
      <c r="G9" s="19">
        <f>'Surface Rock'!Y8</f>
        <v>0</v>
      </c>
      <c r="H9" s="73"/>
      <c r="I9" s="77"/>
      <c r="J9" s="19"/>
      <c r="K9" s="19"/>
      <c r="L9" s="73"/>
      <c r="M9" s="83"/>
    </row>
    <row r="10" spans="1:13">
      <c r="A10" s="17" t="s">
        <v>2</v>
      </c>
      <c r="B10" s="18" t="s">
        <v>96</v>
      </c>
      <c r="C10" s="18">
        <v>2</v>
      </c>
      <c r="D10" s="18" t="s">
        <v>95</v>
      </c>
      <c r="E10" s="18" t="s">
        <v>96</v>
      </c>
      <c r="F10" s="19">
        <f>'Rock Depth'!X10</f>
        <v>0</v>
      </c>
      <c r="G10" s="19">
        <f>'Surface Rock'!Y9</f>
        <v>0</v>
      </c>
      <c r="H10" s="73"/>
      <c r="I10" s="77"/>
      <c r="J10" s="19"/>
      <c r="K10" s="19"/>
      <c r="L10" s="73"/>
      <c r="M10" s="83"/>
    </row>
    <row r="11" spans="1:13">
      <c r="A11" s="17" t="s">
        <v>2</v>
      </c>
      <c r="B11" s="18" t="s">
        <v>96</v>
      </c>
      <c r="C11" s="18">
        <v>2</v>
      </c>
      <c r="D11" s="18" t="s">
        <v>97</v>
      </c>
      <c r="E11" s="18" t="s">
        <v>98</v>
      </c>
      <c r="F11" s="19">
        <f>'Rock Depth'!X11</f>
        <v>0</v>
      </c>
      <c r="G11" s="19">
        <f>'Surface Rock'!Y10</f>
        <v>0.66666666666666674</v>
      </c>
      <c r="H11" s="73"/>
      <c r="I11" s="77"/>
      <c r="J11" s="19"/>
      <c r="K11" s="19"/>
      <c r="L11" s="73"/>
      <c r="M11" s="83"/>
    </row>
    <row r="12" spans="1:13">
      <c r="A12" s="17" t="s">
        <v>2</v>
      </c>
      <c r="B12" s="18" t="s">
        <v>96</v>
      </c>
      <c r="C12" s="18">
        <v>3</v>
      </c>
      <c r="D12" s="18" t="s">
        <v>71</v>
      </c>
      <c r="E12" s="18" t="s">
        <v>77</v>
      </c>
      <c r="F12" s="19">
        <f>'Rock Depth'!X12</f>
        <v>0</v>
      </c>
      <c r="G12" s="19">
        <f>'Surface Rock'!Y11</f>
        <v>0</v>
      </c>
      <c r="H12" s="73">
        <v>1</v>
      </c>
      <c r="I12" s="77"/>
      <c r="J12" s="19">
        <f>'Rock Depth'!Y12</f>
        <v>0</v>
      </c>
      <c r="K12" s="19">
        <f>'Surface Rock'!Z11</f>
        <v>0</v>
      </c>
      <c r="L12" s="73"/>
      <c r="M12" s="83"/>
    </row>
    <row r="13" spans="1:13">
      <c r="A13" s="17" t="s">
        <v>2</v>
      </c>
      <c r="B13" s="18" t="s">
        <v>96</v>
      </c>
      <c r="C13" s="18">
        <v>3</v>
      </c>
      <c r="D13" s="18" t="s">
        <v>78</v>
      </c>
      <c r="E13" s="18" t="s">
        <v>72</v>
      </c>
      <c r="F13" s="19">
        <f>'Rock Depth'!X13</f>
        <v>0</v>
      </c>
      <c r="G13" s="19">
        <f>'Surface Rock'!Y12</f>
        <v>0</v>
      </c>
      <c r="H13" s="73"/>
      <c r="I13" s="77"/>
      <c r="J13" s="19"/>
      <c r="K13" s="19"/>
      <c r="L13" s="73"/>
      <c r="M13" s="83"/>
    </row>
    <row r="14" spans="1:13">
      <c r="A14" s="17" t="s">
        <v>2</v>
      </c>
      <c r="B14" s="18" t="s">
        <v>96</v>
      </c>
      <c r="C14" s="18">
        <v>3</v>
      </c>
      <c r="D14" s="18" t="s">
        <v>96</v>
      </c>
      <c r="E14" s="18" t="s">
        <v>95</v>
      </c>
      <c r="F14" s="19">
        <f>'Rock Depth'!X14</f>
        <v>0</v>
      </c>
      <c r="G14" s="19">
        <f>'Surface Rock'!Y13</f>
        <v>0</v>
      </c>
      <c r="H14" s="73"/>
      <c r="I14" s="77"/>
      <c r="J14" s="19"/>
      <c r="K14" s="19"/>
      <c r="L14" s="73"/>
      <c r="M14" s="83"/>
    </row>
    <row r="15" spans="1:13">
      <c r="A15" s="17" t="s">
        <v>2</v>
      </c>
      <c r="B15" s="18" t="s">
        <v>96</v>
      </c>
      <c r="C15" s="18">
        <v>3</v>
      </c>
      <c r="D15" s="18" t="s">
        <v>98</v>
      </c>
      <c r="E15" s="18" t="s">
        <v>97</v>
      </c>
      <c r="F15" s="19">
        <f>'Rock Depth'!X15</f>
        <v>0</v>
      </c>
      <c r="G15" s="19">
        <f>'Surface Rock'!Y14</f>
        <v>0</v>
      </c>
      <c r="H15" s="73"/>
      <c r="I15" s="77"/>
      <c r="J15" s="19"/>
      <c r="K15" s="19"/>
      <c r="L15" s="73"/>
      <c r="M15" s="83"/>
    </row>
    <row r="16" spans="1:13">
      <c r="A16" s="17" t="s">
        <v>2</v>
      </c>
      <c r="B16" s="18" t="s">
        <v>96</v>
      </c>
      <c r="C16" s="18">
        <v>4</v>
      </c>
      <c r="D16" s="18" t="s">
        <v>77</v>
      </c>
      <c r="E16" s="18" t="s">
        <v>71</v>
      </c>
      <c r="F16" s="19">
        <f>'Rock Depth'!X16</f>
        <v>0</v>
      </c>
      <c r="G16" s="19">
        <f>'Surface Rock'!Y15</f>
        <v>0</v>
      </c>
      <c r="H16" s="73">
        <f>TTEST(F16:F19,G16:G19,1,1)</f>
        <v>0.19550110923490144</v>
      </c>
      <c r="I16" s="77"/>
      <c r="J16" s="19">
        <f>'Rock Depth'!Y16</f>
        <v>3.125</v>
      </c>
      <c r="K16" s="19">
        <f>'Surface Rock'!Z15</f>
        <v>1.3333333333333335</v>
      </c>
      <c r="L16" s="73"/>
      <c r="M16" s="83"/>
    </row>
    <row r="17" spans="1:13">
      <c r="A17" s="17" t="s">
        <v>2</v>
      </c>
      <c r="B17" s="18" t="s">
        <v>96</v>
      </c>
      <c r="C17" s="18">
        <v>4</v>
      </c>
      <c r="D17" s="18" t="s">
        <v>72</v>
      </c>
      <c r="E17" s="18" t="s">
        <v>78</v>
      </c>
      <c r="F17" s="19">
        <f>'Rock Depth'!X17</f>
        <v>12.5</v>
      </c>
      <c r="G17" s="19">
        <f>'Surface Rock'!Y16</f>
        <v>5.3333333333333339</v>
      </c>
      <c r="H17" s="73"/>
      <c r="I17" s="77"/>
      <c r="J17" s="19"/>
      <c r="K17" s="19"/>
      <c r="L17" s="73"/>
      <c r="M17" s="83"/>
    </row>
    <row r="18" spans="1:13">
      <c r="A18" s="17" t="s">
        <v>2</v>
      </c>
      <c r="B18" s="18" t="s">
        <v>96</v>
      </c>
      <c r="C18" s="18">
        <v>4</v>
      </c>
      <c r="D18" s="18" t="s">
        <v>95</v>
      </c>
      <c r="E18" s="18" t="s">
        <v>96</v>
      </c>
      <c r="F18" s="19">
        <f>'Rock Depth'!X18</f>
        <v>0</v>
      </c>
      <c r="G18" s="19">
        <f>'Surface Rock'!Y17</f>
        <v>0</v>
      </c>
      <c r="H18" s="73"/>
      <c r="I18" s="77"/>
      <c r="J18" s="19"/>
      <c r="K18" s="19"/>
      <c r="L18" s="73"/>
      <c r="M18" s="83"/>
    </row>
    <row r="19" spans="1:13">
      <c r="A19" s="17" t="s">
        <v>2</v>
      </c>
      <c r="B19" s="18" t="s">
        <v>96</v>
      </c>
      <c r="C19" s="18">
        <v>4</v>
      </c>
      <c r="D19" s="18" t="s">
        <v>97</v>
      </c>
      <c r="E19" s="18" t="s">
        <v>98</v>
      </c>
      <c r="F19" s="19">
        <f>'Rock Depth'!X19</f>
        <v>0</v>
      </c>
      <c r="G19" s="19">
        <f>'Surface Rock'!Y18</f>
        <v>0</v>
      </c>
      <c r="H19" s="73"/>
      <c r="I19" s="77"/>
      <c r="J19" s="19"/>
      <c r="K19" s="19"/>
      <c r="L19" s="73"/>
      <c r="M19" s="83"/>
    </row>
    <row r="20" spans="1:13">
      <c r="A20" s="17" t="s">
        <v>2</v>
      </c>
      <c r="B20" s="18" t="s">
        <v>85</v>
      </c>
      <c r="C20" s="18">
        <v>1</v>
      </c>
      <c r="D20" s="18" t="s">
        <v>77</v>
      </c>
      <c r="E20" s="18" t="s">
        <v>71</v>
      </c>
      <c r="F20" s="19">
        <f>'Rock Depth'!X20</f>
        <v>0</v>
      </c>
      <c r="G20" s="19">
        <f>'Surface Rock'!Y19</f>
        <v>0.33333333333333337</v>
      </c>
      <c r="H20" s="73">
        <f t="shared" ref="H20" si="0">TTEST(F20:F23,G20:G23,1,1)</f>
        <v>0.19550110923490138</v>
      </c>
      <c r="I20" s="77"/>
      <c r="J20" s="19">
        <f>'Rock Depth'!Y20</f>
        <v>0</v>
      </c>
      <c r="K20" s="19">
        <f>'Surface Rock'!Z19</f>
        <v>8.3333333333333343E-2</v>
      </c>
      <c r="L20" s="73">
        <f t="shared" ref="L20" si="1">TTEST(J20:J35,K20:K35,1,1)</f>
        <v>0.43635423116793071</v>
      </c>
      <c r="M20" s="83"/>
    </row>
    <row r="21" spans="1:13">
      <c r="A21" s="17" t="s">
        <v>2</v>
      </c>
      <c r="B21" s="18" t="s">
        <v>85</v>
      </c>
      <c r="C21" s="18">
        <v>1</v>
      </c>
      <c r="D21" s="18" t="s">
        <v>78</v>
      </c>
      <c r="E21" s="18" t="s">
        <v>72</v>
      </c>
      <c r="F21" s="19">
        <f>'Rock Depth'!X21</f>
        <v>0</v>
      </c>
      <c r="G21" s="19">
        <f>'Surface Rock'!Y20</f>
        <v>0</v>
      </c>
      <c r="H21" s="73"/>
      <c r="I21" s="77"/>
      <c r="J21" s="19"/>
      <c r="K21" s="19"/>
      <c r="L21" s="73"/>
      <c r="M21" s="83"/>
    </row>
    <row r="22" spans="1:13">
      <c r="A22" s="17" t="s">
        <v>2</v>
      </c>
      <c r="B22" s="18" t="s">
        <v>85</v>
      </c>
      <c r="C22" s="18">
        <v>1</v>
      </c>
      <c r="D22" s="18" t="s">
        <v>96</v>
      </c>
      <c r="E22" s="18" t="s">
        <v>95</v>
      </c>
      <c r="F22" s="19">
        <f>'Rock Depth'!X22</f>
        <v>0</v>
      </c>
      <c r="G22" s="19">
        <f>'Surface Rock'!Y21</f>
        <v>0</v>
      </c>
      <c r="H22" s="73"/>
      <c r="I22" s="77"/>
      <c r="J22" s="19"/>
      <c r="K22" s="19"/>
      <c r="L22" s="73"/>
      <c r="M22" s="83"/>
    </row>
    <row r="23" spans="1:13">
      <c r="A23" s="17" t="s">
        <v>2</v>
      </c>
      <c r="B23" s="18" t="s">
        <v>85</v>
      </c>
      <c r="C23" s="18">
        <v>1</v>
      </c>
      <c r="D23" s="18" t="s">
        <v>97</v>
      </c>
      <c r="E23" s="18" t="s">
        <v>98</v>
      </c>
      <c r="F23" s="19">
        <f>'Rock Depth'!X23</f>
        <v>0</v>
      </c>
      <c r="G23" s="19">
        <f>'Surface Rock'!Y22</f>
        <v>0</v>
      </c>
      <c r="H23" s="73"/>
      <c r="I23" s="77"/>
      <c r="J23" s="19"/>
      <c r="K23" s="19"/>
      <c r="L23" s="73"/>
      <c r="M23" s="83"/>
    </row>
    <row r="24" spans="1:13">
      <c r="A24" s="17" t="s">
        <v>2</v>
      </c>
      <c r="B24" s="18" t="s">
        <v>85</v>
      </c>
      <c r="C24" s="18">
        <v>2</v>
      </c>
      <c r="D24" s="18" t="s">
        <v>71</v>
      </c>
      <c r="E24" s="18" t="s">
        <v>77</v>
      </c>
      <c r="F24" s="19">
        <f>'Rock Depth'!X24</f>
        <v>0</v>
      </c>
      <c r="G24" s="19">
        <f>'Surface Rock'!Y23</f>
        <v>2.0000000000000004</v>
      </c>
      <c r="H24" s="73">
        <f t="shared" ref="H24" si="2">TTEST(F24:F27,G24:G27,1,1)</f>
        <v>0.25950244460472349</v>
      </c>
      <c r="I24" s="77"/>
      <c r="J24" s="19">
        <f>'Rock Depth'!Y24</f>
        <v>1.5625</v>
      </c>
      <c r="K24" s="19">
        <f>'Surface Rock'!Z23</f>
        <v>2.5833333333333335</v>
      </c>
      <c r="L24" s="73"/>
      <c r="M24" s="83"/>
    </row>
    <row r="25" spans="1:13">
      <c r="A25" s="17" t="s">
        <v>2</v>
      </c>
      <c r="B25" s="18" t="s">
        <v>85</v>
      </c>
      <c r="C25" s="18">
        <v>2</v>
      </c>
      <c r="D25" s="18" t="s">
        <v>78</v>
      </c>
      <c r="E25" s="18" t="s">
        <v>72</v>
      </c>
      <c r="F25" s="19">
        <f>'Rock Depth'!X25</f>
        <v>6.25</v>
      </c>
      <c r="G25" s="19">
        <f>'Surface Rock'!Y24</f>
        <v>3.3333333333333335</v>
      </c>
      <c r="H25" s="73"/>
      <c r="I25" s="77"/>
      <c r="J25" s="19"/>
      <c r="K25" s="19"/>
      <c r="L25" s="73"/>
      <c r="M25" s="83"/>
    </row>
    <row r="26" spans="1:13">
      <c r="A26" s="17" t="s">
        <v>2</v>
      </c>
      <c r="B26" s="18" t="s">
        <v>85</v>
      </c>
      <c r="C26" s="18">
        <v>2</v>
      </c>
      <c r="D26" s="18" t="s">
        <v>96</v>
      </c>
      <c r="E26" s="18" t="s">
        <v>95</v>
      </c>
      <c r="F26" s="19">
        <f>'Rock Depth'!X26</f>
        <v>0</v>
      </c>
      <c r="G26" s="19">
        <f>'Surface Rock'!Y25</f>
        <v>1.3333333333333335</v>
      </c>
      <c r="H26" s="73"/>
      <c r="I26" s="77"/>
      <c r="J26" s="19"/>
      <c r="K26" s="19"/>
      <c r="L26" s="73"/>
      <c r="M26" s="83"/>
    </row>
    <row r="27" spans="1:13">
      <c r="A27" s="17" t="s">
        <v>2</v>
      </c>
      <c r="B27" s="18" t="s">
        <v>85</v>
      </c>
      <c r="C27" s="18">
        <v>2</v>
      </c>
      <c r="D27" s="18" t="s">
        <v>98</v>
      </c>
      <c r="E27" s="18" t="s">
        <v>97</v>
      </c>
      <c r="F27" s="19">
        <f>'Rock Depth'!X27</f>
        <v>0</v>
      </c>
      <c r="G27" s="19">
        <f>'Surface Rock'!Y26</f>
        <v>3.6666666666666665</v>
      </c>
      <c r="H27" s="73"/>
      <c r="I27" s="77"/>
      <c r="J27" s="19"/>
      <c r="K27" s="19"/>
      <c r="L27" s="73"/>
      <c r="M27" s="83"/>
    </row>
    <row r="28" spans="1:13">
      <c r="A28" s="17" t="s">
        <v>2</v>
      </c>
      <c r="B28" s="18" t="s">
        <v>85</v>
      </c>
      <c r="C28" s="18">
        <v>3</v>
      </c>
      <c r="D28" s="18" t="s">
        <v>71</v>
      </c>
      <c r="E28" s="18" t="s">
        <v>77</v>
      </c>
      <c r="F28" s="19">
        <f>'Rock Depth'!X28</f>
        <v>0</v>
      </c>
      <c r="G28" s="19">
        <f>'Surface Rock'!Y27</f>
        <v>0</v>
      </c>
      <c r="H28" s="73">
        <f t="shared" ref="H28" si="3">TTEST(F28:F31,G28:G31,1,1)</f>
        <v>0.21945345410789352</v>
      </c>
      <c r="I28" s="77"/>
      <c r="J28" s="19">
        <f>'Rock Depth'!Y28</f>
        <v>6.25</v>
      </c>
      <c r="K28" s="19">
        <f>'Surface Rock'!Z27</f>
        <v>3.6666666666666674</v>
      </c>
      <c r="L28" s="73"/>
      <c r="M28" s="83"/>
    </row>
    <row r="29" spans="1:13">
      <c r="A29" s="17" t="s">
        <v>2</v>
      </c>
      <c r="B29" s="18" t="s">
        <v>85</v>
      </c>
      <c r="C29" s="18">
        <v>3</v>
      </c>
      <c r="D29" s="18" t="s">
        <v>78</v>
      </c>
      <c r="E29" s="18" t="s">
        <v>72</v>
      </c>
      <c r="F29" s="19">
        <f>'Rock Depth'!X29</f>
        <v>0</v>
      </c>
      <c r="G29" s="19">
        <f>'Surface Rock'!Y28</f>
        <v>2.666666666666667</v>
      </c>
      <c r="H29" s="73"/>
      <c r="I29" s="77"/>
      <c r="J29" s="19"/>
      <c r="K29" s="19"/>
      <c r="L29" s="73"/>
      <c r="M29" s="83"/>
    </row>
    <row r="30" spans="1:13">
      <c r="A30" s="17" t="s">
        <v>2</v>
      </c>
      <c r="B30" s="18" t="s">
        <v>85</v>
      </c>
      <c r="C30" s="18">
        <v>3</v>
      </c>
      <c r="D30" s="18" t="s">
        <v>96</v>
      </c>
      <c r="E30" s="18" t="s">
        <v>95</v>
      </c>
      <c r="F30" s="19">
        <f>'Rock Depth'!X30</f>
        <v>6.25</v>
      </c>
      <c r="G30" s="19">
        <f>'Surface Rock'!Y29</f>
        <v>4.0000000000000009</v>
      </c>
      <c r="H30" s="73"/>
      <c r="I30" s="77"/>
      <c r="J30" s="19"/>
      <c r="K30" s="19"/>
      <c r="L30" s="73"/>
      <c r="M30" s="83"/>
    </row>
    <row r="31" spans="1:13">
      <c r="A31" s="17" t="s">
        <v>2</v>
      </c>
      <c r="B31" s="18" t="s">
        <v>85</v>
      </c>
      <c r="C31" s="18">
        <v>3</v>
      </c>
      <c r="D31" s="18" t="s">
        <v>98</v>
      </c>
      <c r="E31" s="18" t="s">
        <v>97</v>
      </c>
      <c r="F31" s="19">
        <f>'Rock Depth'!X31</f>
        <v>18.75</v>
      </c>
      <c r="G31" s="19">
        <f>'Surface Rock'!Y30</f>
        <v>8.0000000000000018</v>
      </c>
      <c r="H31" s="73"/>
      <c r="I31" s="77"/>
      <c r="J31" s="19"/>
      <c r="K31" s="19"/>
      <c r="L31" s="73"/>
      <c r="M31" s="83"/>
    </row>
    <row r="32" spans="1:13">
      <c r="A32" s="17" t="s">
        <v>2</v>
      </c>
      <c r="B32" s="18" t="s">
        <v>100</v>
      </c>
      <c r="C32" s="18">
        <v>4</v>
      </c>
      <c r="D32" s="18" t="s">
        <v>77</v>
      </c>
      <c r="E32" s="18" t="s">
        <v>71</v>
      </c>
      <c r="F32" s="19">
        <f>'Rock Depth'!X32</f>
        <v>0</v>
      </c>
      <c r="G32" s="19">
        <f>'Surface Rock'!Y31</f>
        <v>4.6666666666666661</v>
      </c>
      <c r="H32" s="73">
        <f t="shared" ref="H32" si="4">TTEST(F32:F35,G32:G35,1,1)</f>
        <v>0.11256527593495762</v>
      </c>
      <c r="I32" s="77"/>
      <c r="J32" s="19">
        <f>'Rock Depth'!Y32</f>
        <v>1.5625</v>
      </c>
      <c r="K32" s="19">
        <f>'Surface Rock'!Z31</f>
        <v>3.7499999999999996</v>
      </c>
      <c r="L32" s="73"/>
      <c r="M32" s="83"/>
    </row>
    <row r="33" spans="1:13">
      <c r="A33" s="17" t="s">
        <v>2</v>
      </c>
      <c r="B33" s="18" t="s">
        <v>100</v>
      </c>
      <c r="C33" s="18">
        <v>4</v>
      </c>
      <c r="D33" s="18" t="s">
        <v>78</v>
      </c>
      <c r="E33" s="18" t="s">
        <v>72</v>
      </c>
      <c r="F33" s="19">
        <f>'Rock Depth'!X33</f>
        <v>6.25</v>
      </c>
      <c r="G33" s="19">
        <f>'Surface Rock'!Y32</f>
        <v>5.6666666666666661</v>
      </c>
      <c r="H33" s="73"/>
      <c r="I33" s="77"/>
      <c r="J33" s="19"/>
      <c r="K33" s="19"/>
      <c r="L33" s="73"/>
      <c r="M33" s="83"/>
    </row>
    <row r="34" spans="1:13">
      <c r="A34" s="17" t="s">
        <v>2</v>
      </c>
      <c r="B34" s="18" t="s">
        <v>85</v>
      </c>
      <c r="C34" s="18">
        <v>4</v>
      </c>
      <c r="D34" s="18" t="s">
        <v>96</v>
      </c>
      <c r="E34" s="18" t="s">
        <v>95</v>
      </c>
      <c r="F34" s="19">
        <f>'Rock Depth'!X34</f>
        <v>0</v>
      </c>
      <c r="G34" s="19">
        <f>'Surface Rock'!Y33</f>
        <v>4.6666666666666661</v>
      </c>
      <c r="H34" s="73"/>
      <c r="I34" s="77"/>
      <c r="J34" s="19"/>
      <c r="K34" s="19"/>
      <c r="L34" s="73"/>
      <c r="M34" s="83"/>
    </row>
    <row r="35" spans="1:13">
      <c r="A35" s="17" t="s">
        <v>2</v>
      </c>
      <c r="B35" s="18" t="s">
        <v>85</v>
      </c>
      <c r="C35" s="18">
        <v>4</v>
      </c>
      <c r="D35" s="18" t="s">
        <v>98</v>
      </c>
      <c r="E35" s="18" t="s">
        <v>97</v>
      </c>
      <c r="F35" s="19">
        <f>'Rock Depth'!X35</f>
        <v>0</v>
      </c>
      <c r="G35" s="19">
        <f>'Surface Rock'!Y34</f>
        <v>0</v>
      </c>
      <c r="H35" s="73"/>
      <c r="I35" s="77"/>
      <c r="J35" s="19"/>
      <c r="K35" s="19"/>
      <c r="L35" s="73"/>
      <c r="M35" s="83"/>
    </row>
    <row r="36" spans="1:13">
      <c r="A36" s="17" t="s">
        <v>2</v>
      </c>
      <c r="B36" s="18" t="s">
        <v>99</v>
      </c>
      <c r="C36" s="18">
        <v>1</v>
      </c>
      <c r="D36" s="18" t="s">
        <v>77</v>
      </c>
      <c r="E36" s="18" t="s">
        <v>71</v>
      </c>
      <c r="F36" s="19">
        <f>'Rock Depth'!X36</f>
        <v>6.25</v>
      </c>
      <c r="G36" s="19">
        <f>'Surface Rock'!Y35</f>
        <v>10</v>
      </c>
      <c r="H36" s="73">
        <f t="shared" ref="H36" si="5">TTEST(F36:F39,G36:G39,1,1)</f>
        <v>0.22456049273920559</v>
      </c>
      <c r="I36" s="77"/>
      <c r="J36" s="19">
        <f>'Rock Depth'!Y36</f>
        <v>4.6875</v>
      </c>
      <c r="K36" s="19">
        <f>'Surface Rock'!Z35</f>
        <v>6.166666666666667</v>
      </c>
      <c r="L36" s="73">
        <f t="shared" ref="L36" si="6">TTEST(J36:J51,K36:K51,1,1)</f>
        <v>0.2530185843194529</v>
      </c>
      <c r="M36" s="83"/>
    </row>
    <row r="37" spans="1:13">
      <c r="A37" s="17" t="s">
        <v>2</v>
      </c>
      <c r="B37" s="18" t="s">
        <v>99</v>
      </c>
      <c r="C37" s="18">
        <v>1</v>
      </c>
      <c r="D37" s="18" t="s">
        <v>72</v>
      </c>
      <c r="E37" s="18" t="s">
        <v>78</v>
      </c>
      <c r="F37" s="19">
        <f>'Rock Depth'!X37</f>
        <v>6.25</v>
      </c>
      <c r="G37" s="19">
        <f>'Surface Rock'!Y36</f>
        <v>4.3333333333333339</v>
      </c>
      <c r="H37" s="73"/>
      <c r="I37" s="77"/>
      <c r="J37" s="19"/>
      <c r="K37" s="19"/>
      <c r="L37" s="73"/>
      <c r="M37" s="83"/>
    </row>
    <row r="38" spans="1:13">
      <c r="A38" s="17" t="s">
        <v>2</v>
      </c>
      <c r="B38" s="18" t="s">
        <v>86</v>
      </c>
      <c r="C38" s="18">
        <v>1</v>
      </c>
      <c r="D38" s="18" t="s">
        <v>95</v>
      </c>
      <c r="E38" s="18" t="s">
        <v>96</v>
      </c>
      <c r="F38" s="19">
        <f>'Rock Depth'!X38</f>
        <v>6.25</v>
      </c>
      <c r="G38" s="19">
        <f>'Surface Rock'!Y37</f>
        <v>5.3333333333333339</v>
      </c>
      <c r="H38" s="73"/>
      <c r="I38" s="77"/>
      <c r="J38" s="19"/>
      <c r="K38" s="19"/>
      <c r="L38" s="73"/>
      <c r="M38" s="83"/>
    </row>
    <row r="39" spans="1:13">
      <c r="A39" s="17" t="s">
        <v>2</v>
      </c>
      <c r="B39" s="18" t="s">
        <v>86</v>
      </c>
      <c r="C39" s="18">
        <v>1</v>
      </c>
      <c r="D39" s="18" t="s">
        <v>97</v>
      </c>
      <c r="E39" s="18" t="s">
        <v>98</v>
      </c>
      <c r="F39" s="19">
        <f>'Rock Depth'!X39</f>
        <v>0</v>
      </c>
      <c r="G39" s="19">
        <f>'Surface Rock'!Y38</f>
        <v>5.0000000000000009</v>
      </c>
      <c r="H39" s="73"/>
      <c r="I39" s="77"/>
      <c r="J39" s="19"/>
      <c r="K39" s="19"/>
      <c r="L39" s="73"/>
      <c r="M39" s="83"/>
    </row>
    <row r="40" spans="1:13">
      <c r="A40" s="17" t="s">
        <v>2</v>
      </c>
      <c r="B40" s="18" t="s">
        <v>99</v>
      </c>
      <c r="C40" s="18">
        <v>2</v>
      </c>
      <c r="D40" s="18" t="s">
        <v>77</v>
      </c>
      <c r="E40" s="18" t="s">
        <v>71</v>
      </c>
      <c r="F40" s="19">
        <f>'Rock Depth'!X40</f>
        <v>6.25</v>
      </c>
      <c r="G40" s="19">
        <f>'Surface Rock'!Y39</f>
        <v>0.33333333333333337</v>
      </c>
      <c r="H40" s="73">
        <f t="shared" ref="H40" si="7">TTEST(F40:F43,G40:G43,1,1)</f>
        <v>0.1494388652267859</v>
      </c>
      <c r="I40" s="77"/>
      <c r="J40" s="19">
        <f>'Rock Depth'!Y40</f>
        <v>4.6875</v>
      </c>
      <c r="K40" s="19">
        <f>'Surface Rock'!Z39</f>
        <v>2.416666666666667</v>
      </c>
      <c r="L40" s="73"/>
      <c r="M40" s="83"/>
    </row>
    <row r="41" spans="1:13">
      <c r="A41" s="17" t="s">
        <v>2</v>
      </c>
      <c r="B41" s="18" t="s">
        <v>99</v>
      </c>
      <c r="C41" s="18">
        <v>2</v>
      </c>
      <c r="D41" s="18" t="s">
        <v>72</v>
      </c>
      <c r="E41" s="18" t="s">
        <v>78</v>
      </c>
      <c r="F41" s="19">
        <f>'Rock Depth'!X41</f>
        <v>0</v>
      </c>
      <c r="G41" s="19">
        <f>'Surface Rock'!Y40</f>
        <v>2.666666666666667</v>
      </c>
      <c r="H41" s="73"/>
      <c r="I41" s="77"/>
      <c r="J41" s="19"/>
      <c r="K41" s="19"/>
      <c r="L41" s="73"/>
      <c r="M41" s="83"/>
    </row>
    <row r="42" spans="1:13">
      <c r="A42" s="17" t="s">
        <v>2</v>
      </c>
      <c r="B42" s="18" t="s">
        <v>86</v>
      </c>
      <c r="C42" s="18">
        <v>2</v>
      </c>
      <c r="D42" s="18" t="s">
        <v>95</v>
      </c>
      <c r="E42" s="18" t="s">
        <v>96</v>
      </c>
      <c r="F42" s="19">
        <f>'Rock Depth'!X42</f>
        <v>6.25</v>
      </c>
      <c r="G42" s="19">
        <f>'Surface Rock'!Y41</f>
        <v>2.666666666666667</v>
      </c>
      <c r="H42" s="73"/>
      <c r="I42" s="77"/>
      <c r="J42" s="19"/>
      <c r="K42" s="19"/>
      <c r="L42" s="73"/>
      <c r="M42" s="83"/>
    </row>
    <row r="43" spans="1:13">
      <c r="A43" s="17" t="s">
        <v>2</v>
      </c>
      <c r="B43" s="18" t="s">
        <v>86</v>
      </c>
      <c r="C43" s="18">
        <v>2</v>
      </c>
      <c r="D43" s="18" t="s">
        <v>97</v>
      </c>
      <c r="E43" s="18" t="s">
        <v>98</v>
      </c>
      <c r="F43" s="19">
        <f>'Rock Depth'!X43</f>
        <v>6.25</v>
      </c>
      <c r="G43" s="19">
        <f>'Surface Rock'!Y42</f>
        <v>4</v>
      </c>
      <c r="H43" s="73"/>
      <c r="I43" s="77"/>
      <c r="J43" s="19"/>
      <c r="K43" s="19"/>
      <c r="L43" s="73"/>
      <c r="M43" s="83"/>
    </row>
    <row r="44" spans="1:13">
      <c r="A44" s="17" t="s">
        <v>2</v>
      </c>
      <c r="B44" s="18" t="s">
        <v>99</v>
      </c>
      <c r="C44" s="18">
        <v>3</v>
      </c>
      <c r="D44" s="18" t="s">
        <v>77</v>
      </c>
      <c r="E44" s="18" t="s">
        <v>71</v>
      </c>
      <c r="F44" s="19">
        <f>'Rock Depth'!X44</f>
        <v>12.5</v>
      </c>
      <c r="G44" s="19">
        <f>'Surface Rock'!Y43</f>
        <v>22</v>
      </c>
      <c r="H44" s="73">
        <f t="shared" ref="H44" si="8">TTEST(F44:F47,G44:G47,1,1)</f>
        <v>0.21263099907335703</v>
      </c>
      <c r="I44" s="77"/>
      <c r="J44" s="19">
        <f>'Rock Depth'!Y44</f>
        <v>4.6875</v>
      </c>
      <c r="K44" s="19">
        <f>'Surface Rock'!Z43</f>
        <v>7.5</v>
      </c>
      <c r="L44" s="73"/>
      <c r="M44" s="83"/>
    </row>
    <row r="45" spans="1:13">
      <c r="A45" s="17" t="s">
        <v>2</v>
      </c>
      <c r="B45" s="18" t="s">
        <v>99</v>
      </c>
      <c r="C45" s="18">
        <v>3</v>
      </c>
      <c r="D45" s="18" t="s">
        <v>72</v>
      </c>
      <c r="E45" s="18" t="s">
        <v>78</v>
      </c>
      <c r="F45" s="19">
        <f>'Rock Depth'!X45</f>
        <v>6.25</v>
      </c>
      <c r="G45" s="19">
        <f>'Surface Rock'!Y44</f>
        <v>1.0000000000000002</v>
      </c>
      <c r="H45" s="73"/>
      <c r="I45" s="77"/>
      <c r="J45" s="19"/>
      <c r="K45" s="19"/>
      <c r="L45" s="73"/>
      <c r="M45" s="83"/>
    </row>
    <row r="46" spans="1:13">
      <c r="A46" s="17" t="s">
        <v>2</v>
      </c>
      <c r="B46" s="18" t="s">
        <v>86</v>
      </c>
      <c r="C46" s="18">
        <v>3</v>
      </c>
      <c r="D46" s="18" t="s">
        <v>95</v>
      </c>
      <c r="E46" s="18" t="s">
        <v>96</v>
      </c>
      <c r="F46" s="19">
        <f>'Rock Depth'!X46</f>
        <v>0</v>
      </c>
      <c r="G46" s="19">
        <f>'Surface Rock'!Y45</f>
        <v>2.666666666666667</v>
      </c>
      <c r="H46" s="73"/>
      <c r="I46" s="77"/>
      <c r="J46" s="19"/>
      <c r="K46" s="19"/>
      <c r="L46" s="73"/>
      <c r="M46" s="83"/>
    </row>
    <row r="47" spans="1:13">
      <c r="A47" s="17" t="s">
        <v>2</v>
      </c>
      <c r="B47" s="18" t="s">
        <v>86</v>
      </c>
      <c r="C47" s="18">
        <v>3</v>
      </c>
      <c r="D47" s="18" t="s">
        <v>97</v>
      </c>
      <c r="E47" s="18" t="s">
        <v>98</v>
      </c>
      <c r="F47" s="19">
        <f>'Rock Depth'!X47</f>
        <v>0</v>
      </c>
      <c r="G47" s="19">
        <f>'Surface Rock'!Y46</f>
        <v>4.333333333333333</v>
      </c>
      <c r="H47" s="73"/>
      <c r="I47" s="77"/>
      <c r="J47" s="19"/>
      <c r="K47" s="19"/>
      <c r="L47" s="73"/>
      <c r="M47" s="83"/>
    </row>
    <row r="48" spans="1:13">
      <c r="A48" s="17" t="s">
        <v>2</v>
      </c>
      <c r="B48" s="18" t="s">
        <v>99</v>
      </c>
      <c r="C48" s="18">
        <v>4</v>
      </c>
      <c r="D48" s="18" t="s">
        <v>71</v>
      </c>
      <c r="E48" s="18" t="s">
        <v>77</v>
      </c>
      <c r="F48" s="19">
        <f>'Rock Depth'!X48</f>
        <v>0</v>
      </c>
      <c r="G48" s="19">
        <f>'Surface Rock'!Y47</f>
        <v>0</v>
      </c>
      <c r="H48" s="73">
        <f t="shared" ref="H48" si="9">TTEST(F48:F51,G48:G51,1,1)</f>
        <v>9.1550842586272385E-2</v>
      </c>
      <c r="I48" s="77"/>
      <c r="J48" s="19">
        <f>'Rock Depth'!Y48</f>
        <v>0</v>
      </c>
      <c r="K48" s="19">
        <f>'Surface Rock'!Z47</f>
        <v>1.25</v>
      </c>
      <c r="L48" s="73"/>
      <c r="M48" s="83"/>
    </row>
    <row r="49" spans="1:13">
      <c r="A49" s="17" t="s">
        <v>2</v>
      </c>
      <c r="B49" s="18" t="s">
        <v>99</v>
      </c>
      <c r="C49" s="18">
        <v>4</v>
      </c>
      <c r="D49" s="18" t="s">
        <v>78</v>
      </c>
      <c r="E49" s="18" t="s">
        <v>72</v>
      </c>
      <c r="F49" s="19">
        <f>'Rock Depth'!X49</f>
        <v>0</v>
      </c>
      <c r="G49" s="19">
        <f>'Surface Rock'!Y48</f>
        <v>0</v>
      </c>
      <c r="H49" s="73"/>
      <c r="I49" s="77"/>
      <c r="J49" s="19"/>
      <c r="K49" s="19"/>
      <c r="L49" s="73"/>
      <c r="M49" s="83"/>
    </row>
    <row r="50" spans="1:13">
      <c r="A50" s="17" t="s">
        <v>2</v>
      </c>
      <c r="B50" s="18" t="s">
        <v>86</v>
      </c>
      <c r="C50" s="18">
        <v>4</v>
      </c>
      <c r="D50" s="18" t="s">
        <v>96</v>
      </c>
      <c r="E50" s="18" t="s">
        <v>95</v>
      </c>
      <c r="F50" s="19">
        <f>'Rock Depth'!X50</f>
        <v>0</v>
      </c>
      <c r="G50" s="19">
        <f>'Surface Rock'!Y49</f>
        <v>2.666666666666667</v>
      </c>
      <c r="H50" s="73"/>
      <c r="I50" s="77"/>
      <c r="J50" s="19"/>
      <c r="K50" s="19"/>
      <c r="L50" s="73"/>
      <c r="M50" s="83"/>
    </row>
    <row r="51" spans="1:13">
      <c r="A51" s="17" t="s">
        <v>2</v>
      </c>
      <c r="B51" s="18" t="s">
        <v>86</v>
      </c>
      <c r="C51" s="18">
        <v>4</v>
      </c>
      <c r="D51" s="18" t="s">
        <v>98</v>
      </c>
      <c r="E51" s="18" t="s">
        <v>97</v>
      </c>
      <c r="F51" s="19">
        <f>'Rock Depth'!X51</f>
        <v>0</v>
      </c>
      <c r="G51" s="19">
        <f>'Surface Rock'!Y50</f>
        <v>2.333333333333333</v>
      </c>
      <c r="H51" s="73"/>
      <c r="I51" s="77"/>
      <c r="J51" s="19"/>
      <c r="K51" s="19"/>
      <c r="L51" s="73"/>
      <c r="M51" s="83"/>
    </row>
    <row r="52" spans="1:13">
      <c r="A52" s="17" t="s">
        <v>2</v>
      </c>
      <c r="B52" s="18" t="s">
        <v>89</v>
      </c>
      <c r="C52" s="18">
        <v>1</v>
      </c>
      <c r="D52" s="18" t="s">
        <v>71</v>
      </c>
      <c r="E52" s="18" t="s">
        <v>77</v>
      </c>
      <c r="F52" s="19">
        <f>'Rock Depth'!X52</f>
        <v>0</v>
      </c>
      <c r="G52" s="19">
        <f>'Surface Rock'!Y51</f>
        <v>0.33333333333333337</v>
      </c>
      <c r="H52" s="73">
        <f t="shared" ref="H52" si="10">TTEST(F52:F55,G52:G55,1,1)</f>
        <v>0.24727588170635806</v>
      </c>
      <c r="I52" s="77"/>
      <c r="J52" s="19">
        <f>'Rock Depth'!Y52</f>
        <v>6.25</v>
      </c>
      <c r="K52" s="19">
        <f>'Surface Rock'!Z51</f>
        <v>3.25</v>
      </c>
      <c r="L52" s="73">
        <f t="shared" ref="L52" si="11">TTEST(J52:J67,K52:K67,1,1)</f>
        <v>7.5037698267383893E-2</v>
      </c>
      <c r="M52" s="83"/>
    </row>
    <row r="53" spans="1:13">
      <c r="A53" s="17" t="s">
        <v>2</v>
      </c>
      <c r="B53" s="18" t="s">
        <v>89</v>
      </c>
      <c r="C53" s="18">
        <v>1</v>
      </c>
      <c r="D53" s="18" t="s">
        <v>78</v>
      </c>
      <c r="E53" s="18" t="s">
        <v>72</v>
      </c>
      <c r="F53" s="19">
        <f>'Rock Depth'!X53</f>
        <v>18.75</v>
      </c>
      <c r="G53" s="19">
        <f>'Surface Rock'!Y52</f>
        <v>4.666666666666667</v>
      </c>
      <c r="H53" s="73"/>
      <c r="I53" s="77"/>
      <c r="J53" s="19"/>
      <c r="K53" s="19"/>
      <c r="L53" s="73"/>
      <c r="M53" s="83"/>
    </row>
    <row r="54" spans="1:13">
      <c r="A54" s="17" t="s">
        <v>2</v>
      </c>
      <c r="B54" s="18" t="s">
        <v>89</v>
      </c>
      <c r="C54" s="18">
        <v>1</v>
      </c>
      <c r="D54" s="18" t="s">
        <v>96</v>
      </c>
      <c r="E54" s="18" t="s">
        <v>95</v>
      </c>
      <c r="F54" s="19">
        <f>'Rock Depth'!X54</f>
        <v>0</v>
      </c>
      <c r="G54" s="19">
        <f>'Surface Rock'!Y53</f>
        <v>3.6666666666666665</v>
      </c>
      <c r="H54" s="73"/>
      <c r="I54" s="77"/>
      <c r="J54" s="19"/>
      <c r="K54" s="19"/>
      <c r="L54" s="73"/>
      <c r="M54" s="83"/>
    </row>
    <row r="55" spans="1:13">
      <c r="A55" s="17" t="s">
        <v>2</v>
      </c>
      <c r="B55" s="18" t="s">
        <v>89</v>
      </c>
      <c r="C55" s="18">
        <v>1</v>
      </c>
      <c r="D55" s="18" t="s">
        <v>98</v>
      </c>
      <c r="E55" s="18" t="s">
        <v>97</v>
      </c>
      <c r="F55" s="19">
        <f>'Rock Depth'!X55</f>
        <v>6.25</v>
      </c>
      <c r="G55" s="19">
        <f>'Surface Rock'!Y54</f>
        <v>4.3333333333333339</v>
      </c>
      <c r="H55" s="73"/>
      <c r="I55" s="77"/>
      <c r="J55" s="19"/>
      <c r="K55" s="19"/>
      <c r="L55" s="73"/>
      <c r="M55" s="83"/>
    </row>
    <row r="56" spans="1:13">
      <c r="A56" s="17" t="s">
        <v>2</v>
      </c>
      <c r="B56" s="18" t="s">
        <v>90</v>
      </c>
      <c r="C56" s="18">
        <v>2</v>
      </c>
      <c r="D56" s="18" t="s">
        <v>71</v>
      </c>
      <c r="E56" s="18" t="s">
        <v>77</v>
      </c>
      <c r="F56" s="19">
        <f>'Rock Depth'!X56</f>
        <v>0</v>
      </c>
      <c r="G56" s="19">
        <f>'Surface Rock'!Y55</f>
        <v>0.66666666666666674</v>
      </c>
      <c r="H56" s="73">
        <f t="shared" ref="H56" si="12">TTEST(F56:F59,G56:G59,1,1)</f>
        <v>0.34063014610881837</v>
      </c>
      <c r="I56" s="77"/>
      <c r="J56" s="19">
        <f>'Rock Depth'!Y56</f>
        <v>4.6875</v>
      </c>
      <c r="K56" s="19">
        <f>'Surface Rock'!Z55</f>
        <v>4.0833333333333339</v>
      </c>
      <c r="L56" s="73"/>
      <c r="M56" s="83"/>
    </row>
    <row r="57" spans="1:13">
      <c r="A57" s="17" t="s">
        <v>2</v>
      </c>
      <c r="B57" s="18" t="s">
        <v>90</v>
      </c>
      <c r="C57" s="18">
        <v>2</v>
      </c>
      <c r="D57" s="18" t="s">
        <v>78</v>
      </c>
      <c r="E57" s="18" t="s">
        <v>72</v>
      </c>
      <c r="F57" s="19">
        <f>'Rock Depth'!X57</f>
        <v>6.25</v>
      </c>
      <c r="G57" s="19">
        <f>'Surface Rock'!Y56</f>
        <v>2.666666666666667</v>
      </c>
      <c r="H57" s="73"/>
      <c r="I57" s="77"/>
      <c r="J57" s="19"/>
      <c r="K57" s="19"/>
      <c r="L57" s="73"/>
      <c r="M57" s="83"/>
    </row>
    <row r="58" spans="1:13">
      <c r="A58" s="17" t="s">
        <v>2</v>
      </c>
      <c r="B58" s="18" t="s">
        <v>90</v>
      </c>
      <c r="C58" s="18">
        <v>2</v>
      </c>
      <c r="D58" s="18" t="s">
        <v>95</v>
      </c>
      <c r="E58" s="18" t="s">
        <v>96</v>
      </c>
      <c r="F58" s="19">
        <f>'Rock Depth'!X58</f>
        <v>6.25</v>
      </c>
      <c r="G58" s="19">
        <f>'Surface Rock'!Y57</f>
        <v>4.3333333333333339</v>
      </c>
      <c r="H58" s="73"/>
      <c r="I58" s="77"/>
      <c r="J58" s="19"/>
      <c r="K58" s="19"/>
      <c r="L58" s="73"/>
      <c r="M58" s="83"/>
    </row>
    <row r="59" spans="1:13">
      <c r="A59" s="17" t="s">
        <v>2</v>
      </c>
      <c r="B59" s="18" t="s">
        <v>90</v>
      </c>
      <c r="C59" s="18">
        <v>2</v>
      </c>
      <c r="D59" s="18" t="s">
        <v>97</v>
      </c>
      <c r="E59" s="18" t="s">
        <v>98</v>
      </c>
      <c r="F59" s="19">
        <f>'Rock Depth'!X59</f>
        <v>6.25</v>
      </c>
      <c r="G59" s="19">
        <f>'Surface Rock'!Y58</f>
        <v>8.6666666666666661</v>
      </c>
      <c r="H59" s="73"/>
      <c r="I59" s="77"/>
      <c r="J59" s="19"/>
      <c r="K59" s="19"/>
      <c r="L59" s="73"/>
      <c r="M59" s="83"/>
    </row>
    <row r="60" spans="1:13">
      <c r="A60" s="17" t="s">
        <v>2</v>
      </c>
      <c r="B60" s="18" t="s">
        <v>90</v>
      </c>
      <c r="C60" s="18">
        <v>3</v>
      </c>
      <c r="D60" s="18" t="s">
        <v>77</v>
      </c>
      <c r="E60" s="18" t="s">
        <v>71</v>
      </c>
      <c r="F60" s="19">
        <f>'Rock Depth'!X60</f>
        <v>18.75</v>
      </c>
      <c r="G60" s="19">
        <f>'Surface Rock'!Y59</f>
        <v>15.333333333333332</v>
      </c>
      <c r="H60" s="75">
        <f t="shared" ref="H60" si="13">TTEST(F60:F63,G60:G63,1,1)</f>
        <v>2.5634462085220116E-2</v>
      </c>
      <c r="I60" s="78"/>
      <c r="J60" s="19">
        <f>'Rock Depth'!Y60</f>
        <v>17.1875</v>
      </c>
      <c r="K60" s="19">
        <f>'Surface Rock'!Z59</f>
        <v>14.333333333333332</v>
      </c>
      <c r="L60" s="73"/>
      <c r="M60" s="83"/>
    </row>
    <row r="61" spans="1:13">
      <c r="A61" s="17" t="s">
        <v>2</v>
      </c>
      <c r="B61" s="18" t="s">
        <v>90</v>
      </c>
      <c r="C61" s="18">
        <v>3</v>
      </c>
      <c r="D61" s="18" t="s">
        <v>72</v>
      </c>
      <c r="E61" s="18" t="s">
        <v>78</v>
      </c>
      <c r="F61" s="19">
        <f>'Rock Depth'!X61</f>
        <v>18.75</v>
      </c>
      <c r="G61" s="19">
        <f>'Surface Rock'!Y60</f>
        <v>15</v>
      </c>
      <c r="H61" s="73"/>
      <c r="I61" s="77"/>
      <c r="J61" s="19"/>
      <c r="K61" s="19"/>
      <c r="L61" s="73"/>
      <c r="M61" s="83"/>
    </row>
    <row r="62" spans="1:13">
      <c r="A62" s="17" t="s">
        <v>2</v>
      </c>
      <c r="B62" s="18" t="s">
        <v>90</v>
      </c>
      <c r="C62" s="18">
        <v>3</v>
      </c>
      <c r="D62" s="18" t="s">
        <v>95</v>
      </c>
      <c r="E62" s="18" t="s">
        <v>96</v>
      </c>
      <c r="F62" s="19">
        <f>'Rock Depth'!X62</f>
        <v>12.5</v>
      </c>
      <c r="G62" s="19">
        <f>'Surface Rock'!Y61</f>
        <v>12.333333333333334</v>
      </c>
      <c r="H62" s="73"/>
      <c r="I62" s="77"/>
      <c r="J62" s="19"/>
      <c r="K62" s="19"/>
      <c r="L62" s="73"/>
      <c r="M62" s="83"/>
    </row>
    <row r="63" spans="1:13">
      <c r="A63" s="17" t="s">
        <v>2</v>
      </c>
      <c r="B63" s="18" t="s">
        <v>90</v>
      </c>
      <c r="C63" s="18">
        <v>3</v>
      </c>
      <c r="D63" s="18" t="s">
        <v>98</v>
      </c>
      <c r="E63" s="18" t="s">
        <v>97</v>
      </c>
      <c r="F63" s="19">
        <f>'Rock Depth'!X63</f>
        <v>18.75</v>
      </c>
      <c r="G63" s="19">
        <f>'Surface Rock'!Y62</f>
        <v>14.666666666666666</v>
      </c>
      <c r="H63" s="73"/>
      <c r="I63" s="77"/>
      <c r="J63" s="19"/>
      <c r="K63" s="19"/>
      <c r="L63" s="73"/>
      <c r="M63" s="83"/>
    </row>
    <row r="64" spans="1:13">
      <c r="A64" s="17" t="s">
        <v>2</v>
      </c>
      <c r="B64" s="18" t="s">
        <v>90</v>
      </c>
      <c r="C64" s="18">
        <v>4</v>
      </c>
      <c r="D64" s="18" t="s">
        <v>77</v>
      </c>
      <c r="E64" s="18" t="s">
        <v>71</v>
      </c>
      <c r="F64" s="19">
        <f>'Rock Depth'!X64</f>
        <v>0</v>
      </c>
      <c r="G64" s="19">
        <f>'Surface Rock'!Y63</f>
        <v>4</v>
      </c>
      <c r="H64" s="73">
        <f t="shared" ref="H64" si="14">TTEST(F64:F67,G64:G67,1,1)</f>
        <v>0.45132755704505972</v>
      </c>
      <c r="I64" s="77"/>
      <c r="J64" s="19">
        <f>'Rock Depth'!Y64</f>
        <v>4.6875</v>
      </c>
      <c r="K64" s="19">
        <f>'Surface Rock'!Z63</f>
        <v>4.916666666666667</v>
      </c>
      <c r="L64" s="73"/>
      <c r="M64" s="83"/>
    </row>
    <row r="65" spans="1:13">
      <c r="A65" s="17" t="s">
        <v>2</v>
      </c>
      <c r="B65" s="18" t="s">
        <v>89</v>
      </c>
      <c r="C65" s="18">
        <v>4</v>
      </c>
      <c r="D65" s="18" t="s">
        <v>72</v>
      </c>
      <c r="E65" s="18" t="s">
        <v>78</v>
      </c>
      <c r="F65" s="19">
        <f>'Rock Depth'!X65</f>
        <v>12.5</v>
      </c>
      <c r="G65" s="19">
        <f>'Surface Rock'!Y64</f>
        <v>12.333333333333334</v>
      </c>
      <c r="H65" s="73"/>
      <c r="I65" s="77"/>
      <c r="J65" s="19"/>
      <c r="K65" s="19"/>
      <c r="L65" s="73"/>
      <c r="M65" s="83"/>
    </row>
    <row r="66" spans="1:13">
      <c r="A66" s="17" t="s">
        <v>2</v>
      </c>
      <c r="B66" s="18" t="s">
        <v>89</v>
      </c>
      <c r="C66" s="18">
        <v>4</v>
      </c>
      <c r="D66" s="18" t="s">
        <v>95</v>
      </c>
      <c r="E66" s="18" t="s">
        <v>96</v>
      </c>
      <c r="F66" s="19">
        <f>'Rock Depth'!X66</f>
        <v>0</v>
      </c>
      <c r="G66" s="19">
        <f>'Surface Rock'!Y65</f>
        <v>1.3333333333333335</v>
      </c>
      <c r="H66" s="73"/>
      <c r="I66" s="77"/>
      <c r="J66" s="19"/>
      <c r="K66" s="19"/>
      <c r="L66" s="73"/>
      <c r="M66" s="83"/>
    </row>
    <row r="67" spans="1:13">
      <c r="A67" s="17" t="s">
        <v>2</v>
      </c>
      <c r="B67" s="18" t="s">
        <v>89</v>
      </c>
      <c r="C67" s="18">
        <v>4</v>
      </c>
      <c r="D67" s="18" t="s">
        <v>97</v>
      </c>
      <c r="E67" s="18" t="s">
        <v>98</v>
      </c>
      <c r="F67" s="19">
        <f>'Rock Depth'!X67</f>
        <v>6.25</v>
      </c>
      <c r="G67" s="19">
        <f>'Surface Rock'!Y66</f>
        <v>2</v>
      </c>
      <c r="H67" s="73"/>
      <c r="I67" s="77"/>
      <c r="J67" s="19"/>
      <c r="K67" s="19"/>
      <c r="L67" s="73"/>
      <c r="M67" s="83"/>
    </row>
    <row r="68" spans="1:13">
      <c r="A68" s="17" t="s">
        <v>2</v>
      </c>
      <c r="B68" s="18" t="s">
        <v>35</v>
      </c>
      <c r="C68" s="18">
        <v>1</v>
      </c>
      <c r="D68" s="61" t="s">
        <v>29</v>
      </c>
      <c r="E68" s="61" t="s">
        <v>77</v>
      </c>
      <c r="F68" s="19">
        <f>'Rock Depth'!X68</f>
        <v>0</v>
      </c>
      <c r="G68" s="19">
        <f>'Surface Rock'!Y67</f>
        <v>0</v>
      </c>
      <c r="H68" s="73">
        <f t="shared" ref="H68" si="15">TTEST(F68:F71,G68:G71,1,1)</f>
        <v>7.6269393035864219E-2</v>
      </c>
      <c r="I68" s="77"/>
      <c r="J68" s="19">
        <f>'Rock Depth'!Y68</f>
        <v>1.5625</v>
      </c>
      <c r="K68" s="19">
        <f>'Surface Rock'!Z67</f>
        <v>3.25</v>
      </c>
      <c r="L68" s="73">
        <f t="shared" ref="L68" si="16">TTEST(J68:J83,K68:K83,1,1)</f>
        <v>0.22989880396041318</v>
      </c>
      <c r="M68" s="83"/>
    </row>
    <row r="69" spans="1:13">
      <c r="A69" s="17" t="s">
        <v>2</v>
      </c>
      <c r="B69" s="18" t="s">
        <v>35</v>
      </c>
      <c r="C69" s="18">
        <v>1</v>
      </c>
      <c r="D69" s="61" t="s">
        <v>27</v>
      </c>
      <c r="E69" s="61" t="s">
        <v>72</v>
      </c>
      <c r="F69" s="19">
        <f>'Rock Depth'!X69</f>
        <v>0</v>
      </c>
      <c r="G69" s="19">
        <f>'Surface Rock'!Y68</f>
        <v>2.9999999999999996</v>
      </c>
      <c r="H69" s="73"/>
      <c r="I69" s="77"/>
      <c r="J69" s="19"/>
      <c r="K69" s="19"/>
      <c r="L69" s="73"/>
      <c r="M69" s="83"/>
    </row>
    <row r="70" spans="1:13">
      <c r="A70" s="17" t="s">
        <v>2</v>
      </c>
      <c r="B70" s="18" t="s">
        <v>34</v>
      </c>
      <c r="C70" s="18">
        <v>1</v>
      </c>
      <c r="D70" s="61" t="s">
        <v>79</v>
      </c>
      <c r="E70" s="61" t="s">
        <v>96</v>
      </c>
      <c r="F70" s="19">
        <f>'Rock Depth'!X70</f>
        <v>6.25</v>
      </c>
      <c r="G70" s="19">
        <f>'Surface Rock'!Y69</f>
        <v>9.6666666666666661</v>
      </c>
      <c r="H70" s="73"/>
      <c r="I70" s="77"/>
      <c r="J70" s="19"/>
      <c r="K70" s="19"/>
      <c r="L70" s="73"/>
      <c r="M70" s="83"/>
    </row>
    <row r="71" spans="1:13">
      <c r="A71" s="17" t="s">
        <v>2</v>
      </c>
      <c r="B71" s="18" t="s">
        <v>34</v>
      </c>
      <c r="C71" s="18">
        <v>1</v>
      </c>
      <c r="D71" s="61" t="s">
        <v>81</v>
      </c>
      <c r="E71" s="61" t="s">
        <v>98</v>
      </c>
      <c r="F71" s="19">
        <f>'Rock Depth'!X71</f>
        <v>0</v>
      </c>
      <c r="G71" s="19">
        <f>'Surface Rock'!Y70</f>
        <v>0.33333333333333337</v>
      </c>
      <c r="H71" s="73"/>
      <c r="I71" s="77"/>
      <c r="J71" s="19"/>
      <c r="K71" s="19"/>
      <c r="L71" s="73"/>
      <c r="M71" s="83"/>
    </row>
    <row r="72" spans="1:13">
      <c r="A72" s="17" t="s">
        <v>2</v>
      </c>
      <c r="B72" s="18" t="s">
        <v>34</v>
      </c>
      <c r="C72" s="18">
        <v>2</v>
      </c>
      <c r="D72" s="61" t="s">
        <v>81</v>
      </c>
      <c r="E72" s="61" t="s">
        <v>98</v>
      </c>
      <c r="F72" s="19">
        <f>'Rock Depth'!X72</f>
        <v>12.5</v>
      </c>
      <c r="G72" s="19">
        <f>'Surface Rock'!Y71</f>
        <v>8</v>
      </c>
      <c r="H72" s="73">
        <f t="shared" ref="H72" si="17">TTEST(F72:F75,G72:G75,1,1)</f>
        <v>8.8332438081877906E-2</v>
      </c>
      <c r="I72" s="77"/>
      <c r="J72" s="19">
        <f>'Rock Depth'!Y72</f>
        <v>9.375</v>
      </c>
      <c r="K72" s="19">
        <f>'Surface Rock'!Z71</f>
        <v>7.1666666666666661</v>
      </c>
      <c r="L72" s="73"/>
      <c r="M72" s="83"/>
    </row>
    <row r="73" spans="1:13">
      <c r="A73" s="17" t="s">
        <v>2</v>
      </c>
      <c r="B73" s="18" t="s">
        <v>34</v>
      </c>
      <c r="C73" s="18">
        <v>2</v>
      </c>
      <c r="D73" s="61" t="s">
        <v>79</v>
      </c>
      <c r="E73" s="61" t="s">
        <v>96</v>
      </c>
      <c r="F73" s="19">
        <f>'Rock Depth'!X73</f>
        <v>6.25</v>
      </c>
      <c r="G73" s="19">
        <f>'Surface Rock'!Y72</f>
        <v>2.0000000000000004</v>
      </c>
      <c r="H73" s="73"/>
      <c r="I73" s="77"/>
      <c r="J73" s="19"/>
      <c r="K73" s="19"/>
      <c r="L73" s="73"/>
      <c r="M73" s="83"/>
    </row>
    <row r="74" spans="1:13">
      <c r="A74" s="17" t="s">
        <v>2</v>
      </c>
      <c r="B74" s="18" t="s">
        <v>34</v>
      </c>
      <c r="C74" s="18">
        <v>2</v>
      </c>
      <c r="D74" s="61" t="s">
        <v>72</v>
      </c>
      <c r="E74" s="61" t="s">
        <v>27</v>
      </c>
      <c r="F74" s="19">
        <f>'Rock Depth'!X74</f>
        <v>6.25</v>
      </c>
      <c r="G74" s="19">
        <f>'Surface Rock'!Y73</f>
        <v>6.0000000000000009</v>
      </c>
      <c r="H74" s="73"/>
      <c r="I74" s="77"/>
      <c r="J74" s="19"/>
      <c r="K74" s="19"/>
      <c r="L74" s="73"/>
      <c r="M74" s="83"/>
    </row>
    <row r="75" spans="1:13">
      <c r="A75" s="17" t="s">
        <v>2</v>
      </c>
      <c r="B75" s="18" t="s">
        <v>34</v>
      </c>
      <c r="C75" s="18">
        <v>2</v>
      </c>
      <c r="D75" s="61" t="s">
        <v>77</v>
      </c>
      <c r="E75" s="61" t="s">
        <v>29</v>
      </c>
      <c r="F75" s="19">
        <f>'Rock Depth'!X75</f>
        <v>12.5</v>
      </c>
      <c r="G75" s="19">
        <f>'Surface Rock'!Y74</f>
        <v>12.666666666666664</v>
      </c>
      <c r="H75" s="73"/>
      <c r="I75" s="77"/>
      <c r="J75" s="19"/>
      <c r="K75" s="19"/>
      <c r="L75" s="73"/>
      <c r="M75" s="83"/>
    </row>
    <row r="76" spans="1:13">
      <c r="A76" s="17" t="s">
        <v>2</v>
      </c>
      <c r="B76" s="18" t="s">
        <v>34</v>
      </c>
      <c r="C76" s="18">
        <v>3</v>
      </c>
      <c r="D76" s="61" t="s">
        <v>29</v>
      </c>
      <c r="E76" s="61" t="s">
        <v>77</v>
      </c>
      <c r="F76" s="19">
        <f>'Rock Depth'!X76</f>
        <v>25</v>
      </c>
      <c r="G76" s="19">
        <f>'Surface Rock'!Y75</f>
        <v>10</v>
      </c>
      <c r="H76" s="73">
        <f t="shared" ref="H76" si="18">TTEST(F76:F79,G76:G79,1,1)</f>
        <v>0.15949824186694728</v>
      </c>
      <c r="I76" s="77"/>
      <c r="J76" s="19">
        <f>'Rock Depth'!Y76</f>
        <v>14.0625</v>
      </c>
      <c r="K76" s="19">
        <f>'Surface Rock'!Z75</f>
        <v>8.1666666666666679</v>
      </c>
      <c r="L76" s="73"/>
      <c r="M76" s="83"/>
    </row>
    <row r="77" spans="1:13">
      <c r="A77" s="17" t="s">
        <v>2</v>
      </c>
      <c r="B77" s="18" t="s">
        <v>34</v>
      </c>
      <c r="C77" s="18">
        <v>3</v>
      </c>
      <c r="D77" s="61" t="s">
        <v>27</v>
      </c>
      <c r="E77" s="61" t="s">
        <v>72</v>
      </c>
      <c r="F77" s="19">
        <f>'Rock Depth'!X77</f>
        <v>12.5</v>
      </c>
      <c r="G77" s="19">
        <f>'Surface Rock'!Y76</f>
        <v>7.0000000000000009</v>
      </c>
      <c r="H77" s="73"/>
      <c r="I77" s="77"/>
      <c r="J77" s="19"/>
      <c r="K77" s="19"/>
      <c r="L77" s="73"/>
      <c r="M77" s="83"/>
    </row>
    <row r="78" spans="1:13">
      <c r="A78" s="17" t="s">
        <v>2</v>
      </c>
      <c r="B78" s="18" t="s">
        <v>34</v>
      </c>
      <c r="C78" s="18">
        <v>3</v>
      </c>
      <c r="D78" s="61" t="s">
        <v>96</v>
      </c>
      <c r="E78" s="61" t="s">
        <v>79</v>
      </c>
      <c r="F78" s="19">
        <f>'Rock Depth'!X78</f>
        <v>12.5</v>
      </c>
      <c r="G78" s="19">
        <f>'Surface Rock'!Y77</f>
        <v>1.6666666666666667</v>
      </c>
      <c r="H78" s="73"/>
      <c r="I78" s="77"/>
      <c r="J78" s="19"/>
      <c r="K78" s="19"/>
      <c r="L78" s="73"/>
      <c r="M78" s="83"/>
    </row>
    <row r="79" spans="1:13">
      <c r="A79" s="17" t="s">
        <v>2</v>
      </c>
      <c r="B79" s="18" t="s">
        <v>34</v>
      </c>
      <c r="C79" s="18">
        <v>3</v>
      </c>
      <c r="D79" s="61" t="s">
        <v>98</v>
      </c>
      <c r="E79" s="61" t="s">
        <v>81</v>
      </c>
      <c r="F79" s="19">
        <f>'Rock Depth'!X79</f>
        <v>6.25</v>
      </c>
      <c r="G79" s="19">
        <f>'Surface Rock'!Y78</f>
        <v>14.000000000000002</v>
      </c>
      <c r="H79" s="73"/>
      <c r="I79" s="77"/>
      <c r="J79" s="19"/>
      <c r="K79" s="19"/>
      <c r="L79" s="73"/>
      <c r="M79" s="83"/>
    </row>
    <row r="80" spans="1:13">
      <c r="A80" s="17" t="s">
        <v>2</v>
      </c>
      <c r="B80" s="18" t="s">
        <v>34</v>
      </c>
      <c r="C80" s="18">
        <v>4</v>
      </c>
      <c r="D80" s="61" t="s">
        <v>81</v>
      </c>
      <c r="E80" s="61" t="s">
        <v>98</v>
      </c>
      <c r="F80" s="19">
        <f>'Rock Depth'!X80</f>
        <v>0</v>
      </c>
      <c r="G80" s="19">
        <f>'Surface Rock'!Y79</f>
        <v>0</v>
      </c>
      <c r="H80" s="73">
        <f t="shared" ref="H80" si="19">TTEST(F80:F83,G80:G83,1,1)</f>
        <v>0.10048811294541711</v>
      </c>
      <c r="I80" s="77"/>
      <c r="J80" s="19">
        <f>'Rock Depth'!Y80</f>
        <v>0</v>
      </c>
      <c r="K80" s="19">
        <f>'Surface Rock'!Z79</f>
        <v>0.66666666666666674</v>
      </c>
      <c r="L80" s="73"/>
      <c r="M80" s="83"/>
    </row>
    <row r="81" spans="1:13">
      <c r="A81" s="17" t="s">
        <v>2</v>
      </c>
      <c r="B81" s="18" t="s">
        <v>34</v>
      </c>
      <c r="C81" s="18">
        <v>4</v>
      </c>
      <c r="D81" s="61" t="s">
        <v>79</v>
      </c>
      <c r="E81" s="61" t="s">
        <v>96</v>
      </c>
      <c r="F81" s="19">
        <f>'Rock Depth'!X81</f>
        <v>0</v>
      </c>
      <c r="G81" s="19">
        <f>'Surface Rock'!Y80</f>
        <v>1</v>
      </c>
      <c r="H81" s="73"/>
      <c r="I81" s="77"/>
      <c r="J81" s="19"/>
      <c r="K81" s="19"/>
      <c r="L81" s="73"/>
      <c r="M81" s="83"/>
    </row>
    <row r="82" spans="1:13">
      <c r="A82" s="17" t="s">
        <v>2</v>
      </c>
      <c r="B82" s="18" t="s">
        <v>34</v>
      </c>
      <c r="C82" s="18">
        <v>4</v>
      </c>
      <c r="D82" s="61" t="s">
        <v>72</v>
      </c>
      <c r="E82" s="61" t="s">
        <v>27</v>
      </c>
      <c r="F82" s="19">
        <f>'Rock Depth'!X82</f>
        <v>0</v>
      </c>
      <c r="G82" s="19">
        <f>'Surface Rock'!Y81</f>
        <v>1.6666666666666667</v>
      </c>
      <c r="H82" s="73"/>
      <c r="I82" s="77"/>
      <c r="J82" s="19"/>
      <c r="K82" s="19"/>
      <c r="L82" s="73"/>
      <c r="M82" s="83"/>
    </row>
    <row r="83" spans="1:13">
      <c r="A83" s="17" t="s">
        <v>2</v>
      </c>
      <c r="B83" s="18" t="s">
        <v>34</v>
      </c>
      <c r="C83" s="18">
        <v>4</v>
      </c>
      <c r="D83" s="61" t="s">
        <v>29</v>
      </c>
      <c r="E83" s="61" t="s">
        <v>77</v>
      </c>
      <c r="F83" s="19">
        <f>'Rock Depth'!X83</f>
        <v>0</v>
      </c>
      <c r="G83" s="19">
        <f>'Surface Rock'!Y82</f>
        <v>0</v>
      </c>
      <c r="H83" s="73"/>
      <c r="I83" s="77"/>
      <c r="J83" s="19"/>
      <c r="K83" s="19"/>
      <c r="L83" s="73"/>
      <c r="M83" s="83"/>
    </row>
    <row r="84" spans="1:13">
      <c r="A84" s="17" t="s">
        <v>2</v>
      </c>
      <c r="B84" s="18" t="s">
        <v>103</v>
      </c>
      <c r="C84" s="18">
        <v>1</v>
      </c>
      <c r="D84" s="18" t="s">
        <v>71</v>
      </c>
      <c r="E84" s="18" t="s">
        <v>77</v>
      </c>
      <c r="F84" s="19">
        <f>'Rock Depth'!X84</f>
        <v>6.25</v>
      </c>
      <c r="G84" s="19">
        <f>'Surface Rock'!Y83</f>
        <v>1</v>
      </c>
      <c r="H84" s="73">
        <f t="shared" ref="H84" si="20">TTEST(F84:F87,G84:G87,1,1)</f>
        <v>0.11807416316189956</v>
      </c>
      <c r="I84" s="77"/>
      <c r="J84" s="19">
        <f>'Rock Depth'!Y84</f>
        <v>10.9375</v>
      </c>
      <c r="K84" s="19">
        <f>'Surface Rock'!Z83</f>
        <v>4.083333333333333</v>
      </c>
      <c r="L84" s="73">
        <f t="shared" ref="L84" si="21">TTEST(J84:J99,K84:K99,1,1)</f>
        <v>7.0167021575926983E-2</v>
      </c>
      <c r="M84" s="83"/>
    </row>
    <row r="85" spans="1:13">
      <c r="A85" s="17" t="s">
        <v>2</v>
      </c>
      <c r="B85" s="18" t="s">
        <v>103</v>
      </c>
      <c r="C85" s="18">
        <v>1</v>
      </c>
      <c r="D85" s="18" t="s">
        <v>78</v>
      </c>
      <c r="E85" s="18" t="s">
        <v>72</v>
      </c>
      <c r="F85" s="19">
        <f>'Rock Depth'!X85</f>
        <v>31.25</v>
      </c>
      <c r="G85" s="19">
        <f>'Surface Rock'!Y84</f>
        <v>11.333333333333332</v>
      </c>
      <c r="H85" s="73"/>
      <c r="I85" s="77"/>
      <c r="J85" s="19"/>
      <c r="K85" s="19"/>
      <c r="L85" s="73"/>
      <c r="M85" s="83"/>
    </row>
    <row r="86" spans="1:13">
      <c r="A86" s="17" t="s">
        <v>2</v>
      </c>
      <c r="B86" s="18" t="s">
        <v>103</v>
      </c>
      <c r="C86" s="18">
        <v>1</v>
      </c>
      <c r="D86" s="18" t="s">
        <v>96</v>
      </c>
      <c r="E86" s="18" t="s">
        <v>95</v>
      </c>
      <c r="F86" s="19">
        <f>'Rock Depth'!X86</f>
        <v>6.25</v>
      </c>
      <c r="G86" s="19">
        <f>'Surface Rock'!Y85</f>
        <v>2</v>
      </c>
      <c r="H86" s="73"/>
      <c r="I86" s="77"/>
      <c r="J86" s="19"/>
      <c r="K86" s="19"/>
      <c r="L86" s="73"/>
      <c r="M86" s="83"/>
    </row>
    <row r="87" spans="1:13">
      <c r="A87" s="17" t="s">
        <v>2</v>
      </c>
      <c r="B87" s="18" t="s">
        <v>103</v>
      </c>
      <c r="C87" s="18">
        <v>1</v>
      </c>
      <c r="D87" s="18" t="s">
        <v>98</v>
      </c>
      <c r="E87" s="18" t="s">
        <v>97</v>
      </c>
      <c r="F87" s="19">
        <f>'Rock Depth'!X87</f>
        <v>0</v>
      </c>
      <c r="G87" s="19">
        <f>'Surface Rock'!Y86</f>
        <v>2</v>
      </c>
      <c r="H87" s="73"/>
      <c r="I87" s="77"/>
      <c r="J87" s="19"/>
      <c r="K87" s="19"/>
      <c r="L87" s="73"/>
      <c r="M87" s="83"/>
    </row>
    <row r="88" spans="1:13">
      <c r="A88" s="17" t="s">
        <v>2</v>
      </c>
      <c r="B88" s="18" t="s">
        <v>104</v>
      </c>
      <c r="C88" s="18">
        <v>2</v>
      </c>
      <c r="D88" s="18" t="s">
        <v>71</v>
      </c>
      <c r="E88" s="18" t="s">
        <v>77</v>
      </c>
      <c r="F88" s="19">
        <f>'Rock Depth'!X88</f>
        <v>6.25</v>
      </c>
      <c r="G88" s="19">
        <f>'Surface Rock'!Y87</f>
        <v>5.6666666666666661</v>
      </c>
      <c r="H88" s="73">
        <f t="shared" ref="H88" si="22">TTEST(F88:F91,G88:G91,1,1)</f>
        <v>0.29672450335916412</v>
      </c>
      <c r="I88" s="77"/>
      <c r="J88" s="19">
        <f>'Rock Depth'!Y88</f>
        <v>7.8125</v>
      </c>
      <c r="K88" s="19">
        <f>'Surface Rock'!Z87</f>
        <v>5.333333333333333</v>
      </c>
      <c r="L88" s="73"/>
      <c r="M88" s="83"/>
    </row>
    <row r="89" spans="1:13">
      <c r="A89" s="17" t="s">
        <v>2</v>
      </c>
      <c r="B89" s="18" t="s">
        <v>104</v>
      </c>
      <c r="C89" s="18">
        <v>2</v>
      </c>
      <c r="D89" s="18" t="s">
        <v>78</v>
      </c>
      <c r="E89" s="18" t="s">
        <v>72</v>
      </c>
      <c r="F89" s="19">
        <f>'Rock Depth'!X89</f>
        <v>0</v>
      </c>
      <c r="G89" s="19">
        <f>'Surface Rock'!Y88</f>
        <v>2.666666666666667</v>
      </c>
      <c r="H89" s="73"/>
      <c r="I89" s="77"/>
      <c r="J89" s="19"/>
      <c r="K89" s="19"/>
      <c r="L89" s="73"/>
      <c r="M89" s="83"/>
    </row>
    <row r="90" spans="1:13">
      <c r="A90" s="17" t="s">
        <v>2</v>
      </c>
      <c r="B90" s="18" t="s">
        <v>103</v>
      </c>
      <c r="C90" s="18">
        <v>2</v>
      </c>
      <c r="D90" s="18" t="s">
        <v>96</v>
      </c>
      <c r="E90" s="18" t="s">
        <v>95</v>
      </c>
      <c r="F90" s="19">
        <f>'Rock Depth'!X90</f>
        <v>18.75</v>
      </c>
      <c r="G90" s="19">
        <f>'Surface Rock'!Y89</f>
        <v>4</v>
      </c>
      <c r="H90" s="73"/>
      <c r="I90" s="77"/>
      <c r="J90" s="19"/>
      <c r="K90" s="19"/>
      <c r="L90" s="73"/>
      <c r="M90" s="83"/>
    </row>
    <row r="91" spans="1:13">
      <c r="A91" s="17" t="s">
        <v>2</v>
      </c>
      <c r="B91" s="18" t="s">
        <v>103</v>
      </c>
      <c r="C91" s="18">
        <v>2</v>
      </c>
      <c r="D91" s="18" t="s">
        <v>98</v>
      </c>
      <c r="E91" s="18" t="s">
        <v>97</v>
      </c>
      <c r="F91" s="19">
        <f>'Rock Depth'!X91</f>
        <v>6.25</v>
      </c>
      <c r="G91" s="19">
        <f>'Surface Rock'!Y90</f>
        <v>9</v>
      </c>
      <c r="H91" s="73"/>
      <c r="I91" s="77"/>
      <c r="J91" s="19"/>
      <c r="K91" s="19"/>
      <c r="L91" s="73"/>
      <c r="M91" s="83"/>
    </row>
    <row r="92" spans="1:13">
      <c r="A92" s="17" t="s">
        <v>2</v>
      </c>
      <c r="B92" s="18" t="s">
        <v>103</v>
      </c>
      <c r="C92" s="18">
        <v>3</v>
      </c>
      <c r="D92" s="18" t="s">
        <v>71</v>
      </c>
      <c r="E92" s="18" t="s">
        <v>97</v>
      </c>
      <c r="F92" s="19">
        <f>'Rock Depth'!X92</f>
        <v>0</v>
      </c>
      <c r="G92" s="19">
        <f>'Surface Rock'!Y91</f>
        <v>1.0000000000000002</v>
      </c>
      <c r="H92" s="73">
        <f t="shared" ref="H92" si="23">TTEST(F92:F95,G92:G95,1,1)</f>
        <v>5.0879387356298676E-2</v>
      </c>
      <c r="I92" s="77"/>
      <c r="J92" s="19">
        <f>'Rock Depth'!Y92</f>
        <v>1.5625</v>
      </c>
      <c r="K92" s="19">
        <f>'Surface Rock'!Z91</f>
        <v>2.5</v>
      </c>
      <c r="L92" s="73"/>
      <c r="M92" s="83"/>
    </row>
    <row r="93" spans="1:13">
      <c r="A93" s="17" t="s">
        <v>2</v>
      </c>
      <c r="B93" s="18" t="s">
        <v>103</v>
      </c>
      <c r="C93" s="18">
        <v>3</v>
      </c>
      <c r="D93" s="18" t="s">
        <v>70</v>
      </c>
      <c r="E93" s="18" t="s">
        <v>107</v>
      </c>
      <c r="F93" s="19">
        <f>'Rock Depth'!X93</f>
        <v>0</v>
      </c>
      <c r="G93" s="19">
        <f>'Surface Rock'!Y92</f>
        <v>0.66666666666666674</v>
      </c>
      <c r="H93" s="73"/>
      <c r="I93" s="77"/>
      <c r="J93" s="19"/>
      <c r="K93" s="19"/>
      <c r="L93" s="73"/>
      <c r="M93" s="83"/>
    </row>
    <row r="94" spans="1:13">
      <c r="A94" s="17" t="s">
        <v>2</v>
      </c>
      <c r="B94" s="18" t="s">
        <v>103</v>
      </c>
      <c r="C94" s="18">
        <v>3</v>
      </c>
      <c r="D94" s="18" t="s">
        <v>106</v>
      </c>
      <c r="E94" s="18" t="s">
        <v>105</v>
      </c>
      <c r="F94" s="19">
        <f>'Rock Depth'!X94</f>
        <v>0</v>
      </c>
      <c r="G94" s="19">
        <f>'Surface Rock'!Y93</f>
        <v>2</v>
      </c>
      <c r="H94" s="73"/>
      <c r="I94" s="77"/>
      <c r="J94" s="19"/>
      <c r="K94" s="19"/>
      <c r="L94" s="73"/>
      <c r="M94" s="83"/>
    </row>
    <row r="95" spans="1:13">
      <c r="A95" s="17" t="s">
        <v>2</v>
      </c>
      <c r="B95" s="18" t="s">
        <v>103</v>
      </c>
      <c r="C95" s="18">
        <v>3</v>
      </c>
      <c r="D95" s="18" t="s">
        <v>98</v>
      </c>
      <c r="E95" s="18" t="s">
        <v>77</v>
      </c>
      <c r="F95" s="19">
        <f>'Rock Depth'!X95</f>
        <v>6.25</v>
      </c>
      <c r="G95" s="19">
        <f>'Surface Rock'!Y94</f>
        <v>6.3333333333333321</v>
      </c>
      <c r="H95" s="73"/>
      <c r="I95" s="77"/>
      <c r="J95" s="19"/>
      <c r="K95" s="19"/>
      <c r="L95" s="73"/>
      <c r="M95" s="83"/>
    </row>
    <row r="96" spans="1:13">
      <c r="A96" s="17" t="s">
        <v>2</v>
      </c>
      <c r="B96" s="18" t="s">
        <v>104</v>
      </c>
      <c r="C96" s="18">
        <v>4</v>
      </c>
      <c r="D96" s="18" t="s">
        <v>71</v>
      </c>
      <c r="E96" s="18" t="s">
        <v>97</v>
      </c>
      <c r="F96" s="19">
        <f>'Rock Depth'!X96</f>
        <v>6.25</v>
      </c>
      <c r="G96" s="19">
        <f>'Surface Rock'!Y95</f>
        <v>4.3333333333333339</v>
      </c>
      <c r="H96" s="73">
        <f t="shared" ref="H96" si="24">TTEST(F96:F99,G96:G99,1,1)</f>
        <v>0.14556734871964394</v>
      </c>
      <c r="I96" s="77"/>
      <c r="J96" s="19">
        <f>'Rock Depth'!Y96</f>
        <v>14.0625</v>
      </c>
      <c r="K96" s="19">
        <f>'Surface Rock'!Z95</f>
        <v>8.9166666666666661</v>
      </c>
      <c r="L96" s="73"/>
      <c r="M96" s="83"/>
    </row>
    <row r="97" spans="1:13">
      <c r="A97" s="17" t="s">
        <v>2</v>
      </c>
      <c r="B97" s="18" t="s">
        <v>103</v>
      </c>
      <c r="C97" s="18">
        <v>4</v>
      </c>
      <c r="D97" s="18" t="s">
        <v>70</v>
      </c>
      <c r="E97" s="18" t="s">
        <v>107</v>
      </c>
      <c r="F97" s="19">
        <f>'Rock Depth'!X97</f>
        <v>31.25</v>
      </c>
      <c r="G97" s="19">
        <f>'Surface Rock'!Y96</f>
        <v>15.666666666666664</v>
      </c>
      <c r="H97" s="73"/>
      <c r="I97" s="77"/>
      <c r="J97" s="19"/>
      <c r="K97" s="19"/>
      <c r="L97" s="73"/>
      <c r="M97" s="83"/>
    </row>
    <row r="98" spans="1:13">
      <c r="A98" s="17" t="s">
        <v>2</v>
      </c>
      <c r="B98" s="18" t="s">
        <v>104</v>
      </c>
      <c r="C98" s="18">
        <v>4</v>
      </c>
      <c r="D98" s="18" t="s">
        <v>106</v>
      </c>
      <c r="E98" s="18" t="s">
        <v>105</v>
      </c>
      <c r="F98" s="19">
        <f>'Rock Depth'!X98</f>
        <v>12.5</v>
      </c>
      <c r="G98" s="19">
        <f>'Surface Rock'!Y97</f>
        <v>6.0000000000000009</v>
      </c>
      <c r="H98" s="73"/>
      <c r="I98" s="77"/>
      <c r="J98" s="19"/>
      <c r="K98" s="19"/>
      <c r="L98" s="73"/>
      <c r="M98" s="83"/>
    </row>
    <row r="99" spans="1:13">
      <c r="A99" s="17" t="s">
        <v>2</v>
      </c>
      <c r="B99" s="18" t="s">
        <v>103</v>
      </c>
      <c r="C99" s="18">
        <v>4</v>
      </c>
      <c r="D99" s="18" t="s">
        <v>98</v>
      </c>
      <c r="E99" s="18" t="s">
        <v>77</v>
      </c>
      <c r="F99" s="19">
        <f>'Rock Depth'!X99</f>
        <v>6.25</v>
      </c>
      <c r="G99" s="19">
        <f>'Surface Rock'!Y98</f>
        <v>9.6666666666666661</v>
      </c>
      <c r="H99" s="73"/>
      <c r="I99" s="77"/>
      <c r="J99" s="19"/>
      <c r="K99" s="19"/>
      <c r="L99" s="73"/>
      <c r="M99" s="83"/>
    </row>
    <row r="100" spans="1:13">
      <c r="A100" s="17" t="s">
        <v>2</v>
      </c>
      <c r="B100" s="18" t="s">
        <v>101</v>
      </c>
      <c r="C100" s="18">
        <v>1</v>
      </c>
      <c r="D100" s="18" t="s">
        <v>77</v>
      </c>
      <c r="E100" s="18" t="s">
        <v>71</v>
      </c>
      <c r="F100" s="19">
        <f>'Rock Depth'!X100</f>
        <v>6.25</v>
      </c>
      <c r="G100" s="19">
        <f>'Surface Rock'!Y99</f>
        <v>2.9999999999999996</v>
      </c>
      <c r="H100" s="73">
        <f t="shared" ref="H100" si="25">TTEST(F100:F103,G100:G103,1,1)</f>
        <v>0.28068385339094515</v>
      </c>
      <c r="I100" s="77"/>
      <c r="J100" s="19">
        <f>'Rock Depth'!Y100</f>
        <v>1.5625</v>
      </c>
      <c r="K100" s="19">
        <f>'Surface Rock'!Z99</f>
        <v>3.7499999999999996</v>
      </c>
      <c r="L100" s="73">
        <f t="shared" ref="L100" si="26">TTEST(J100:J115,K100:K115,1,1)</f>
        <v>0.17609048262951044</v>
      </c>
      <c r="M100" s="83"/>
    </row>
    <row r="101" spans="1:13">
      <c r="A101" s="17" t="s">
        <v>2</v>
      </c>
      <c r="B101" s="18" t="s">
        <v>101</v>
      </c>
      <c r="C101" s="18">
        <v>1</v>
      </c>
      <c r="D101" s="18" t="s">
        <v>78</v>
      </c>
      <c r="E101" s="18" t="s">
        <v>72</v>
      </c>
      <c r="F101" s="19">
        <f>'Rock Depth'!X101</f>
        <v>0</v>
      </c>
      <c r="G101" s="19">
        <f>'Surface Rock'!Y100</f>
        <v>0</v>
      </c>
      <c r="H101" s="73"/>
      <c r="I101" s="77"/>
      <c r="J101" s="19"/>
      <c r="K101" s="19"/>
      <c r="L101" s="73"/>
      <c r="M101" s="83"/>
    </row>
    <row r="102" spans="1:13">
      <c r="A102" s="17" t="s">
        <v>2</v>
      </c>
      <c r="B102" s="18" t="s">
        <v>102</v>
      </c>
      <c r="C102" s="18">
        <v>1</v>
      </c>
      <c r="D102" s="18" t="s">
        <v>95</v>
      </c>
      <c r="E102" s="18" t="s">
        <v>96</v>
      </c>
      <c r="F102" s="19">
        <f>'Rock Depth'!X102</f>
        <v>0</v>
      </c>
      <c r="G102" s="19">
        <f>'Surface Rock'!Y101</f>
        <v>11.999999999999998</v>
      </c>
      <c r="H102" s="73"/>
      <c r="I102" s="77"/>
      <c r="J102" s="19"/>
      <c r="K102" s="19"/>
      <c r="L102" s="73"/>
      <c r="M102" s="83"/>
    </row>
    <row r="103" spans="1:13">
      <c r="A103" s="17" t="s">
        <v>2</v>
      </c>
      <c r="B103" s="18" t="s">
        <v>102</v>
      </c>
      <c r="C103" s="18">
        <v>1</v>
      </c>
      <c r="D103" s="18" t="s">
        <v>97</v>
      </c>
      <c r="E103" s="18" t="s">
        <v>98</v>
      </c>
      <c r="F103" s="19">
        <f>'Rock Depth'!X103</f>
        <v>0</v>
      </c>
      <c r="G103" s="19">
        <f>'Surface Rock'!Y102</f>
        <v>0</v>
      </c>
      <c r="H103" s="73"/>
      <c r="I103" s="77"/>
      <c r="J103" s="19"/>
      <c r="K103" s="19"/>
      <c r="L103" s="73"/>
      <c r="M103" s="83"/>
    </row>
    <row r="104" spans="1:13">
      <c r="A104" s="17" t="s">
        <v>2</v>
      </c>
      <c r="B104" s="18" t="s">
        <v>102</v>
      </c>
      <c r="C104" s="18">
        <v>2</v>
      </c>
      <c r="D104" s="18" t="s">
        <v>105</v>
      </c>
      <c r="E104" s="18" t="s">
        <v>106</v>
      </c>
      <c r="F104" s="19">
        <f>'Rock Depth'!X104</f>
        <v>25</v>
      </c>
      <c r="G104" s="19">
        <f>'Surface Rock'!Y103</f>
        <v>9.0000000000000018</v>
      </c>
      <c r="H104" s="73">
        <f t="shared" ref="H104" si="27">TTEST(F104:F107,G104:G107,1,1)</f>
        <v>0.12682935860168704</v>
      </c>
      <c r="I104" s="77"/>
      <c r="J104" s="19">
        <f>'Rock Depth'!Y104</f>
        <v>14.0625</v>
      </c>
      <c r="K104" s="19">
        <f>'Surface Rock'!Z103</f>
        <v>7.9166666666666679</v>
      </c>
      <c r="L104" s="73"/>
      <c r="M104" s="83"/>
    </row>
    <row r="105" spans="1:13">
      <c r="A105" s="17" t="s">
        <v>2</v>
      </c>
      <c r="B105" s="18" t="s">
        <v>101</v>
      </c>
      <c r="C105" s="18">
        <v>2</v>
      </c>
      <c r="D105" s="18" t="s">
        <v>77</v>
      </c>
      <c r="E105" s="18" t="s">
        <v>98</v>
      </c>
      <c r="F105" s="19">
        <f>'Rock Depth'!X105</f>
        <v>6.25</v>
      </c>
      <c r="G105" s="19">
        <f>'Surface Rock'!Y104</f>
        <v>5.666666666666667</v>
      </c>
      <c r="H105" s="73"/>
      <c r="I105" s="77"/>
      <c r="J105" s="19"/>
      <c r="K105" s="19"/>
      <c r="L105" s="73"/>
      <c r="M105" s="83"/>
    </row>
    <row r="106" spans="1:13">
      <c r="A106" s="17" t="s">
        <v>2</v>
      </c>
      <c r="B106" s="18" t="s">
        <v>102</v>
      </c>
      <c r="C106" s="18">
        <v>2</v>
      </c>
      <c r="D106" s="18" t="s">
        <v>97</v>
      </c>
      <c r="E106" s="18" t="s">
        <v>71</v>
      </c>
      <c r="F106" s="19">
        <f>'Rock Depth'!X106</f>
        <v>6.25</v>
      </c>
      <c r="G106" s="19">
        <f>'Surface Rock'!Y105</f>
        <v>9.0000000000000018</v>
      </c>
      <c r="H106" s="73"/>
      <c r="I106" s="77"/>
      <c r="J106" s="19"/>
      <c r="K106" s="19"/>
      <c r="L106" s="73"/>
      <c r="M106" s="83"/>
    </row>
    <row r="107" spans="1:13">
      <c r="A107" s="17" t="s">
        <v>2</v>
      </c>
      <c r="B107" s="18" t="s">
        <v>101</v>
      </c>
      <c r="C107" s="18">
        <v>2</v>
      </c>
      <c r="D107" s="18" t="s">
        <v>107</v>
      </c>
      <c r="E107" s="18" t="s">
        <v>70</v>
      </c>
      <c r="F107" s="19">
        <f>'Rock Depth'!X107</f>
        <v>18.75</v>
      </c>
      <c r="G107" s="19">
        <f>'Surface Rock'!Y106</f>
        <v>8</v>
      </c>
      <c r="H107" s="73"/>
      <c r="I107" s="77"/>
      <c r="J107" s="19"/>
      <c r="K107" s="19"/>
      <c r="L107" s="73"/>
      <c r="M107" s="83"/>
    </row>
    <row r="108" spans="1:13">
      <c r="A108" s="17" t="s">
        <v>2</v>
      </c>
      <c r="B108" s="18" t="s">
        <v>102</v>
      </c>
      <c r="C108" s="18">
        <v>3</v>
      </c>
      <c r="D108" s="18" t="s">
        <v>77</v>
      </c>
      <c r="E108" s="18" t="s">
        <v>71</v>
      </c>
      <c r="F108" s="19">
        <f>'Rock Depth'!X108</f>
        <v>18.75</v>
      </c>
      <c r="G108" s="19">
        <f>'Surface Rock'!Y107</f>
        <v>12.666666666666664</v>
      </c>
      <c r="H108" s="73">
        <f t="shared" ref="H108" si="28">TTEST(F108:F111,G108:G111,1,1)</f>
        <v>0.42473576493909482</v>
      </c>
      <c r="I108" s="77"/>
      <c r="J108" s="19">
        <f>'Rock Depth'!Y108</f>
        <v>7.8125</v>
      </c>
      <c r="K108" s="19">
        <f>'Surface Rock'!Z107</f>
        <v>6.9166666666666661</v>
      </c>
      <c r="L108" s="73"/>
      <c r="M108" s="83"/>
    </row>
    <row r="109" spans="1:13">
      <c r="A109" s="17" t="s">
        <v>2</v>
      </c>
      <c r="B109" s="18" t="s">
        <v>102</v>
      </c>
      <c r="C109" s="18">
        <v>3</v>
      </c>
      <c r="D109" s="18" t="s">
        <v>72</v>
      </c>
      <c r="E109" s="18" t="s">
        <v>78</v>
      </c>
      <c r="F109" s="19">
        <f>'Rock Depth'!X109</f>
        <v>12.5</v>
      </c>
      <c r="G109" s="19">
        <f>'Surface Rock'!Y108</f>
        <v>2.333333333333333</v>
      </c>
      <c r="H109" s="73"/>
      <c r="I109" s="77"/>
      <c r="J109" s="19"/>
      <c r="K109" s="19"/>
      <c r="L109" s="73"/>
      <c r="M109" s="83"/>
    </row>
    <row r="110" spans="1:13">
      <c r="A110" s="17" t="s">
        <v>2</v>
      </c>
      <c r="B110" s="18" t="s">
        <v>101</v>
      </c>
      <c r="C110" s="18">
        <v>3</v>
      </c>
      <c r="D110" s="18" t="s">
        <v>95</v>
      </c>
      <c r="E110" s="18" t="s">
        <v>96</v>
      </c>
      <c r="F110" s="19">
        <f>'Rock Depth'!X110</f>
        <v>0</v>
      </c>
      <c r="G110" s="19">
        <f>'Surface Rock'!Y109</f>
        <v>8.3333333333333321</v>
      </c>
      <c r="H110" s="73"/>
      <c r="I110" s="77"/>
      <c r="J110" s="19"/>
      <c r="K110" s="19"/>
      <c r="L110" s="73"/>
      <c r="M110" s="83"/>
    </row>
    <row r="111" spans="1:13">
      <c r="A111" s="17" t="s">
        <v>2</v>
      </c>
      <c r="B111" s="18" t="s">
        <v>101</v>
      </c>
      <c r="C111" s="18">
        <v>3</v>
      </c>
      <c r="D111" s="18" t="s">
        <v>97</v>
      </c>
      <c r="E111" s="18" t="s">
        <v>98</v>
      </c>
      <c r="F111" s="19">
        <f>'Rock Depth'!X111</f>
        <v>0</v>
      </c>
      <c r="G111" s="19">
        <f>'Surface Rock'!Y110</f>
        <v>4.3333333333333339</v>
      </c>
      <c r="H111" s="73"/>
      <c r="I111" s="77"/>
      <c r="J111" s="19"/>
      <c r="K111" s="19"/>
      <c r="L111" s="73"/>
      <c r="M111" s="83"/>
    </row>
    <row r="112" spans="1:13">
      <c r="A112" s="17" t="s">
        <v>2</v>
      </c>
      <c r="B112" s="18" t="s">
        <v>102</v>
      </c>
      <c r="C112" s="18">
        <v>4</v>
      </c>
      <c r="D112" s="61" t="s">
        <v>81</v>
      </c>
      <c r="E112" s="61" t="s">
        <v>98</v>
      </c>
      <c r="F112" s="19">
        <f>'Rock Depth'!X112</f>
        <v>6.25</v>
      </c>
      <c r="G112" s="19">
        <f>'Surface Rock'!Y111</f>
        <v>6.3333333333333339</v>
      </c>
      <c r="H112" s="73">
        <f t="shared" ref="H112" si="29">TTEST(F112:F115,G112:G115,1,1)</f>
        <v>0.14820123029459004</v>
      </c>
      <c r="I112" s="77"/>
      <c r="J112" s="19">
        <f>'Rock Depth'!Y112</f>
        <v>9.375</v>
      </c>
      <c r="K112" s="19">
        <f>'Surface Rock'!Z111</f>
        <v>6.5555555555555562</v>
      </c>
      <c r="L112" s="73"/>
      <c r="M112" s="83"/>
    </row>
    <row r="113" spans="1:13">
      <c r="A113" s="17" t="s">
        <v>2</v>
      </c>
      <c r="B113" s="18" t="s">
        <v>102</v>
      </c>
      <c r="C113" s="18">
        <v>4</v>
      </c>
      <c r="D113" s="61" t="s">
        <v>79</v>
      </c>
      <c r="E113" s="61" t="s">
        <v>96</v>
      </c>
      <c r="F113" s="19">
        <f>'Rock Depth'!X113</f>
        <v>12.5</v>
      </c>
      <c r="G113" s="19">
        <f>'Surface Rock'!Y112</f>
        <v>5.3333333333333339</v>
      </c>
      <c r="H113" s="73"/>
      <c r="I113" s="77"/>
      <c r="J113" s="19"/>
      <c r="K113" s="19"/>
      <c r="L113" s="73"/>
      <c r="M113" s="83"/>
    </row>
    <row r="114" spans="1:13">
      <c r="A114" s="17" t="s">
        <v>2</v>
      </c>
      <c r="B114" s="18" t="s">
        <v>101</v>
      </c>
      <c r="C114" s="18">
        <v>4</v>
      </c>
      <c r="D114" s="61" t="s">
        <v>27</v>
      </c>
      <c r="E114" s="61" t="s">
        <v>72</v>
      </c>
      <c r="F114" s="19">
        <f>'Rock Depth'!X114</f>
        <v>6.25</v>
      </c>
      <c r="G114" s="19">
        <f>'Surface Rock'!Y113</f>
        <v>8</v>
      </c>
      <c r="H114" s="73"/>
      <c r="I114" s="77"/>
      <c r="J114" s="19"/>
      <c r="K114" s="19"/>
      <c r="L114" s="73"/>
      <c r="M114" s="83"/>
    </row>
    <row r="115" spans="1:13">
      <c r="A115" s="17" t="s">
        <v>2</v>
      </c>
      <c r="B115" s="18" t="s">
        <v>101</v>
      </c>
      <c r="C115" s="18">
        <v>4</v>
      </c>
      <c r="D115" s="61" t="s">
        <v>29</v>
      </c>
      <c r="E115" s="61" t="s">
        <v>77</v>
      </c>
      <c r="F115" s="19">
        <f>'Rock Depth'!X115</f>
        <v>12.5</v>
      </c>
      <c r="G115" s="19">
        <f>'Surface Rock'!Y114</f>
        <v>7.0000000000000009</v>
      </c>
      <c r="H115" s="73"/>
      <c r="I115" s="77"/>
      <c r="J115" s="19"/>
      <c r="K115" s="19"/>
      <c r="L115" s="73"/>
      <c r="M115" s="83"/>
    </row>
    <row r="116" spans="1:13">
      <c r="A116" s="17" t="s">
        <v>2</v>
      </c>
      <c r="B116" s="61" t="s">
        <v>39</v>
      </c>
      <c r="C116" s="18">
        <v>1</v>
      </c>
      <c r="D116" s="61" t="s">
        <v>77</v>
      </c>
      <c r="E116" s="61" t="s">
        <v>29</v>
      </c>
      <c r="F116" s="19">
        <f>'Rock Depth'!X116</f>
        <v>0</v>
      </c>
      <c r="G116" s="19">
        <f>'Surface Rock'!Y115</f>
        <v>0</v>
      </c>
      <c r="H116" s="73">
        <f t="shared" ref="H116" si="30">TTEST(F116:F119,G116:G119,1,1)</f>
        <v>0.40137517275783069</v>
      </c>
      <c r="I116" s="77"/>
      <c r="J116" s="19">
        <f>'Rock Depth'!Y116</f>
        <v>4.6875</v>
      </c>
      <c r="K116" s="19">
        <f>'Surface Rock'!Z115</f>
        <v>3.25</v>
      </c>
      <c r="L116" s="73">
        <f t="shared" ref="L116" si="31">TTEST(J116:J131,K116:K131,1,1)</f>
        <v>6.1515802516895653E-2</v>
      </c>
      <c r="M116" s="83"/>
    </row>
    <row r="117" spans="1:13">
      <c r="A117" s="17" t="s">
        <v>2</v>
      </c>
      <c r="B117" s="61" t="s">
        <v>39</v>
      </c>
      <c r="C117" s="18">
        <v>1</v>
      </c>
      <c r="D117" s="61" t="s">
        <v>72</v>
      </c>
      <c r="E117" s="61" t="s">
        <v>27</v>
      </c>
      <c r="F117" s="19">
        <f>'Rock Depth'!X117</f>
        <v>18.75</v>
      </c>
      <c r="G117" s="19">
        <f>'Surface Rock'!Y116</f>
        <v>2.9999999999999996</v>
      </c>
      <c r="H117" s="73"/>
      <c r="I117" s="77"/>
      <c r="J117" s="19"/>
      <c r="K117" s="19"/>
      <c r="L117" s="73"/>
      <c r="M117" s="83"/>
    </row>
    <row r="118" spans="1:13">
      <c r="A118" s="17" t="s">
        <v>2</v>
      </c>
      <c r="B118" s="61" t="s">
        <v>39</v>
      </c>
      <c r="C118" s="18">
        <v>1</v>
      </c>
      <c r="D118" s="61" t="s">
        <v>79</v>
      </c>
      <c r="E118" s="61" t="s">
        <v>96</v>
      </c>
      <c r="F118" s="19">
        <f>'Rock Depth'!X118</f>
        <v>0</v>
      </c>
      <c r="G118" s="19">
        <f>'Surface Rock'!Y117</f>
        <v>9.6666666666666661</v>
      </c>
      <c r="H118" s="73"/>
      <c r="I118" s="77"/>
      <c r="J118" s="19"/>
      <c r="K118" s="19"/>
      <c r="L118" s="73"/>
      <c r="M118" s="83"/>
    </row>
    <row r="119" spans="1:13">
      <c r="A119" s="17" t="s">
        <v>2</v>
      </c>
      <c r="B119" s="61" t="s">
        <v>37</v>
      </c>
      <c r="C119" s="18">
        <v>1</v>
      </c>
      <c r="D119" s="61" t="s">
        <v>81</v>
      </c>
      <c r="E119" s="61" t="s">
        <v>98</v>
      </c>
      <c r="F119" s="19">
        <f>'Rock Depth'!X119</f>
        <v>0</v>
      </c>
      <c r="G119" s="19">
        <f>'Surface Rock'!Y118</f>
        <v>0.33333333333333337</v>
      </c>
      <c r="H119" s="73"/>
      <c r="I119" s="77"/>
      <c r="J119" s="19"/>
      <c r="K119" s="19"/>
      <c r="L119" s="73"/>
      <c r="M119" s="83"/>
    </row>
    <row r="120" spans="1:13">
      <c r="A120" s="17" t="s">
        <v>2</v>
      </c>
      <c r="B120" s="61" t="s">
        <v>37</v>
      </c>
      <c r="C120" s="18">
        <v>2</v>
      </c>
      <c r="D120" s="61" t="s">
        <v>29</v>
      </c>
      <c r="E120" s="61" t="s">
        <v>77</v>
      </c>
      <c r="F120" s="19">
        <f>'Rock Depth'!X120</f>
        <v>6.25</v>
      </c>
      <c r="G120" s="19">
        <f>'Surface Rock'!Y119</f>
        <v>8</v>
      </c>
      <c r="H120" s="73">
        <f t="shared" ref="H120" si="32">TTEST(F120:F123,G120:G123,1,1)</f>
        <v>0.38359740442833951</v>
      </c>
      <c r="I120" s="77"/>
      <c r="J120" s="19">
        <f>'Rock Depth'!Y120</f>
        <v>7.8125</v>
      </c>
      <c r="K120" s="19">
        <f>'Surface Rock'!Z119</f>
        <v>7.1666666666666661</v>
      </c>
      <c r="L120" s="73"/>
      <c r="M120" s="83"/>
    </row>
    <row r="121" spans="1:13">
      <c r="A121" s="17" t="s">
        <v>2</v>
      </c>
      <c r="B121" s="61" t="s">
        <v>37</v>
      </c>
      <c r="C121" s="18">
        <v>2</v>
      </c>
      <c r="D121" s="61" t="s">
        <v>27</v>
      </c>
      <c r="E121" s="61" t="s">
        <v>72</v>
      </c>
      <c r="F121" s="19">
        <f>'Rock Depth'!X121</f>
        <v>0</v>
      </c>
      <c r="G121" s="19">
        <f>'Surface Rock'!Y120</f>
        <v>2.0000000000000004</v>
      </c>
      <c r="H121" s="73"/>
      <c r="I121" s="77"/>
      <c r="J121" s="19"/>
      <c r="K121" s="19"/>
      <c r="L121" s="73"/>
      <c r="M121" s="83"/>
    </row>
    <row r="122" spans="1:13">
      <c r="A122" s="17" t="s">
        <v>2</v>
      </c>
      <c r="B122" s="61" t="s">
        <v>37</v>
      </c>
      <c r="C122" s="18">
        <v>2</v>
      </c>
      <c r="D122" s="61" t="s">
        <v>79</v>
      </c>
      <c r="E122" s="61" t="s">
        <v>96</v>
      </c>
      <c r="F122" s="19">
        <f>'Rock Depth'!X122</f>
        <v>12.5</v>
      </c>
      <c r="G122" s="19">
        <f>'Surface Rock'!Y121</f>
        <v>6.0000000000000009</v>
      </c>
      <c r="H122" s="73"/>
      <c r="I122" s="77"/>
      <c r="J122" s="19"/>
      <c r="K122" s="19"/>
      <c r="L122" s="73"/>
      <c r="M122" s="83"/>
    </row>
    <row r="123" spans="1:13">
      <c r="A123" s="17" t="s">
        <v>2</v>
      </c>
      <c r="B123" s="61" t="s">
        <v>37</v>
      </c>
      <c r="C123" s="18">
        <v>2</v>
      </c>
      <c r="D123" s="61" t="s">
        <v>81</v>
      </c>
      <c r="E123" s="61" t="s">
        <v>98</v>
      </c>
      <c r="F123" s="19">
        <f>'Rock Depth'!X123</f>
        <v>12.5</v>
      </c>
      <c r="G123" s="19">
        <f>'Surface Rock'!Y122</f>
        <v>12.666666666666664</v>
      </c>
      <c r="H123" s="73"/>
      <c r="I123" s="77"/>
      <c r="J123" s="19"/>
      <c r="K123" s="19"/>
      <c r="L123" s="73"/>
      <c r="M123" s="83"/>
    </row>
    <row r="124" spans="1:13">
      <c r="A124" s="17" t="s">
        <v>2</v>
      </c>
      <c r="B124" s="61" t="s">
        <v>37</v>
      </c>
      <c r="C124" s="18">
        <v>3</v>
      </c>
      <c r="D124" s="61" t="s">
        <v>77</v>
      </c>
      <c r="E124" s="61" t="s">
        <v>29</v>
      </c>
      <c r="F124" s="19">
        <f>'Rock Depth'!X124</f>
        <v>6.25</v>
      </c>
      <c r="G124" s="19">
        <f>'Surface Rock'!Y123</f>
        <v>10</v>
      </c>
      <c r="H124" s="73">
        <f t="shared" ref="H124" si="33">TTEST(F124:F127,G124:G127,1,1)</f>
        <v>0.10458118997807776</v>
      </c>
      <c r="I124" s="77"/>
      <c r="J124" s="19">
        <f>'Rock Depth'!Y124</f>
        <v>17.1875</v>
      </c>
      <c r="K124" s="19">
        <f>'Surface Rock'!Z123</f>
        <v>8.1666666666666679</v>
      </c>
      <c r="L124" s="73"/>
      <c r="M124" s="83"/>
    </row>
    <row r="125" spans="1:13">
      <c r="A125" s="17" t="s">
        <v>2</v>
      </c>
      <c r="B125" s="61" t="s">
        <v>37</v>
      </c>
      <c r="C125" s="18">
        <v>3</v>
      </c>
      <c r="D125" s="61" t="s">
        <v>72</v>
      </c>
      <c r="E125" s="61" t="s">
        <v>27</v>
      </c>
      <c r="F125" s="19">
        <f>'Rock Depth'!X125</f>
        <v>12.5</v>
      </c>
      <c r="G125" s="19">
        <f>'Surface Rock'!Y124</f>
        <v>7.0000000000000009</v>
      </c>
      <c r="H125" s="73"/>
      <c r="I125" s="77"/>
      <c r="J125" s="19"/>
      <c r="K125" s="19"/>
      <c r="L125" s="73"/>
      <c r="M125" s="83"/>
    </row>
    <row r="126" spans="1:13">
      <c r="A126" s="17" t="s">
        <v>2</v>
      </c>
      <c r="B126" s="61" t="s">
        <v>37</v>
      </c>
      <c r="C126" s="18">
        <v>3</v>
      </c>
      <c r="D126" s="61" t="s">
        <v>96</v>
      </c>
      <c r="E126" s="61" t="s">
        <v>79</v>
      </c>
      <c r="F126" s="19">
        <f>'Rock Depth'!X126</f>
        <v>25</v>
      </c>
      <c r="G126" s="19">
        <f>'Surface Rock'!Y125</f>
        <v>1.6666666666666667</v>
      </c>
      <c r="H126" s="73"/>
      <c r="I126" s="77"/>
      <c r="J126" s="19"/>
      <c r="K126" s="19"/>
      <c r="L126" s="73"/>
      <c r="M126" s="83"/>
    </row>
    <row r="127" spans="1:13">
      <c r="A127" s="17" t="s">
        <v>2</v>
      </c>
      <c r="B127" s="61" t="s">
        <v>37</v>
      </c>
      <c r="C127" s="18">
        <v>3</v>
      </c>
      <c r="D127" s="61" t="s">
        <v>81</v>
      </c>
      <c r="E127" s="61" t="s">
        <v>98</v>
      </c>
      <c r="F127" s="19">
        <f>'Rock Depth'!X127</f>
        <v>25</v>
      </c>
      <c r="G127" s="19">
        <f>'Surface Rock'!Y126</f>
        <v>14.000000000000002</v>
      </c>
      <c r="H127" s="73"/>
      <c r="I127" s="77"/>
      <c r="J127" s="19"/>
      <c r="K127" s="19"/>
      <c r="L127" s="73"/>
      <c r="M127" s="83"/>
    </row>
    <row r="128" spans="1:13">
      <c r="A128" s="17" t="s">
        <v>2</v>
      </c>
      <c r="B128" s="61" t="s">
        <v>37</v>
      </c>
      <c r="C128" s="18">
        <v>4</v>
      </c>
      <c r="D128" s="61" t="s">
        <v>29</v>
      </c>
      <c r="E128" s="61" t="s">
        <v>77</v>
      </c>
      <c r="F128" s="19">
        <f>'Rock Depth'!X128</f>
        <v>0</v>
      </c>
      <c r="G128" s="19">
        <f>'Surface Rock'!Y127</f>
        <v>0</v>
      </c>
      <c r="H128" s="73">
        <f t="shared" ref="H128" si="34">TTEST(F128:F131,G128:G131,1,1)</f>
        <v>0.15713012173329266</v>
      </c>
      <c r="I128" s="77"/>
      <c r="J128" s="19">
        <f>'Rock Depth'!Y128</f>
        <v>6.25</v>
      </c>
      <c r="K128" s="19">
        <f>'Surface Rock'!Z127</f>
        <v>0.88888888888888895</v>
      </c>
      <c r="L128" s="73"/>
      <c r="M128" s="83"/>
    </row>
    <row r="129" spans="1:13">
      <c r="A129" s="17" t="s">
        <v>2</v>
      </c>
      <c r="B129" s="61" t="s">
        <v>37</v>
      </c>
      <c r="C129" s="18">
        <v>4</v>
      </c>
      <c r="D129" s="61" t="s">
        <v>72</v>
      </c>
      <c r="E129" s="61" t="s">
        <v>27</v>
      </c>
      <c r="F129" s="19">
        <f>'Rock Depth'!X129</f>
        <v>6.25</v>
      </c>
      <c r="G129" s="19">
        <f>'Surface Rock'!Y128</f>
        <v>1</v>
      </c>
      <c r="H129" s="73"/>
      <c r="I129" s="77"/>
      <c r="J129" s="19"/>
      <c r="K129" s="19"/>
      <c r="L129" s="73"/>
      <c r="M129" s="83"/>
    </row>
    <row r="130" spans="1:13">
      <c r="A130" s="17" t="s">
        <v>2</v>
      </c>
      <c r="B130" s="61" t="s">
        <v>37</v>
      </c>
      <c r="C130" s="18">
        <v>4</v>
      </c>
      <c r="D130" s="61" t="s">
        <v>79</v>
      </c>
      <c r="E130" s="61" t="s">
        <v>96</v>
      </c>
      <c r="F130" s="19">
        <f>'Rock Depth'!X130</f>
        <v>0</v>
      </c>
      <c r="G130" s="19">
        <f>'Surface Rock'!Y129</f>
        <v>1.6666666666666667</v>
      </c>
      <c r="H130" s="73"/>
      <c r="I130" s="77"/>
      <c r="J130" s="19"/>
      <c r="K130" s="19"/>
      <c r="L130" s="73"/>
      <c r="M130" s="83"/>
    </row>
    <row r="131" spans="1:13">
      <c r="A131" s="17" t="s">
        <v>2</v>
      </c>
      <c r="B131" s="61" t="s">
        <v>37</v>
      </c>
      <c r="C131" s="18">
        <v>4</v>
      </c>
      <c r="D131" s="61" t="s">
        <v>98</v>
      </c>
      <c r="E131" s="61" t="s">
        <v>81</v>
      </c>
      <c r="F131" s="19">
        <f>'Rock Depth'!X131</f>
        <v>18.75</v>
      </c>
      <c r="G131" s="19">
        <f>'Surface Rock'!Y130</f>
        <v>0</v>
      </c>
      <c r="H131" s="73"/>
      <c r="I131" s="77"/>
      <c r="J131" s="19"/>
      <c r="K131" s="19"/>
      <c r="L131" s="73"/>
      <c r="M131" s="83"/>
    </row>
    <row r="132" spans="1:13">
      <c r="A132" s="17" t="s">
        <v>68</v>
      </c>
      <c r="B132" s="18" t="s">
        <v>69</v>
      </c>
      <c r="C132" s="18">
        <v>1</v>
      </c>
      <c r="D132" s="18" t="s">
        <v>70</v>
      </c>
      <c r="E132" s="18" t="s">
        <v>71</v>
      </c>
      <c r="F132" s="19">
        <f>'Rock Depth'!X132</f>
        <v>0</v>
      </c>
      <c r="G132" s="19">
        <f>'Surface Rock'!Y131</f>
        <v>1.9999999999999998</v>
      </c>
      <c r="H132" s="75">
        <f>TTEST(F132:F134,G132:G134,1,1)</f>
        <v>3.9101154624797269E-2</v>
      </c>
      <c r="I132" s="78"/>
      <c r="J132" s="19">
        <f>'Rock Depth'!Y132</f>
        <v>0</v>
      </c>
      <c r="K132" s="19">
        <f>'Surface Rock'!Z131</f>
        <v>3.5</v>
      </c>
      <c r="L132" s="73">
        <f t="shared" ref="L132" si="35">TTEST(J132:J147,K132:K147,1,1)</f>
        <v>0.3220554365360685</v>
      </c>
      <c r="M132" s="83"/>
    </row>
    <row r="133" spans="1:13">
      <c r="A133" s="17" t="s">
        <v>68</v>
      </c>
      <c r="B133" s="18" t="s">
        <v>69</v>
      </c>
      <c r="C133" s="18">
        <v>1</v>
      </c>
      <c r="D133" s="18" t="s">
        <v>72</v>
      </c>
      <c r="E133" s="18" t="s">
        <v>73</v>
      </c>
      <c r="F133" s="19">
        <f>'Rock Depth'!X133</f>
        <v>0</v>
      </c>
      <c r="G133" s="19">
        <f>'Surface Rock'!Y132</f>
        <v>3.0000000000000004</v>
      </c>
      <c r="H133" s="73"/>
      <c r="I133" s="77"/>
      <c r="J133" s="19"/>
      <c r="K133" s="19"/>
      <c r="L133" s="73"/>
      <c r="M133" s="83"/>
    </row>
    <row r="134" spans="1:13">
      <c r="A134" s="17" t="s">
        <v>68</v>
      </c>
      <c r="B134" s="18" t="s">
        <v>69</v>
      </c>
      <c r="C134" s="18">
        <v>1</v>
      </c>
      <c r="D134" s="18" t="s">
        <v>74</v>
      </c>
      <c r="E134" s="18" t="s">
        <v>75</v>
      </c>
      <c r="F134" s="19">
        <f>'Rock Depth'!X134</f>
        <v>0</v>
      </c>
      <c r="G134" s="19">
        <f>'Surface Rock'!Y133</f>
        <v>5.5000000000000009</v>
      </c>
      <c r="H134" s="73"/>
      <c r="I134" s="77"/>
      <c r="J134" s="19"/>
      <c r="K134" s="19"/>
      <c r="L134" s="73"/>
      <c r="M134" s="83"/>
    </row>
    <row r="135" spans="1:13">
      <c r="A135" s="17" t="s">
        <v>68</v>
      </c>
      <c r="B135" s="18" t="s">
        <v>69</v>
      </c>
      <c r="C135" s="18">
        <v>2</v>
      </c>
      <c r="D135" s="18" t="s">
        <v>70</v>
      </c>
      <c r="E135" s="18" t="s">
        <v>71</v>
      </c>
      <c r="F135" s="19">
        <f>'Rock Depth'!X135</f>
        <v>6.666666666666667</v>
      </c>
      <c r="G135" s="19">
        <f>'Surface Rock'!Y134</f>
        <v>4</v>
      </c>
      <c r="H135" s="73">
        <f>TTEST(F135:F137,G135:G137,1,1)</f>
        <v>0.34610324720077568</v>
      </c>
      <c r="I135" s="77"/>
      <c r="J135" s="19">
        <f>'Rock Depth'!Y135</f>
        <v>6.666666666666667</v>
      </c>
      <c r="K135" s="19">
        <f>'Surface Rock'!Z134</f>
        <v>5.666666666666667</v>
      </c>
      <c r="L135" s="73"/>
      <c r="M135" s="83"/>
    </row>
    <row r="136" spans="1:13">
      <c r="A136" s="17" t="s">
        <v>68</v>
      </c>
      <c r="B136" s="18" t="s">
        <v>69</v>
      </c>
      <c r="C136" s="18">
        <v>2</v>
      </c>
      <c r="D136" s="18" t="s">
        <v>72</v>
      </c>
      <c r="E136" s="18" t="s">
        <v>73</v>
      </c>
      <c r="F136" s="19">
        <f>'Rock Depth'!X136</f>
        <v>6.666666666666667</v>
      </c>
      <c r="G136" s="19">
        <f>'Surface Rock'!Y135</f>
        <v>3.0000000000000004</v>
      </c>
      <c r="H136" s="73"/>
      <c r="I136" s="77"/>
      <c r="J136" s="19"/>
      <c r="K136" s="19"/>
      <c r="L136" s="73"/>
      <c r="M136" s="83"/>
    </row>
    <row r="137" spans="1:13">
      <c r="A137" s="17" t="s">
        <v>68</v>
      </c>
      <c r="B137" s="18" t="s">
        <v>69</v>
      </c>
      <c r="C137" s="18">
        <v>2</v>
      </c>
      <c r="D137" s="18" t="s">
        <v>74</v>
      </c>
      <c r="E137" s="18" t="s">
        <v>75</v>
      </c>
      <c r="F137" s="19">
        <f>'Rock Depth'!X137</f>
        <v>6.666666666666667</v>
      </c>
      <c r="G137" s="19">
        <f>'Surface Rock'!Y136</f>
        <v>10</v>
      </c>
      <c r="H137" s="73"/>
      <c r="I137" s="77"/>
      <c r="J137" s="19"/>
      <c r="K137" s="19"/>
      <c r="L137" s="73"/>
      <c r="M137" s="83"/>
    </row>
    <row r="138" spans="1:13">
      <c r="A138" s="17" t="s">
        <v>68</v>
      </c>
      <c r="B138" s="18" t="s">
        <v>69</v>
      </c>
      <c r="C138" s="18">
        <v>3</v>
      </c>
      <c r="D138" s="18" t="s">
        <v>71</v>
      </c>
      <c r="E138" s="18" t="s">
        <v>70</v>
      </c>
      <c r="F138" s="19">
        <f>'Rock Depth'!X138</f>
        <v>13.333333333333334</v>
      </c>
      <c r="G138" s="19">
        <f>'Surface Rock'!Y137</f>
        <v>5</v>
      </c>
      <c r="H138" s="73">
        <f>TTEST(F138:F140,G138:G140,1,1)</f>
        <v>0.3456310811240661</v>
      </c>
      <c r="I138" s="77"/>
      <c r="J138" s="19">
        <f>'Rock Depth'!Y138</f>
        <v>4.4444444444444446</v>
      </c>
      <c r="K138" s="19">
        <f>'Surface Rock'!Z137</f>
        <v>2.8333333333333335</v>
      </c>
      <c r="L138" s="73"/>
      <c r="M138" s="83"/>
    </row>
    <row r="139" spans="1:13">
      <c r="A139" s="17" t="s">
        <v>68</v>
      </c>
      <c r="B139" s="18" t="s">
        <v>69</v>
      </c>
      <c r="C139" s="18">
        <v>3</v>
      </c>
      <c r="D139" s="18" t="s">
        <v>73</v>
      </c>
      <c r="E139" s="18" t="s">
        <v>72</v>
      </c>
      <c r="F139" s="19">
        <f>'Rock Depth'!X139</f>
        <v>0</v>
      </c>
      <c r="G139" s="19">
        <f>'Surface Rock'!Y138</f>
        <v>3.4999999999999996</v>
      </c>
      <c r="H139" s="73"/>
      <c r="I139" s="77"/>
      <c r="J139" s="19"/>
      <c r="K139" s="19"/>
      <c r="L139" s="73"/>
      <c r="M139" s="83"/>
    </row>
    <row r="140" spans="1:13">
      <c r="A140" s="17" t="s">
        <v>68</v>
      </c>
      <c r="B140" s="18" t="s">
        <v>69</v>
      </c>
      <c r="C140" s="18">
        <v>3</v>
      </c>
      <c r="D140" s="18" t="s">
        <v>75</v>
      </c>
      <c r="E140" s="18" t="s">
        <v>74</v>
      </c>
      <c r="F140" s="19">
        <f>'Rock Depth'!X140</f>
        <v>0</v>
      </c>
      <c r="G140" s="19">
        <f>'Surface Rock'!Y139</f>
        <v>0</v>
      </c>
      <c r="H140" s="73"/>
      <c r="I140" s="77"/>
      <c r="J140" s="19"/>
      <c r="K140" s="19"/>
      <c r="L140" s="73"/>
      <c r="M140" s="83"/>
    </row>
    <row r="141" spans="1:13">
      <c r="A141" s="17" t="s">
        <v>68</v>
      </c>
      <c r="B141" s="18" t="s">
        <v>69</v>
      </c>
      <c r="C141" s="18">
        <v>4</v>
      </c>
      <c r="D141" s="18" t="s">
        <v>71</v>
      </c>
      <c r="E141" s="18" t="s">
        <v>70</v>
      </c>
      <c r="F141" s="19">
        <f>'Rock Depth'!X141</f>
        <v>13.333333333333334</v>
      </c>
      <c r="G141" s="19">
        <f>'Surface Rock'!Y140</f>
        <v>7.5</v>
      </c>
      <c r="H141" s="73">
        <f>TTEST(F141:F143,G141:G143,1,1)</f>
        <v>0.41061684982497487</v>
      </c>
      <c r="I141" s="77"/>
      <c r="J141" s="19">
        <f>'Rock Depth'!Y141</f>
        <v>6.666666666666667</v>
      </c>
      <c r="K141" s="19">
        <f>'Surface Rock'!Z140</f>
        <v>6</v>
      </c>
      <c r="L141" s="73"/>
      <c r="M141" s="83"/>
    </row>
    <row r="142" spans="1:13">
      <c r="A142" s="17" t="s">
        <v>68</v>
      </c>
      <c r="B142" s="18" t="s">
        <v>69</v>
      </c>
      <c r="C142" s="18">
        <v>4</v>
      </c>
      <c r="D142" s="18" t="s">
        <v>73</v>
      </c>
      <c r="E142" s="18" t="s">
        <v>72</v>
      </c>
      <c r="F142" s="19">
        <f>'Rock Depth'!X142</f>
        <v>6.666666666666667</v>
      </c>
      <c r="G142" s="19">
        <f>'Surface Rock'!Y141</f>
        <v>9</v>
      </c>
      <c r="H142" s="73"/>
      <c r="I142" s="77"/>
      <c r="J142" s="19"/>
      <c r="K142" s="19"/>
      <c r="L142" s="73"/>
      <c r="M142" s="83"/>
    </row>
    <row r="143" spans="1:13">
      <c r="A143" s="17" t="s">
        <v>68</v>
      </c>
      <c r="B143" s="18" t="s">
        <v>69</v>
      </c>
      <c r="C143" s="18">
        <v>4</v>
      </c>
      <c r="D143" s="18" t="s">
        <v>75</v>
      </c>
      <c r="E143" s="18" t="s">
        <v>74</v>
      </c>
      <c r="F143" s="19">
        <f>'Rock Depth'!X143</f>
        <v>0</v>
      </c>
      <c r="G143" s="19">
        <f>'Surface Rock'!Y142</f>
        <v>1.5000000000000002</v>
      </c>
      <c r="H143" s="73"/>
      <c r="I143" s="77"/>
      <c r="J143" s="19"/>
      <c r="K143" s="19"/>
      <c r="L143" s="73"/>
      <c r="M143" s="83"/>
    </row>
    <row r="144" spans="1:13">
      <c r="A144" s="17" t="s">
        <v>68</v>
      </c>
      <c r="B144" s="18" t="s">
        <v>76</v>
      </c>
      <c r="C144" s="18">
        <v>1</v>
      </c>
      <c r="D144" s="18" t="s">
        <v>71</v>
      </c>
      <c r="E144" s="18" t="s">
        <v>77</v>
      </c>
      <c r="F144" s="19">
        <f>'Rock Depth'!X144</f>
        <v>0</v>
      </c>
      <c r="G144" s="19">
        <f>'Surface Rock'!Y143</f>
        <v>5.3333333333333339</v>
      </c>
      <c r="H144" s="73">
        <f t="shared" ref="H144" si="36">TTEST(F144:F147,G144:G147,1,1)</f>
        <v>0.23986134294051975</v>
      </c>
      <c r="I144" s="77"/>
      <c r="J144" s="19">
        <f>'Rock Depth'!Y144</f>
        <v>12.5</v>
      </c>
      <c r="K144" s="19">
        <f>'Surface Rock'!Z143</f>
        <v>9.5833333333333339</v>
      </c>
      <c r="L144" s="73">
        <f t="shared" ref="L144" si="37">TTEST(J144:J159,K144:K159,1,1)</f>
        <v>0.10830908813579128</v>
      </c>
      <c r="M144" s="83"/>
    </row>
    <row r="145" spans="1:13">
      <c r="A145" s="17" t="s">
        <v>68</v>
      </c>
      <c r="B145" s="18" t="s">
        <v>76</v>
      </c>
      <c r="C145" s="18">
        <v>1</v>
      </c>
      <c r="D145" s="18" t="s">
        <v>78</v>
      </c>
      <c r="E145" s="18" t="s">
        <v>72</v>
      </c>
      <c r="F145" s="19">
        <f>'Rock Depth'!X145</f>
        <v>0</v>
      </c>
      <c r="G145" s="19">
        <f>'Surface Rock'!Y144</f>
        <v>1</v>
      </c>
      <c r="H145" s="73"/>
      <c r="I145" s="77"/>
      <c r="J145" s="19"/>
      <c r="K145" s="19"/>
      <c r="L145" s="73"/>
      <c r="M145" s="83"/>
    </row>
    <row r="146" spans="1:13">
      <c r="A146" s="17" t="s">
        <v>68</v>
      </c>
      <c r="B146" s="18" t="s">
        <v>76</v>
      </c>
      <c r="C146" s="18">
        <v>1</v>
      </c>
      <c r="D146" s="18" t="s">
        <v>75</v>
      </c>
      <c r="E146" s="18" t="s">
        <v>79</v>
      </c>
      <c r="F146" s="19">
        <f>'Rock Depth'!X146</f>
        <v>31.25</v>
      </c>
      <c r="G146" s="19">
        <f>'Surface Rock'!Y145</f>
        <v>22</v>
      </c>
      <c r="H146" s="73"/>
      <c r="I146" s="77"/>
      <c r="J146" s="19"/>
      <c r="K146" s="19"/>
      <c r="L146" s="73"/>
      <c r="M146" s="83"/>
    </row>
    <row r="147" spans="1:13">
      <c r="A147" s="17" t="s">
        <v>68</v>
      </c>
      <c r="B147" s="18" t="s">
        <v>76</v>
      </c>
      <c r="C147" s="18">
        <v>1</v>
      </c>
      <c r="D147" s="18" t="s">
        <v>80</v>
      </c>
      <c r="E147" s="18" t="s">
        <v>81</v>
      </c>
      <c r="F147" s="19">
        <f>'Rock Depth'!X147</f>
        <v>18.75</v>
      </c>
      <c r="G147" s="19">
        <f>'Surface Rock'!Y146</f>
        <v>10</v>
      </c>
      <c r="H147" s="73"/>
      <c r="I147" s="77"/>
      <c r="J147" s="19"/>
      <c r="K147" s="19"/>
      <c r="L147" s="73"/>
      <c r="M147" s="83"/>
    </row>
    <row r="148" spans="1:13">
      <c r="A148" s="17" t="s">
        <v>68</v>
      </c>
      <c r="B148" s="18" t="s">
        <v>76</v>
      </c>
      <c r="C148" s="18">
        <v>2</v>
      </c>
      <c r="D148" s="18" t="s">
        <v>77</v>
      </c>
      <c r="E148" s="18" t="s">
        <v>71</v>
      </c>
      <c r="F148" s="19">
        <f>'Rock Depth'!X148</f>
        <v>0</v>
      </c>
      <c r="G148" s="19">
        <f>'Surface Rock'!Y147</f>
        <v>8.3333333333333321</v>
      </c>
      <c r="H148" s="73">
        <f t="shared" ref="H148" si="38">TTEST(F148:F151,G148:G151,1,1)</f>
        <v>0.48960127877275805</v>
      </c>
      <c r="I148" s="77"/>
      <c r="J148" s="19">
        <f>'Rock Depth'!Y148</f>
        <v>17.1875</v>
      </c>
      <c r="K148" s="19">
        <f>'Surface Rock'!Z147</f>
        <v>17.333333333333336</v>
      </c>
      <c r="L148" s="73"/>
      <c r="M148" s="83"/>
    </row>
    <row r="149" spans="1:13">
      <c r="A149" s="17" t="s">
        <v>68</v>
      </c>
      <c r="B149" s="18" t="s">
        <v>76</v>
      </c>
      <c r="C149" s="18">
        <v>2</v>
      </c>
      <c r="D149" s="18" t="s">
        <v>72</v>
      </c>
      <c r="E149" s="18" t="s">
        <v>78</v>
      </c>
      <c r="F149" s="19">
        <f>'Rock Depth'!X149</f>
        <v>0</v>
      </c>
      <c r="G149" s="19">
        <f>'Surface Rock'!Y148</f>
        <v>9.6666666666666661</v>
      </c>
      <c r="H149" s="73"/>
      <c r="I149" s="77"/>
      <c r="J149" s="19"/>
      <c r="K149" s="19"/>
      <c r="L149" s="73"/>
      <c r="M149" s="83"/>
    </row>
    <row r="150" spans="1:13">
      <c r="A150" s="17" t="s">
        <v>68</v>
      </c>
      <c r="B150" s="18" t="s">
        <v>76</v>
      </c>
      <c r="C150" s="18">
        <v>2</v>
      </c>
      <c r="D150" s="18" t="s">
        <v>79</v>
      </c>
      <c r="E150" s="18" t="s">
        <v>75</v>
      </c>
      <c r="F150" s="19">
        <f>'Rock Depth'!X150</f>
        <v>31.25</v>
      </c>
      <c r="G150" s="19">
        <f>'Surface Rock'!Y149</f>
        <v>23.999999999999996</v>
      </c>
      <c r="H150" s="73"/>
      <c r="I150" s="77"/>
      <c r="J150" s="19"/>
      <c r="K150" s="19"/>
      <c r="L150" s="73"/>
      <c r="M150" s="83"/>
    </row>
    <row r="151" spans="1:13">
      <c r="A151" s="17" t="s">
        <v>68</v>
      </c>
      <c r="B151" s="18" t="s">
        <v>76</v>
      </c>
      <c r="C151" s="18">
        <v>2</v>
      </c>
      <c r="D151" s="18" t="s">
        <v>81</v>
      </c>
      <c r="E151" s="18" t="s">
        <v>80</v>
      </c>
      <c r="F151" s="19">
        <f>'Rock Depth'!X151</f>
        <v>37.5</v>
      </c>
      <c r="G151" s="19">
        <f>'Surface Rock'!Y150</f>
        <v>27.333333333333336</v>
      </c>
      <c r="H151" s="73"/>
      <c r="I151" s="77"/>
      <c r="J151" s="19"/>
      <c r="K151" s="19"/>
      <c r="L151" s="73"/>
      <c r="M151" s="83"/>
    </row>
    <row r="152" spans="1:13">
      <c r="A152" s="17" t="s">
        <v>68</v>
      </c>
      <c r="B152" s="18" t="s">
        <v>76</v>
      </c>
      <c r="C152" s="18">
        <v>3</v>
      </c>
      <c r="D152" s="18" t="s">
        <v>77</v>
      </c>
      <c r="E152" s="18" t="s">
        <v>71</v>
      </c>
      <c r="F152" s="19">
        <f>'Rock Depth'!X152</f>
        <v>6.25</v>
      </c>
      <c r="G152" s="19">
        <f>'Surface Rock'!Y151</f>
        <v>6.6666666666666679</v>
      </c>
      <c r="H152" s="73">
        <f t="shared" ref="H152" si="39">TTEST(F152:F155,G152:G155,1,1)</f>
        <v>0.41178957813866113</v>
      </c>
      <c r="I152" s="77"/>
      <c r="J152" s="19">
        <f>'Rock Depth'!Y152</f>
        <v>6.25</v>
      </c>
      <c r="K152" s="19">
        <f>'Surface Rock'!Z151</f>
        <v>6.4166666666666679</v>
      </c>
      <c r="L152" s="73"/>
      <c r="M152" s="83"/>
    </row>
    <row r="153" spans="1:13">
      <c r="A153" s="17" t="s">
        <v>68</v>
      </c>
      <c r="B153" s="18" t="s">
        <v>76</v>
      </c>
      <c r="C153" s="18">
        <v>3</v>
      </c>
      <c r="D153" s="18" t="s">
        <v>72</v>
      </c>
      <c r="E153" s="18" t="s">
        <v>78</v>
      </c>
      <c r="F153" s="19">
        <f>'Rock Depth'!X153</f>
        <v>6.25</v>
      </c>
      <c r="G153" s="19">
        <f>'Surface Rock'!Y152</f>
        <v>8.0000000000000018</v>
      </c>
      <c r="H153" s="73"/>
      <c r="I153" s="77"/>
      <c r="J153" s="19"/>
      <c r="K153" s="19"/>
      <c r="L153" s="73"/>
      <c r="M153" s="83"/>
    </row>
    <row r="154" spans="1:13">
      <c r="A154" s="17" t="s">
        <v>68</v>
      </c>
      <c r="B154" s="18" t="s">
        <v>76</v>
      </c>
      <c r="C154" s="18">
        <v>3</v>
      </c>
      <c r="D154" s="18" t="s">
        <v>79</v>
      </c>
      <c r="E154" s="18" t="s">
        <v>75</v>
      </c>
      <c r="F154" s="19">
        <f>'Rock Depth'!X154</f>
        <v>6.25</v>
      </c>
      <c r="G154" s="19">
        <f>'Surface Rock'!Y153</f>
        <v>4.666666666666667</v>
      </c>
      <c r="H154" s="73"/>
      <c r="I154" s="77"/>
      <c r="J154" s="19"/>
      <c r="K154" s="19"/>
      <c r="L154" s="73"/>
      <c r="M154" s="83"/>
    </row>
    <row r="155" spans="1:13">
      <c r="A155" s="17" t="s">
        <v>68</v>
      </c>
      <c r="B155" s="18" t="s">
        <v>76</v>
      </c>
      <c r="C155" s="18">
        <v>3</v>
      </c>
      <c r="D155" s="18" t="s">
        <v>81</v>
      </c>
      <c r="E155" s="18" t="s">
        <v>80</v>
      </c>
      <c r="F155" s="19">
        <f>'Rock Depth'!X155</f>
        <v>6.25</v>
      </c>
      <c r="G155" s="19">
        <f>'Surface Rock'!Y154</f>
        <v>6.3333333333333339</v>
      </c>
      <c r="H155" s="73"/>
      <c r="I155" s="77"/>
      <c r="J155" s="19"/>
      <c r="K155" s="19"/>
      <c r="L155" s="73"/>
      <c r="M155" s="83"/>
    </row>
    <row r="156" spans="1:13">
      <c r="A156" s="17" t="s">
        <v>68</v>
      </c>
      <c r="B156" s="18" t="s">
        <v>76</v>
      </c>
      <c r="C156" s="18">
        <v>4</v>
      </c>
      <c r="D156" s="18" t="s">
        <v>71</v>
      </c>
      <c r="E156" s="18" t="s">
        <v>77</v>
      </c>
      <c r="F156" s="19">
        <f>'Rock Depth'!X156</f>
        <v>0</v>
      </c>
      <c r="G156" s="19">
        <f>'Surface Rock'!Y155</f>
        <v>2.6666666666666665</v>
      </c>
      <c r="H156" s="73">
        <f t="shared" ref="H156" si="40">TTEST(F156:F159,G156:G159,1,1)</f>
        <v>0.20531486118660447</v>
      </c>
      <c r="I156" s="77"/>
      <c r="J156" s="19">
        <f>'Rock Depth'!Y156</f>
        <v>7.8125</v>
      </c>
      <c r="K156" s="19">
        <f>'Surface Rock'!Z155</f>
        <v>4.6666666666666661</v>
      </c>
      <c r="L156" s="73"/>
      <c r="M156" s="83"/>
    </row>
    <row r="157" spans="1:13">
      <c r="A157" s="17" t="s">
        <v>68</v>
      </c>
      <c r="B157" s="18" t="s">
        <v>76</v>
      </c>
      <c r="C157" s="18">
        <v>4</v>
      </c>
      <c r="D157" s="18" t="s">
        <v>72</v>
      </c>
      <c r="E157" s="18" t="s">
        <v>78</v>
      </c>
      <c r="F157" s="19">
        <f>'Rock Depth'!X157</f>
        <v>0</v>
      </c>
      <c r="G157" s="19">
        <f>'Surface Rock'!Y156</f>
        <v>1</v>
      </c>
      <c r="H157" s="73"/>
      <c r="I157" s="77"/>
      <c r="J157" s="19"/>
      <c r="K157" s="19"/>
      <c r="L157" s="73"/>
      <c r="M157" s="83"/>
    </row>
    <row r="158" spans="1:13">
      <c r="A158" s="17" t="s">
        <v>68</v>
      </c>
      <c r="B158" s="18" t="s">
        <v>76</v>
      </c>
      <c r="C158" s="18">
        <v>4</v>
      </c>
      <c r="D158" s="18" t="s">
        <v>79</v>
      </c>
      <c r="E158" s="18" t="s">
        <v>75</v>
      </c>
      <c r="F158" s="19">
        <f>'Rock Depth'!X158</f>
        <v>6.25</v>
      </c>
      <c r="G158" s="19">
        <f>'Surface Rock'!Y157</f>
        <v>2</v>
      </c>
      <c r="H158" s="73"/>
      <c r="I158" s="77"/>
      <c r="J158" s="19"/>
      <c r="K158" s="19"/>
      <c r="L158" s="73"/>
      <c r="M158" s="83"/>
    </row>
    <row r="159" spans="1:13">
      <c r="A159" s="17" t="s">
        <v>68</v>
      </c>
      <c r="B159" s="18" t="s">
        <v>76</v>
      </c>
      <c r="C159" s="18">
        <v>4</v>
      </c>
      <c r="D159" s="18" t="s">
        <v>81</v>
      </c>
      <c r="E159" s="18" t="s">
        <v>80</v>
      </c>
      <c r="F159" s="19">
        <f>'Rock Depth'!X159</f>
        <v>25</v>
      </c>
      <c r="G159" s="19">
        <f>'Surface Rock'!Y158</f>
        <v>13</v>
      </c>
      <c r="H159" s="73"/>
      <c r="I159" s="77"/>
      <c r="J159" s="19"/>
      <c r="K159" s="19"/>
      <c r="L159" s="73"/>
      <c r="M159" s="83"/>
    </row>
    <row r="160" spans="1:13">
      <c r="A160" s="36" t="s">
        <v>21</v>
      </c>
      <c r="B160" s="18" t="s">
        <v>3</v>
      </c>
      <c r="C160" s="18">
        <v>1</v>
      </c>
      <c r="D160" s="18" t="s">
        <v>71</v>
      </c>
      <c r="E160" s="18" t="s">
        <v>70</v>
      </c>
      <c r="F160" s="19">
        <f>'Rock Depth'!X160</f>
        <v>14.285714285714285</v>
      </c>
      <c r="G160" s="19">
        <f>'Surface Rock'!Y159</f>
        <v>8</v>
      </c>
      <c r="H160" s="73">
        <f>TTEST(F160:F162,G160:G162,1,1)</f>
        <v>0.1768712992503802</v>
      </c>
      <c r="I160" s="77"/>
      <c r="J160" s="19">
        <f>'Rock Depth'!Y160</f>
        <v>9.5238095238095237</v>
      </c>
      <c r="K160" s="19">
        <f>'Surface Rock'!Z159</f>
        <v>6</v>
      </c>
      <c r="L160" s="73">
        <f>TTEST(J160:J171,K160:K171,2,1)</f>
        <v>0.11460372869171633</v>
      </c>
      <c r="M160" s="83"/>
    </row>
    <row r="161" spans="1:13">
      <c r="A161" s="36" t="s">
        <v>22</v>
      </c>
      <c r="B161" s="18" t="s">
        <v>3</v>
      </c>
      <c r="C161" s="18">
        <v>1</v>
      </c>
      <c r="D161" s="18" t="s">
        <v>73</v>
      </c>
      <c r="E161" s="18" t="s">
        <v>72</v>
      </c>
      <c r="F161" s="19">
        <f>'Rock Depth'!X161</f>
        <v>7.1428571428571423</v>
      </c>
      <c r="G161" s="19">
        <f>'Surface Rock'!Y160</f>
        <v>9.5</v>
      </c>
      <c r="H161" s="73"/>
      <c r="I161" s="77"/>
      <c r="J161" s="19"/>
      <c r="K161" s="19"/>
      <c r="L161" s="73"/>
      <c r="M161" s="83"/>
    </row>
    <row r="162" spans="1:13">
      <c r="A162" s="36" t="s">
        <v>21</v>
      </c>
      <c r="B162" s="18" t="s">
        <v>3</v>
      </c>
      <c r="C162" s="18">
        <v>1</v>
      </c>
      <c r="D162" s="18" t="s">
        <v>96</v>
      </c>
      <c r="E162" s="18" t="s">
        <v>99</v>
      </c>
      <c r="F162" s="19">
        <f>'Rock Depth'!X162</f>
        <v>7.1428571428571423</v>
      </c>
      <c r="G162" s="19">
        <f>'Surface Rock'!Y161</f>
        <v>0.5</v>
      </c>
      <c r="H162" s="73"/>
      <c r="I162" s="77"/>
      <c r="J162" s="19"/>
      <c r="K162" s="19"/>
      <c r="L162" s="73"/>
      <c r="M162" s="83"/>
    </row>
    <row r="163" spans="1:13">
      <c r="A163" s="36" t="s">
        <v>22</v>
      </c>
      <c r="B163" s="18" t="s">
        <v>3</v>
      </c>
      <c r="C163" s="18">
        <v>2</v>
      </c>
      <c r="D163" s="18" t="s">
        <v>71</v>
      </c>
      <c r="E163" s="18" t="s">
        <v>70</v>
      </c>
      <c r="F163" s="19">
        <f>'Rock Depth'!X163</f>
        <v>28.571428571428569</v>
      </c>
      <c r="G163" s="19">
        <f>'Surface Rock'!Y162</f>
        <v>23.5</v>
      </c>
      <c r="H163" s="73">
        <f>TTEST(F163:F165,G163:G165,1,1)</f>
        <v>0.29306340504456974</v>
      </c>
      <c r="I163" s="77"/>
      <c r="J163" s="19">
        <f>'Rock Depth'!Y163</f>
        <v>11.904761904761903</v>
      </c>
      <c r="K163" s="19">
        <f>'Surface Rock'!Z162</f>
        <v>10.666666666666666</v>
      </c>
      <c r="L163" s="73"/>
      <c r="M163" s="83"/>
    </row>
    <row r="164" spans="1:13">
      <c r="A164" s="36" t="s">
        <v>21</v>
      </c>
      <c r="B164" s="18" t="s">
        <v>3</v>
      </c>
      <c r="C164" s="18">
        <v>2</v>
      </c>
      <c r="D164" s="18" t="s">
        <v>73</v>
      </c>
      <c r="E164" s="18" t="s">
        <v>72</v>
      </c>
      <c r="F164" s="19">
        <f>'Rock Depth'!X164</f>
        <v>0</v>
      </c>
      <c r="G164" s="19">
        <f>'Surface Rock'!Y163</f>
        <v>1</v>
      </c>
      <c r="H164" s="73"/>
      <c r="I164" s="77"/>
      <c r="J164" s="19"/>
      <c r="K164" s="19"/>
      <c r="L164" s="73"/>
      <c r="M164" s="83"/>
    </row>
    <row r="165" spans="1:13">
      <c r="A165" s="36" t="s">
        <v>22</v>
      </c>
      <c r="B165" s="18" t="s">
        <v>3</v>
      </c>
      <c r="C165" s="18">
        <v>2</v>
      </c>
      <c r="D165" s="18" t="s">
        <v>96</v>
      </c>
      <c r="E165" s="18" t="s">
        <v>99</v>
      </c>
      <c r="F165" s="19">
        <f>'Rock Depth'!X165</f>
        <v>7.1428571428571423</v>
      </c>
      <c r="G165" s="19">
        <f>'Surface Rock'!Y164</f>
        <v>7.5</v>
      </c>
      <c r="H165" s="73"/>
      <c r="I165" s="77"/>
      <c r="J165" s="19"/>
      <c r="K165" s="19"/>
      <c r="L165" s="73"/>
      <c r="M165" s="83"/>
    </row>
    <row r="166" spans="1:13">
      <c r="A166" s="36" t="s">
        <v>21</v>
      </c>
      <c r="B166" s="18" t="s">
        <v>3</v>
      </c>
      <c r="C166" s="18">
        <v>3</v>
      </c>
      <c r="D166" s="18" t="s">
        <v>71</v>
      </c>
      <c r="E166" s="18" t="s">
        <v>70</v>
      </c>
      <c r="F166" s="19">
        <f>'Rock Depth'!X166</f>
        <v>14.285714285714285</v>
      </c>
      <c r="G166" s="19">
        <f>'Surface Rock'!Y165</f>
        <v>12</v>
      </c>
      <c r="H166" s="73">
        <f>TTEST(F166:F168,G166:G168,1,1)</f>
        <v>0.28020099758512668</v>
      </c>
      <c r="I166" s="77"/>
      <c r="J166" s="19">
        <f>'Rock Depth'!Y166</f>
        <v>7.1428571428571423</v>
      </c>
      <c r="K166" s="19">
        <f>'Surface Rock'!Z165</f>
        <v>6.333333333333333</v>
      </c>
      <c r="L166" s="73"/>
      <c r="M166" s="83"/>
    </row>
    <row r="167" spans="1:13">
      <c r="A167" s="36" t="s">
        <v>22</v>
      </c>
      <c r="B167" s="18" t="s">
        <v>3</v>
      </c>
      <c r="C167" s="18">
        <v>3</v>
      </c>
      <c r="D167" s="18" t="s">
        <v>73</v>
      </c>
      <c r="E167" s="18" t="s">
        <v>72</v>
      </c>
      <c r="F167" s="19">
        <f>'Rock Depth'!X167</f>
        <v>0</v>
      </c>
      <c r="G167" s="19">
        <f>'Surface Rock'!Y166</f>
        <v>1.5</v>
      </c>
      <c r="H167" s="73"/>
      <c r="I167" s="77"/>
      <c r="J167" s="19"/>
      <c r="K167" s="19"/>
      <c r="L167" s="73"/>
      <c r="M167" s="83"/>
    </row>
    <row r="168" spans="1:13">
      <c r="A168" s="36" t="s">
        <v>21</v>
      </c>
      <c r="B168" s="18" t="s">
        <v>3</v>
      </c>
      <c r="C168" s="18">
        <v>3</v>
      </c>
      <c r="D168" s="18" t="s">
        <v>96</v>
      </c>
      <c r="E168" s="18" t="s">
        <v>99</v>
      </c>
      <c r="F168" s="19">
        <f>'Rock Depth'!X168</f>
        <v>7.1428571428571423</v>
      </c>
      <c r="G168" s="19">
        <f>'Surface Rock'!Y167</f>
        <v>5.5000000000000009</v>
      </c>
      <c r="H168" s="73"/>
      <c r="I168" s="77"/>
      <c r="J168" s="19"/>
      <c r="K168" s="19"/>
      <c r="L168" s="73"/>
      <c r="M168" s="83"/>
    </row>
    <row r="169" spans="1:13">
      <c r="A169" s="36" t="s">
        <v>22</v>
      </c>
      <c r="B169" s="18" t="s">
        <v>3</v>
      </c>
      <c r="C169" s="18">
        <v>4</v>
      </c>
      <c r="D169" s="18" t="s">
        <v>71</v>
      </c>
      <c r="E169" s="18" t="s">
        <v>70</v>
      </c>
      <c r="F169" s="19">
        <f>'Rock Depth'!X169</f>
        <v>0</v>
      </c>
      <c r="G169" s="19">
        <f>'Surface Rock'!Y168</f>
        <v>0</v>
      </c>
      <c r="H169" s="73">
        <f>TTEST(F169:F171,G169:G171,1,1)</f>
        <v>0.1302433425118649</v>
      </c>
      <c r="I169" s="77"/>
      <c r="J169" s="19">
        <f>'Rock Depth'!Y169</f>
        <v>11.904761904761903</v>
      </c>
      <c r="K169" s="19">
        <f>'Surface Rock'!Z168</f>
        <v>4.833333333333333</v>
      </c>
      <c r="L169" s="73"/>
      <c r="M169" s="83"/>
    </row>
    <row r="170" spans="1:13">
      <c r="A170" s="36" t="s">
        <v>21</v>
      </c>
      <c r="B170" s="18" t="s">
        <v>3</v>
      </c>
      <c r="C170" s="18">
        <v>4</v>
      </c>
      <c r="D170" s="18" t="s">
        <v>73</v>
      </c>
      <c r="E170" s="18" t="s">
        <v>72</v>
      </c>
      <c r="F170" s="19">
        <f>'Rock Depth'!X170</f>
        <v>7.1428571428571423</v>
      </c>
      <c r="G170" s="19">
        <f>'Surface Rock'!Y169</f>
        <v>1.5000000000000002</v>
      </c>
      <c r="H170" s="73"/>
      <c r="I170" s="77"/>
      <c r="J170" s="19"/>
      <c r="K170" s="19"/>
      <c r="L170" s="73"/>
      <c r="M170" s="83"/>
    </row>
    <row r="171" spans="1:13">
      <c r="A171" s="36" t="s">
        <v>22</v>
      </c>
      <c r="B171" s="18" t="s">
        <v>3</v>
      </c>
      <c r="C171" s="18">
        <v>4</v>
      </c>
      <c r="D171" s="18" t="s">
        <v>96</v>
      </c>
      <c r="E171" s="18" t="s">
        <v>99</v>
      </c>
      <c r="F171" s="19">
        <f>'Rock Depth'!X171</f>
        <v>28.571428571428569</v>
      </c>
      <c r="G171" s="19">
        <f>'Surface Rock'!Y170</f>
        <v>12.999999999999998</v>
      </c>
      <c r="H171" s="73"/>
      <c r="I171" s="77"/>
      <c r="J171" s="19"/>
      <c r="K171" s="19"/>
      <c r="L171" s="73"/>
      <c r="M171" s="83"/>
    </row>
    <row r="172" spans="1:13">
      <c r="A172" s="36" t="s">
        <v>21</v>
      </c>
      <c r="B172" s="18" t="s">
        <v>109</v>
      </c>
      <c r="C172" s="18">
        <v>1</v>
      </c>
      <c r="D172" s="18" t="s">
        <v>71</v>
      </c>
      <c r="E172" s="18" t="s">
        <v>77</v>
      </c>
      <c r="F172" s="19">
        <f>'Rock Depth'!X172</f>
        <v>12.5</v>
      </c>
      <c r="G172" s="19">
        <f>'Surface Rock'!Y171</f>
        <v>14.333333333333337</v>
      </c>
      <c r="H172" s="73">
        <f>TTEST(F172:F175,G172:G175,1,1)</f>
        <v>0.33062743411664286</v>
      </c>
      <c r="I172" s="77"/>
      <c r="J172" s="19">
        <f>'Rock Depth'!Y172</f>
        <v>6.25</v>
      </c>
      <c r="K172" s="19">
        <f>'Surface Rock'!Z171</f>
        <v>7.5000000000000009</v>
      </c>
      <c r="L172" s="73">
        <f t="shared" ref="L172" si="41">TTEST(J172:J187,K172:K187,1,1)</f>
        <v>0.14924436381373513</v>
      </c>
      <c r="M172" s="83"/>
    </row>
    <row r="173" spans="1:13">
      <c r="A173" s="36" t="s">
        <v>22</v>
      </c>
      <c r="B173" s="18" t="s">
        <v>109</v>
      </c>
      <c r="C173" s="18">
        <v>1</v>
      </c>
      <c r="D173" s="18" t="s">
        <v>78</v>
      </c>
      <c r="E173" s="18" t="s">
        <v>72</v>
      </c>
      <c r="F173" s="19">
        <f>'Rock Depth'!X173</f>
        <v>6.25</v>
      </c>
      <c r="G173" s="19">
        <f>'Surface Rock'!Y172</f>
        <v>3.6666666666666665</v>
      </c>
      <c r="H173" s="73"/>
      <c r="I173" s="77"/>
      <c r="J173" s="19"/>
      <c r="K173" s="19"/>
      <c r="L173" s="73"/>
      <c r="M173" s="83"/>
    </row>
    <row r="174" spans="1:13">
      <c r="A174" s="36" t="s">
        <v>21</v>
      </c>
      <c r="B174" s="18" t="s">
        <v>109</v>
      </c>
      <c r="C174" s="18">
        <v>1</v>
      </c>
      <c r="D174" s="18" t="s">
        <v>96</v>
      </c>
      <c r="E174" s="18" t="s">
        <v>95</v>
      </c>
      <c r="F174" s="19">
        <f>'Rock Depth'!X174</f>
        <v>0</v>
      </c>
      <c r="G174" s="19">
        <f>'Surface Rock'!Y173</f>
        <v>8.3333333333333321</v>
      </c>
      <c r="H174" s="73"/>
      <c r="I174" s="77"/>
      <c r="J174" s="19"/>
      <c r="K174" s="19"/>
      <c r="L174" s="73"/>
      <c r="M174" s="83"/>
    </row>
    <row r="175" spans="1:13">
      <c r="A175" s="36" t="s">
        <v>22</v>
      </c>
      <c r="B175" s="18" t="s">
        <v>109</v>
      </c>
      <c r="C175" s="18">
        <v>1</v>
      </c>
      <c r="D175" s="18" t="s">
        <v>98</v>
      </c>
      <c r="E175" s="18" t="s">
        <v>97</v>
      </c>
      <c r="F175" s="19">
        <f>'Rock Depth'!X175</f>
        <v>6.25</v>
      </c>
      <c r="G175" s="19">
        <f>'Surface Rock'!Y174</f>
        <v>3.6666666666666665</v>
      </c>
      <c r="H175" s="73"/>
      <c r="I175" s="77"/>
      <c r="J175" s="19"/>
      <c r="K175" s="19"/>
      <c r="L175" s="73"/>
      <c r="M175" s="83"/>
    </row>
    <row r="176" spans="1:13">
      <c r="A176" s="36" t="s">
        <v>21</v>
      </c>
      <c r="B176" s="18" t="s">
        <v>109</v>
      </c>
      <c r="C176" s="18">
        <v>2</v>
      </c>
      <c r="D176" s="18" t="s">
        <v>77</v>
      </c>
      <c r="E176" s="18" t="s">
        <v>71</v>
      </c>
      <c r="F176" s="19">
        <f>'Rock Depth'!X176</f>
        <v>0</v>
      </c>
      <c r="G176" s="19">
        <f>'Surface Rock'!Y175</f>
        <v>7.0000000000000009</v>
      </c>
      <c r="H176" s="73">
        <f>TTEST(F176:F179,G176:G179,1,1)</f>
        <v>0.5</v>
      </c>
      <c r="I176" s="77"/>
      <c r="J176" s="19">
        <f>'Rock Depth'!Y176</f>
        <v>6.25</v>
      </c>
      <c r="K176" s="19">
        <f>'Surface Rock'!Z175</f>
        <v>6.25</v>
      </c>
      <c r="L176" s="73"/>
      <c r="M176" s="83"/>
    </row>
    <row r="177" spans="1:13">
      <c r="A177" s="36" t="s">
        <v>22</v>
      </c>
      <c r="B177" s="18" t="s">
        <v>109</v>
      </c>
      <c r="C177" s="18">
        <v>2</v>
      </c>
      <c r="D177" s="18" t="s">
        <v>72</v>
      </c>
      <c r="E177" s="18" t="s">
        <v>78</v>
      </c>
      <c r="F177" s="19">
        <f>'Rock Depth'!X177</f>
        <v>6.25</v>
      </c>
      <c r="G177" s="19">
        <f>'Surface Rock'!Y176</f>
        <v>5.6666666666666661</v>
      </c>
      <c r="H177" s="73"/>
      <c r="I177" s="77"/>
      <c r="J177" s="19"/>
      <c r="K177" s="19"/>
      <c r="L177" s="73"/>
      <c r="M177" s="83"/>
    </row>
    <row r="178" spans="1:13">
      <c r="A178" s="36" t="s">
        <v>21</v>
      </c>
      <c r="B178" s="18" t="s">
        <v>109</v>
      </c>
      <c r="C178" s="18">
        <v>2</v>
      </c>
      <c r="D178" s="18" t="s">
        <v>95</v>
      </c>
      <c r="E178" s="18" t="s">
        <v>96</v>
      </c>
      <c r="F178" s="19">
        <f>'Rock Depth'!X178</f>
        <v>18.75</v>
      </c>
      <c r="G178" s="19">
        <f>'Surface Rock'!Y177</f>
        <v>11.333333333333334</v>
      </c>
      <c r="H178" s="73"/>
      <c r="I178" s="77"/>
      <c r="J178" s="19"/>
      <c r="K178" s="19"/>
      <c r="L178" s="73"/>
      <c r="M178" s="83"/>
    </row>
    <row r="179" spans="1:13">
      <c r="A179" s="36" t="s">
        <v>22</v>
      </c>
      <c r="B179" s="18" t="s">
        <v>109</v>
      </c>
      <c r="C179" s="18">
        <v>2</v>
      </c>
      <c r="D179" s="18" t="s">
        <v>97</v>
      </c>
      <c r="E179" s="18" t="s">
        <v>98</v>
      </c>
      <c r="F179" s="19">
        <f>'Rock Depth'!X179</f>
        <v>0</v>
      </c>
      <c r="G179" s="19">
        <f>'Surface Rock'!Y178</f>
        <v>1</v>
      </c>
      <c r="H179" s="73"/>
      <c r="I179" s="77"/>
      <c r="J179" s="19"/>
      <c r="K179" s="19"/>
      <c r="L179" s="73"/>
      <c r="M179" s="83"/>
    </row>
    <row r="180" spans="1:13">
      <c r="A180" s="36" t="s">
        <v>21</v>
      </c>
      <c r="B180" s="18" t="s">
        <v>109</v>
      </c>
      <c r="C180" s="18">
        <v>3</v>
      </c>
      <c r="D180" s="18" t="s">
        <v>77</v>
      </c>
      <c r="E180" s="18" t="s">
        <v>71</v>
      </c>
      <c r="F180" s="19">
        <f>'Rock Depth'!X180</f>
        <v>0</v>
      </c>
      <c r="G180" s="19">
        <f>'Surface Rock'!Y179</f>
        <v>0.66666666666666674</v>
      </c>
      <c r="H180" s="73">
        <f>TTEST(F180:F183,G180:G183,1,1)</f>
        <v>6.5233856462036111E-2</v>
      </c>
      <c r="I180" s="77"/>
      <c r="J180" s="19">
        <f>'Rock Depth'!Y180</f>
        <v>7.8125</v>
      </c>
      <c r="K180" s="19">
        <f>'Surface Rock'!Z179</f>
        <v>1.916666666666667</v>
      </c>
      <c r="L180" s="73"/>
      <c r="M180" s="83"/>
    </row>
    <row r="181" spans="1:13">
      <c r="A181" s="36" t="s">
        <v>22</v>
      </c>
      <c r="B181" s="18" t="s">
        <v>109</v>
      </c>
      <c r="C181" s="18">
        <v>3</v>
      </c>
      <c r="D181" s="18" t="s">
        <v>72</v>
      </c>
      <c r="E181" s="18" t="s">
        <v>78</v>
      </c>
      <c r="F181" s="19">
        <f>'Rock Depth'!X181</f>
        <v>12.5</v>
      </c>
      <c r="G181" s="19">
        <f>'Surface Rock'!Y180</f>
        <v>2.0000000000000004</v>
      </c>
      <c r="H181" s="73"/>
      <c r="I181" s="77"/>
      <c r="J181" s="19"/>
      <c r="K181" s="19"/>
      <c r="L181" s="73"/>
      <c r="M181" s="83"/>
    </row>
    <row r="182" spans="1:13">
      <c r="A182" s="36" t="s">
        <v>21</v>
      </c>
      <c r="B182" s="18" t="s">
        <v>109</v>
      </c>
      <c r="C182" s="18">
        <v>3</v>
      </c>
      <c r="D182" s="18" t="s">
        <v>95</v>
      </c>
      <c r="E182" s="18" t="s">
        <v>96</v>
      </c>
      <c r="F182" s="19">
        <f>'Rock Depth'!X182</f>
        <v>12.5</v>
      </c>
      <c r="G182" s="19">
        <f>'Surface Rock'!Y181</f>
        <v>1.6666666666666667</v>
      </c>
      <c r="H182" s="73"/>
      <c r="I182" s="77"/>
      <c r="J182" s="19"/>
      <c r="K182" s="19"/>
      <c r="L182" s="73"/>
      <c r="M182" s="83"/>
    </row>
    <row r="183" spans="1:13">
      <c r="A183" s="36" t="s">
        <v>22</v>
      </c>
      <c r="B183" s="18" t="s">
        <v>109</v>
      </c>
      <c r="C183" s="18">
        <v>3</v>
      </c>
      <c r="D183" s="18" t="s">
        <v>97</v>
      </c>
      <c r="E183" s="18" t="s">
        <v>98</v>
      </c>
      <c r="F183" s="19">
        <f>'Rock Depth'!X183</f>
        <v>6.25</v>
      </c>
      <c r="G183" s="19">
        <f>'Surface Rock'!Y182</f>
        <v>3.3333333333333335</v>
      </c>
      <c r="H183" s="73"/>
      <c r="I183" s="77"/>
      <c r="J183" s="19"/>
      <c r="K183" s="19"/>
      <c r="L183" s="73"/>
      <c r="M183" s="83"/>
    </row>
    <row r="184" spans="1:13">
      <c r="A184" s="36" t="s">
        <v>21</v>
      </c>
      <c r="B184" s="18" t="s">
        <v>109</v>
      </c>
      <c r="C184" s="18">
        <v>4</v>
      </c>
      <c r="D184" s="18" t="s">
        <v>77</v>
      </c>
      <c r="E184" s="18" t="s">
        <v>71</v>
      </c>
      <c r="F184" s="19">
        <f>'Rock Depth'!X184</f>
        <v>18.75</v>
      </c>
      <c r="G184" s="19">
        <f>'Surface Rock'!Y183</f>
        <v>8</v>
      </c>
      <c r="H184" s="73">
        <f>TTEST(F184:F187,G184:G187,1,1)</f>
        <v>0.15759490140136528</v>
      </c>
      <c r="I184" s="77"/>
      <c r="J184" s="19">
        <f>'Rock Depth'!Y184</f>
        <v>6.666666666666667</v>
      </c>
      <c r="K184" s="19">
        <f>'Surface Rock'!Z183</f>
        <v>3.0909090909090904</v>
      </c>
      <c r="L184" s="73"/>
      <c r="M184" s="83"/>
    </row>
    <row r="185" spans="1:13">
      <c r="A185" s="36" t="s">
        <v>22</v>
      </c>
      <c r="B185" s="18" t="s">
        <v>109</v>
      </c>
      <c r="C185" s="18">
        <v>4</v>
      </c>
      <c r="D185" s="18" t="s">
        <v>72</v>
      </c>
      <c r="E185" s="18" t="s">
        <v>78</v>
      </c>
      <c r="F185" s="19">
        <f>'Rock Depth'!X185</f>
        <v>6.25</v>
      </c>
      <c r="G185" s="19">
        <f>'Surface Rock'!Y184</f>
        <v>2.333333333333333</v>
      </c>
      <c r="H185" s="73"/>
      <c r="I185" s="77"/>
      <c r="J185" s="19"/>
      <c r="K185" s="19"/>
      <c r="L185" s="73"/>
      <c r="M185" s="83"/>
    </row>
    <row r="186" spans="1:13">
      <c r="A186" s="36" t="s">
        <v>21</v>
      </c>
      <c r="B186" s="18" t="s">
        <v>109</v>
      </c>
      <c r="C186" s="18">
        <v>4</v>
      </c>
      <c r="D186" s="18" t="s">
        <v>99</v>
      </c>
      <c r="E186" s="18" t="s">
        <v>96</v>
      </c>
      <c r="F186" s="19">
        <f>'Rock Depth'!X186</f>
        <v>0</v>
      </c>
      <c r="G186" s="19">
        <f>'Surface Rock'!Y185</f>
        <v>0</v>
      </c>
      <c r="H186" s="73"/>
      <c r="I186" s="77"/>
      <c r="J186" s="19"/>
      <c r="K186" s="19"/>
      <c r="L186" s="73"/>
      <c r="M186" s="83"/>
    </row>
    <row r="187" spans="1:13">
      <c r="A187" s="36" t="s">
        <v>22</v>
      </c>
      <c r="B187" s="18" t="s">
        <v>109</v>
      </c>
      <c r="C187" s="18">
        <v>4</v>
      </c>
      <c r="D187" s="18" t="s">
        <v>97</v>
      </c>
      <c r="E187" s="18" t="s">
        <v>107</v>
      </c>
      <c r="F187" s="19">
        <f>'Rock Depth'!X187</f>
        <v>0</v>
      </c>
      <c r="G187" s="19">
        <f>'Surface Rock'!Y186</f>
        <v>1.5</v>
      </c>
      <c r="H187" s="73"/>
      <c r="I187" s="77"/>
      <c r="J187" s="19"/>
      <c r="K187" s="19"/>
      <c r="L187" s="73"/>
      <c r="M187" s="83"/>
    </row>
    <row r="188" spans="1:13" ht="13.5" thickBot="1">
      <c r="A188" s="37" t="s">
        <v>21</v>
      </c>
      <c r="B188" s="22" t="s">
        <v>109</v>
      </c>
      <c r="C188" s="22">
        <v>4</v>
      </c>
      <c r="D188" s="22" t="s">
        <v>0</v>
      </c>
      <c r="E188" s="22" t="s">
        <v>1</v>
      </c>
      <c r="F188" s="23">
        <f>'Rock Depth'!X188</f>
        <v>0</v>
      </c>
      <c r="G188" s="23">
        <f>'Surface Rock'!Y187</f>
        <v>0</v>
      </c>
      <c r="H188" s="74"/>
      <c r="I188" s="79"/>
      <c r="J188" s="23"/>
      <c r="K188" s="23"/>
      <c r="L188" s="74"/>
      <c r="M188" s="84"/>
    </row>
    <row r="189" spans="1:13" ht="13.5" thickBot="1">
      <c r="E189" s="90" t="s">
        <v>137</v>
      </c>
      <c r="F189" s="88">
        <f>AVERAGE(F4:F188)</f>
        <v>6.5189832689832681</v>
      </c>
      <c r="G189" s="89">
        <f>AVERAGE(G4:G188)</f>
        <v>5.0234234234234227</v>
      </c>
      <c r="I189" s="87" t="s">
        <v>137</v>
      </c>
      <c r="J189" s="88">
        <f>AVERAGE(J4:J188)</f>
        <v>6.5933986441798957</v>
      </c>
      <c r="K189" s="89">
        <f>AVERAGE(K4:K188)</f>
        <v>5.0840698653198659</v>
      </c>
    </row>
  </sheetData>
  <phoneticPr fontId="9" type="noConversion"/>
  <pageMargins left="0.7" right="0.7" top="0.75" bottom="0.75" header="0.3" footer="0.3"/>
  <ignoredErrors>
    <ignoredError sqref="L5:L19 H5:H7 H13:H15 H9:H11 H17:H19 H133:H134 H136:H137 H139:H140 H142:H143 H145:H147 H149:H151 H153:H155 H157:H159 H161:H162 H164:H165 H167:H168 H170:H171 H173:H175 H177:H179 H181:H183 H185:H188 L145:L171 L173:L188" formulaRange="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워크시트</vt:lpstr>
      </vt:variant>
      <vt:variant>
        <vt:i4>6</vt:i4>
      </vt:variant>
    </vt:vector>
  </HeadingPairs>
  <TitlesOfParts>
    <vt:vector size="6" baseType="lpstr">
      <vt:lpstr>Metadata</vt:lpstr>
      <vt:lpstr>Notes</vt:lpstr>
      <vt:lpstr>Summary</vt:lpstr>
      <vt:lpstr>Rock Depth</vt:lpstr>
      <vt:lpstr>Surface Rock</vt:lpstr>
      <vt:lpstr>t-test</vt:lpstr>
    </vt:vector>
  </TitlesOfParts>
  <Company>SUNY-ESF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Dawson</dc:creator>
  <cp:lastModifiedBy>Kikang Bae</cp:lastModifiedBy>
  <dcterms:created xsi:type="dcterms:W3CDTF">2010-07-06T14:45:49Z</dcterms:created>
  <dcterms:modified xsi:type="dcterms:W3CDTF">2011-04-04T19:51:26Z</dcterms:modified>
</cp:coreProperties>
</file>