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20190" windowHeight="12045" activeTab="1"/>
  </bookViews>
  <sheets>
    <sheet name="Plots" sheetId="1" r:id="rId1"/>
    <sheet name="For report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<sst xmlns="http://schemas.openxmlformats.org/spreadsheetml/2006/main" count="3191" uniqueCount="231">
  <si>
    <t>Internal</t>
  </si>
  <si>
    <t xml:space="preserve"> </t>
  </si>
  <si>
    <t>Soil</t>
  </si>
  <si>
    <t>Al</t>
  </si>
  <si>
    <t>Ba</t>
  </si>
  <si>
    <t>Ca</t>
  </si>
  <si>
    <t>Fe</t>
  </si>
  <si>
    <t>K</t>
  </si>
  <si>
    <t>Mg</t>
  </si>
  <si>
    <t>Mn</t>
  </si>
  <si>
    <t>Na</t>
  </si>
  <si>
    <t>P</t>
  </si>
  <si>
    <t>Rb</t>
  </si>
  <si>
    <t>Si</t>
  </si>
  <si>
    <t>Sr</t>
  </si>
  <si>
    <t>Ti</t>
  </si>
  <si>
    <t>Zr</t>
  </si>
  <si>
    <t>Al/Si</t>
  </si>
  <si>
    <t>Na/Ca</t>
  </si>
  <si>
    <t>K/Ba</t>
  </si>
  <si>
    <t>Ca/Si</t>
  </si>
  <si>
    <t>Ba/Sr</t>
  </si>
  <si>
    <t>Al/Fe</t>
  </si>
  <si>
    <t>Al/Ti</t>
  </si>
  <si>
    <t>Sample #</t>
  </si>
  <si>
    <t>Location</t>
  </si>
  <si>
    <t>(mol)</t>
  </si>
  <si>
    <t>L-NH4Cl</t>
  </si>
  <si>
    <t>K/Na</t>
  </si>
  <si>
    <t>Ca/Na</t>
  </si>
  <si>
    <t>Ca/Sr</t>
  </si>
  <si>
    <t>Ca/P</t>
  </si>
  <si>
    <t>K/Mg</t>
  </si>
  <si>
    <t>Fe/Mg</t>
  </si>
  <si>
    <t>K/Sr</t>
  </si>
  <si>
    <t>Mg/K</t>
  </si>
  <si>
    <t>1000*Sr/K</t>
  </si>
  <si>
    <t>Fe/P</t>
  </si>
  <si>
    <t>[g]</t>
  </si>
  <si>
    <t>N66</t>
  </si>
  <si>
    <t>Happy Valley</t>
  </si>
  <si>
    <t>5 ft</t>
  </si>
  <si>
    <t>N67</t>
  </si>
  <si>
    <t>3 ft 2 in</t>
  </si>
  <si>
    <t>N68</t>
  </si>
  <si>
    <t>2 ft 8 in</t>
  </si>
  <si>
    <t>N69</t>
  </si>
  <si>
    <t>9 in</t>
  </si>
  <si>
    <t>N70</t>
  </si>
  <si>
    <t>10-20 cm</t>
  </si>
  <si>
    <t>N71</t>
  </si>
  <si>
    <t>0-10 cm</t>
  </si>
  <si>
    <t>N72</t>
  </si>
  <si>
    <t>Klondike SF</t>
  </si>
  <si>
    <t>3 ft 7 in</t>
  </si>
  <si>
    <t>N73</t>
  </si>
  <si>
    <t>1 ft 11 in</t>
  </si>
  <si>
    <t>N74</t>
  </si>
  <si>
    <t>30-40 cm</t>
  </si>
  <si>
    <t>N75</t>
  </si>
  <si>
    <t>20-30 cm</t>
  </si>
  <si>
    <t>N76</t>
  </si>
  <si>
    <t>N77</t>
  </si>
  <si>
    <t>N78</t>
  </si>
  <si>
    <t>Black River Wild Forest</t>
  </si>
  <si>
    <t>N79</t>
  </si>
  <si>
    <t>3 ft 11 in</t>
  </si>
  <si>
    <t>N80</t>
  </si>
  <si>
    <t>2 ft 6in</t>
  </si>
  <si>
    <t>N81</t>
  </si>
  <si>
    <t>1 ft 6 in</t>
  </si>
  <si>
    <t>N82</t>
  </si>
  <si>
    <t>N83</t>
  </si>
  <si>
    <t>N84</t>
  </si>
  <si>
    <t>N85</t>
  </si>
  <si>
    <t>Ferris Lake</t>
  </si>
  <si>
    <t>3 ft 8 in (rocky)</t>
  </si>
  <si>
    <t>N86</t>
  </si>
  <si>
    <t>2 ft 9 in</t>
  </si>
  <si>
    <t>N87</t>
  </si>
  <si>
    <t>1 ft 4 in</t>
  </si>
  <si>
    <t>N88</t>
  </si>
  <si>
    <t>N89</t>
  </si>
  <si>
    <t>N90</t>
  </si>
  <si>
    <t>N91</t>
  </si>
  <si>
    <t>Southville</t>
  </si>
  <si>
    <t>5 ft 10 in</t>
  </si>
  <si>
    <t>N92</t>
  </si>
  <si>
    <t>4 ft 6 in</t>
  </si>
  <si>
    <t>N93</t>
  </si>
  <si>
    <t>2 ft</t>
  </si>
  <si>
    <t>N94</t>
  </si>
  <si>
    <t>N95</t>
  </si>
  <si>
    <t>N96</t>
  </si>
  <si>
    <t>N97</t>
  </si>
  <si>
    <t>Fort Jackson</t>
  </si>
  <si>
    <t>N98</t>
  </si>
  <si>
    <t>2 ft 7 in</t>
  </si>
  <si>
    <t>N99</t>
  </si>
  <si>
    <t>N100</t>
  </si>
  <si>
    <t>CH 1849</t>
  </si>
  <si>
    <t>CH 392</t>
  </si>
  <si>
    <t>"Cotton Hanlon" # 1849
 collected 2004</t>
  </si>
  <si>
    <t>C Horizon</t>
  </si>
  <si>
    <t>Brasher falls (South-East)</t>
  </si>
  <si>
    <t>1 ft 3 in</t>
  </si>
  <si>
    <t>Brasher falls (North-West)</t>
  </si>
  <si>
    <t>3 ft 6 in</t>
  </si>
  <si>
    <t>Grantville</t>
  </si>
  <si>
    <t>1 ft 10 in</t>
  </si>
  <si>
    <t>Black Pond</t>
  </si>
  <si>
    <t>2 ft 2 in</t>
  </si>
  <si>
    <t>1 ft 5 in</t>
  </si>
  <si>
    <t>20 to 30cm</t>
  </si>
  <si>
    <t>10-20cm</t>
  </si>
  <si>
    <t>0-10cm</t>
  </si>
  <si>
    <t>Lafayetteville</t>
  </si>
  <si>
    <t>10 to 20cm</t>
  </si>
  <si>
    <t>0 to 10cm</t>
  </si>
  <si>
    <t>Stissing Mt.</t>
  </si>
  <si>
    <t>3 ft</t>
  </si>
  <si>
    <t>2 ft 4 in</t>
  </si>
  <si>
    <t>1 ft 9 in</t>
  </si>
  <si>
    <t>Wassaic MUA</t>
  </si>
  <si>
    <t>1 ft 8 in</t>
  </si>
  <si>
    <t>Five Points Rd. Site 1</t>
  </si>
  <si>
    <t>20-30cm</t>
  </si>
  <si>
    <t>30-50cm</t>
  </si>
  <si>
    <t>50-70cm</t>
  </si>
  <si>
    <t>70-90cm</t>
  </si>
  <si>
    <t>from 110cm</t>
  </si>
  <si>
    <t>Five Points Rd. Site 2</t>
  </si>
  <si>
    <t>at 75cm</t>
  </si>
  <si>
    <t>Five Points Rd. Site 3</t>
  </si>
  <si>
    <t>60cm</t>
  </si>
  <si>
    <t>Swift Hill Plot 1</t>
  </si>
  <si>
    <t>30-40cm</t>
  </si>
  <si>
    <t>below 40cm</t>
  </si>
  <si>
    <t>Swift Hill Site 2</t>
  </si>
  <si>
    <t>Black Pond DUPLICATE</t>
  </si>
  <si>
    <t>Stissing Mt. DUPLICATE</t>
  </si>
  <si>
    <t>2ft. 4in.</t>
  </si>
  <si>
    <t>Depth</t>
  </si>
  <si>
    <t>Bag #</t>
  </si>
  <si>
    <t>Yanai Code</t>
  </si>
  <si>
    <t>cold HNO3</t>
  </si>
  <si>
    <t>hot HNO3</t>
  </si>
  <si>
    <t>Date of</t>
  </si>
  <si>
    <t>Analysis</t>
  </si>
  <si>
    <t>N102</t>
  </si>
  <si>
    <t>N103</t>
  </si>
  <si>
    <t>N104</t>
  </si>
  <si>
    <t>N105</t>
  </si>
  <si>
    <t>N106</t>
  </si>
  <si>
    <t>N107</t>
  </si>
  <si>
    <t>N108</t>
  </si>
  <si>
    <t>N109</t>
  </si>
  <si>
    <t>N110</t>
  </si>
  <si>
    <t>N111</t>
  </si>
  <si>
    <t>N112</t>
  </si>
  <si>
    <t>N113</t>
  </si>
  <si>
    <t>N114</t>
  </si>
  <si>
    <t>N115</t>
  </si>
  <si>
    <t>N116</t>
  </si>
  <si>
    <t>N117</t>
  </si>
  <si>
    <t>N118</t>
  </si>
  <si>
    <t>N119</t>
  </si>
  <si>
    <t>N120</t>
  </si>
  <si>
    <t>N121</t>
  </si>
  <si>
    <t>N122</t>
  </si>
  <si>
    <t>N123</t>
  </si>
  <si>
    <t>N124</t>
  </si>
  <si>
    <t>N125</t>
  </si>
  <si>
    <t>N126</t>
  </si>
  <si>
    <t>N127</t>
  </si>
  <si>
    <t>N128</t>
  </si>
  <si>
    <t>N129</t>
  </si>
  <si>
    <t>N130</t>
  </si>
  <si>
    <t>N131</t>
  </si>
  <si>
    <t>N132</t>
  </si>
  <si>
    <t>N133</t>
  </si>
  <si>
    <t>N134</t>
  </si>
  <si>
    <t>N135</t>
  </si>
  <si>
    <t>N136</t>
  </si>
  <si>
    <t>N101</t>
  </si>
  <si>
    <t>Extract</t>
  </si>
  <si>
    <t>Brasher Falls (SE)</t>
  </si>
  <si>
    <t>Brasher Falls (NW)</t>
  </si>
  <si>
    <t>Black River</t>
  </si>
  <si>
    <t>Apatite line</t>
  </si>
  <si>
    <t>Ca:P</t>
  </si>
  <si>
    <t>&lt;LOD</t>
  </si>
  <si>
    <t>mg/g soil</t>
  </si>
  <si>
    <t>umol/g soil</t>
  </si>
  <si>
    <t>mg/L solution</t>
  </si>
  <si>
    <t>Total Solution</t>
  </si>
  <si>
    <t>Sample</t>
  </si>
  <si>
    <t>N137</t>
  </si>
  <si>
    <t>N138</t>
  </si>
  <si>
    <t>N139</t>
  </si>
  <si>
    <t>N140</t>
  </si>
  <si>
    <t>N141</t>
  </si>
  <si>
    <t>N142</t>
  </si>
  <si>
    <t>N143</t>
  </si>
  <si>
    <t>N144</t>
  </si>
  <si>
    <t>N145</t>
  </si>
  <si>
    <t>N146</t>
  </si>
  <si>
    <t>N147</t>
  </si>
  <si>
    <t>N148</t>
  </si>
  <si>
    <t>N149</t>
  </si>
  <si>
    <t>N150</t>
  </si>
  <si>
    <t>N151</t>
  </si>
  <si>
    <t>N152</t>
  </si>
  <si>
    <t>N153</t>
  </si>
  <si>
    <t>N154</t>
  </si>
  <si>
    <t>N155</t>
  </si>
  <si>
    <t>N156</t>
  </si>
  <si>
    <t>N157</t>
  </si>
  <si>
    <t>N158</t>
  </si>
  <si>
    <t>N159</t>
  </si>
  <si>
    <t>N160</t>
  </si>
  <si>
    <t>N161</t>
  </si>
  <si>
    <t>N162</t>
  </si>
  <si>
    <t>N163</t>
  </si>
  <si>
    <t>N164</t>
  </si>
  <si>
    <t>N165</t>
  </si>
  <si>
    <t>N166</t>
  </si>
  <si>
    <t>N167</t>
  </si>
  <si>
    <t>N168</t>
  </si>
  <si>
    <t>N169</t>
  </si>
  <si>
    <t>N170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</si>
</sst>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0.0000"/>
    <numFmt numFmtId="168" formatCode="0.00000"/>
    <numFmt numFmtId="169" formatCode="0.0000000"/>
    <numFmt numFmtId="170" formatCode="0.000000000000"/>
    <numFmt numFmtId="171" formatCode="0.00000000000"/>
    <numFmt numFmtId="172" formatCode="0.0000000000"/>
    <numFmt numFmtId="173" formatCode="0.000000000"/>
    <numFmt numFmtId="174" formatCode="0.00000000"/>
    <numFmt numFmtId="175" formatCode="0.E+00"/>
    <numFmt numFmtId="176" formatCode="\&lt;0.0\1"/>
    <numFmt numFmtId="177" formatCode="0.0E+00"/>
    <numFmt numFmtId="178" formatCode="0E+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0000000000"/>
    <numFmt numFmtId="183" formatCode="0.00000000000000"/>
    <numFmt numFmtId="184" formatCode="0.0000000000000"/>
    <numFmt numFmtId="185" formatCode="0.00000000000000000"/>
    <numFmt numFmtId="186" formatCode="0.0000000000000000"/>
    <numFmt numFmtId="187" formatCode="0.0.E+00"/>
    <numFmt numFmtId="188" formatCode="\&gt;0.0"/>
    <numFmt numFmtId="189" formatCode="mmm\-yyyy"/>
    <numFmt numFmtId="190" formatCode="[$-409]dddd\,\ mmmm\ dd\,\ yyyy"/>
    <numFmt numFmtId="191" formatCode="mm/dd/yy;@"/>
  </numFmts>
  <fonts count="7">
    <font>
      <sz val="10"/>
      <name val="Arial"/>
      <family val="0"/>
    </font>
    <font>
      <b/>
      <sz val="10"/>
      <name val="Arial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2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2" borderId="0" xfId="0" applyNumberFormat="1" applyFill="1" applyBorder="1" applyAlignment="1">
      <alignment/>
    </xf>
    <xf numFmtId="166" fontId="1" fillId="0" borderId="1" xfId="0" applyNumberFormat="1" applyFont="1" applyFill="1" applyBorder="1" applyAlignment="1">
      <alignment horizontal="center"/>
    </xf>
    <xf numFmtId="166" fontId="0" fillId="0" borderId="1" xfId="0" applyNumberFormat="1" applyFill="1" applyBorder="1" applyAlignment="1">
      <alignment/>
    </xf>
    <xf numFmtId="167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166" fontId="0" fillId="3" borderId="0" xfId="0" applyNumberFormat="1" applyFill="1" applyBorder="1" applyAlignment="1">
      <alignment/>
    </xf>
    <xf numFmtId="167" fontId="0" fillId="3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center" vertical="center"/>
    </xf>
    <xf numFmtId="191" fontId="1" fillId="0" borderId="2" xfId="0" applyNumberFormat="1" applyFont="1" applyFill="1" applyBorder="1" applyAlignment="1">
      <alignment horizontal="center"/>
    </xf>
    <xf numFmtId="191" fontId="0" fillId="0" borderId="2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6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cold HNO3 extract of C horizon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9075"/>
          <c:w val="0.93625"/>
          <c:h val="0.82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Data!$D$112</c:f>
              <c:strCache>
                <c:ptCount val="1"/>
                <c:pt idx="0">
                  <c:v>Happy Valley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Data!$V$112</c:f>
              <c:numCache>
                <c:ptCount val="1"/>
                <c:pt idx="0">
                  <c:v>10.334997086125885</c:v>
                </c:pt>
              </c:numCache>
            </c:numRef>
          </c:xVal>
          <c:yVal>
            <c:numRef>
              <c:f>Data!$AB$112</c:f>
              <c:numCache>
                <c:ptCount val="1"/>
                <c:pt idx="0">
                  <c:v>9.48368334154449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Data!$D$118</c:f>
              <c:strCache>
                <c:ptCount val="1"/>
                <c:pt idx="0">
                  <c:v>Klondike SF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Data!$V$118</c:f>
              <c:numCache>
                <c:ptCount val="1"/>
                <c:pt idx="0">
                  <c:v>5.4169132844498495</c:v>
                </c:pt>
              </c:numCache>
            </c:numRef>
          </c:xVal>
          <c:yVal>
            <c:numRef>
              <c:f>Data!$AB$118</c:f>
              <c:numCache>
                <c:ptCount val="1"/>
                <c:pt idx="0">
                  <c:v>5.972043113185924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Data!$D$124</c:f>
              <c:strCache>
                <c:ptCount val="1"/>
                <c:pt idx="0">
                  <c:v>Black River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Data!$V$124</c:f>
              <c:numCache>
                <c:ptCount val="1"/>
                <c:pt idx="0">
                  <c:v>5.99876139076884</c:v>
                </c:pt>
              </c:numCache>
            </c:numRef>
          </c:xVal>
          <c:yVal>
            <c:numRef>
              <c:f>Data!$AB$124</c:f>
              <c:numCache>
                <c:ptCount val="1"/>
                <c:pt idx="0">
                  <c:v>4.360785102963304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Data!$D$132</c:f>
              <c:strCache>
                <c:ptCount val="1"/>
                <c:pt idx="0">
                  <c:v>Ferris Lake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Data!$V$132</c:f>
              <c:numCache>
                <c:ptCount val="1"/>
                <c:pt idx="0">
                  <c:v>24.836651654186387</c:v>
                </c:pt>
              </c:numCache>
            </c:numRef>
          </c:xVal>
          <c:yVal>
            <c:numRef>
              <c:f>Data!$AB$132</c:f>
              <c:numCache>
                <c:ptCount val="1"/>
                <c:pt idx="0">
                  <c:v>17.089026493767545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Data!$D$137</c:f>
              <c:strCache>
                <c:ptCount val="1"/>
                <c:pt idx="0">
                  <c:v>Southville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Data!$V$137</c:f>
              <c:numCache>
                <c:ptCount val="1"/>
                <c:pt idx="0">
                  <c:v>5.397795154551595</c:v>
                </c:pt>
              </c:numCache>
            </c:numRef>
          </c:xVal>
          <c:yVal>
            <c:numRef>
              <c:f>Data!$AB$137</c:f>
              <c:numCache>
                <c:ptCount val="1"/>
                <c:pt idx="0">
                  <c:v>4.146256000630031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Data!$D$143</c:f>
              <c:strCache>
                <c:ptCount val="1"/>
                <c:pt idx="0">
                  <c:v>Fort Jackson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Data!$V$143</c:f>
              <c:numCache>
                <c:ptCount val="1"/>
                <c:pt idx="0">
                  <c:v>16.54038929847925</c:v>
                </c:pt>
              </c:numCache>
            </c:numRef>
          </c:xVal>
          <c:yVal>
            <c:numRef>
              <c:f>Data!$AB$143</c:f>
              <c:numCache>
                <c:ptCount val="1"/>
                <c:pt idx="0">
                  <c:v>11.721626639089045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Data!$D$150</c:f>
              <c:strCache>
                <c:ptCount val="1"/>
                <c:pt idx="0">
                  <c:v>Brasher Falls (SE)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Data!$V$150</c:f>
              <c:numCache>
                <c:ptCount val="1"/>
                <c:pt idx="0">
                  <c:v>369.6920701352639</c:v>
                </c:pt>
              </c:numCache>
            </c:numRef>
          </c:xVal>
          <c:yVal>
            <c:numRef>
              <c:f>Data!$AB$150</c:f>
              <c:numCache>
                <c:ptCount val="1"/>
                <c:pt idx="0">
                  <c:v>10.901439133833476</c:v>
                </c:pt>
              </c:numCache>
            </c:numRef>
          </c:yVal>
          <c:smooth val="0"/>
        </c:ser>
        <c:ser>
          <c:idx val="13"/>
          <c:order val="7"/>
          <c:tx>
            <c:strRef>
              <c:f>Data!$D$155</c:f>
              <c:strCache>
                <c:ptCount val="1"/>
                <c:pt idx="0">
                  <c:v>Brasher Falls (NW)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Data!$V$155</c:f>
              <c:numCache>
                <c:ptCount val="1"/>
                <c:pt idx="0">
                  <c:v>24.382313453920354</c:v>
                </c:pt>
              </c:numCache>
            </c:numRef>
          </c:xVal>
          <c:yVal>
            <c:numRef>
              <c:f>Data!$AB$155</c:f>
              <c:numCache>
                <c:ptCount val="1"/>
                <c:pt idx="0">
                  <c:v>16.992466827717188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Data!$D$160</c:f>
              <c:strCache>
                <c:ptCount val="1"/>
                <c:pt idx="0">
                  <c:v>Grantville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Data!$V$160</c:f>
              <c:numCache>
                <c:ptCount val="1"/>
                <c:pt idx="0">
                  <c:v>347.60472508189</c:v>
                </c:pt>
              </c:numCache>
            </c:numRef>
          </c:xVal>
          <c:yVal>
            <c:numRef>
              <c:f>Data!$AB$160</c:f>
              <c:numCache>
                <c:ptCount val="1"/>
                <c:pt idx="0">
                  <c:v>16.272214605337943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Data!$D$165</c:f>
              <c:strCache>
                <c:ptCount val="1"/>
                <c:pt idx="0">
                  <c:v>Black Pond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Data!$V$165</c:f>
              <c:numCache>
                <c:ptCount val="1"/>
                <c:pt idx="0">
                  <c:v>1894.2576482261852</c:v>
                </c:pt>
              </c:numCache>
            </c:numRef>
          </c:xVal>
          <c:yVal>
            <c:numRef>
              <c:f>Data!$AB$165</c:f>
              <c:numCache>
                <c:ptCount val="1"/>
                <c:pt idx="0">
                  <c:v>12.444361405970831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Data!$D$170</c:f>
              <c:strCache>
                <c:ptCount val="1"/>
                <c:pt idx="0">
                  <c:v>Lafayetteville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Data!$V$170</c:f>
              <c:numCache>
                <c:ptCount val="1"/>
                <c:pt idx="0">
                  <c:v>0.22154070237902573</c:v>
                </c:pt>
              </c:numCache>
            </c:numRef>
          </c:xVal>
          <c:yVal>
            <c:numRef>
              <c:f>Data!$AB$170</c:f>
              <c:numCache>
                <c:ptCount val="1"/>
                <c:pt idx="0">
                  <c:v>1.107294630885121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Data!$D$176</c:f>
              <c:strCache>
                <c:ptCount val="1"/>
                <c:pt idx="0">
                  <c:v>Stissing Mt.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Data!$V$176</c:f>
              <c:numCache>
                <c:ptCount val="1"/>
                <c:pt idx="0">
                  <c:v>3.8184589188078535</c:v>
                </c:pt>
              </c:numCache>
            </c:numRef>
          </c:xVal>
          <c:yVal>
            <c:numRef>
              <c:f>Data!$AB$176</c:f>
              <c:numCache>
                <c:ptCount val="1"/>
                <c:pt idx="0">
                  <c:v>5.217496156612201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Data!$D$182</c:f>
              <c:strCache>
                <c:ptCount val="1"/>
                <c:pt idx="0">
                  <c:v>Wassaic MUA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Data!$V$182</c:f>
              <c:numCache>
                <c:ptCount val="1"/>
                <c:pt idx="0">
                  <c:v>5.281806690759553</c:v>
                </c:pt>
              </c:numCache>
            </c:numRef>
          </c:xVal>
          <c:yVal>
            <c:numRef>
              <c:f>Data!$AB$182</c:f>
              <c:numCache>
                <c:ptCount val="1"/>
                <c:pt idx="0">
                  <c:v>2.3663887082527646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Data!$D$194</c:f>
              <c:strCache>
                <c:ptCount val="1"/>
                <c:pt idx="0">
                  <c:v>Five Points Rd. Site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Data!$V$194</c:f>
              <c:numCache>
                <c:ptCount val="1"/>
                <c:pt idx="0">
                  <c:v>1036.1016463354235</c:v>
                </c:pt>
              </c:numCache>
            </c:numRef>
          </c:xVal>
          <c:yVal>
            <c:numRef>
              <c:f>Data!$AB$194</c:f>
              <c:numCache>
                <c:ptCount val="1"/>
                <c:pt idx="0">
                  <c:v>15.273792965690358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Data!$D$211</c:f>
              <c:strCache>
                <c:ptCount val="1"/>
                <c:pt idx="0">
                  <c:v>Swift Hill Plot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Data!$V$211</c:f>
              <c:numCache>
                <c:ptCount val="1"/>
                <c:pt idx="0">
                  <c:v>1.0853815835677054</c:v>
                </c:pt>
              </c:numCache>
            </c:numRef>
          </c:xVal>
          <c:yVal>
            <c:numRef>
              <c:f>Data!$AB$211</c:f>
              <c:numCache>
                <c:ptCount val="1"/>
                <c:pt idx="0">
                  <c:v>0.9649638100786803</c:v>
                </c:pt>
              </c:numCache>
            </c:numRef>
          </c:yVal>
          <c:smooth val="0"/>
        </c:ser>
        <c:axId val="63451493"/>
        <c:axId val="34192526"/>
      </c:scatterChart>
      <c:valAx>
        <c:axId val="63451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Ca (umol/g soil)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192526"/>
        <c:crosses val="autoZero"/>
        <c:crossBetween val="midCat"/>
        <c:dispUnits/>
      </c:valAx>
      <c:valAx>
        <c:axId val="34192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 (umol/g soil)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451493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325"/>
          <c:y val="0.42825"/>
          <c:w val="0.541"/>
          <c:h val="0.395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cold HNO3 extract of C horizon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905"/>
          <c:w val="0.93625"/>
          <c:h val="0.82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Data!$D$112</c:f>
              <c:strCache>
                <c:ptCount val="1"/>
                <c:pt idx="0">
                  <c:v>Happy Valley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Data!$V$112</c:f>
              <c:numCache>
                <c:ptCount val="1"/>
                <c:pt idx="0">
                  <c:v>10.334997086125885</c:v>
                </c:pt>
              </c:numCache>
            </c:numRef>
          </c:xVal>
          <c:yVal>
            <c:numRef>
              <c:f>Data!$AB$112</c:f>
              <c:numCache>
                <c:ptCount val="1"/>
                <c:pt idx="0">
                  <c:v>9.48368334154449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Data!$D$118</c:f>
              <c:strCache>
                <c:ptCount val="1"/>
                <c:pt idx="0">
                  <c:v>Klondike SF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Data!$V$118</c:f>
              <c:numCache>
                <c:ptCount val="1"/>
                <c:pt idx="0">
                  <c:v>5.4169132844498495</c:v>
                </c:pt>
              </c:numCache>
            </c:numRef>
          </c:xVal>
          <c:yVal>
            <c:numRef>
              <c:f>Data!$AB$118</c:f>
              <c:numCache>
                <c:ptCount val="1"/>
                <c:pt idx="0">
                  <c:v>5.972043113185924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Data!$D$124</c:f>
              <c:strCache>
                <c:ptCount val="1"/>
                <c:pt idx="0">
                  <c:v>Black River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Data!$V$124</c:f>
              <c:numCache>
                <c:ptCount val="1"/>
                <c:pt idx="0">
                  <c:v>5.99876139076884</c:v>
                </c:pt>
              </c:numCache>
            </c:numRef>
          </c:xVal>
          <c:yVal>
            <c:numRef>
              <c:f>Data!$AB$124</c:f>
              <c:numCache>
                <c:ptCount val="1"/>
                <c:pt idx="0">
                  <c:v>4.360785102963304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Data!$D$132</c:f>
              <c:strCache>
                <c:ptCount val="1"/>
                <c:pt idx="0">
                  <c:v>Ferris Lake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Data!$V$132</c:f>
              <c:numCache>
                <c:ptCount val="1"/>
                <c:pt idx="0">
                  <c:v>24.836651654186387</c:v>
                </c:pt>
              </c:numCache>
            </c:numRef>
          </c:xVal>
          <c:yVal>
            <c:numRef>
              <c:f>Data!$AB$132</c:f>
              <c:numCache>
                <c:ptCount val="1"/>
                <c:pt idx="0">
                  <c:v>17.089026493767545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Data!$D$137</c:f>
              <c:strCache>
                <c:ptCount val="1"/>
                <c:pt idx="0">
                  <c:v>Southville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Data!$V$137</c:f>
              <c:numCache>
                <c:ptCount val="1"/>
                <c:pt idx="0">
                  <c:v>5.397795154551595</c:v>
                </c:pt>
              </c:numCache>
            </c:numRef>
          </c:xVal>
          <c:yVal>
            <c:numRef>
              <c:f>Data!$AB$137</c:f>
              <c:numCache>
                <c:ptCount val="1"/>
                <c:pt idx="0">
                  <c:v>4.146256000630031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Data!$D$143</c:f>
              <c:strCache>
                <c:ptCount val="1"/>
                <c:pt idx="0">
                  <c:v>Fort Jackson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Data!$V$143</c:f>
              <c:numCache>
                <c:ptCount val="1"/>
                <c:pt idx="0">
                  <c:v>16.54038929847925</c:v>
                </c:pt>
              </c:numCache>
            </c:numRef>
          </c:xVal>
          <c:yVal>
            <c:numRef>
              <c:f>Data!$AB$143</c:f>
              <c:numCache>
                <c:ptCount val="1"/>
                <c:pt idx="0">
                  <c:v>11.721626639089045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Data!$D$150</c:f>
              <c:strCache>
                <c:ptCount val="1"/>
                <c:pt idx="0">
                  <c:v>Brasher Falls (SE)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Data!$V$150</c:f>
              <c:numCache>
                <c:ptCount val="1"/>
                <c:pt idx="0">
                  <c:v>369.6920701352639</c:v>
                </c:pt>
              </c:numCache>
            </c:numRef>
          </c:xVal>
          <c:yVal>
            <c:numRef>
              <c:f>Data!$AB$150</c:f>
              <c:numCache>
                <c:ptCount val="1"/>
                <c:pt idx="0">
                  <c:v>10.901439133833476</c:v>
                </c:pt>
              </c:numCache>
            </c:numRef>
          </c:yVal>
          <c:smooth val="0"/>
        </c:ser>
        <c:ser>
          <c:idx val="13"/>
          <c:order val="7"/>
          <c:tx>
            <c:strRef>
              <c:f>Data!$D$155</c:f>
              <c:strCache>
                <c:ptCount val="1"/>
                <c:pt idx="0">
                  <c:v>Brasher Falls (NW)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Data!$V$155</c:f>
              <c:numCache>
                <c:ptCount val="1"/>
                <c:pt idx="0">
                  <c:v>24.382313453920354</c:v>
                </c:pt>
              </c:numCache>
            </c:numRef>
          </c:xVal>
          <c:yVal>
            <c:numRef>
              <c:f>Data!$AB$155</c:f>
              <c:numCache>
                <c:ptCount val="1"/>
                <c:pt idx="0">
                  <c:v>16.992466827717188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Data!$D$160</c:f>
              <c:strCache>
                <c:ptCount val="1"/>
                <c:pt idx="0">
                  <c:v>Grantville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Data!$V$160</c:f>
              <c:numCache>
                <c:ptCount val="1"/>
                <c:pt idx="0">
                  <c:v>347.60472508189</c:v>
                </c:pt>
              </c:numCache>
            </c:numRef>
          </c:xVal>
          <c:yVal>
            <c:numRef>
              <c:f>Data!$AB$160</c:f>
              <c:numCache>
                <c:ptCount val="1"/>
                <c:pt idx="0">
                  <c:v>16.272214605337943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Data!$D$165</c:f>
              <c:strCache>
                <c:ptCount val="1"/>
                <c:pt idx="0">
                  <c:v>Black Pond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Data!$V$165</c:f>
              <c:numCache>
                <c:ptCount val="1"/>
                <c:pt idx="0">
                  <c:v>1894.2576482261852</c:v>
                </c:pt>
              </c:numCache>
            </c:numRef>
          </c:xVal>
          <c:yVal>
            <c:numRef>
              <c:f>Data!$AB$165</c:f>
              <c:numCache>
                <c:ptCount val="1"/>
                <c:pt idx="0">
                  <c:v>12.444361405970831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Data!$D$170</c:f>
              <c:strCache>
                <c:ptCount val="1"/>
                <c:pt idx="0">
                  <c:v>Lafayetteville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Data!$V$170</c:f>
              <c:numCache>
                <c:ptCount val="1"/>
                <c:pt idx="0">
                  <c:v>0.22154070237902573</c:v>
                </c:pt>
              </c:numCache>
            </c:numRef>
          </c:xVal>
          <c:yVal>
            <c:numRef>
              <c:f>Data!$AB$170</c:f>
              <c:numCache>
                <c:ptCount val="1"/>
                <c:pt idx="0">
                  <c:v>1.107294630885121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Data!$D$176</c:f>
              <c:strCache>
                <c:ptCount val="1"/>
                <c:pt idx="0">
                  <c:v>Stissing Mt.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Data!$V$176</c:f>
              <c:numCache>
                <c:ptCount val="1"/>
                <c:pt idx="0">
                  <c:v>3.8184589188078535</c:v>
                </c:pt>
              </c:numCache>
            </c:numRef>
          </c:xVal>
          <c:yVal>
            <c:numRef>
              <c:f>Data!$AB$176</c:f>
              <c:numCache>
                <c:ptCount val="1"/>
                <c:pt idx="0">
                  <c:v>5.217496156612201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Data!$D$182</c:f>
              <c:strCache>
                <c:ptCount val="1"/>
                <c:pt idx="0">
                  <c:v>Wassaic MUA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Data!$V$182</c:f>
              <c:numCache>
                <c:ptCount val="1"/>
                <c:pt idx="0">
                  <c:v>5.281806690759553</c:v>
                </c:pt>
              </c:numCache>
            </c:numRef>
          </c:xVal>
          <c:yVal>
            <c:numRef>
              <c:f>Data!$AB$182</c:f>
              <c:numCache>
                <c:ptCount val="1"/>
                <c:pt idx="0">
                  <c:v>2.3663887082527646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Data!$D$194</c:f>
              <c:strCache>
                <c:ptCount val="1"/>
                <c:pt idx="0">
                  <c:v>Five Points Rd. Site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Data!$V$194</c:f>
              <c:numCache>
                <c:ptCount val="1"/>
                <c:pt idx="0">
                  <c:v>1036.1016463354235</c:v>
                </c:pt>
              </c:numCache>
            </c:numRef>
          </c:xVal>
          <c:yVal>
            <c:numRef>
              <c:f>Data!$AB$194</c:f>
              <c:numCache>
                <c:ptCount val="1"/>
                <c:pt idx="0">
                  <c:v>15.273792965690358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Data!$D$211</c:f>
              <c:strCache>
                <c:ptCount val="1"/>
                <c:pt idx="0">
                  <c:v>Swift Hill Plot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Data!$V$211</c:f>
              <c:numCache>
                <c:ptCount val="1"/>
                <c:pt idx="0">
                  <c:v>1.0853815835677054</c:v>
                </c:pt>
              </c:numCache>
            </c:numRef>
          </c:xVal>
          <c:yVal>
            <c:numRef>
              <c:f>Data!$AB$211</c:f>
              <c:numCache>
                <c:ptCount val="1"/>
                <c:pt idx="0">
                  <c:v>0.9649638100786803</c:v>
                </c:pt>
              </c:numCache>
            </c:numRef>
          </c:yVal>
          <c:smooth val="0"/>
        </c:ser>
        <c:ser>
          <c:idx val="15"/>
          <c:order val="15"/>
          <c:tx>
            <c:v>apatite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Plots!$A$27:$A$28</c:f>
              <c:numCache/>
            </c:numRef>
          </c:xVal>
          <c:yVal>
            <c:numRef>
              <c:f>Plots!$B$27:$B$28</c:f>
              <c:numCache/>
            </c:numRef>
          </c:yVal>
          <c:smooth val="0"/>
        </c:ser>
        <c:axId val="39297279"/>
        <c:axId val="18131192"/>
      </c:scatterChart>
      <c:valAx>
        <c:axId val="39297279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Ca (umol/g soil)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131192"/>
        <c:crosses val="autoZero"/>
        <c:crossBetween val="midCat"/>
        <c:dispUnits/>
      </c:valAx>
      <c:valAx>
        <c:axId val="18131192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 (umol/g soil)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297279"/>
        <c:crosses val="autoZero"/>
        <c:crossBetween val="midCat"/>
        <c:dispUnits/>
        <c:majorUnit val="5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</cdr:x>
      <cdr:y>0.347</cdr:y>
    </cdr:from>
    <cdr:to>
      <cdr:x>0.89425</cdr:x>
      <cdr:y>0.3985</cdr:y>
    </cdr:to>
    <cdr:sp>
      <cdr:nvSpPr>
        <cdr:cNvPr id="1" name="TextBox 1"/>
        <cdr:cNvSpPr txBox="1">
          <a:spLocks noChangeArrowheads="1"/>
        </cdr:cNvSpPr>
      </cdr:nvSpPr>
      <cdr:spPr>
        <a:xfrm>
          <a:off x="3724275" y="1343025"/>
          <a:ext cx="619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P:Ca=3:5</a:t>
          </a:r>
        </a:p>
      </cdr:txBody>
    </cdr:sp>
  </cdr:relSizeAnchor>
  <cdr:relSizeAnchor xmlns:cdr="http://schemas.openxmlformats.org/drawingml/2006/chartDrawing">
    <cdr:from>
      <cdr:x>0.68575</cdr:x>
      <cdr:y>0.39975</cdr:y>
    </cdr:from>
    <cdr:to>
      <cdr:x>0.793</cdr:x>
      <cdr:y>0.39975</cdr:y>
    </cdr:to>
    <cdr:sp>
      <cdr:nvSpPr>
        <cdr:cNvPr id="2" name="Line 2"/>
        <cdr:cNvSpPr>
          <a:spLocks/>
        </cdr:cNvSpPr>
      </cdr:nvSpPr>
      <cdr:spPr>
        <a:xfrm flipH="1">
          <a:off x="3333750" y="15430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590550</xdr:colOff>
      <xdr:row>23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48577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0</xdr:row>
      <xdr:rowOff>0</xdr:rowOff>
    </xdr:from>
    <xdr:to>
      <xdr:col>16</xdr:col>
      <xdr:colOff>9525</xdr:colOff>
      <xdr:row>23</xdr:row>
      <xdr:rowOff>152400</xdr:rowOff>
    </xdr:to>
    <xdr:graphicFrame>
      <xdr:nvGraphicFramePr>
        <xdr:cNvPr id="2" name="Chart 4"/>
        <xdr:cNvGraphicFramePr/>
      </xdr:nvGraphicFramePr>
      <xdr:xfrm>
        <a:off x="4895850" y="0"/>
        <a:ext cx="48672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C28"/>
  <sheetViews>
    <sheetView workbookViewId="0" topLeftCell="A1">
      <selection activeCell="L36" sqref="L36"/>
    </sheetView>
  </sheetViews>
  <sheetFormatPr defaultColWidth="9.140625" defaultRowHeight="12.75"/>
  <sheetData>
    <row r="25" ht="12.75">
      <c r="A25" t="s">
        <v>189</v>
      </c>
    </row>
    <row r="26" spans="1:3" ht="12.75">
      <c r="A26" t="s">
        <v>5</v>
      </c>
      <c r="B26" t="s">
        <v>11</v>
      </c>
      <c r="C26" t="s">
        <v>190</v>
      </c>
    </row>
    <row r="27" spans="1:2" ht="12.75">
      <c r="A27">
        <v>0</v>
      </c>
      <c r="B27">
        <v>0</v>
      </c>
    </row>
    <row r="28" spans="1:3" ht="12.75">
      <c r="A28">
        <v>30</v>
      </c>
      <c r="B28">
        <f>A28/5*3</f>
        <v>18</v>
      </c>
      <c r="C28">
        <f>A28/B28</f>
        <v>1.6666666666666667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7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8.28125" style="8" customWidth="1"/>
    <col min="2" max="2" width="7.140625" style="2" customWidth="1"/>
    <col min="3" max="3" width="9.8515625" style="2" customWidth="1"/>
    <col min="4" max="4" width="18.7109375" style="2" customWidth="1"/>
    <col min="5" max="5" width="11.00390625" style="8" customWidth="1"/>
    <col min="6" max="16384" width="8.28125" style="2" customWidth="1"/>
  </cols>
  <sheetData>
    <row r="1" spans="1:17" s="5" customFormat="1" ht="12.75">
      <c r="A1" s="5" t="s">
        <v>0</v>
      </c>
      <c r="B1" s="5" t="s">
        <v>143</v>
      </c>
      <c r="D1" s="5" t="s">
        <v>1</v>
      </c>
      <c r="E1" s="5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5" t="s">
        <v>9</v>
      </c>
      <c r="M1" s="5" t="s">
        <v>10</v>
      </c>
      <c r="N1" s="7" t="s">
        <v>11</v>
      </c>
      <c r="O1" s="7" t="s">
        <v>13</v>
      </c>
      <c r="P1" s="7" t="s">
        <v>14</v>
      </c>
      <c r="Q1" s="7" t="s">
        <v>15</v>
      </c>
    </row>
    <row r="2" spans="1:17" s="5" customFormat="1" ht="25.5">
      <c r="A2" s="32" t="s">
        <v>24</v>
      </c>
      <c r="B2" s="32" t="s">
        <v>144</v>
      </c>
      <c r="C2" s="5" t="s">
        <v>185</v>
      </c>
      <c r="D2" s="5" t="s">
        <v>25</v>
      </c>
      <c r="E2" s="5" t="s">
        <v>142</v>
      </c>
      <c r="F2" s="46" t="s">
        <v>193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2.75">
      <c r="A3" s="8" t="s">
        <v>39</v>
      </c>
      <c r="B3" s="13">
        <v>4</v>
      </c>
      <c r="C3" s="8" t="s">
        <v>27</v>
      </c>
      <c r="D3" s="14" t="s">
        <v>40</v>
      </c>
      <c r="E3" s="13" t="s">
        <v>41</v>
      </c>
      <c r="F3" s="20">
        <v>0.6760978720345073</v>
      </c>
      <c r="G3" s="20">
        <v>0.007347277359071918</v>
      </c>
      <c r="H3" s="52" t="s">
        <v>191</v>
      </c>
      <c r="I3" s="20">
        <v>0.7351521496951233</v>
      </c>
      <c r="J3" s="20">
        <v>0.19136249491152943</v>
      </c>
      <c r="K3" s="20">
        <v>0.13846060361717438</v>
      </c>
      <c r="L3" s="20">
        <v>0.0847888356331096</v>
      </c>
      <c r="M3" s="20">
        <v>0.5683620392410003</v>
      </c>
      <c r="N3" s="20">
        <v>0.10971039114490018</v>
      </c>
      <c r="O3" s="20">
        <v>0.48053844607773943</v>
      </c>
      <c r="P3" s="52" t="s">
        <v>191</v>
      </c>
      <c r="Q3" s="52" t="s">
        <v>191</v>
      </c>
    </row>
    <row r="4" spans="1:17" ht="12.75">
      <c r="A4" s="8" t="s">
        <v>42</v>
      </c>
      <c r="B4" s="13">
        <v>5</v>
      </c>
      <c r="C4" s="8" t="s">
        <v>27</v>
      </c>
      <c r="D4" s="14" t="s">
        <v>40</v>
      </c>
      <c r="E4" s="13" t="s">
        <v>43</v>
      </c>
      <c r="F4" s="20">
        <v>0.3921143931731199</v>
      </c>
      <c r="G4" s="20">
        <v>0.00482028875400453</v>
      </c>
      <c r="H4" s="52" t="s">
        <v>191</v>
      </c>
      <c r="I4" s="20">
        <v>0.2362749583046389</v>
      </c>
      <c r="J4" s="20">
        <v>0.14063765912553164</v>
      </c>
      <c r="K4" s="20">
        <v>0.016235892362326688</v>
      </c>
      <c r="L4" s="20">
        <v>0.0029945309808639955</v>
      </c>
      <c r="M4" s="20">
        <v>0.39595514186139574</v>
      </c>
      <c r="N4" s="52" t="s">
        <v>191</v>
      </c>
      <c r="O4" s="52" t="s">
        <v>191</v>
      </c>
      <c r="P4" s="52" t="s">
        <v>191</v>
      </c>
      <c r="Q4" s="52" t="s">
        <v>191</v>
      </c>
    </row>
    <row r="5" spans="1:17" ht="12.75">
      <c r="A5" s="8" t="s">
        <v>44</v>
      </c>
      <c r="B5" s="13">
        <v>6</v>
      </c>
      <c r="C5" s="8" t="s">
        <v>27</v>
      </c>
      <c r="D5" s="14" t="s">
        <v>40</v>
      </c>
      <c r="E5" s="13" t="s">
        <v>45</v>
      </c>
      <c r="F5" s="20">
        <v>8.897020456045237</v>
      </c>
      <c r="G5" s="20">
        <v>0.025365943290098704</v>
      </c>
      <c r="H5" s="20">
        <v>0.05264134310990386</v>
      </c>
      <c r="I5" s="20">
        <v>0.9075321537681408</v>
      </c>
      <c r="J5" s="20">
        <v>0.31099390174631764</v>
      </c>
      <c r="K5" s="20">
        <v>0.0069916158163599845</v>
      </c>
      <c r="L5" s="20">
        <v>0.003732153963888112</v>
      </c>
      <c r="M5" s="20">
        <v>0.577182485900389</v>
      </c>
      <c r="N5" s="52" t="s">
        <v>191</v>
      </c>
      <c r="O5" s="52" t="s">
        <v>191</v>
      </c>
      <c r="P5" s="22">
        <v>0.0008733532812205872</v>
      </c>
      <c r="Q5" s="52" t="s">
        <v>191</v>
      </c>
    </row>
    <row r="6" spans="1:17" ht="12.75">
      <c r="A6" s="8" t="s">
        <v>46</v>
      </c>
      <c r="B6" s="13">
        <v>7</v>
      </c>
      <c r="C6" s="8" t="s">
        <v>27</v>
      </c>
      <c r="D6" s="14" t="s">
        <v>40</v>
      </c>
      <c r="E6" s="13" t="s">
        <v>47</v>
      </c>
      <c r="F6" s="20">
        <v>0.09310352051498938</v>
      </c>
      <c r="G6" s="20">
        <v>0.0060834086992850285</v>
      </c>
      <c r="H6" s="20">
        <v>0.07757378787915237</v>
      </c>
      <c r="I6" s="20">
        <v>0.019591947032555016</v>
      </c>
      <c r="J6" s="20">
        <v>0.21708084523920293</v>
      </c>
      <c r="K6" s="52" t="s">
        <v>191</v>
      </c>
      <c r="L6" s="20">
        <v>0.0028653155705446144</v>
      </c>
      <c r="M6" s="20">
        <v>0.3145216058921583</v>
      </c>
      <c r="N6" s="52" t="s">
        <v>191</v>
      </c>
      <c r="O6" s="52" t="s">
        <v>191</v>
      </c>
      <c r="P6" s="22">
        <v>0.0002883209216928263</v>
      </c>
      <c r="Q6" s="52" t="s">
        <v>191</v>
      </c>
    </row>
    <row r="7" spans="1:17" ht="12.75">
      <c r="A7" s="8" t="s">
        <v>48</v>
      </c>
      <c r="B7" s="13">
        <v>8</v>
      </c>
      <c r="C7" s="8" t="s">
        <v>27</v>
      </c>
      <c r="D7" s="14" t="s">
        <v>40</v>
      </c>
      <c r="E7" s="13" t="s">
        <v>49</v>
      </c>
      <c r="F7" s="20">
        <v>6.001374770549548</v>
      </c>
      <c r="G7" s="20">
        <v>0.08175148529002316</v>
      </c>
      <c r="H7" s="20">
        <v>3.2411136254059714</v>
      </c>
      <c r="I7" s="20">
        <v>0.17388291011368348</v>
      </c>
      <c r="J7" s="20">
        <v>1.0690448298532609</v>
      </c>
      <c r="K7" s="20">
        <v>0.7557829861165175</v>
      </c>
      <c r="L7" s="20">
        <v>0.017198266730175427</v>
      </c>
      <c r="M7" s="20">
        <v>1.1484427795462968</v>
      </c>
      <c r="N7" s="20">
        <v>0.35994919480321325</v>
      </c>
      <c r="O7" s="52" t="s">
        <v>191</v>
      </c>
      <c r="P7" s="22">
        <v>0.03336220342153195</v>
      </c>
      <c r="Q7" s="52" t="s">
        <v>191</v>
      </c>
    </row>
    <row r="8" spans="1:17" ht="12.75">
      <c r="A8" s="8" t="s">
        <v>50</v>
      </c>
      <c r="B8" s="13">
        <v>9</v>
      </c>
      <c r="C8" s="8" t="s">
        <v>27</v>
      </c>
      <c r="D8" s="14" t="s">
        <v>40</v>
      </c>
      <c r="E8" s="13" t="s">
        <v>51</v>
      </c>
      <c r="F8" s="20">
        <v>22.858598103619677</v>
      </c>
      <c r="G8" s="20">
        <v>0.23718844488595972</v>
      </c>
      <c r="H8" s="20">
        <v>3.1875242455320176</v>
      </c>
      <c r="I8" s="20">
        <v>0.69308714576855</v>
      </c>
      <c r="J8" s="20">
        <v>4.387797453543291</v>
      </c>
      <c r="K8" s="20">
        <v>3.8646562980046726</v>
      </c>
      <c r="L8" s="20">
        <v>0.07970245049728172</v>
      </c>
      <c r="M8" s="20">
        <v>2.747692118119445</v>
      </c>
      <c r="N8" s="20">
        <v>1.2718199606060605</v>
      </c>
      <c r="O8" s="52" t="s">
        <v>191</v>
      </c>
      <c r="P8" s="22">
        <v>0.031683245235269664</v>
      </c>
      <c r="Q8" s="52" t="s">
        <v>191</v>
      </c>
    </row>
    <row r="9" spans="1:17" ht="12.75">
      <c r="A9" s="8" t="s">
        <v>52</v>
      </c>
      <c r="B9" s="13">
        <v>15</v>
      </c>
      <c r="C9" s="8" t="s">
        <v>27</v>
      </c>
      <c r="D9" s="14" t="s">
        <v>53</v>
      </c>
      <c r="E9" s="13" t="s">
        <v>54</v>
      </c>
      <c r="F9" s="20">
        <v>0.1717224520347704</v>
      </c>
      <c r="G9" s="20">
        <v>0.007989565738623201</v>
      </c>
      <c r="H9" s="52" t="s">
        <v>191</v>
      </c>
      <c r="I9" s="52" t="s">
        <v>191</v>
      </c>
      <c r="J9" s="20">
        <v>0.1686870346145378</v>
      </c>
      <c r="K9" s="52" t="s">
        <v>191</v>
      </c>
      <c r="L9" s="20">
        <v>0.004868443522311782</v>
      </c>
      <c r="M9" s="20">
        <v>0.2808510804751597</v>
      </c>
      <c r="N9" s="52" t="s">
        <v>191</v>
      </c>
      <c r="O9" s="52" t="s">
        <v>191</v>
      </c>
      <c r="P9" s="52" t="s">
        <v>191</v>
      </c>
      <c r="Q9" s="52" t="s">
        <v>191</v>
      </c>
    </row>
    <row r="10" spans="1:17" ht="12.75">
      <c r="A10" s="8" t="s">
        <v>55</v>
      </c>
      <c r="B10" s="13">
        <v>16</v>
      </c>
      <c r="C10" s="8" t="s">
        <v>27</v>
      </c>
      <c r="D10" s="14" t="s">
        <v>53</v>
      </c>
      <c r="E10" s="13" t="s">
        <v>56</v>
      </c>
      <c r="F10" s="20">
        <v>0.25700053878116996</v>
      </c>
      <c r="G10" s="20">
        <v>0.010096581691773961</v>
      </c>
      <c r="H10" s="52" t="s">
        <v>191</v>
      </c>
      <c r="I10" s="20">
        <v>0.0629492428015002</v>
      </c>
      <c r="J10" s="20">
        <v>0.2068943483181081</v>
      </c>
      <c r="K10" s="52" t="s">
        <v>191</v>
      </c>
      <c r="L10" s="20">
        <v>0.012784380850477416</v>
      </c>
      <c r="M10" s="20">
        <v>0.4950586838661816</v>
      </c>
      <c r="N10" s="52" t="s">
        <v>191</v>
      </c>
      <c r="O10" s="52" t="s">
        <v>191</v>
      </c>
      <c r="P10" s="52" t="s">
        <v>191</v>
      </c>
      <c r="Q10" s="52" t="s">
        <v>191</v>
      </c>
    </row>
    <row r="11" spans="1:17" ht="12.75">
      <c r="A11" s="8" t="s">
        <v>57</v>
      </c>
      <c r="B11" s="13">
        <v>17</v>
      </c>
      <c r="C11" s="8" t="s">
        <v>27</v>
      </c>
      <c r="D11" s="14" t="s">
        <v>53</v>
      </c>
      <c r="E11" s="13" t="s">
        <v>58</v>
      </c>
      <c r="F11" s="20">
        <v>12.573764280599246</v>
      </c>
      <c r="G11" s="20">
        <v>0.030433190150752753</v>
      </c>
      <c r="H11" s="20">
        <v>0.13926001041146413</v>
      </c>
      <c r="I11" s="20">
        <v>0.39604304830019604</v>
      </c>
      <c r="J11" s="20">
        <v>0.4743059165345338</v>
      </c>
      <c r="K11" s="20">
        <v>0.07139121915817329</v>
      </c>
      <c r="L11" s="20">
        <v>0.02008155528868471</v>
      </c>
      <c r="M11" s="20">
        <v>1.2142096700339862</v>
      </c>
      <c r="N11" s="52" t="s">
        <v>191</v>
      </c>
      <c r="O11" s="20">
        <v>0.10427839117045191</v>
      </c>
      <c r="P11" s="22">
        <v>0.0016844548369101043</v>
      </c>
      <c r="Q11" s="52" t="s">
        <v>191</v>
      </c>
    </row>
    <row r="12" spans="1:17" ht="12.75">
      <c r="A12" s="8" t="s">
        <v>59</v>
      </c>
      <c r="B12" s="13">
        <v>18</v>
      </c>
      <c r="C12" s="8" t="s">
        <v>27</v>
      </c>
      <c r="D12" s="14" t="s">
        <v>53</v>
      </c>
      <c r="E12" s="13" t="s">
        <v>60</v>
      </c>
      <c r="F12" s="20">
        <v>24.820688329872944</v>
      </c>
      <c r="G12" s="20">
        <v>0.05430962160620403</v>
      </c>
      <c r="H12" s="20">
        <v>0.48936338638922167</v>
      </c>
      <c r="I12" s="20">
        <v>2.0388181728651493</v>
      </c>
      <c r="J12" s="20">
        <v>0.8297098132219304</v>
      </c>
      <c r="K12" s="20">
        <v>0.3249953730592471</v>
      </c>
      <c r="L12" s="20">
        <v>0.06657080709163056</v>
      </c>
      <c r="M12" s="20">
        <v>2.7382856365461676</v>
      </c>
      <c r="N12" s="52" t="s">
        <v>191</v>
      </c>
      <c r="O12" s="20">
        <v>0.34592882779316725</v>
      </c>
      <c r="P12" s="22">
        <v>0.006818413004839077</v>
      </c>
      <c r="Q12" s="52" t="s">
        <v>191</v>
      </c>
    </row>
    <row r="13" spans="1:17" ht="12.75">
      <c r="A13" s="8" t="s">
        <v>61</v>
      </c>
      <c r="B13" s="13">
        <v>19</v>
      </c>
      <c r="C13" s="8" t="s">
        <v>27</v>
      </c>
      <c r="D13" s="14" t="s">
        <v>53</v>
      </c>
      <c r="E13" s="13" t="s">
        <v>49</v>
      </c>
      <c r="F13" s="20">
        <v>11.891738187515307</v>
      </c>
      <c r="G13" s="20">
        <v>0.03824465926008938</v>
      </c>
      <c r="H13" s="20">
        <v>0.6270736176104901</v>
      </c>
      <c r="I13" s="20">
        <v>0.6722779893146981</v>
      </c>
      <c r="J13" s="20">
        <v>0.6239895107256432</v>
      </c>
      <c r="K13" s="20">
        <v>0.1578476214113442</v>
      </c>
      <c r="L13" s="20">
        <v>0.01593346344681258</v>
      </c>
      <c r="M13" s="20">
        <v>0.8357271924488535</v>
      </c>
      <c r="N13" s="52" t="s">
        <v>191</v>
      </c>
      <c r="O13" s="52" t="s">
        <v>191</v>
      </c>
      <c r="P13" s="22">
        <v>0.00586292327713958</v>
      </c>
      <c r="Q13" s="52" t="s">
        <v>191</v>
      </c>
    </row>
    <row r="14" spans="1:17" ht="12.75">
      <c r="A14" s="8" t="s">
        <v>62</v>
      </c>
      <c r="B14" s="13">
        <v>20</v>
      </c>
      <c r="C14" s="8" t="s">
        <v>27</v>
      </c>
      <c r="D14" s="14" t="s">
        <v>53</v>
      </c>
      <c r="E14" s="13" t="s">
        <v>51</v>
      </c>
      <c r="F14" s="20">
        <v>19.70755954771037</v>
      </c>
      <c r="G14" s="20">
        <v>0.24975147951700263</v>
      </c>
      <c r="H14" s="20">
        <v>10.191266835149497</v>
      </c>
      <c r="I14" s="20">
        <v>1.526344655335864</v>
      </c>
      <c r="J14" s="20">
        <v>5.167535174790568</v>
      </c>
      <c r="K14" s="20">
        <v>1.8863462640693789</v>
      </c>
      <c r="L14" s="20">
        <v>0.13869758519505215</v>
      </c>
      <c r="M14" s="20">
        <v>2.7126792856791537</v>
      </c>
      <c r="N14" s="20">
        <v>1.0789737225101874</v>
      </c>
      <c r="O14" s="52" t="s">
        <v>191</v>
      </c>
      <c r="P14" s="22">
        <v>0.07107091767097018</v>
      </c>
      <c r="Q14" s="52" t="s">
        <v>191</v>
      </c>
    </row>
    <row r="15" spans="1:17" ht="12.75">
      <c r="A15" s="8" t="s">
        <v>63</v>
      </c>
      <c r="B15" s="13">
        <v>25</v>
      </c>
      <c r="C15" s="8" t="s">
        <v>27</v>
      </c>
      <c r="D15" s="14" t="s">
        <v>64</v>
      </c>
      <c r="E15" s="13" t="s">
        <v>41</v>
      </c>
      <c r="F15" s="20">
        <v>0.6729178555353879</v>
      </c>
      <c r="G15" s="20">
        <v>0.01583028138307329</v>
      </c>
      <c r="H15" s="20">
        <v>0.016093262341307524</v>
      </c>
      <c r="I15" s="20">
        <v>0.0903788291140804</v>
      </c>
      <c r="J15" s="20">
        <v>0.17580462951436698</v>
      </c>
      <c r="K15" s="52" t="s">
        <v>191</v>
      </c>
      <c r="L15" s="20">
        <v>0.006599859196114328</v>
      </c>
      <c r="M15" s="20">
        <v>0.28141516095791663</v>
      </c>
      <c r="N15" s="52" t="s">
        <v>191</v>
      </c>
      <c r="O15" s="52" t="s">
        <v>191</v>
      </c>
      <c r="P15" s="52" t="s">
        <v>191</v>
      </c>
      <c r="Q15" s="52" t="s">
        <v>191</v>
      </c>
    </row>
    <row r="16" spans="1:17" ht="12.75">
      <c r="A16" s="8" t="s">
        <v>65</v>
      </c>
      <c r="B16" s="13">
        <v>26</v>
      </c>
      <c r="C16" s="8" t="s">
        <v>27</v>
      </c>
      <c r="D16" s="14" t="s">
        <v>64</v>
      </c>
      <c r="E16" s="13" t="s">
        <v>66</v>
      </c>
      <c r="F16" s="20">
        <v>1.2944019563040354</v>
      </c>
      <c r="G16" s="20">
        <v>0.01262320862182669</v>
      </c>
      <c r="H16" s="52" t="s">
        <v>191</v>
      </c>
      <c r="I16" s="20">
        <v>0.10678856011685278</v>
      </c>
      <c r="J16" s="20">
        <v>0.20263397964049015</v>
      </c>
      <c r="K16" s="52" t="s">
        <v>191</v>
      </c>
      <c r="L16" s="20">
        <v>0.005287995552105592</v>
      </c>
      <c r="M16" s="20">
        <v>0.35750883431811</v>
      </c>
      <c r="N16" s="52" t="s">
        <v>191</v>
      </c>
      <c r="O16" s="20">
        <v>0.05453286932336906</v>
      </c>
      <c r="P16" s="52" t="s">
        <v>191</v>
      </c>
      <c r="Q16" s="52" t="s">
        <v>191</v>
      </c>
    </row>
    <row r="17" spans="1:17" ht="12.75">
      <c r="A17" s="8" t="s">
        <v>67</v>
      </c>
      <c r="B17" s="13">
        <v>27</v>
      </c>
      <c r="C17" s="8" t="s">
        <v>27</v>
      </c>
      <c r="D17" s="14" t="s">
        <v>64</v>
      </c>
      <c r="E17" s="13" t="s">
        <v>68</v>
      </c>
      <c r="F17" s="20">
        <v>0.24789934459967083</v>
      </c>
      <c r="G17" s="20">
        <v>0.011976214703173099</v>
      </c>
      <c r="H17" s="52" t="s">
        <v>191</v>
      </c>
      <c r="I17" s="20">
        <v>0.0230094801028011</v>
      </c>
      <c r="J17" s="20">
        <v>0.23584849623284349</v>
      </c>
      <c r="K17" s="52" t="s">
        <v>191</v>
      </c>
      <c r="L17" s="20">
        <v>0.0049972459874700614</v>
      </c>
      <c r="M17" s="20">
        <v>0.4500590720407767</v>
      </c>
      <c r="N17" s="52" t="s">
        <v>191</v>
      </c>
      <c r="O17" s="52" t="s">
        <v>191</v>
      </c>
      <c r="P17" s="52" t="s">
        <v>191</v>
      </c>
      <c r="Q17" s="52" t="s">
        <v>191</v>
      </c>
    </row>
    <row r="18" spans="1:17" ht="12.75">
      <c r="A18" s="8" t="s">
        <v>69</v>
      </c>
      <c r="B18" s="13">
        <v>28</v>
      </c>
      <c r="C18" s="8" t="s">
        <v>27</v>
      </c>
      <c r="D18" s="14" t="s">
        <v>64</v>
      </c>
      <c r="E18" s="13" t="s">
        <v>70</v>
      </c>
      <c r="F18" s="20">
        <v>0.3026509059874918</v>
      </c>
      <c r="G18" s="20">
        <v>0.010433342597662588</v>
      </c>
      <c r="H18" s="52" t="s">
        <v>191</v>
      </c>
      <c r="I18" s="20">
        <v>0.029645454343957725</v>
      </c>
      <c r="J18" s="20">
        <v>0.5682014249484721</v>
      </c>
      <c r="K18" s="52" t="s">
        <v>191</v>
      </c>
      <c r="L18" s="20">
        <v>0.0017217418593642396</v>
      </c>
      <c r="M18" s="20">
        <v>0.4171796305407249</v>
      </c>
      <c r="N18" s="52" t="s">
        <v>191</v>
      </c>
      <c r="O18" s="52" t="s">
        <v>191</v>
      </c>
      <c r="P18" s="52" t="s">
        <v>191</v>
      </c>
      <c r="Q18" s="52" t="s">
        <v>191</v>
      </c>
    </row>
    <row r="19" spans="1:17" ht="12.75">
      <c r="A19" s="8" t="s">
        <v>71</v>
      </c>
      <c r="B19" s="13">
        <v>29</v>
      </c>
      <c r="C19" s="8" t="s">
        <v>27</v>
      </c>
      <c r="D19" s="14" t="s">
        <v>64</v>
      </c>
      <c r="E19" s="13" t="s">
        <v>60</v>
      </c>
      <c r="F19" s="20">
        <v>1.7846300282899528</v>
      </c>
      <c r="G19" s="20">
        <v>0.032711060972788836</v>
      </c>
      <c r="H19" s="20">
        <v>0.20280640988922158</v>
      </c>
      <c r="I19" s="20">
        <v>0.2096977451613511</v>
      </c>
      <c r="J19" s="20">
        <v>0.7188610150258302</v>
      </c>
      <c r="K19" s="20">
        <v>0.06547082524579144</v>
      </c>
      <c r="L19" s="20">
        <v>0.012620063325221864</v>
      </c>
      <c r="M19" s="20">
        <v>1.4765354066381042</v>
      </c>
      <c r="N19" s="52" t="s">
        <v>191</v>
      </c>
      <c r="O19" s="20">
        <v>0.32873757461280917</v>
      </c>
      <c r="P19" s="22">
        <v>0.002190066304565404</v>
      </c>
      <c r="Q19" s="52" t="s">
        <v>191</v>
      </c>
    </row>
    <row r="20" spans="1:17" ht="12.75">
      <c r="A20" s="8" t="s">
        <v>72</v>
      </c>
      <c r="B20" s="13">
        <v>30</v>
      </c>
      <c r="C20" s="8" t="s">
        <v>27</v>
      </c>
      <c r="D20" s="14" t="s">
        <v>64</v>
      </c>
      <c r="E20" s="13" t="s">
        <v>49</v>
      </c>
      <c r="F20" s="20">
        <v>6.229195802769709</v>
      </c>
      <c r="G20" s="20">
        <v>0.0483482114308382</v>
      </c>
      <c r="H20" s="20">
        <v>0.48497041888556114</v>
      </c>
      <c r="I20" s="20">
        <v>1.6594385094764772</v>
      </c>
      <c r="J20" s="20">
        <v>0.6678251520602616</v>
      </c>
      <c r="K20" s="20">
        <v>0.20281916910251163</v>
      </c>
      <c r="L20" s="20">
        <v>0.012123071866025925</v>
      </c>
      <c r="M20" s="20">
        <v>0.7164733295376916</v>
      </c>
      <c r="N20" s="52" t="s">
        <v>191</v>
      </c>
      <c r="O20" s="52" t="s">
        <v>191</v>
      </c>
      <c r="P20" s="22">
        <v>0.005144254057248008</v>
      </c>
      <c r="Q20" s="52" t="s">
        <v>191</v>
      </c>
    </row>
    <row r="21" spans="1:17" ht="12.75">
      <c r="A21" s="8" t="s">
        <v>73</v>
      </c>
      <c r="B21" s="13">
        <v>31</v>
      </c>
      <c r="C21" s="8" t="s">
        <v>27</v>
      </c>
      <c r="D21" s="14" t="s">
        <v>64</v>
      </c>
      <c r="E21" s="13" t="s">
        <v>51</v>
      </c>
      <c r="F21" s="20">
        <v>0.07249112488126114</v>
      </c>
      <c r="G21" s="20">
        <v>0.019064204744373554</v>
      </c>
      <c r="H21" s="20">
        <v>0.4750230290863408</v>
      </c>
      <c r="I21" s="20">
        <v>0.015020894876495865</v>
      </c>
      <c r="J21" s="20">
        <v>0.43271035634099797</v>
      </c>
      <c r="K21" s="20">
        <v>0.061821840901878186</v>
      </c>
      <c r="L21" s="20">
        <v>0.0019284139137357452</v>
      </c>
      <c r="M21" s="20">
        <v>0.33825760397537297</v>
      </c>
      <c r="N21" s="52" t="s">
        <v>191</v>
      </c>
      <c r="O21" s="52" t="s">
        <v>191</v>
      </c>
      <c r="P21" s="22">
        <v>0.0029934527868935605</v>
      </c>
      <c r="Q21" s="52" t="s">
        <v>191</v>
      </c>
    </row>
    <row r="22" spans="1:17" ht="12.75">
      <c r="A22" s="8" t="s">
        <v>74</v>
      </c>
      <c r="B22" s="13">
        <v>35</v>
      </c>
      <c r="C22" s="8" t="s">
        <v>27</v>
      </c>
      <c r="D22" s="14" t="s">
        <v>75</v>
      </c>
      <c r="E22" s="13" t="s">
        <v>76</v>
      </c>
      <c r="F22" s="20">
        <v>0.4879443491450789</v>
      </c>
      <c r="G22" s="20">
        <v>0.017667299642545917</v>
      </c>
      <c r="H22" s="20">
        <v>0.1311801504210388</v>
      </c>
      <c r="I22" s="20">
        <v>0.2197417191593278</v>
      </c>
      <c r="J22" s="20">
        <v>0.2738439960118402</v>
      </c>
      <c r="K22" s="52" t="s">
        <v>191</v>
      </c>
      <c r="L22" s="20">
        <v>0.007797435949150499</v>
      </c>
      <c r="M22" s="20">
        <v>0.6034589021119309</v>
      </c>
      <c r="N22" s="52" t="s">
        <v>191</v>
      </c>
      <c r="O22" s="52" t="s">
        <v>191</v>
      </c>
      <c r="P22" s="22">
        <v>0.00016877301983135167</v>
      </c>
      <c r="Q22" s="52" t="s">
        <v>191</v>
      </c>
    </row>
    <row r="23" spans="1:17" ht="12.75">
      <c r="A23" s="8" t="s">
        <v>77</v>
      </c>
      <c r="B23" s="13">
        <v>36</v>
      </c>
      <c r="C23" s="8" t="s">
        <v>27</v>
      </c>
      <c r="D23" s="14" t="s">
        <v>75</v>
      </c>
      <c r="E23" s="13" t="s">
        <v>78</v>
      </c>
      <c r="F23" s="20">
        <v>0.2776649950050691</v>
      </c>
      <c r="G23" s="20">
        <v>0.0182937621804047</v>
      </c>
      <c r="H23" s="20">
        <v>0.10814651437829484</v>
      </c>
      <c r="I23" s="20">
        <v>0.11684767530223347</v>
      </c>
      <c r="J23" s="20">
        <v>0.3445714343273339</v>
      </c>
      <c r="K23" s="52" t="s">
        <v>191</v>
      </c>
      <c r="L23" s="20">
        <v>0.006654832845553341</v>
      </c>
      <c r="M23" s="20">
        <v>0.6036299890065632</v>
      </c>
      <c r="N23" s="52" t="s">
        <v>191</v>
      </c>
      <c r="O23" s="52" t="s">
        <v>191</v>
      </c>
      <c r="P23" s="22">
        <v>0.00019090227925709635</v>
      </c>
      <c r="Q23" s="52" t="s">
        <v>191</v>
      </c>
    </row>
    <row r="24" spans="1:17" ht="12.75">
      <c r="A24" s="8" t="s">
        <v>79</v>
      </c>
      <c r="B24" s="13">
        <v>37</v>
      </c>
      <c r="C24" s="8" t="s">
        <v>27</v>
      </c>
      <c r="D24" s="14" t="s">
        <v>75</v>
      </c>
      <c r="E24" s="13" t="s">
        <v>80</v>
      </c>
      <c r="F24" s="20">
        <v>0.032894761574205074</v>
      </c>
      <c r="G24" s="20">
        <v>0.01799500961554383</v>
      </c>
      <c r="H24" s="20">
        <v>0.5956122677578454</v>
      </c>
      <c r="I24" s="52" t="s">
        <v>191</v>
      </c>
      <c r="J24" s="20">
        <v>0.514308587215983</v>
      </c>
      <c r="K24" s="20">
        <v>0.03406117221164228</v>
      </c>
      <c r="L24" s="20">
        <v>0.0038942341391917557</v>
      </c>
      <c r="M24" s="20">
        <v>0.7457500420997072</v>
      </c>
      <c r="N24" s="52" t="s">
        <v>191</v>
      </c>
      <c r="O24" s="52" t="s">
        <v>191</v>
      </c>
      <c r="P24" s="22">
        <v>0.0015866351571432308</v>
      </c>
      <c r="Q24" s="52" t="s">
        <v>191</v>
      </c>
    </row>
    <row r="25" spans="1:17" ht="12.75">
      <c r="A25" s="8" t="s">
        <v>81</v>
      </c>
      <c r="B25" s="13">
        <v>38</v>
      </c>
      <c r="C25" s="8" t="s">
        <v>27</v>
      </c>
      <c r="D25" s="14" t="s">
        <v>75</v>
      </c>
      <c r="E25" s="13" t="s">
        <v>60</v>
      </c>
      <c r="F25" s="20">
        <v>0.13650374297042656</v>
      </c>
      <c r="G25" s="20">
        <v>0.024970111217072287</v>
      </c>
      <c r="H25" s="20">
        <v>1.3721718470102586</v>
      </c>
      <c r="I25" s="52" t="s">
        <v>191</v>
      </c>
      <c r="J25" s="20">
        <v>0.7193561771240113</v>
      </c>
      <c r="K25" s="20">
        <v>0.28686381465891575</v>
      </c>
      <c r="L25" s="20">
        <v>0.03545800208759449</v>
      </c>
      <c r="M25" s="20">
        <v>0.9715930549580966</v>
      </c>
      <c r="N25" s="52" t="s">
        <v>191</v>
      </c>
      <c r="O25" s="52" t="s">
        <v>191</v>
      </c>
      <c r="P25" s="22">
        <v>0.003259053212269858</v>
      </c>
      <c r="Q25" s="52" t="s">
        <v>191</v>
      </c>
    </row>
    <row r="26" spans="1:17" ht="12.75">
      <c r="A26" s="8" t="s">
        <v>82</v>
      </c>
      <c r="B26" s="13">
        <v>39</v>
      </c>
      <c r="C26" s="8" t="s">
        <v>27</v>
      </c>
      <c r="D26" s="14" t="s">
        <v>75</v>
      </c>
      <c r="E26" s="13" t="s">
        <v>49</v>
      </c>
      <c r="F26" s="20">
        <v>0.2637914442789285</v>
      </c>
      <c r="G26" s="20">
        <v>0.03733063595072858</v>
      </c>
      <c r="H26" s="20">
        <v>2.5991761312407884</v>
      </c>
      <c r="I26" s="20">
        <v>0.06048797497034481</v>
      </c>
      <c r="J26" s="20">
        <v>1.5144817939250184</v>
      </c>
      <c r="K26" s="20">
        <v>0.7786691583811165</v>
      </c>
      <c r="L26" s="20">
        <v>0.10225843604739775</v>
      </c>
      <c r="M26" s="20">
        <v>1.5198211894411864</v>
      </c>
      <c r="N26" s="52" t="s">
        <v>191</v>
      </c>
      <c r="O26" s="52" t="s">
        <v>191</v>
      </c>
      <c r="P26" s="22">
        <v>0.006793320329345507</v>
      </c>
      <c r="Q26" s="52" t="s">
        <v>191</v>
      </c>
    </row>
    <row r="27" spans="1:17" ht="12.75">
      <c r="A27" s="8" t="s">
        <v>83</v>
      </c>
      <c r="B27" s="13">
        <v>40</v>
      </c>
      <c r="C27" s="8" t="s">
        <v>27</v>
      </c>
      <c r="D27" s="14" t="s">
        <v>75</v>
      </c>
      <c r="E27" s="13" t="s">
        <v>51</v>
      </c>
      <c r="F27" s="20">
        <v>0.22464908269637637</v>
      </c>
      <c r="G27" s="20">
        <v>0.052493664400487916</v>
      </c>
      <c r="H27" s="20">
        <v>5.540818199603369</v>
      </c>
      <c r="I27" s="20">
        <v>0.16163310323743435</v>
      </c>
      <c r="J27" s="20">
        <v>1.640373365420885</v>
      </c>
      <c r="K27" s="20">
        <v>1.2544229420734512</v>
      </c>
      <c r="L27" s="20">
        <v>0.09858448341586144</v>
      </c>
      <c r="M27" s="20">
        <v>0.9513851690745229</v>
      </c>
      <c r="N27" s="52" t="s">
        <v>191</v>
      </c>
      <c r="O27" s="52" t="s">
        <v>191</v>
      </c>
      <c r="P27" s="22">
        <v>0.01598514279584783</v>
      </c>
      <c r="Q27" s="52" t="s">
        <v>191</v>
      </c>
    </row>
    <row r="28" spans="1:17" ht="12.75">
      <c r="A28" s="8" t="s">
        <v>84</v>
      </c>
      <c r="B28" s="13">
        <v>46</v>
      </c>
      <c r="C28" s="8" t="s">
        <v>27</v>
      </c>
      <c r="D28" s="14" t="s">
        <v>85</v>
      </c>
      <c r="E28" s="13" t="s">
        <v>86</v>
      </c>
      <c r="F28" s="20">
        <v>0.04910608588928145</v>
      </c>
      <c r="G28" s="20">
        <v>0.02069979578744642</v>
      </c>
      <c r="H28" s="20">
        <v>0.06939014631442815</v>
      </c>
      <c r="I28" s="52" t="s">
        <v>191</v>
      </c>
      <c r="J28" s="20">
        <v>0.16217978636021116</v>
      </c>
      <c r="K28" s="52" t="s">
        <v>191</v>
      </c>
      <c r="L28" s="20">
        <v>0.0020471552514088644</v>
      </c>
      <c r="M28" s="20">
        <v>0.21440684420434827</v>
      </c>
      <c r="N28" s="52" t="s">
        <v>191</v>
      </c>
      <c r="O28" s="52" t="s">
        <v>191</v>
      </c>
      <c r="P28" s="52" t="s">
        <v>191</v>
      </c>
      <c r="Q28" s="52" t="s">
        <v>191</v>
      </c>
    </row>
    <row r="29" spans="1:17" ht="12.75">
      <c r="A29" s="8" t="s">
        <v>87</v>
      </c>
      <c r="B29" s="13">
        <v>47</v>
      </c>
      <c r="C29" s="8" t="s">
        <v>27</v>
      </c>
      <c r="D29" s="14" t="s">
        <v>85</v>
      </c>
      <c r="E29" s="13" t="s">
        <v>88</v>
      </c>
      <c r="F29" s="20">
        <v>0.048755700515556506</v>
      </c>
      <c r="G29" s="20">
        <v>0.015743051641203383</v>
      </c>
      <c r="H29" s="20">
        <v>0.28466199596486974</v>
      </c>
      <c r="I29" s="52" t="s">
        <v>191</v>
      </c>
      <c r="J29" s="20">
        <v>0.19168372180364918</v>
      </c>
      <c r="K29" s="52" t="s">
        <v>191</v>
      </c>
      <c r="L29" s="20">
        <v>0.001436714715157277</v>
      </c>
      <c r="M29" s="20">
        <v>0.18826595563334617</v>
      </c>
      <c r="N29" s="52" t="s">
        <v>191</v>
      </c>
      <c r="O29" s="52" t="s">
        <v>191</v>
      </c>
      <c r="P29" s="22">
        <v>0.0008539638305336621</v>
      </c>
      <c r="Q29" s="52" t="s">
        <v>191</v>
      </c>
    </row>
    <row r="30" spans="1:17" ht="12.75">
      <c r="A30" s="8" t="s">
        <v>89</v>
      </c>
      <c r="B30" s="13">
        <v>48</v>
      </c>
      <c r="C30" s="8" t="s">
        <v>27</v>
      </c>
      <c r="D30" s="14" t="s">
        <v>85</v>
      </c>
      <c r="E30" s="13" t="s">
        <v>90</v>
      </c>
      <c r="F30" s="20">
        <v>0.07976250031535738</v>
      </c>
      <c r="G30" s="20">
        <v>0.07415828425738316</v>
      </c>
      <c r="H30" s="20">
        <v>0.352188889472581</v>
      </c>
      <c r="I30" s="52" t="s">
        <v>191</v>
      </c>
      <c r="J30" s="20">
        <v>0.19915894944868306</v>
      </c>
      <c r="K30" s="52" t="s">
        <v>191</v>
      </c>
      <c r="L30" s="24">
        <v>0.00032500158657714563</v>
      </c>
      <c r="M30" s="20">
        <v>0.272507229095276</v>
      </c>
      <c r="N30" s="52" t="s">
        <v>191</v>
      </c>
      <c r="O30" s="52" t="s">
        <v>191</v>
      </c>
      <c r="P30" s="22">
        <v>0.00025220132135518554</v>
      </c>
      <c r="Q30" s="52" t="s">
        <v>191</v>
      </c>
    </row>
    <row r="31" spans="1:17" ht="12.75">
      <c r="A31" s="8" t="s">
        <v>91</v>
      </c>
      <c r="B31" s="13">
        <v>49</v>
      </c>
      <c r="C31" s="8" t="s">
        <v>27</v>
      </c>
      <c r="D31" s="14" t="s">
        <v>85</v>
      </c>
      <c r="E31" s="13" t="s">
        <v>60</v>
      </c>
      <c r="F31" s="20">
        <v>0.026231577327229864</v>
      </c>
      <c r="G31" s="20">
        <v>0.028212059205567738</v>
      </c>
      <c r="H31" s="20">
        <v>0.17419877463901617</v>
      </c>
      <c r="I31" s="52" t="s">
        <v>191</v>
      </c>
      <c r="J31" s="20">
        <v>0.17376815141116778</v>
      </c>
      <c r="K31" s="52" t="s">
        <v>191</v>
      </c>
      <c r="L31" s="20">
        <v>0.001420352187998872</v>
      </c>
      <c r="M31" s="20">
        <v>0.47061641975054946</v>
      </c>
      <c r="N31" s="52" t="s">
        <v>191</v>
      </c>
      <c r="O31" s="52" t="s">
        <v>191</v>
      </c>
      <c r="P31" s="22">
        <v>0.00024191112833448297</v>
      </c>
      <c r="Q31" s="52" t="s">
        <v>191</v>
      </c>
    </row>
    <row r="32" spans="1:17" ht="12.75">
      <c r="A32" s="8" t="s">
        <v>92</v>
      </c>
      <c r="B32" s="13">
        <v>50</v>
      </c>
      <c r="C32" s="8" t="s">
        <v>27</v>
      </c>
      <c r="D32" s="14" t="s">
        <v>85</v>
      </c>
      <c r="E32" s="13" t="s">
        <v>49</v>
      </c>
      <c r="F32" s="20">
        <v>0.05115237420888881</v>
      </c>
      <c r="G32" s="20">
        <v>0.022486041524451668</v>
      </c>
      <c r="H32" s="20">
        <v>0.0672868406415748</v>
      </c>
      <c r="I32" s="52" t="s">
        <v>191</v>
      </c>
      <c r="J32" s="20">
        <v>0.19776701708689862</v>
      </c>
      <c r="K32" s="52" t="s">
        <v>191</v>
      </c>
      <c r="L32" s="20">
        <v>0.0011037212866826368</v>
      </c>
      <c r="M32" s="20">
        <v>0.36191860013449506</v>
      </c>
      <c r="N32" s="52" t="s">
        <v>191</v>
      </c>
      <c r="O32" s="52" t="s">
        <v>191</v>
      </c>
      <c r="P32" s="52" t="s">
        <v>191</v>
      </c>
      <c r="Q32" s="52" t="s">
        <v>191</v>
      </c>
    </row>
    <row r="33" spans="1:17" ht="12.75">
      <c r="A33" s="8" t="s">
        <v>93</v>
      </c>
      <c r="B33" s="13">
        <v>51</v>
      </c>
      <c r="C33" s="8" t="s">
        <v>27</v>
      </c>
      <c r="D33" s="14" t="s">
        <v>85</v>
      </c>
      <c r="E33" s="13" t="s">
        <v>51</v>
      </c>
      <c r="F33" s="20">
        <v>0.10554217642200832</v>
      </c>
      <c r="G33" s="20">
        <v>0.01305446710361793</v>
      </c>
      <c r="H33" s="20">
        <v>0.06925102281629592</v>
      </c>
      <c r="I33" s="20">
        <v>0.03711174178464443</v>
      </c>
      <c r="J33" s="20">
        <v>0.2564969243751658</v>
      </c>
      <c r="K33" s="20">
        <v>0.016051052719266833</v>
      </c>
      <c r="L33" s="20">
        <v>0.0016685227386188607</v>
      </c>
      <c r="M33" s="20">
        <v>0.2615000434549966</v>
      </c>
      <c r="N33" s="52" t="s">
        <v>191</v>
      </c>
      <c r="O33" s="52" t="s">
        <v>191</v>
      </c>
      <c r="P33" s="52" t="s">
        <v>191</v>
      </c>
      <c r="Q33" s="52" t="s">
        <v>191</v>
      </c>
    </row>
    <row r="34" spans="1:17" ht="12.75">
      <c r="A34" s="8" t="s">
        <v>94</v>
      </c>
      <c r="B34" s="13">
        <v>56</v>
      </c>
      <c r="C34" s="8" t="s">
        <v>27</v>
      </c>
      <c r="D34" s="14" t="s">
        <v>95</v>
      </c>
      <c r="E34" s="13" t="s">
        <v>88</v>
      </c>
      <c r="F34" s="20">
        <v>0.045387608240466296</v>
      </c>
      <c r="G34" s="20">
        <v>0.029118886305281554</v>
      </c>
      <c r="H34" s="52" t="s">
        <v>191</v>
      </c>
      <c r="I34" s="52" t="s">
        <v>191</v>
      </c>
      <c r="J34" s="20">
        <v>0.19749746113829586</v>
      </c>
      <c r="K34" s="52" t="s">
        <v>191</v>
      </c>
      <c r="L34" s="20">
        <v>0.000586607471026895</v>
      </c>
      <c r="M34" s="20">
        <v>0.16827121827414557</v>
      </c>
      <c r="N34" s="52" t="s">
        <v>191</v>
      </c>
      <c r="O34" s="52" t="s">
        <v>191</v>
      </c>
      <c r="P34" s="52" t="s">
        <v>191</v>
      </c>
      <c r="Q34" s="52" t="s">
        <v>191</v>
      </c>
    </row>
    <row r="35" spans="1:17" ht="12.75">
      <c r="A35" s="8" t="s">
        <v>96</v>
      </c>
      <c r="B35" s="13">
        <v>57</v>
      </c>
      <c r="C35" s="8" t="s">
        <v>27</v>
      </c>
      <c r="D35" s="14" t="s">
        <v>95</v>
      </c>
      <c r="E35" s="13" t="s">
        <v>97</v>
      </c>
      <c r="F35" s="20">
        <v>0.04238562035478775</v>
      </c>
      <c r="G35" s="20">
        <v>0.04829139679210523</v>
      </c>
      <c r="H35" s="20">
        <v>0.022350938898499977</v>
      </c>
      <c r="I35" s="52" t="s">
        <v>191</v>
      </c>
      <c r="J35" s="20">
        <v>0.2090991503701766</v>
      </c>
      <c r="K35" s="52" t="s">
        <v>191</v>
      </c>
      <c r="L35" s="24">
        <v>0.0004503882741228592</v>
      </c>
      <c r="M35" s="20">
        <v>0.29180922502729484</v>
      </c>
      <c r="N35" s="52" t="s">
        <v>191</v>
      </c>
      <c r="O35" s="52" t="s">
        <v>191</v>
      </c>
      <c r="P35" s="52" t="s">
        <v>191</v>
      </c>
      <c r="Q35" s="52" t="s">
        <v>191</v>
      </c>
    </row>
    <row r="36" spans="1:17" ht="12.75">
      <c r="A36" s="8" t="s">
        <v>98</v>
      </c>
      <c r="B36" s="13">
        <v>58</v>
      </c>
      <c r="C36" s="8" t="s">
        <v>27</v>
      </c>
      <c r="D36" s="14" t="s">
        <v>95</v>
      </c>
      <c r="E36" s="13" t="s">
        <v>70</v>
      </c>
      <c r="F36" s="20">
        <v>0.03835298834844223</v>
      </c>
      <c r="G36" s="20">
        <v>0.0386241183997672</v>
      </c>
      <c r="H36" s="20">
        <v>0.03902802624587832</v>
      </c>
      <c r="I36" s="52" t="s">
        <v>191</v>
      </c>
      <c r="J36" s="20">
        <v>0.20553457431679942</v>
      </c>
      <c r="K36" s="52" t="s">
        <v>191</v>
      </c>
      <c r="L36" s="52" t="s">
        <v>191</v>
      </c>
      <c r="M36" s="20">
        <v>0.2442802231665762</v>
      </c>
      <c r="N36" s="52" t="s">
        <v>191</v>
      </c>
      <c r="O36" s="52" t="s">
        <v>191</v>
      </c>
      <c r="P36" s="52" t="s">
        <v>191</v>
      </c>
      <c r="Q36" s="52" t="s">
        <v>191</v>
      </c>
    </row>
    <row r="37" spans="1:17" ht="12.75">
      <c r="A37" s="8" t="s">
        <v>99</v>
      </c>
      <c r="B37" s="13">
        <v>59</v>
      </c>
      <c r="C37" s="8" t="s">
        <v>27</v>
      </c>
      <c r="D37" s="14" t="s">
        <v>95</v>
      </c>
      <c r="E37" s="13" t="s">
        <v>60</v>
      </c>
      <c r="F37" s="20">
        <v>0.03610616151427105</v>
      </c>
      <c r="G37" s="20">
        <v>0.049807830559960416</v>
      </c>
      <c r="H37" s="20">
        <v>0.22660415974487877</v>
      </c>
      <c r="I37" s="52" t="s">
        <v>191</v>
      </c>
      <c r="J37" s="20">
        <v>0.22976079824002876</v>
      </c>
      <c r="K37" s="52" t="s">
        <v>191</v>
      </c>
      <c r="L37" s="20">
        <v>0.0021302286285838686</v>
      </c>
      <c r="M37" s="20">
        <v>0.46968520477763903</v>
      </c>
      <c r="N37" s="52" t="s">
        <v>191</v>
      </c>
      <c r="O37" s="52" t="s">
        <v>191</v>
      </c>
      <c r="P37" s="22">
        <v>0.0005166110952461265</v>
      </c>
      <c r="Q37" s="52" t="s">
        <v>191</v>
      </c>
    </row>
    <row r="38" spans="1:17" ht="12.75">
      <c r="A38" s="8" t="s">
        <v>184</v>
      </c>
      <c r="B38" s="13">
        <v>60</v>
      </c>
      <c r="C38" s="8" t="s">
        <v>27</v>
      </c>
      <c r="D38" s="14" t="s">
        <v>95</v>
      </c>
      <c r="E38" s="13" t="s">
        <v>49</v>
      </c>
      <c r="F38" s="51">
        <v>0.09454837895626292</v>
      </c>
      <c r="G38" s="33">
        <v>0.05097931787169707</v>
      </c>
      <c r="H38" s="20">
        <v>0.28259767993656953</v>
      </c>
      <c r="I38" s="20">
        <v>0.0030092539518587875</v>
      </c>
      <c r="J38" s="33">
        <v>0.2952040499440859</v>
      </c>
      <c r="K38" s="33">
        <v>0.024136377540690482</v>
      </c>
      <c r="L38" s="33">
        <v>0.003998802818613926</v>
      </c>
      <c r="M38" s="33">
        <v>0.32657821042420315</v>
      </c>
      <c r="N38" s="52" t="s">
        <v>191</v>
      </c>
      <c r="O38" s="20">
        <v>0.04810602989281839</v>
      </c>
      <c r="P38" s="20">
        <v>0.0009161146813449744</v>
      </c>
      <c r="Q38" s="52" t="s">
        <v>191</v>
      </c>
    </row>
    <row r="39" spans="1:17" ht="12.75">
      <c r="A39" s="8" t="s">
        <v>149</v>
      </c>
      <c r="B39" s="13">
        <v>61</v>
      </c>
      <c r="C39" s="8" t="s">
        <v>27</v>
      </c>
      <c r="D39" s="14" t="s">
        <v>95</v>
      </c>
      <c r="E39" s="13" t="s">
        <v>51</v>
      </c>
      <c r="F39" s="51">
        <v>0.12636438124315846</v>
      </c>
      <c r="G39" s="33">
        <v>0.03106213371826558</v>
      </c>
      <c r="H39" s="20">
        <v>0.22824103557590705</v>
      </c>
      <c r="I39" s="20">
        <v>0.017921199047262536</v>
      </c>
      <c r="J39" s="33">
        <v>0.4101696733918475</v>
      </c>
      <c r="K39" s="33">
        <v>0.06469588198990768</v>
      </c>
      <c r="L39" s="33">
        <v>0.007265327973994214</v>
      </c>
      <c r="M39" s="33">
        <v>0.5464085163812887</v>
      </c>
      <c r="N39" s="52" t="s">
        <v>191</v>
      </c>
      <c r="O39" s="52" t="s">
        <v>191</v>
      </c>
      <c r="P39" s="20">
        <v>0.000288910670408314</v>
      </c>
      <c r="Q39" s="52" t="s">
        <v>191</v>
      </c>
    </row>
    <row r="40" spans="1:17" ht="12.75">
      <c r="A40" s="8" t="s">
        <v>150</v>
      </c>
      <c r="B40" s="13">
        <v>66</v>
      </c>
      <c r="C40" s="8" t="s">
        <v>27</v>
      </c>
      <c r="D40" s="14" t="s">
        <v>104</v>
      </c>
      <c r="E40" s="13" t="s">
        <v>78</v>
      </c>
      <c r="F40" s="51">
        <v>0.15313773775466133</v>
      </c>
      <c r="G40" s="33">
        <v>0.04923469963209101</v>
      </c>
      <c r="H40" s="20">
        <v>12.817964470109661</v>
      </c>
      <c r="I40" s="20">
        <v>0.043223383046206106</v>
      </c>
      <c r="J40" s="33">
        <v>0.3217805139579882</v>
      </c>
      <c r="K40" s="33">
        <v>9.654488523714608</v>
      </c>
      <c r="L40" s="33">
        <v>0.001987597614897173</v>
      </c>
      <c r="M40" s="33">
        <v>0.46896431189377186</v>
      </c>
      <c r="N40" s="52" t="s">
        <v>191</v>
      </c>
      <c r="O40" s="20">
        <v>0.5729355030027857</v>
      </c>
      <c r="P40" s="20">
        <v>0.007516940459260214</v>
      </c>
      <c r="Q40" s="52" t="s">
        <v>191</v>
      </c>
    </row>
    <row r="41" spans="1:17" ht="12.75">
      <c r="A41" s="8" t="s">
        <v>151</v>
      </c>
      <c r="B41" s="13">
        <v>67</v>
      </c>
      <c r="C41" s="8" t="s">
        <v>27</v>
      </c>
      <c r="D41" s="14" t="s">
        <v>104</v>
      </c>
      <c r="E41" s="13" t="s">
        <v>105</v>
      </c>
      <c r="F41" s="51">
        <v>0.1013937545505995</v>
      </c>
      <c r="G41" s="33">
        <v>0.034074103827536215</v>
      </c>
      <c r="H41" s="20">
        <v>12.313453315541274</v>
      </c>
      <c r="I41" s="52" t="s">
        <v>191</v>
      </c>
      <c r="J41" s="33">
        <v>0.2621802361236248</v>
      </c>
      <c r="K41" s="33">
        <v>0.41390791840823005</v>
      </c>
      <c r="L41" s="52" t="s">
        <v>191</v>
      </c>
      <c r="M41" s="33">
        <v>0.417895387861098</v>
      </c>
      <c r="N41" s="52" t="s">
        <v>191</v>
      </c>
      <c r="O41" s="20">
        <v>0.05025927004120562</v>
      </c>
      <c r="P41" s="20">
        <v>0.011585301635059506</v>
      </c>
      <c r="Q41" s="52" t="s">
        <v>191</v>
      </c>
    </row>
    <row r="42" spans="1:17" ht="12.75">
      <c r="A42" s="8" t="s">
        <v>152</v>
      </c>
      <c r="B42" s="13">
        <v>68</v>
      </c>
      <c r="C42" s="8" t="s">
        <v>27</v>
      </c>
      <c r="D42" s="14" t="s">
        <v>104</v>
      </c>
      <c r="E42" s="13" t="s">
        <v>60</v>
      </c>
      <c r="F42" s="51">
        <v>0.10617667746668864</v>
      </c>
      <c r="G42" s="33">
        <v>0.02796386719444212</v>
      </c>
      <c r="H42" s="20">
        <v>9.878015016383683</v>
      </c>
      <c r="I42" s="52" t="s">
        <v>191</v>
      </c>
      <c r="J42" s="33">
        <v>0.4773599299420197</v>
      </c>
      <c r="K42" s="33">
        <v>0.5595439485617926</v>
      </c>
      <c r="L42" s="52" t="s">
        <v>191</v>
      </c>
      <c r="M42" s="33">
        <v>0.5214246462300194</v>
      </c>
      <c r="N42" s="52" t="s">
        <v>191</v>
      </c>
      <c r="O42" s="52" t="s">
        <v>191</v>
      </c>
      <c r="P42" s="20">
        <v>0.00802688582145382</v>
      </c>
      <c r="Q42" s="52" t="s">
        <v>191</v>
      </c>
    </row>
    <row r="43" spans="1:17" ht="12.75">
      <c r="A43" s="8" t="s">
        <v>153</v>
      </c>
      <c r="B43" s="13">
        <v>69</v>
      </c>
      <c r="C43" s="8" t="s">
        <v>27</v>
      </c>
      <c r="D43" s="14" t="s">
        <v>104</v>
      </c>
      <c r="E43" s="13" t="s">
        <v>49</v>
      </c>
      <c r="F43" s="51">
        <v>0.1141400487704388</v>
      </c>
      <c r="G43" s="33">
        <v>0.024857552474563078</v>
      </c>
      <c r="H43" s="20">
        <v>5.026088497796321</v>
      </c>
      <c r="I43" s="52" t="s">
        <v>191</v>
      </c>
      <c r="J43" s="33">
        <v>0.3785407835562416</v>
      </c>
      <c r="K43" s="33">
        <v>0.6215739914449275</v>
      </c>
      <c r="L43" s="52" t="s">
        <v>191</v>
      </c>
      <c r="M43" s="33">
        <v>0.35956003047888235</v>
      </c>
      <c r="N43" s="52" t="s">
        <v>191</v>
      </c>
      <c r="O43" s="52" t="s">
        <v>191</v>
      </c>
      <c r="P43" s="20">
        <v>0.005346442765362589</v>
      </c>
      <c r="Q43" s="52" t="s">
        <v>191</v>
      </c>
    </row>
    <row r="44" spans="1:17" ht="12.75">
      <c r="A44" s="8" t="s">
        <v>154</v>
      </c>
      <c r="B44" s="13">
        <v>70</v>
      </c>
      <c r="C44" s="8" t="s">
        <v>27</v>
      </c>
      <c r="D44" s="14" t="s">
        <v>104</v>
      </c>
      <c r="E44" s="13" t="s">
        <v>51</v>
      </c>
      <c r="F44" s="51">
        <v>0.09781746801164291</v>
      </c>
      <c r="G44" s="33">
        <v>0.029639004221249116</v>
      </c>
      <c r="H44" s="20">
        <v>4.4154657407079325</v>
      </c>
      <c r="I44" s="52" t="s">
        <v>191</v>
      </c>
      <c r="J44" s="33">
        <v>0.5751271783832002</v>
      </c>
      <c r="K44" s="33">
        <v>0.8475259377560073</v>
      </c>
      <c r="L44" s="33">
        <v>0.0007238248775758193</v>
      </c>
      <c r="M44" s="33">
        <v>0.41574849269270936</v>
      </c>
      <c r="N44" s="52" t="s">
        <v>191</v>
      </c>
      <c r="O44" s="52" t="s">
        <v>191</v>
      </c>
      <c r="P44" s="20">
        <v>0.005019338753006864</v>
      </c>
      <c r="Q44" s="52" t="s">
        <v>191</v>
      </c>
    </row>
    <row r="45" spans="1:17" ht="12.75">
      <c r="A45" s="8" t="s">
        <v>155</v>
      </c>
      <c r="B45" s="13">
        <v>73</v>
      </c>
      <c r="C45" s="8" t="s">
        <v>27</v>
      </c>
      <c r="D45" s="14" t="s">
        <v>106</v>
      </c>
      <c r="E45" s="13" t="s">
        <v>107</v>
      </c>
      <c r="F45" s="51">
        <v>0.17668568807418608</v>
      </c>
      <c r="G45" s="33">
        <v>0.012784203325157199</v>
      </c>
      <c r="H45" s="20">
        <v>0.33095807042097375</v>
      </c>
      <c r="I45" s="52" t="s">
        <v>191</v>
      </c>
      <c r="J45" s="33">
        <v>0.26965805721871916</v>
      </c>
      <c r="K45" s="33">
        <v>0.015919255112964624</v>
      </c>
      <c r="L45" s="52" t="s">
        <v>191</v>
      </c>
      <c r="M45" s="33">
        <v>0.6387927257178796</v>
      </c>
      <c r="N45" s="52" t="s">
        <v>191</v>
      </c>
      <c r="O45" s="20">
        <v>0.05431835011824879</v>
      </c>
      <c r="P45" s="20">
        <v>0.0025470308391488173</v>
      </c>
      <c r="Q45" s="52" t="s">
        <v>191</v>
      </c>
    </row>
    <row r="46" spans="1:17" ht="12.75">
      <c r="A46" s="8" t="s">
        <v>156</v>
      </c>
      <c r="B46" s="13">
        <v>74</v>
      </c>
      <c r="C46" s="8" t="s">
        <v>27</v>
      </c>
      <c r="D46" s="14" t="s">
        <v>106</v>
      </c>
      <c r="E46" s="13" t="s">
        <v>90</v>
      </c>
      <c r="F46" s="51">
        <v>0.12242923630950792</v>
      </c>
      <c r="G46" s="33">
        <v>0.0072278927730490185</v>
      </c>
      <c r="H46" s="20">
        <v>0.5636493962282905</v>
      </c>
      <c r="I46" s="52" t="s">
        <v>191</v>
      </c>
      <c r="J46" s="33">
        <v>0.20602242227997244</v>
      </c>
      <c r="K46" s="33">
        <v>0.10498753650231625</v>
      </c>
      <c r="L46" s="52" t="s">
        <v>191</v>
      </c>
      <c r="M46" s="33">
        <v>0.5175833132650232</v>
      </c>
      <c r="N46" s="52" t="s">
        <v>191</v>
      </c>
      <c r="O46" s="20">
        <v>0.08375188947222291</v>
      </c>
      <c r="P46" s="20">
        <v>0.003850176781859804</v>
      </c>
      <c r="Q46" s="52" t="s">
        <v>191</v>
      </c>
    </row>
    <row r="47" spans="1:17" ht="12.75">
      <c r="A47" s="8" t="s">
        <v>157</v>
      </c>
      <c r="B47" s="13">
        <v>75</v>
      </c>
      <c r="C47" s="8" t="s">
        <v>27</v>
      </c>
      <c r="D47" s="14" t="s">
        <v>106</v>
      </c>
      <c r="E47" s="13" t="s">
        <v>60</v>
      </c>
      <c r="F47" s="51">
        <v>0.11897624691885783</v>
      </c>
      <c r="G47" s="33">
        <v>0.020542551359904418</v>
      </c>
      <c r="H47" s="20">
        <v>1.960554322656956</v>
      </c>
      <c r="I47" s="52" t="s">
        <v>191</v>
      </c>
      <c r="J47" s="33">
        <v>0.25091924431710927</v>
      </c>
      <c r="K47" s="33">
        <v>0.6510924602393368</v>
      </c>
      <c r="L47" s="52" t="s">
        <v>191</v>
      </c>
      <c r="M47" s="33">
        <v>0.4282003194388445</v>
      </c>
      <c r="N47" s="52" t="s">
        <v>191</v>
      </c>
      <c r="O47" s="20">
        <v>0.12033026141942443</v>
      </c>
      <c r="P47" s="20">
        <v>0.009518766412037206</v>
      </c>
      <c r="Q47" s="52" t="s">
        <v>191</v>
      </c>
    </row>
    <row r="48" spans="1:17" ht="12.75">
      <c r="A48" s="8" t="s">
        <v>158</v>
      </c>
      <c r="B48" s="13">
        <v>76</v>
      </c>
      <c r="C48" s="8" t="s">
        <v>27</v>
      </c>
      <c r="D48" s="14" t="s">
        <v>106</v>
      </c>
      <c r="E48" s="13" t="s">
        <v>49</v>
      </c>
      <c r="F48" s="51">
        <v>0.13256656491309038</v>
      </c>
      <c r="G48" s="33">
        <v>0.048727605590163925</v>
      </c>
      <c r="H48" s="20">
        <v>2.910831848355083</v>
      </c>
      <c r="I48" s="20">
        <v>0.009610170027942238</v>
      </c>
      <c r="J48" s="33">
        <v>0.25294806940434833</v>
      </c>
      <c r="K48" s="33">
        <v>0.8535736533807171</v>
      </c>
      <c r="L48" s="52" t="s">
        <v>191</v>
      </c>
      <c r="M48" s="33">
        <v>0.2502618004040797</v>
      </c>
      <c r="N48" s="52" t="s">
        <v>191</v>
      </c>
      <c r="O48" s="20">
        <v>0.0790641618487334</v>
      </c>
      <c r="P48" s="20">
        <v>0.00775899956439933</v>
      </c>
      <c r="Q48" s="52" t="s">
        <v>191</v>
      </c>
    </row>
    <row r="49" spans="1:17" ht="12.75">
      <c r="A49" s="8" t="s">
        <v>159</v>
      </c>
      <c r="B49" s="13">
        <v>77</v>
      </c>
      <c r="C49" s="8" t="s">
        <v>27</v>
      </c>
      <c r="D49" s="14" t="s">
        <v>106</v>
      </c>
      <c r="E49" s="13" t="s">
        <v>51</v>
      </c>
      <c r="F49" s="51">
        <v>0.14010363533993678</v>
      </c>
      <c r="G49" s="33">
        <v>0.02618288444560947</v>
      </c>
      <c r="H49" s="20">
        <v>5.809967714531474</v>
      </c>
      <c r="I49" s="20">
        <v>0.012307193420561639</v>
      </c>
      <c r="J49" s="33">
        <v>0.5701391072740277</v>
      </c>
      <c r="K49" s="33">
        <v>1.5330988902702714</v>
      </c>
      <c r="L49" s="33">
        <v>0.012095126793285782</v>
      </c>
      <c r="M49" s="33">
        <v>0.3679704897356084</v>
      </c>
      <c r="N49" s="52" t="s">
        <v>191</v>
      </c>
      <c r="O49" s="20">
        <v>0.07629841267898071</v>
      </c>
      <c r="P49" s="20">
        <v>0.008039261929113068</v>
      </c>
      <c r="Q49" s="52" t="s">
        <v>191</v>
      </c>
    </row>
    <row r="50" spans="1:17" ht="12.75">
      <c r="A50" s="8" t="s">
        <v>160</v>
      </c>
      <c r="B50" s="13">
        <v>83</v>
      </c>
      <c r="C50" s="8" t="s">
        <v>27</v>
      </c>
      <c r="D50" s="14" t="s">
        <v>108</v>
      </c>
      <c r="E50" s="13" t="s">
        <v>97</v>
      </c>
      <c r="F50" s="51">
        <v>0.1259913284694133</v>
      </c>
      <c r="G50" s="33">
        <v>0.12223060988653786</v>
      </c>
      <c r="H50" s="20">
        <v>24.05006505785422</v>
      </c>
      <c r="I50" s="20">
        <v>0.02083441772807042</v>
      </c>
      <c r="J50" s="33">
        <v>0.4852052522601751</v>
      </c>
      <c r="K50" s="33">
        <v>11.031706783931648</v>
      </c>
      <c r="L50" s="33">
        <v>0.010922953000240022</v>
      </c>
      <c r="M50" s="33">
        <v>0.4358888273362833</v>
      </c>
      <c r="N50" s="52" t="s">
        <v>191</v>
      </c>
      <c r="O50" s="20">
        <v>0.5895047056036229</v>
      </c>
      <c r="P50" s="20">
        <v>0.025792269330084668</v>
      </c>
      <c r="Q50" s="52" t="s">
        <v>191</v>
      </c>
    </row>
    <row r="51" spans="1:17" ht="12.75">
      <c r="A51" s="8" t="s">
        <v>161</v>
      </c>
      <c r="B51" s="13">
        <v>84</v>
      </c>
      <c r="C51" s="8" t="s">
        <v>27</v>
      </c>
      <c r="D51" s="14" t="s">
        <v>108</v>
      </c>
      <c r="E51" s="13" t="s">
        <v>109</v>
      </c>
      <c r="F51" s="51">
        <v>0.0693263956861558</v>
      </c>
      <c r="G51" s="33">
        <v>0.07888261997512144</v>
      </c>
      <c r="H51" s="20">
        <v>23.801913898534295</v>
      </c>
      <c r="I51" s="52" t="s">
        <v>191</v>
      </c>
      <c r="J51" s="33">
        <v>0.42717011470723765</v>
      </c>
      <c r="K51" s="33">
        <v>14.008228666514915</v>
      </c>
      <c r="L51" s="33">
        <v>0.0005645471032326704</v>
      </c>
      <c r="M51" s="33">
        <v>0.5707427020672299</v>
      </c>
      <c r="N51" s="52" t="s">
        <v>191</v>
      </c>
      <c r="O51" s="20">
        <v>0.29812245927200537</v>
      </c>
      <c r="P51" s="20">
        <v>0.0172667887421342</v>
      </c>
      <c r="Q51" s="52" t="s">
        <v>191</v>
      </c>
    </row>
    <row r="52" spans="1:17" ht="12.75">
      <c r="A52" s="8" t="s">
        <v>162</v>
      </c>
      <c r="B52" s="13">
        <v>85</v>
      </c>
      <c r="C52" s="8" t="s">
        <v>27</v>
      </c>
      <c r="D52" s="14" t="s">
        <v>108</v>
      </c>
      <c r="E52" s="13" t="s">
        <v>60</v>
      </c>
      <c r="F52" s="51">
        <v>0.1313546317320654</v>
      </c>
      <c r="G52" s="33">
        <v>0.10005170179526254</v>
      </c>
      <c r="H52" s="20">
        <v>22.625509213562502</v>
      </c>
      <c r="I52" s="20">
        <v>0.02911118767764498</v>
      </c>
      <c r="J52" s="33">
        <v>0.5338317520510948</v>
      </c>
      <c r="K52" s="33">
        <v>7.642229624593433</v>
      </c>
      <c r="L52" s="33">
        <v>0.006636561420058078</v>
      </c>
      <c r="M52" s="33">
        <v>0.718354085949013</v>
      </c>
      <c r="N52" s="52" t="s">
        <v>191</v>
      </c>
      <c r="O52" s="20">
        <v>0.2585807453018489</v>
      </c>
      <c r="P52" s="20">
        <v>0.021758869382587708</v>
      </c>
      <c r="Q52" s="52" t="s">
        <v>191</v>
      </c>
    </row>
    <row r="53" spans="1:17" ht="12.75">
      <c r="A53" s="8" t="s">
        <v>163</v>
      </c>
      <c r="B53" s="13">
        <v>86</v>
      </c>
      <c r="C53" s="8" t="s">
        <v>27</v>
      </c>
      <c r="D53" s="14" t="s">
        <v>108</v>
      </c>
      <c r="E53" s="13" t="s">
        <v>49</v>
      </c>
      <c r="F53" s="51">
        <v>0.07273044285585364</v>
      </c>
      <c r="G53" s="33">
        <v>0.12165193756480054</v>
      </c>
      <c r="H53" s="20">
        <v>34.42669190906889</v>
      </c>
      <c r="I53" s="52" t="s">
        <v>191</v>
      </c>
      <c r="J53" s="33">
        <v>0.7637714860891821</v>
      </c>
      <c r="K53" s="33">
        <v>10.280671230931185</v>
      </c>
      <c r="L53" s="33">
        <v>0.011977410518757472</v>
      </c>
      <c r="M53" s="33">
        <v>0.8246205352865489</v>
      </c>
      <c r="N53" s="52" t="s">
        <v>191</v>
      </c>
      <c r="O53" s="20">
        <v>0.17561300129671584</v>
      </c>
      <c r="P53" s="20">
        <v>0.030426121641664895</v>
      </c>
      <c r="Q53" s="52" t="s">
        <v>191</v>
      </c>
    </row>
    <row r="54" spans="1:17" ht="12.75">
      <c r="A54" s="8" t="s">
        <v>164</v>
      </c>
      <c r="B54" s="13">
        <v>87</v>
      </c>
      <c r="C54" s="8" t="s">
        <v>27</v>
      </c>
      <c r="D54" s="14" t="s">
        <v>108</v>
      </c>
      <c r="E54" s="13" t="s">
        <v>51</v>
      </c>
      <c r="F54" s="51">
        <v>0.0775909204640031</v>
      </c>
      <c r="G54" s="33">
        <v>0.10222676739625132</v>
      </c>
      <c r="H54" s="20">
        <v>39.30936261368476</v>
      </c>
      <c r="I54" s="20">
        <v>0.006177127265200657</v>
      </c>
      <c r="J54" s="33">
        <v>0.9715780770444522</v>
      </c>
      <c r="K54" s="33">
        <v>10.885747690395505</v>
      </c>
      <c r="L54" s="33">
        <v>0.03729062095255039</v>
      </c>
      <c r="M54" s="33">
        <v>0.9416039809869736</v>
      </c>
      <c r="N54" s="52" t="s">
        <v>191</v>
      </c>
      <c r="O54" s="20">
        <v>0.13489071158615848</v>
      </c>
      <c r="P54" s="20">
        <v>0.03468517151373514</v>
      </c>
      <c r="Q54" s="52" t="s">
        <v>191</v>
      </c>
    </row>
    <row r="55" spans="1:17" ht="12.75">
      <c r="A55" s="8" t="s">
        <v>165</v>
      </c>
      <c r="B55" s="13">
        <v>92</v>
      </c>
      <c r="C55" s="8" t="s">
        <v>27</v>
      </c>
      <c r="D55" s="14" t="s">
        <v>110</v>
      </c>
      <c r="E55" s="13" t="s">
        <v>111</v>
      </c>
      <c r="F55" s="51">
        <v>0.08640579457117209</v>
      </c>
      <c r="G55" s="33">
        <v>0.025898156747714427</v>
      </c>
      <c r="H55" s="20">
        <v>19.760176784041136</v>
      </c>
      <c r="I55" s="52" t="s">
        <v>191</v>
      </c>
      <c r="J55" s="33">
        <v>0.2752569145096304</v>
      </c>
      <c r="K55" s="33">
        <v>0.7839786322677503</v>
      </c>
      <c r="L55" s="33">
        <v>0.0006999998640969265</v>
      </c>
      <c r="M55" s="33">
        <v>0.7977439086754105</v>
      </c>
      <c r="N55" s="52" t="s">
        <v>191</v>
      </c>
      <c r="O55" s="20">
        <v>0.17773853381926846</v>
      </c>
      <c r="P55" s="20">
        <v>0.015566390647461539</v>
      </c>
      <c r="Q55" s="52" t="s">
        <v>191</v>
      </c>
    </row>
    <row r="56" spans="1:17" ht="12.75">
      <c r="A56" s="8" t="s">
        <v>166</v>
      </c>
      <c r="B56" s="13">
        <v>93</v>
      </c>
      <c r="C56" s="8" t="s">
        <v>27</v>
      </c>
      <c r="D56" s="14" t="s">
        <v>110</v>
      </c>
      <c r="E56" s="13" t="s">
        <v>112</v>
      </c>
      <c r="F56" s="51">
        <v>0.10550785074547088</v>
      </c>
      <c r="G56" s="33">
        <v>0.0841295003817458</v>
      </c>
      <c r="H56" s="20">
        <v>55.86674076696908</v>
      </c>
      <c r="I56" s="20">
        <v>0.022794654500642313</v>
      </c>
      <c r="J56" s="33">
        <v>0.3805376280124038</v>
      </c>
      <c r="K56" s="33">
        <v>1.9847214754609281</v>
      </c>
      <c r="L56" s="33">
        <v>0.00787154643350817</v>
      </c>
      <c r="M56" s="33">
        <v>3.334396790893396</v>
      </c>
      <c r="N56" s="52" t="s">
        <v>191</v>
      </c>
      <c r="O56" s="20">
        <v>0.3471420172586532</v>
      </c>
      <c r="P56" s="20">
        <v>0.05429031268665591</v>
      </c>
      <c r="Q56" s="52" t="s">
        <v>191</v>
      </c>
    </row>
    <row r="57" spans="1:17" ht="12.75">
      <c r="A57" s="8" t="s">
        <v>167</v>
      </c>
      <c r="B57" s="13">
        <v>94</v>
      </c>
      <c r="C57" s="8" t="s">
        <v>27</v>
      </c>
      <c r="D57" s="14" t="s">
        <v>110</v>
      </c>
      <c r="E57" s="13" t="s">
        <v>113</v>
      </c>
      <c r="F57" s="51">
        <v>0.15172487381618815</v>
      </c>
      <c r="G57" s="33">
        <v>0.051012064345712906</v>
      </c>
      <c r="H57" s="20">
        <v>15.293179472623805</v>
      </c>
      <c r="I57" s="20">
        <v>0.15170091067455063</v>
      </c>
      <c r="J57" s="33">
        <v>0.3044716081620949</v>
      </c>
      <c r="K57" s="33">
        <v>1.2284739815953551</v>
      </c>
      <c r="L57" s="33">
        <v>0.0014992412283354908</v>
      </c>
      <c r="M57" s="33">
        <v>2.64320151076766</v>
      </c>
      <c r="N57" s="52" t="s">
        <v>191</v>
      </c>
      <c r="O57" s="20">
        <v>0.20189883935681333</v>
      </c>
      <c r="P57" s="20">
        <v>0.020232309997473528</v>
      </c>
      <c r="Q57" s="52" t="s">
        <v>191</v>
      </c>
    </row>
    <row r="58" spans="1:17" ht="12.75">
      <c r="A58" s="8" t="s">
        <v>168</v>
      </c>
      <c r="B58" s="13">
        <v>95</v>
      </c>
      <c r="C58" s="8" t="s">
        <v>27</v>
      </c>
      <c r="D58" s="14" t="s">
        <v>110</v>
      </c>
      <c r="E58" s="13" t="s">
        <v>114</v>
      </c>
      <c r="F58" s="51">
        <v>0.07971563608779082</v>
      </c>
      <c r="G58" s="33">
        <v>0.10411478276478994</v>
      </c>
      <c r="H58" s="20">
        <v>70.34728879661563</v>
      </c>
      <c r="I58" s="52" t="s">
        <v>191</v>
      </c>
      <c r="J58" s="33">
        <v>1.0382372868230176</v>
      </c>
      <c r="K58" s="33">
        <v>5.678544602610806</v>
      </c>
      <c r="L58" s="33">
        <v>0.06737043363266576</v>
      </c>
      <c r="M58" s="33">
        <v>9.098981137774414</v>
      </c>
      <c r="N58" s="52" t="s">
        <v>191</v>
      </c>
      <c r="O58" s="20">
        <v>0.1823640193661742</v>
      </c>
      <c r="P58" s="20">
        <v>0.08288481763888364</v>
      </c>
      <c r="Q58" s="52" t="s">
        <v>191</v>
      </c>
    </row>
    <row r="59" spans="1:17" ht="12.75">
      <c r="A59" s="8" t="s">
        <v>169</v>
      </c>
      <c r="B59" s="13">
        <v>96</v>
      </c>
      <c r="C59" s="8" t="s">
        <v>27</v>
      </c>
      <c r="D59" s="14" t="s">
        <v>110</v>
      </c>
      <c r="E59" s="13" t="s">
        <v>115</v>
      </c>
      <c r="F59" s="51">
        <v>0.07437521800146554</v>
      </c>
      <c r="G59" s="33">
        <v>0.07796316452521815</v>
      </c>
      <c r="H59" s="20">
        <v>77.07327150591419</v>
      </c>
      <c r="I59" s="52" t="s">
        <v>191</v>
      </c>
      <c r="J59" s="33">
        <v>1.1419131106036584</v>
      </c>
      <c r="K59" s="33">
        <v>6.851273466816642</v>
      </c>
      <c r="L59" s="33">
        <v>0.10804240944728229</v>
      </c>
      <c r="M59" s="33">
        <v>10.083302291630567</v>
      </c>
      <c r="N59" s="52" t="s">
        <v>191</v>
      </c>
      <c r="O59" s="20">
        <v>0.1826343201646383</v>
      </c>
      <c r="P59" s="20">
        <v>0.09221753909673956</v>
      </c>
      <c r="Q59" s="52" t="s">
        <v>191</v>
      </c>
    </row>
    <row r="60" spans="1:17" ht="12.75">
      <c r="A60" s="8" t="s">
        <v>170</v>
      </c>
      <c r="B60" s="13">
        <v>100</v>
      </c>
      <c r="C60" s="8" t="s">
        <v>27</v>
      </c>
      <c r="D60" s="14" t="s">
        <v>116</v>
      </c>
      <c r="E60" s="13" t="s">
        <v>45</v>
      </c>
      <c r="F60" s="51">
        <v>0.06868627680507401</v>
      </c>
      <c r="G60" s="33">
        <v>0.09259016125778531</v>
      </c>
      <c r="H60" s="20">
        <v>0.22027666643434374</v>
      </c>
      <c r="I60" s="52" t="s">
        <v>191</v>
      </c>
      <c r="J60" s="33">
        <v>0.49949197813005647</v>
      </c>
      <c r="K60" s="33">
        <v>0.031046420860952426</v>
      </c>
      <c r="L60" s="33">
        <v>0.050327013731313146</v>
      </c>
      <c r="M60" s="33">
        <v>0.23136112561823452</v>
      </c>
      <c r="N60" s="52" t="s">
        <v>191</v>
      </c>
      <c r="O60" s="20">
        <v>0.0915867890643702</v>
      </c>
      <c r="P60" s="20">
        <v>0.003394617866233018</v>
      </c>
      <c r="Q60" s="52" t="s">
        <v>191</v>
      </c>
    </row>
    <row r="61" spans="1:17" ht="12.75">
      <c r="A61" s="8" t="s">
        <v>171</v>
      </c>
      <c r="B61" s="13">
        <v>101</v>
      </c>
      <c r="C61" s="8" t="s">
        <v>27</v>
      </c>
      <c r="D61" s="14" t="s">
        <v>116</v>
      </c>
      <c r="E61" s="13" t="s">
        <v>56</v>
      </c>
      <c r="F61" s="51">
        <v>0.08920404028659248</v>
      </c>
      <c r="G61" s="33">
        <v>0.1724856958389409</v>
      </c>
      <c r="H61" s="20">
        <v>0.23195035307870315</v>
      </c>
      <c r="I61" s="52" t="s">
        <v>191</v>
      </c>
      <c r="J61" s="33">
        <v>0.6476368381857587</v>
      </c>
      <c r="K61" s="33">
        <v>0.05402545440537787</v>
      </c>
      <c r="L61" s="33">
        <v>0.05211190448805818</v>
      </c>
      <c r="M61" s="33">
        <v>0.23525935813470694</v>
      </c>
      <c r="N61" s="52" t="s">
        <v>191</v>
      </c>
      <c r="O61" s="20">
        <v>0.10895361232814199</v>
      </c>
      <c r="P61" s="20">
        <v>0.002075223143036164</v>
      </c>
      <c r="Q61" s="52" t="s">
        <v>191</v>
      </c>
    </row>
    <row r="62" spans="1:17" ht="12.75">
      <c r="A62" s="8" t="s">
        <v>172</v>
      </c>
      <c r="B62" s="13">
        <v>102</v>
      </c>
      <c r="C62" s="8" t="s">
        <v>27</v>
      </c>
      <c r="D62" s="14" t="s">
        <v>116</v>
      </c>
      <c r="E62" s="13" t="s">
        <v>105</v>
      </c>
      <c r="F62" s="51">
        <v>0.06595945186116482</v>
      </c>
      <c r="G62" s="33">
        <v>0.13399125392764183</v>
      </c>
      <c r="H62" s="20">
        <v>0.36902001448045435</v>
      </c>
      <c r="I62" s="52" t="s">
        <v>191</v>
      </c>
      <c r="J62" s="33">
        <v>0.6370129290674778</v>
      </c>
      <c r="K62" s="33">
        <v>0.032750665773110914</v>
      </c>
      <c r="L62" s="33">
        <v>0.013758429332772314</v>
      </c>
      <c r="M62" s="33">
        <v>0.2289994013810925</v>
      </c>
      <c r="N62" s="52" t="s">
        <v>191</v>
      </c>
      <c r="O62" s="52" t="s">
        <v>191</v>
      </c>
      <c r="P62" s="20">
        <v>0.0021795522108826993</v>
      </c>
      <c r="Q62" s="52" t="s">
        <v>191</v>
      </c>
    </row>
    <row r="63" spans="1:17" ht="12.75">
      <c r="A63" s="8" t="s">
        <v>173</v>
      </c>
      <c r="B63" s="13">
        <v>103</v>
      </c>
      <c r="C63" s="8" t="s">
        <v>27</v>
      </c>
      <c r="D63" s="14" t="s">
        <v>116</v>
      </c>
      <c r="E63" s="13" t="s">
        <v>113</v>
      </c>
      <c r="F63" s="51">
        <v>0.12883340220374348</v>
      </c>
      <c r="G63" s="33">
        <v>0.08189123411497054</v>
      </c>
      <c r="H63" s="20">
        <v>0.49307980685513264</v>
      </c>
      <c r="I63" s="20">
        <v>0.037227090374678834</v>
      </c>
      <c r="J63" s="33">
        <v>0.667898907107537</v>
      </c>
      <c r="K63" s="33">
        <v>0.09581186858158285</v>
      </c>
      <c r="L63" s="33">
        <v>0.058008416393424564</v>
      </c>
      <c r="M63" s="33">
        <v>0.23157425887927102</v>
      </c>
      <c r="N63" s="52" t="s">
        <v>191</v>
      </c>
      <c r="O63" s="20">
        <v>0.07374272978083553</v>
      </c>
      <c r="P63" s="20">
        <v>0.0021816238450769005</v>
      </c>
      <c r="Q63" s="52" t="s">
        <v>191</v>
      </c>
    </row>
    <row r="64" spans="1:17" ht="12.75">
      <c r="A64" s="8" t="s">
        <v>174</v>
      </c>
      <c r="B64" s="13">
        <v>104</v>
      </c>
      <c r="C64" s="8" t="s">
        <v>27</v>
      </c>
      <c r="D64" s="14" t="s">
        <v>116</v>
      </c>
      <c r="E64" s="13" t="s">
        <v>117</v>
      </c>
      <c r="F64" s="51">
        <v>0.11422477874702479</v>
      </c>
      <c r="G64" s="33">
        <v>0.07456300062166955</v>
      </c>
      <c r="H64" s="20">
        <v>0.5610131605184449</v>
      </c>
      <c r="I64" s="20">
        <v>0.014071136498801803</v>
      </c>
      <c r="J64" s="33">
        <v>0.9323841489396862</v>
      </c>
      <c r="K64" s="33">
        <v>0.21422857344444762</v>
      </c>
      <c r="L64" s="33">
        <v>0.12623993155776037</v>
      </c>
      <c r="M64" s="33">
        <v>0.3734431183870303</v>
      </c>
      <c r="N64" s="52" t="s">
        <v>191</v>
      </c>
      <c r="O64" s="20">
        <v>0.047716211021611145</v>
      </c>
      <c r="P64" s="20">
        <v>0.0021911797590565447</v>
      </c>
      <c r="Q64" s="52" t="s">
        <v>191</v>
      </c>
    </row>
    <row r="65" spans="1:17" ht="12.75">
      <c r="A65" s="8" t="s">
        <v>175</v>
      </c>
      <c r="B65" s="13">
        <v>105</v>
      </c>
      <c r="C65" s="8" t="s">
        <v>27</v>
      </c>
      <c r="D65" s="14" t="s">
        <v>116</v>
      </c>
      <c r="E65" s="13" t="s">
        <v>118</v>
      </c>
      <c r="F65" s="51">
        <v>0.18766219170662707</v>
      </c>
      <c r="G65" s="33">
        <v>0.0760662207330099</v>
      </c>
      <c r="H65" s="20">
        <v>1.1325928310775821</v>
      </c>
      <c r="I65" s="20">
        <v>0.03872336510838462</v>
      </c>
      <c r="J65" s="33">
        <v>1.36601918211184</v>
      </c>
      <c r="K65" s="33">
        <v>0.4951327162966253</v>
      </c>
      <c r="L65" s="33">
        <v>0.42834663448507</v>
      </c>
      <c r="M65" s="33">
        <v>0.3881496959713203</v>
      </c>
      <c r="N65" s="24">
        <v>0.02907178675792594</v>
      </c>
      <c r="O65" s="20">
        <v>0.11548013159696985</v>
      </c>
      <c r="P65" s="20">
        <v>0.00417637577535299</v>
      </c>
      <c r="Q65" s="52" t="s">
        <v>191</v>
      </c>
    </row>
    <row r="66" spans="1:17" ht="12.75">
      <c r="A66" s="8" t="s">
        <v>176</v>
      </c>
      <c r="B66" s="13">
        <v>111</v>
      </c>
      <c r="C66" s="8" t="s">
        <v>27</v>
      </c>
      <c r="D66" s="14" t="s">
        <v>119</v>
      </c>
      <c r="E66" s="13" t="s">
        <v>120</v>
      </c>
      <c r="F66" s="51">
        <v>0.07887620876844788</v>
      </c>
      <c r="G66" s="33">
        <v>0.04854213420043418</v>
      </c>
      <c r="H66" s="20">
        <v>0.6409297916983996</v>
      </c>
      <c r="I66" s="52" t="s">
        <v>191</v>
      </c>
      <c r="J66" s="33">
        <v>0.3934406003026728</v>
      </c>
      <c r="K66" s="33">
        <v>0.08663739330167201</v>
      </c>
      <c r="L66" s="33">
        <v>0.011378939395246012</v>
      </c>
      <c r="M66" s="33">
        <v>0.23070734304756257</v>
      </c>
      <c r="N66" s="52" t="s">
        <v>191</v>
      </c>
      <c r="O66" s="52" t="s">
        <v>191</v>
      </c>
      <c r="P66" s="20">
        <v>0.008782686288239177</v>
      </c>
      <c r="Q66" s="52" t="s">
        <v>191</v>
      </c>
    </row>
    <row r="67" spans="1:17" ht="12.75">
      <c r="A67" s="8" t="s">
        <v>177</v>
      </c>
      <c r="B67" s="13">
        <v>112</v>
      </c>
      <c r="C67" s="8" t="s">
        <v>27</v>
      </c>
      <c r="D67" s="14" t="s">
        <v>119</v>
      </c>
      <c r="E67" s="13" t="s">
        <v>121</v>
      </c>
      <c r="F67" s="51"/>
      <c r="G67" s="33"/>
      <c r="H67" s="20"/>
      <c r="I67" s="20"/>
      <c r="J67" s="33"/>
      <c r="K67" s="33"/>
      <c r="L67" s="33"/>
      <c r="M67" s="33"/>
      <c r="N67" s="24"/>
      <c r="O67" s="20"/>
      <c r="P67" s="20"/>
      <c r="Q67" s="20"/>
    </row>
    <row r="68" spans="1:17" ht="12.75">
      <c r="A68" s="8" t="s">
        <v>178</v>
      </c>
      <c r="B68" s="13">
        <v>113</v>
      </c>
      <c r="C68" s="8" t="s">
        <v>27</v>
      </c>
      <c r="D68" s="14" t="s">
        <v>119</v>
      </c>
      <c r="E68" s="13" t="s">
        <v>122</v>
      </c>
      <c r="F68" s="51">
        <v>0.08471966926698425</v>
      </c>
      <c r="G68" s="33">
        <v>0.06599970555357361</v>
      </c>
      <c r="H68" s="20">
        <v>0.21442984228975423</v>
      </c>
      <c r="I68" s="52" t="s">
        <v>191</v>
      </c>
      <c r="J68" s="33">
        <v>0.2780263483455358</v>
      </c>
      <c r="K68" s="52" t="s">
        <v>191</v>
      </c>
      <c r="L68" s="33">
        <v>0.00266548693480081</v>
      </c>
      <c r="M68" s="33">
        <v>0.17094331824960676</v>
      </c>
      <c r="N68" s="52" t="s">
        <v>191</v>
      </c>
      <c r="O68" s="52" t="s">
        <v>191</v>
      </c>
      <c r="P68" s="20">
        <v>0.0013797679470692909</v>
      </c>
      <c r="Q68" s="52" t="s">
        <v>191</v>
      </c>
    </row>
    <row r="69" spans="1:17" ht="12.75">
      <c r="A69" s="8" t="s">
        <v>179</v>
      </c>
      <c r="B69" s="13">
        <v>114</v>
      </c>
      <c r="C69" s="8" t="s">
        <v>27</v>
      </c>
      <c r="D69" s="14" t="s">
        <v>119</v>
      </c>
      <c r="E69" s="13" t="s">
        <v>113</v>
      </c>
      <c r="F69" s="51">
        <v>0.07776429666764093</v>
      </c>
      <c r="G69" s="33">
        <v>0.0541707071532986</v>
      </c>
      <c r="H69" s="20">
        <v>0.3776520209729675</v>
      </c>
      <c r="I69" s="52" t="s">
        <v>191</v>
      </c>
      <c r="J69" s="33">
        <v>0.3829179858139217</v>
      </c>
      <c r="K69" s="33">
        <v>0.02550251765434211</v>
      </c>
      <c r="L69" s="33">
        <v>0.017425699264915863</v>
      </c>
      <c r="M69" s="33">
        <v>0.1985086093433481</v>
      </c>
      <c r="N69" s="52" t="s">
        <v>191</v>
      </c>
      <c r="O69" s="52" t="s">
        <v>191</v>
      </c>
      <c r="P69" s="20">
        <v>0.0020661499527347632</v>
      </c>
      <c r="Q69" s="52" t="s">
        <v>191</v>
      </c>
    </row>
    <row r="70" spans="1:17" ht="12.75">
      <c r="A70" s="8" t="s">
        <v>180</v>
      </c>
      <c r="B70" s="13">
        <v>115</v>
      </c>
      <c r="C70" s="8" t="s">
        <v>27</v>
      </c>
      <c r="D70" s="14" t="s">
        <v>119</v>
      </c>
      <c r="E70" s="13" t="s">
        <v>117</v>
      </c>
      <c r="F70" s="51">
        <v>0.12211518547143943</v>
      </c>
      <c r="G70" s="33">
        <v>0.05757664545832723</v>
      </c>
      <c r="H70" s="20">
        <v>0.5504313398944686</v>
      </c>
      <c r="I70" s="20">
        <v>0.030046389039964958</v>
      </c>
      <c r="J70" s="33">
        <v>0.5863571774650861</v>
      </c>
      <c r="K70" s="33">
        <v>0.10121641890089032</v>
      </c>
      <c r="L70" s="33">
        <v>0.046367791450956965</v>
      </c>
      <c r="M70" s="33">
        <v>0.24831921569661394</v>
      </c>
      <c r="N70" s="52" t="s">
        <v>191</v>
      </c>
      <c r="O70" s="52" t="s">
        <v>191</v>
      </c>
      <c r="P70" s="20">
        <v>0.002799233684610186</v>
      </c>
      <c r="Q70" s="52" t="s">
        <v>191</v>
      </c>
    </row>
    <row r="71" spans="1:17" ht="12.75">
      <c r="A71" s="8" t="s">
        <v>181</v>
      </c>
      <c r="B71" s="13">
        <v>116</v>
      </c>
      <c r="C71" s="8" t="s">
        <v>27</v>
      </c>
      <c r="D71" s="14" t="s">
        <v>119</v>
      </c>
      <c r="E71" s="13" t="s">
        <v>118</v>
      </c>
      <c r="F71" s="51">
        <v>0.07784524669381127</v>
      </c>
      <c r="G71" s="33">
        <v>0.026391146655594302</v>
      </c>
      <c r="H71" s="20">
        <v>0.4755864122818193</v>
      </c>
      <c r="I71" s="52" t="s">
        <v>191</v>
      </c>
      <c r="J71" s="33">
        <v>0.7599599286054826</v>
      </c>
      <c r="K71" s="33">
        <v>0.12944210761291564</v>
      </c>
      <c r="L71" s="33">
        <v>0.07838277656127642</v>
      </c>
      <c r="M71" s="33">
        <v>0.3730651280705158</v>
      </c>
      <c r="N71" s="52" t="s">
        <v>191</v>
      </c>
      <c r="O71" s="52" t="s">
        <v>191</v>
      </c>
      <c r="P71" s="20">
        <v>0.0017234916734253812</v>
      </c>
      <c r="Q71" s="52" t="s">
        <v>191</v>
      </c>
    </row>
    <row r="72" spans="1:17" ht="12.75">
      <c r="A72" s="8" t="s">
        <v>182</v>
      </c>
      <c r="B72" s="13">
        <v>122</v>
      </c>
      <c r="C72" s="8" t="s">
        <v>27</v>
      </c>
      <c r="D72" s="14" t="s">
        <v>123</v>
      </c>
      <c r="E72" s="13" t="s">
        <v>45</v>
      </c>
      <c r="F72" s="51">
        <v>0.08382679231027998</v>
      </c>
      <c r="G72" s="33">
        <v>0.057137073743756185</v>
      </c>
      <c r="H72" s="20">
        <v>0.7927698830098866</v>
      </c>
      <c r="I72" s="52" t="s">
        <v>191</v>
      </c>
      <c r="J72" s="33">
        <v>0.4701220652227496</v>
      </c>
      <c r="K72" s="33">
        <v>0.20511207673990794</v>
      </c>
      <c r="L72" s="33">
        <v>0.023518483465371262</v>
      </c>
      <c r="M72" s="33">
        <v>0.26409016211941017</v>
      </c>
      <c r="N72" s="52" t="s">
        <v>191</v>
      </c>
      <c r="O72" s="52" t="s">
        <v>191</v>
      </c>
      <c r="P72" s="20">
        <v>0.010767598520494881</v>
      </c>
      <c r="Q72" s="52" t="s">
        <v>191</v>
      </c>
    </row>
    <row r="73" spans="1:17" ht="12.75">
      <c r="A73" s="8" t="s">
        <v>183</v>
      </c>
      <c r="B73" s="13">
        <v>123</v>
      </c>
      <c r="C73" s="8" t="s">
        <v>27</v>
      </c>
      <c r="D73" s="14" t="s">
        <v>123</v>
      </c>
      <c r="E73" s="13" t="s">
        <v>121</v>
      </c>
      <c r="F73" s="51">
        <v>0.07771455676428973</v>
      </c>
      <c r="G73" s="33">
        <v>0.02660699018191799</v>
      </c>
      <c r="H73" s="20">
        <v>0.5750415823498176</v>
      </c>
      <c r="I73" s="52" t="s">
        <v>191</v>
      </c>
      <c r="J73" s="33">
        <v>0.42286509338925615</v>
      </c>
      <c r="K73" s="33">
        <v>0.028907856462186823</v>
      </c>
      <c r="L73" s="33">
        <v>0.0015838578725848912</v>
      </c>
      <c r="M73" s="33">
        <v>0.2146659783670953</v>
      </c>
      <c r="N73" s="52" t="s">
        <v>191</v>
      </c>
      <c r="O73" s="52" t="s">
        <v>191</v>
      </c>
      <c r="P73" s="20">
        <v>0.0040760893454637745</v>
      </c>
      <c r="Q73" s="52" t="s">
        <v>191</v>
      </c>
    </row>
    <row r="74" spans="1:17" ht="12.75">
      <c r="A74" s="8" t="s">
        <v>197</v>
      </c>
      <c r="B74" s="13">
        <v>124</v>
      </c>
      <c r="C74" s="8" t="s">
        <v>27</v>
      </c>
      <c r="D74" s="14" t="s">
        <v>123</v>
      </c>
      <c r="E74" s="13" t="s">
        <v>124</v>
      </c>
      <c r="F74" s="52" t="s">
        <v>191</v>
      </c>
      <c r="G74" s="20">
        <v>0.0716352884466438</v>
      </c>
      <c r="H74" s="20">
        <v>0.5938522367343537</v>
      </c>
      <c r="I74" s="20">
        <v>0.007766935581244304</v>
      </c>
      <c r="J74" s="20">
        <v>0.3784924824088426</v>
      </c>
      <c r="K74" s="20">
        <v>0.00980120416241062</v>
      </c>
      <c r="L74" s="20">
        <v>0.022287095436482152</v>
      </c>
      <c r="M74" s="20">
        <v>0.25046704682958953</v>
      </c>
      <c r="N74" s="52" t="s">
        <v>191</v>
      </c>
      <c r="O74" s="20">
        <v>0.05023486218365439</v>
      </c>
      <c r="P74" s="20">
        <v>0.006000854690419477</v>
      </c>
      <c r="Q74" s="52" t="s">
        <v>191</v>
      </c>
    </row>
    <row r="75" spans="1:17" ht="12.75">
      <c r="A75" s="8" t="s">
        <v>198</v>
      </c>
      <c r="B75" s="13">
        <v>125</v>
      </c>
      <c r="C75" s="8" t="s">
        <v>27</v>
      </c>
      <c r="D75" s="14" t="s">
        <v>123</v>
      </c>
      <c r="E75" s="13" t="s">
        <v>113</v>
      </c>
      <c r="F75" s="20">
        <v>0.057667835742108466</v>
      </c>
      <c r="G75" s="20">
        <v>0.18010178056646328</v>
      </c>
      <c r="H75" s="20">
        <v>0.6794350810530105</v>
      </c>
      <c r="I75" s="20">
        <v>0.025566946621370844</v>
      </c>
      <c r="J75" s="20">
        <v>0.6767802376915373</v>
      </c>
      <c r="K75" s="20">
        <v>0.02920320025856759</v>
      </c>
      <c r="L75" s="20">
        <v>0.026043725288745722</v>
      </c>
      <c r="M75" s="20">
        <v>0.2481675741688363</v>
      </c>
      <c r="N75" s="52" t="s">
        <v>191</v>
      </c>
      <c r="O75" s="20">
        <v>0.05297473378688904</v>
      </c>
      <c r="P75" s="20">
        <v>0.0026913347990571335</v>
      </c>
      <c r="Q75" s="52" t="s">
        <v>191</v>
      </c>
    </row>
    <row r="76" spans="1:17" ht="12.75">
      <c r="A76" s="8" t="s">
        <v>199</v>
      </c>
      <c r="B76" s="13">
        <v>126</v>
      </c>
      <c r="C76" s="8" t="s">
        <v>27</v>
      </c>
      <c r="D76" s="14" t="s">
        <v>123</v>
      </c>
      <c r="E76" s="13" t="s">
        <v>117</v>
      </c>
      <c r="F76" s="20">
        <v>0.05880105924389436</v>
      </c>
      <c r="G76" s="20">
        <v>0.11036569739873671</v>
      </c>
      <c r="H76" s="20">
        <v>0.8859878229413333</v>
      </c>
      <c r="I76" s="20">
        <v>0.026229706456361034</v>
      </c>
      <c r="J76" s="20">
        <v>0.8904869370763664</v>
      </c>
      <c r="K76" s="20">
        <v>0.08209959836068803</v>
      </c>
      <c r="L76" s="20">
        <v>0.04728456190250828</v>
      </c>
      <c r="M76" s="20">
        <v>0.2468986593883562</v>
      </c>
      <c r="N76" s="52" t="s">
        <v>191</v>
      </c>
      <c r="O76" s="20">
        <v>0.03962372919616824</v>
      </c>
      <c r="P76" s="20">
        <v>0.003817292127138998</v>
      </c>
      <c r="Q76" s="52" t="s">
        <v>191</v>
      </c>
    </row>
    <row r="77" spans="1:17" ht="12.75">
      <c r="A77" s="8" t="s">
        <v>200</v>
      </c>
      <c r="B77" s="13">
        <v>127</v>
      </c>
      <c r="C77" s="8" t="s">
        <v>27</v>
      </c>
      <c r="D77" s="14" t="s">
        <v>123</v>
      </c>
      <c r="E77" s="13" t="s">
        <v>118</v>
      </c>
      <c r="F77" s="20">
        <v>0.04231429570782516</v>
      </c>
      <c r="G77" s="20">
        <v>0.05295809885221682</v>
      </c>
      <c r="H77" s="20">
        <v>0.5938968164926951</v>
      </c>
      <c r="I77" s="20">
        <v>0.018767726536814692</v>
      </c>
      <c r="J77" s="20">
        <v>0.9842554832489592</v>
      </c>
      <c r="K77" s="20">
        <v>0.08500882456769093</v>
      </c>
      <c r="L77" s="20">
        <v>0.03234852579186585</v>
      </c>
      <c r="M77" s="20">
        <v>0.21012130524147218</v>
      </c>
      <c r="N77" s="52" t="s">
        <v>191</v>
      </c>
      <c r="O77" s="20">
        <v>0.02357055609683278</v>
      </c>
      <c r="P77" s="20">
        <v>0.002908389201380721</v>
      </c>
      <c r="Q77" s="52" t="s">
        <v>191</v>
      </c>
    </row>
    <row r="78" spans="1:17" ht="12.75">
      <c r="A78" s="8" t="s">
        <v>201</v>
      </c>
      <c r="B78" s="13">
        <v>131</v>
      </c>
      <c r="C78" s="8" t="s">
        <v>27</v>
      </c>
      <c r="D78" s="14" t="s">
        <v>125</v>
      </c>
      <c r="E78" s="13" t="s">
        <v>115</v>
      </c>
      <c r="F78" s="52" t="s">
        <v>191</v>
      </c>
      <c r="G78" s="20">
        <v>0.06094624806393967</v>
      </c>
      <c r="H78" s="20">
        <v>36.964177936841935</v>
      </c>
      <c r="I78" s="20">
        <v>0.012223193911117283</v>
      </c>
      <c r="J78" s="20">
        <v>2.454329387098352</v>
      </c>
      <c r="K78" s="20">
        <v>8.698493758598882</v>
      </c>
      <c r="L78" s="20">
        <v>0.16099506926876664</v>
      </c>
      <c r="M78" s="20">
        <v>0.36749297971744604</v>
      </c>
      <c r="N78" s="52" t="s">
        <v>191</v>
      </c>
      <c r="O78" s="20">
        <v>0.06430468305531326</v>
      </c>
      <c r="P78" s="20">
        <v>0.12304868007706574</v>
      </c>
      <c r="Q78" s="52" t="s">
        <v>191</v>
      </c>
    </row>
    <row r="79" spans="1:17" ht="12.75">
      <c r="A79" s="8" t="s">
        <v>202</v>
      </c>
      <c r="B79" s="13">
        <v>132</v>
      </c>
      <c r="C79" s="8" t="s">
        <v>27</v>
      </c>
      <c r="D79" s="14" t="s">
        <v>125</v>
      </c>
      <c r="E79" s="13" t="s">
        <v>114</v>
      </c>
      <c r="F79" s="52" t="s">
        <v>191</v>
      </c>
      <c r="G79" s="20">
        <v>0.06846612267033411</v>
      </c>
      <c r="H79" s="20">
        <v>20.003096742754323</v>
      </c>
      <c r="I79" s="20">
        <v>0.008445710067654936</v>
      </c>
      <c r="J79" s="20">
        <v>1.1641948578545371</v>
      </c>
      <c r="K79" s="20">
        <v>4.553989210361789</v>
      </c>
      <c r="L79" s="20">
        <v>0.04371337641009325</v>
      </c>
      <c r="M79" s="20">
        <v>0.3076305733300852</v>
      </c>
      <c r="N79" s="52" t="s">
        <v>191</v>
      </c>
      <c r="O79" s="20">
        <v>0.04727151066569709</v>
      </c>
      <c r="P79" s="20">
        <v>0.0673029051118541</v>
      </c>
      <c r="Q79" s="52" t="s">
        <v>191</v>
      </c>
    </row>
    <row r="80" spans="1:17" ht="12.75">
      <c r="A80" s="8" t="s">
        <v>203</v>
      </c>
      <c r="B80" s="13">
        <v>133</v>
      </c>
      <c r="C80" s="8" t="s">
        <v>27</v>
      </c>
      <c r="D80" s="14" t="s">
        <v>125</v>
      </c>
      <c r="E80" s="13" t="s">
        <v>126</v>
      </c>
      <c r="F80" s="52" t="s">
        <v>191</v>
      </c>
      <c r="G80" s="20">
        <v>0.06990782118507655</v>
      </c>
      <c r="H80" s="20">
        <v>14.22284297371608</v>
      </c>
      <c r="I80" s="52" t="s">
        <v>191</v>
      </c>
      <c r="J80" s="20">
        <v>0.6153096129169131</v>
      </c>
      <c r="K80" s="20">
        <v>3.668359057185022</v>
      </c>
      <c r="L80" s="20">
        <v>0.025019765736836414</v>
      </c>
      <c r="M80" s="20">
        <v>0.30364967231621015</v>
      </c>
      <c r="N80" s="52" t="s">
        <v>191</v>
      </c>
      <c r="O80" s="20">
        <v>0.06535336495679299</v>
      </c>
      <c r="P80" s="20">
        <v>0.0425048135246808</v>
      </c>
      <c r="Q80" s="52" t="s">
        <v>191</v>
      </c>
    </row>
    <row r="81" spans="1:17" ht="12.75">
      <c r="A81" s="8" t="s">
        <v>204</v>
      </c>
      <c r="B81" s="13">
        <v>134</v>
      </c>
      <c r="C81" s="8" t="s">
        <v>27</v>
      </c>
      <c r="D81" s="14" t="s">
        <v>125</v>
      </c>
      <c r="E81" s="13" t="s">
        <v>127</v>
      </c>
      <c r="F81" s="52" t="s">
        <v>191</v>
      </c>
      <c r="G81" s="20">
        <v>0.03222745254415344</v>
      </c>
      <c r="H81" s="20">
        <v>5.108232579303884</v>
      </c>
      <c r="I81" s="52" t="s">
        <v>191</v>
      </c>
      <c r="J81" s="20">
        <v>0.2526489711586443</v>
      </c>
      <c r="K81" s="20">
        <v>1.1846212080558922</v>
      </c>
      <c r="L81" s="20">
        <v>0.0034053552452867225</v>
      </c>
      <c r="M81" s="20">
        <v>0.30219164501315876</v>
      </c>
      <c r="N81" s="52" t="s">
        <v>191</v>
      </c>
      <c r="O81" s="20">
        <v>0.07144201157699659</v>
      </c>
      <c r="P81" s="20">
        <v>0.021589940910780037</v>
      </c>
      <c r="Q81" s="52" t="s">
        <v>191</v>
      </c>
    </row>
    <row r="82" spans="1:17" ht="12.75">
      <c r="A82" s="8" t="s">
        <v>205</v>
      </c>
      <c r="B82" s="13">
        <v>135</v>
      </c>
      <c r="C82" s="8" t="s">
        <v>27</v>
      </c>
      <c r="D82" s="14" t="s">
        <v>125</v>
      </c>
      <c r="E82" s="13" t="s">
        <v>128</v>
      </c>
      <c r="F82" s="20">
        <v>0.11967246798990497</v>
      </c>
      <c r="G82" s="20">
        <v>0.1295928704785154</v>
      </c>
      <c r="H82" s="20">
        <v>9.666725283376541</v>
      </c>
      <c r="I82" s="20">
        <v>0.09001157856774761</v>
      </c>
      <c r="J82" s="20">
        <v>0.38112937180797024</v>
      </c>
      <c r="K82" s="20">
        <v>3.9065850348722444</v>
      </c>
      <c r="L82" s="20">
        <v>0.015038492983444835</v>
      </c>
      <c r="M82" s="20">
        <v>0.511637158909799</v>
      </c>
      <c r="N82" s="52" t="s">
        <v>191</v>
      </c>
      <c r="O82" s="20">
        <v>0.30992445512496436</v>
      </c>
      <c r="P82" s="20">
        <v>0.04921142647709937</v>
      </c>
      <c r="Q82" s="52" t="s">
        <v>191</v>
      </c>
    </row>
    <row r="83" spans="1:17" ht="12.75">
      <c r="A83" s="8" t="s">
        <v>206</v>
      </c>
      <c r="B83" s="13">
        <v>136</v>
      </c>
      <c r="C83" s="8" t="s">
        <v>27</v>
      </c>
      <c r="D83" s="14" t="s">
        <v>125</v>
      </c>
      <c r="E83" s="13" t="s">
        <v>129</v>
      </c>
      <c r="F83" s="20">
        <v>2.3568830653370916</v>
      </c>
      <c r="G83" s="20">
        <v>0.34859213588709304</v>
      </c>
      <c r="H83" s="20">
        <v>93.21499940038125</v>
      </c>
      <c r="I83" s="20">
        <v>1.0685174776725366</v>
      </c>
      <c r="J83" s="20">
        <v>1.0000373887420406</v>
      </c>
      <c r="K83" s="20">
        <v>30.259667309349112</v>
      </c>
      <c r="L83" s="20">
        <v>0.5368970015638566</v>
      </c>
      <c r="M83" s="20">
        <v>1.8196423319071757</v>
      </c>
      <c r="N83" s="20">
        <v>1.1068582969189833</v>
      </c>
      <c r="O83" s="20">
        <v>2.2704593406404534</v>
      </c>
      <c r="P83" s="20">
        <v>0.22381823457005612</v>
      </c>
      <c r="Q83" s="52" t="s">
        <v>191</v>
      </c>
    </row>
    <row r="84" spans="1:17" ht="12.75">
      <c r="A84" s="8" t="s">
        <v>207</v>
      </c>
      <c r="B84" s="13">
        <v>137</v>
      </c>
      <c r="C84" s="8" t="s">
        <v>27</v>
      </c>
      <c r="D84" s="14" t="s">
        <v>125</v>
      </c>
      <c r="E84" s="13" t="s">
        <v>130</v>
      </c>
      <c r="F84" s="20">
        <v>0.04139754321564323</v>
      </c>
      <c r="G84" s="20">
        <v>0.2711896595519525</v>
      </c>
      <c r="H84" s="20">
        <v>57.935202970057496</v>
      </c>
      <c r="I84" s="20">
        <v>0.031096972467992413</v>
      </c>
      <c r="J84" s="20">
        <v>0.6761921892993077</v>
      </c>
      <c r="K84" s="20">
        <v>6.9541455213175265</v>
      </c>
      <c r="L84" s="20">
        <v>0.008729447672032094</v>
      </c>
      <c r="M84" s="20">
        <v>1.6826813664326097</v>
      </c>
      <c r="N84" s="52" t="s">
        <v>191</v>
      </c>
      <c r="O84" s="20">
        <v>0.6334458142522009</v>
      </c>
      <c r="P84" s="20">
        <v>0.1937847293532826</v>
      </c>
      <c r="Q84" s="52" t="s">
        <v>191</v>
      </c>
    </row>
    <row r="85" spans="1:17" ht="12.75">
      <c r="A85" s="8" t="s">
        <v>208</v>
      </c>
      <c r="B85" s="13">
        <v>141</v>
      </c>
      <c r="C85" s="8" t="s">
        <v>27</v>
      </c>
      <c r="D85" s="14" t="s">
        <v>131</v>
      </c>
      <c r="E85" s="13" t="s">
        <v>115</v>
      </c>
      <c r="F85" s="52" t="s">
        <v>191</v>
      </c>
      <c r="G85" s="20">
        <v>0.05678460905121543</v>
      </c>
      <c r="H85" s="20">
        <v>42.9876270228118</v>
      </c>
      <c r="I85" s="20">
        <v>0.017392430780565186</v>
      </c>
      <c r="J85" s="20">
        <v>0.47550242930710124</v>
      </c>
      <c r="K85" s="20">
        <v>12.302581960933068</v>
      </c>
      <c r="L85" s="20">
        <v>0.013859141802539136</v>
      </c>
      <c r="M85" s="20">
        <v>7.554290001044092</v>
      </c>
      <c r="N85" s="52" t="s">
        <v>191</v>
      </c>
      <c r="O85" s="20">
        <v>0.08770568819974985</v>
      </c>
      <c r="P85" s="20">
        <v>0</v>
      </c>
      <c r="Q85" s="52" t="s">
        <v>191</v>
      </c>
    </row>
    <row r="86" spans="1:17" ht="12.75">
      <c r="A86" s="8" t="s">
        <v>209</v>
      </c>
      <c r="B86" s="13">
        <v>142</v>
      </c>
      <c r="C86" s="8" t="s">
        <v>27</v>
      </c>
      <c r="D86" s="14" t="s">
        <v>131</v>
      </c>
      <c r="E86" s="13" t="s">
        <v>114</v>
      </c>
      <c r="F86" s="52" t="s">
        <v>191</v>
      </c>
      <c r="G86" s="20">
        <v>0.05783162573418427</v>
      </c>
      <c r="H86" s="20">
        <v>21.695284661978146</v>
      </c>
      <c r="I86" s="52" t="s">
        <v>191</v>
      </c>
      <c r="J86" s="20">
        <v>0.16832544886944006</v>
      </c>
      <c r="K86" s="20">
        <v>6.561901258198161</v>
      </c>
      <c r="L86" s="20">
        <v>0.007146582256769043</v>
      </c>
      <c r="M86" s="20">
        <v>3.586463606597828</v>
      </c>
      <c r="N86" s="52" t="s">
        <v>191</v>
      </c>
      <c r="O86" s="20">
        <v>0.15580342343719908</v>
      </c>
      <c r="P86" s="20">
        <v>0.21470355108730804</v>
      </c>
      <c r="Q86" s="52" t="s">
        <v>191</v>
      </c>
    </row>
    <row r="87" spans="1:17" ht="12.75">
      <c r="A87" s="8" t="s">
        <v>210</v>
      </c>
      <c r="B87" s="13">
        <v>143</v>
      </c>
      <c r="C87" s="8" t="s">
        <v>27</v>
      </c>
      <c r="D87" s="14" t="s">
        <v>131</v>
      </c>
      <c r="E87" s="13" t="s">
        <v>126</v>
      </c>
      <c r="F87" s="52" t="s">
        <v>191</v>
      </c>
      <c r="G87" s="20">
        <v>0.05804243696235063</v>
      </c>
      <c r="H87" s="20">
        <v>20.006977913022155</v>
      </c>
      <c r="I87" s="52" t="s">
        <v>191</v>
      </c>
      <c r="J87" s="20">
        <v>0.1434056871151513</v>
      </c>
      <c r="K87" s="20">
        <v>6.358457519859675</v>
      </c>
      <c r="L87" s="20">
        <v>0.0006175369738879087</v>
      </c>
      <c r="M87" s="20">
        <v>3.3172538182427864</v>
      </c>
      <c r="N87" s="52" t="s">
        <v>191</v>
      </c>
      <c r="O87" s="20">
        <v>0.18187242435561035</v>
      </c>
      <c r="P87" s="20">
        <v>0.18731571121360147</v>
      </c>
      <c r="Q87" s="52" t="s">
        <v>191</v>
      </c>
    </row>
    <row r="88" spans="1:17" ht="12.75">
      <c r="A88" s="8" t="s">
        <v>211</v>
      </c>
      <c r="B88" s="13">
        <v>144</v>
      </c>
      <c r="C88" s="8" t="s">
        <v>27</v>
      </c>
      <c r="D88" s="14" t="s">
        <v>131</v>
      </c>
      <c r="E88" s="13" t="s">
        <v>127</v>
      </c>
      <c r="F88" s="20">
        <v>0.07392406350811662</v>
      </c>
      <c r="G88" s="20">
        <v>0.08746411208228384</v>
      </c>
      <c r="H88" s="20">
        <v>9.282477213721743</v>
      </c>
      <c r="I88" s="20">
        <v>0.04692135418708868</v>
      </c>
      <c r="J88" s="20">
        <v>0.1318794595434331</v>
      </c>
      <c r="K88" s="20">
        <v>3.8319255857221406</v>
      </c>
      <c r="L88" s="20">
        <v>0.001746616531827862</v>
      </c>
      <c r="M88" s="20">
        <v>2.0043979336565183</v>
      </c>
      <c r="N88" s="52" t="s">
        <v>191</v>
      </c>
      <c r="O88" s="20">
        <v>0.3559094605747252</v>
      </c>
      <c r="P88" s="20">
        <v>0.08809099984606752</v>
      </c>
      <c r="Q88" s="52" t="s">
        <v>191</v>
      </c>
    </row>
    <row r="89" spans="1:17" ht="12.75">
      <c r="A89" s="8" t="s">
        <v>212</v>
      </c>
      <c r="B89" s="13">
        <v>145</v>
      </c>
      <c r="C89" s="8" t="s">
        <v>27</v>
      </c>
      <c r="D89" s="14" t="s">
        <v>131</v>
      </c>
      <c r="E89" s="13" t="s">
        <v>128</v>
      </c>
      <c r="F89" s="20">
        <v>0.1822386801418032</v>
      </c>
      <c r="G89" s="20">
        <v>0.13391724407625158</v>
      </c>
      <c r="H89" s="20">
        <v>9.270511690039557</v>
      </c>
      <c r="I89" s="20">
        <v>0.16093095886235137</v>
      </c>
      <c r="J89" s="20">
        <v>0.19342012325195831</v>
      </c>
      <c r="K89" s="20">
        <v>3.0906052992078816</v>
      </c>
      <c r="L89" s="20">
        <v>0.0008991187748650321</v>
      </c>
      <c r="M89" s="20">
        <v>1.9321235302385515</v>
      </c>
      <c r="N89" s="52" t="s">
        <v>191</v>
      </c>
      <c r="O89" s="20">
        <v>0.44426824978500595</v>
      </c>
      <c r="P89" s="20">
        <v>0.10159168606211134</v>
      </c>
      <c r="Q89" s="52" t="s">
        <v>191</v>
      </c>
    </row>
    <row r="90" spans="1:17" ht="12.75">
      <c r="A90" s="8" t="s">
        <v>213</v>
      </c>
      <c r="B90" s="13">
        <v>146</v>
      </c>
      <c r="C90" s="8" t="s">
        <v>27</v>
      </c>
      <c r="D90" s="14" t="s">
        <v>131</v>
      </c>
      <c r="E90" s="13" t="s">
        <v>132</v>
      </c>
      <c r="F90" s="20">
        <v>0.11185839828542618</v>
      </c>
      <c r="G90" s="20">
        <v>0.4540582529121345</v>
      </c>
      <c r="H90" s="20">
        <v>59.91116235606037</v>
      </c>
      <c r="I90" s="20">
        <v>0.04670399839537941</v>
      </c>
      <c r="J90" s="20">
        <v>0.7801487935709932</v>
      </c>
      <c r="K90" s="20">
        <v>8.923179201069573</v>
      </c>
      <c r="L90" s="20">
        <v>0.06679253494822905</v>
      </c>
      <c r="M90" s="20">
        <v>5.5275279807729545</v>
      </c>
      <c r="N90" s="52" t="s">
        <v>191</v>
      </c>
      <c r="O90" s="20">
        <v>0.684911340210099</v>
      </c>
      <c r="P90" s="20">
        <v>0</v>
      </c>
      <c r="Q90" s="52" t="s">
        <v>191</v>
      </c>
    </row>
    <row r="91" spans="1:17" ht="12.75">
      <c r="A91" s="8" t="s">
        <v>214</v>
      </c>
      <c r="B91" s="13">
        <v>150</v>
      </c>
      <c r="C91" s="8" t="s">
        <v>27</v>
      </c>
      <c r="D91" s="14" t="s">
        <v>133</v>
      </c>
      <c r="E91" s="13" t="s">
        <v>115</v>
      </c>
      <c r="F91" s="52" t="s">
        <v>191</v>
      </c>
      <c r="G91" s="20">
        <v>0.10169157228520821</v>
      </c>
      <c r="H91" s="20">
        <v>32.23728769813675</v>
      </c>
      <c r="I91" s="52" t="s">
        <v>191</v>
      </c>
      <c r="J91" s="20">
        <v>1.6657972778608567</v>
      </c>
      <c r="K91" s="20">
        <v>12.668862261462813</v>
      </c>
      <c r="L91" s="20">
        <v>0.09848106016231661</v>
      </c>
      <c r="M91" s="20">
        <v>0.28034550588643237</v>
      </c>
      <c r="N91" s="52" t="s">
        <v>191</v>
      </c>
      <c r="O91" s="20">
        <v>0.13852536044675606</v>
      </c>
      <c r="P91" s="20">
        <v>0.058211678064223386</v>
      </c>
      <c r="Q91" s="52" t="s">
        <v>191</v>
      </c>
    </row>
    <row r="92" spans="1:17" ht="12.75">
      <c r="A92" s="8" t="s">
        <v>215</v>
      </c>
      <c r="B92" s="13">
        <v>151</v>
      </c>
      <c r="C92" s="8" t="s">
        <v>27</v>
      </c>
      <c r="D92" s="14" t="s">
        <v>133</v>
      </c>
      <c r="E92" s="13" t="s">
        <v>114</v>
      </c>
      <c r="F92" s="52" t="s">
        <v>191</v>
      </c>
      <c r="G92" s="20">
        <v>0.1350510627562977</v>
      </c>
      <c r="H92" s="20">
        <v>29.636470017302454</v>
      </c>
      <c r="I92" s="20">
        <v>0.009684963490945575</v>
      </c>
      <c r="J92" s="20">
        <v>1.0984862373325712</v>
      </c>
      <c r="K92" s="20">
        <v>12.553527888216458</v>
      </c>
      <c r="L92" s="20">
        <v>0.026326200886588262</v>
      </c>
      <c r="M92" s="20">
        <v>0.3902173398252452</v>
      </c>
      <c r="N92" s="52" t="s">
        <v>191</v>
      </c>
      <c r="O92" s="20">
        <v>0.2121789955279507</v>
      </c>
      <c r="P92" s="20">
        <v>0.05216113902737024</v>
      </c>
      <c r="Q92" s="52" t="s">
        <v>191</v>
      </c>
    </row>
    <row r="93" spans="1:17" ht="12.75">
      <c r="A93" s="8" t="s">
        <v>216</v>
      </c>
      <c r="B93" s="13">
        <v>152</v>
      </c>
      <c r="C93" s="8" t="s">
        <v>27</v>
      </c>
      <c r="D93" s="14" t="s">
        <v>133</v>
      </c>
      <c r="E93" s="13" t="s">
        <v>126</v>
      </c>
      <c r="F93" s="20">
        <v>0.04285614819095897</v>
      </c>
      <c r="G93" s="20">
        <v>0.13425983135254477</v>
      </c>
      <c r="H93" s="20">
        <v>26.345203039867034</v>
      </c>
      <c r="I93" s="20">
        <v>0.02655582917421427</v>
      </c>
      <c r="J93" s="20">
        <v>0.7276779649257257</v>
      </c>
      <c r="K93" s="20">
        <v>12.042954995318073</v>
      </c>
      <c r="L93" s="20">
        <v>0.03403577275374885</v>
      </c>
      <c r="M93" s="20">
        <v>0.3761314499867116</v>
      </c>
      <c r="N93" s="52" t="s">
        <v>191</v>
      </c>
      <c r="O93" s="20">
        <v>0.2502126623340604</v>
      </c>
      <c r="P93" s="20">
        <v>0.03737931319434017</v>
      </c>
      <c r="Q93" s="52" t="s">
        <v>191</v>
      </c>
    </row>
    <row r="94" spans="1:17" ht="12.75">
      <c r="A94" s="8" t="s">
        <v>217</v>
      </c>
      <c r="B94" s="13">
        <v>153</v>
      </c>
      <c r="C94" s="8" t="s">
        <v>27</v>
      </c>
      <c r="D94" s="14" t="s">
        <v>133</v>
      </c>
      <c r="E94" s="13" t="s">
        <v>127</v>
      </c>
      <c r="F94" s="20">
        <v>0.04429695277061722</v>
      </c>
      <c r="G94" s="20">
        <v>0.30743274922039227</v>
      </c>
      <c r="H94" s="20">
        <v>21.695959517608895</v>
      </c>
      <c r="I94" s="20">
        <v>0.035986736058382165</v>
      </c>
      <c r="J94" s="20">
        <v>1.0402752472961025</v>
      </c>
      <c r="K94" s="20">
        <v>12.432102492299869</v>
      </c>
      <c r="L94" s="20">
        <v>0.011120678210467656</v>
      </c>
      <c r="M94" s="20">
        <v>0.3400939160215173</v>
      </c>
      <c r="N94" s="52" t="s">
        <v>191</v>
      </c>
      <c r="O94" s="20">
        <v>0.3503707662126211</v>
      </c>
      <c r="P94" s="20">
        <v>0.03742325978423995</v>
      </c>
      <c r="Q94" s="52" t="s">
        <v>191</v>
      </c>
    </row>
    <row r="95" spans="1:17" ht="12.75">
      <c r="A95" s="8" t="s">
        <v>218</v>
      </c>
      <c r="B95" s="13">
        <v>154</v>
      </c>
      <c r="C95" s="8" t="s">
        <v>27</v>
      </c>
      <c r="D95" s="14" t="s">
        <v>133</v>
      </c>
      <c r="E95" s="13" t="s">
        <v>134</v>
      </c>
      <c r="F95" s="20">
        <v>0.10757502886354169</v>
      </c>
      <c r="G95" s="20">
        <v>0.24125492176241953</v>
      </c>
      <c r="H95" s="20">
        <v>26.040117935857467</v>
      </c>
      <c r="I95" s="20">
        <v>0.05306240807749985</v>
      </c>
      <c r="J95" s="20">
        <v>0.4818465225952193</v>
      </c>
      <c r="K95" s="20">
        <v>11.491618505240659</v>
      </c>
      <c r="L95" s="20">
        <v>0.3072088745359904</v>
      </c>
      <c r="M95" s="20">
        <v>2.1686689862510193</v>
      </c>
      <c r="N95" s="52" t="s">
        <v>191</v>
      </c>
      <c r="O95" s="20">
        <v>0.45192289233572575</v>
      </c>
      <c r="P95" s="20">
        <v>0.09026307852823257</v>
      </c>
      <c r="Q95" s="52" t="s">
        <v>191</v>
      </c>
    </row>
    <row r="96" spans="1:17" ht="12.75">
      <c r="A96" s="8" t="s">
        <v>219</v>
      </c>
      <c r="B96" s="13">
        <v>159</v>
      </c>
      <c r="C96" s="8" t="s">
        <v>27</v>
      </c>
      <c r="D96" s="14" t="s">
        <v>135</v>
      </c>
      <c r="E96" s="13" t="s">
        <v>115</v>
      </c>
      <c r="F96" s="20">
        <v>0.08006855570759977</v>
      </c>
      <c r="G96" s="20">
        <v>0.13081978921434873</v>
      </c>
      <c r="H96" s="20">
        <v>2.573571932086532</v>
      </c>
      <c r="I96" s="20">
        <v>0.02083003866164417</v>
      </c>
      <c r="J96" s="20">
        <v>1.2134255905442275</v>
      </c>
      <c r="K96" s="20">
        <v>0.8672808748680356</v>
      </c>
      <c r="L96" s="20">
        <v>1.1059897703505799</v>
      </c>
      <c r="M96" s="20">
        <v>0.34989209877972577</v>
      </c>
      <c r="N96" s="20">
        <v>0.04110984704001853</v>
      </c>
      <c r="O96" s="20">
        <v>0.11226056947761495</v>
      </c>
      <c r="P96" s="20">
        <v>0.005547083403384761</v>
      </c>
      <c r="Q96" s="52" t="s">
        <v>191</v>
      </c>
    </row>
    <row r="97" spans="1:17" ht="12.75">
      <c r="A97" s="8" t="s">
        <v>220</v>
      </c>
      <c r="B97" s="13">
        <v>160</v>
      </c>
      <c r="C97" s="8" t="s">
        <v>27</v>
      </c>
      <c r="D97" s="14" t="s">
        <v>135</v>
      </c>
      <c r="E97" s="13" t="s">
        <v>114</v>
      </c>
      <c r="F97" s="20">
        <v>0.06480879029998847</v>
      </c>
      <c r="G97" s="20">
        <v>0.16101665642601484</v>
      </c>
      <c r="H97" s="20">
        <v>1.0533635925971536</v>
      </c>
      <c r="I97" s="20">
        <v>0.012325998964649565</v>
      </c>
      <c r="J97" s="20">
        <v>0.9112821365773679</v>
      </c>
      <c r="K97" s="20">
        <v>0.35055228733719446</v>
      </c>
      <c r="L97" s="20">
        <v>0.3408387399080406</v>
      </c>
      <c r="M97" s="20">
        <v>0.3940968031658946</v>
      </c>
      <c r="N97" s="52" t="s">
        <v>191</v>
      </c>
      <c r="O97" s="20">
        <v>0.12051728562448367</v>
      </c>
      <c r="P97" s="20">
        <v>0.0027086736189391755</v>
      </c>
      <c r="Q97" s="52" t="s">
        <v>191</v>
      </c>
    </row>
    <row r="98" spans="1:17" ht="12.75">
      <c r="A98" s="8" t="s">
        <v>221</v>
      </c>
      <c r="B98" s="13">
        <v>161</v>
      </c>
      <c r="C98" s="8" t="s">
        <v>27</v>
      </c>
      <c r="D98" s="14" t="s">
        <v>135</v>
      </c>
      <c r="E98" s="13" t="s">
        <v>126</v>
      </c>
      <c r="F98" s="20">
        <v>0.18639417242002976</v>
      </c>
      <c r="G98" s="20">
        <v>0.10120584614562866</v>
      </c>
      <c r="H98" s="20">
        <v>0.5476184497702857</v>
      </c>
      <c r="I98" s="20">
        <v>0.06506797701576456</v>
      </c>
      <c r="J98" s="20">
        <v>0.5214765674000117</v>
      </c>
      <c r="K98" s="20">
        <v>0.1811599654534769</v>
      </c>
      <c r="L98" s="20">
        <v>0.01216755051042327</v>
      </c>
      <c r="M98" s="20">
        <v>0.33300977340804844</v>
      </c>
      <c r="N98" s="52" t="s">
        <v>191</v>
      </c>
      <c r="O98" s="20">
        <v>0.18225974636526446</v>
      </c>
      <c r="P98" s="20">
        <v>0.0018696116016133461</v>
      </c>
      <c r="Q98" s="52" t="s">
        <v>191</v>
      </c>
    </row>
    <row r="99" spans="1:17" ht="12.75">
      <c r="A99" s="8" t="s">
        <v>222</v>
      </c>
      <c r="B99" s="13">
        <v>162</v>
      </c>
      <c r="C99" s="8" t="s">
        <v>27</v>
      </c>
      <c r="D99" s="14" t="s">
        <v>135</v>
      </c>
      <c r="E99" s="13" t="s">
        <v>136</v>
      </c>
      <c r="F99" s="20">
        <v>0.1282268713425488</v>
      </c>
      <c r="G99" s="20">
        <v>0.14782955931026198</v>
      </c>
      <c r="H99" s="20">
        <v>3.1355060329377635</v>
      </c>
      <c r="I99" s="20">
        <v>0.08418456320655515</v>
      </c>
      <c r="J99" s="20">
        <v>0.9859707395360457</v>
      </c>
      <c r="K99" s="20">
        <v>1.3005096519168384</v>
      </c>
      <c r="L99" s="20">
        <v>0.007128029203446029</v>
      </c>
      <c r="M99" s="20">
        <v>0.4582428941668839</v>
      </c>
      <c r="N99" s="52" t="s">
        <v>191</v>
      </c>
      <c r="O99" s="20">
        <v>0.1346282580551212</v>
      </c>
      <c r="P99" s="20">
        <v>0.009405009517547233</v>
      </c>
      <c r="Q99" s="52" t="s">
        <v>191</v>
      </c>
    </row>
    <row r="100" spans="1:17" ht="12.75">
      <c r="A100" s="8" t="s">
        <v>223</v>
      </c>
      <c r="B100" s="13">
        <v>163</v>
      </c>
      <c r="C100" s="8" t="s">
        <v>27</v>
      </c>
      <c r="D100" s="14" t="s">
        <v>135</v>
      </c>
      <c r="E100" s="13"/>
      <c r="F100" s="20">
        <v>0.49696387470608155</v>
      </c>
      <c r="G100" s="20">
        <v>0.1878365993960197</v>
      </c>
      <c r="H100" s="20">
        <v>11.66752627581439</v>
      </c>
      <c r="I100" s="20">
        <v>0.06897905006101465</v>
      </c>
      <c r="J100" s="20">
        <v>4.624385511292502</v>
      </c>
      <c r="K100" s="20">
        <v>3.366704761428183</v>
      </c>
      <c r="L100" s="20">
        <v>6.452572855535787</v>
      </c>
      <c r="M100" s="20">
        <v>0.588585457062601</v>
      </c>
      <c r="N100" s="20">
        <v>0.15947389823081598</v>
      </c>
      <c r="O100" s="20">
        <v>0.48510237749474794</v>
      </c>
      <c r="P100" s="20">
        <v>0.017848020817516987</v>
      </c>
      <c r="Q100" s="52" t="s">
        <v>191</v>
      </c>
    </row>
    <row r="101" spans="1:17" ht="12.75">
      <c r="A101" s="8" t="s">
        <v>224</v>
      </c>
      <c r="B101" s="13">
        <v>164</v>
      </c>
      <c r="C101" s="8" t="s">
        <v>27</v>
      </c>
      <c r="D101" s="14" t="s">
        <v>135</v>
      </c>
      <c r="E101" s="13" t="s">
        <v>137</v>
      </c>
      <c r="F101" s="20">
        <v>0.3353933572937007</v>
      </c>
      <c r="G101" s="20">
        <v>0.21305430698779737</v>
      </c>
      <c r="H101" s="20">
        <v>9.13707780365844</v>
      </c>
      <c r="I101" s="20">
        <v>0.12912733789912237</v>
      </c>
      <c r="J101" s="20">
        <v>0.9732920928639676</v>
      </c>
      <c r="K101" s="20">
        <v>4.460133134301847</v>
      </c>
      <c r="L101" s="20">
        <v>0.03170597491101301</v>
      </c>
      <c r="M101" s="20">
        <v>0.42386254801524836</v>
      </c>
      <c r="N101" s="52" t="s">
        <v>191</v>
      </c>
      <c r="O101" s="20">
        <v>0.5260118986292107</v>
      </c>
      <c r="P101" s="20">
        <v>0.01864073968657521</v>
      </c>
      <c r="Q101" s="52" t="s">
        <v>191</v>
      </c>
    </row>
    <row r="102" spans="1:17" ht="12.75">
      <c r="A102" s="8" t="s">
        <v>225</v>
      </c>
      <c r="B102" s="13">
        <v>165</v>
      </c>
      <c r="C102" s="8" t="s">
        <v>27</v>
      </c>
      <c r="D102" s="14" t="s">
        <v>138</v>
      </c>
      <c r="E102" s="13"/>
      <c r="F102" s="20">
        <v>0.29282788337013327</v>
      </c>
      <c r="G102" s="20">
        <v>0.28705728691938365</v>
      </c>
      <c r="H102" s="20">
        <v>64.81536256494034</v>
      </c>
      <c r="I102" s="20">
        <v>0.09057591873310557</v>
      </c>
      <c r="J102" s="20">
        <v>7.628602367246039</v>
      </c>
      <c r="K102" s="20">
        <v>11.78453634203173</v>
      </c>
      <c r="L102" s="20">
        <v>11.078208899410967</v>
      </c>
      <c r="M102" s="20">
        <v>0.8148877604980508</v>
      </c>
      <c r="N102" s="20">
        <v>1.293637883925788</v>
      </c>
      <c r="O102" s="20">
        <v>2.2502347289177584</v>
      </c>
      <c r="P102" s="20">
        <v>0.09550688727391947</v>
      </c>
      <c r="Q102" s="52" t="s">
        <v>191</v>
      </c>
    </row>
    <row r="103" spans="1:17" ht="12.75">
      <c r="A103" s="8" t="s">
        <v>226</v>
      </c>
      <c r="B103" s="13">
        <v>166</v>
      </c>
      <c r="C103" s="8" t="s">
        <v>27</v>
      </c>
      <c r="D103" s="14" t="s">
        <v>138</v>
      </c>
      <c r="E103" s="13" t="s">
        <v>115</v>
      </c>
      <c r="F103" s="20">
        <v>0.16358668218436223</v>
      </c>
      <c r="G103" s="20">
        <v>0.08335955288088866</v>
      </c>
      <c r="H103" s="20">
        <v>1.4538007845199312</v>
      </c>
      <c r="I103" s="20">
        <v>0.07535928542264055</v>
      </c>
      <c r="J103" s="20">
        <v>0.6415479423539766</v>
      </c>
      <c r="K103" s="20">
        <v>0.39625883272106155</v>
      </c>
      <c r="L103" s="20">
        <v>0.14809258297722225</v>
      </c>
      <c r="M103" s="20">
        <v>0.30911682538314605</v>
      </c>
      <c r="N103" s="52" t="s">
        <v>191</v>
      </c>
      <c r="O103" s="20">
        <v>0.10730362144991538</v>
      </c>
      <c r="P103" s="20">
        <v>0.0031633478411735526</v>
      </c>
      <c r="Q103" s="52" t="s">
        <v>191</v>
      </c>
    </row>
    <row r="104" spans="1:17" ht="12.75">
      <c r="A104" s="8" t="s">
        <v>227</v>
      </c>
      <c r="B104" s="13">
        <v>167</v>
      </c>
      <c r="C104" s="8" t="s">
        <v>27</v>
      </c>
      <c r="D104" s="14" t="s">
        <v>138</v>
      </c>
      <c r="E104" s="13" t="s">
        <v>114</v>
      </c>
      <c r="F104" s="20">
        <v>0.1613537651492274</v>
      </c>
      <c r="G104" s="20">
        <v>0.14361132390243042</v>
      </c>
      <c r="H104" s="20">
        <v>1.8836301368026043</v>
      </c>
      <c r="I104" s="20">
        <v>0.11812891300979615</v>
      </c>
      <c r="J104" s="20">
        <v>0.8777792746676024</v>
      </c>
      <c r="K104" s="20">
        <v>0.48861317111843655</v>
      </c>
      <c r="L104" s="20">
        <v>0.2511666425293901</v>
      </c>
      <c r="M104" s="20">
        <v>0.4214184969975883</v>
      </c>
      <c r="N104" s="52" t="s">
        <v>191</v>
      </c>
      <c r="O104" s="20">
        <v>0.13485448637130232</v>
      </c>
      <c r="P104" s="20">
        <v>0.004495720793992648</v>
      </c>
      <c r="Q104" s="52" t="s">
        <v>191</v>
      </c>
    </row>
    <row r="105" spans="1:17" ht="12.75">
      <c r="A105" s="8" t="s">
        <v>228</v>
      </c>
      <c r="B105" s="13">
        <v>168</v>
      </c>
      <c r="C105" s="8" t="s">
        <v>27</v>
      </c>
      <c r="D105" s="14" t="s">
        <v>138</v>
      </c>
      <c r="E105" s="13" t="s">
        <v>126</v>
      </c>
      <c r="F105" s="20">
        <v>0.18283137709872918</v>
      </c>
      <c r="G105" s="20">
        <v>0.13312979677904152</v>
      </c>
      <c r="H105" s="20">
        <v>1.725465735002442</v>
      </c>
      <c r="I105" s="20">
        <v>0.07479389443688089</v>
      </c>
      <c r="J105" s="20">
        <v>0.6475979825184581</v>
      </c>
      <c r="K105" s="20">
        <v>0.43228555578483274</v>
      </c>
      <c r="L105" s="20">
        <v>0.010611860837815087</v>
      </c>
      <c r="M105" s="20">
        <v>0.3248569855578494</v>
      </c>
      <c r="N105" s="52" t="s">
        <v>191</v>
      </c>
      <c r="O105" s="20">
        <v>0.20173527275487313</v>
      </c>
      <c r="P105" s="20">
        <v>0.004449169170474041</v>
      </c>
      <c r="Q105" s="52" t="s">
        <v>191</v>
      </c>
    </row>
    <row r="106" spans="1:17" ht="12.75">
      <c r="A106" s="8" t="s">
        <v>229</v>
      </c>
      <c r="B106" s="13">
        <v>169</v>
      </c>
      <c r="C106" s="8" t="s">
        <v>27</v>
      </c>
      <c r="D106" s="14" t="s">
        <v>138</v>
      </c>
      <c r="E106" s="13" t="s">
        <v>136</v>
      </c>
      <c r="F106" s="20">
        <v>0.1977668769348644</v>
      </c>
      <c r="G106" s="20">
        <v>0.07239226734420084</v>
      </c>
      <c r="H106" s="20">
        <v>2.322131808125803</v>
      </c>
      <c r="I106" s="20">
        <v>0.1326829816025664</v>
      </c>
      <c r="J106" s="20">
        <v>0.4893576444523135</v>
      </c>
      <c r="K106" s="20">
        <v>0.7485642264073725</v>
      </c>
      <c r="L106" s="52" t="s">
        <v>191</v>
      </c>
      <c r="M106" s="20">
        <v>0.3302653045873981</v>
      </c>
      <c r="N106" s="52" t="s">
        <v>191</v>
      </c>
      <c r="O106" s="20">
        <v>0.2177579061601048</v>
      </c>
      <c r="P106" s="20">
        <v>0.006034100090093344</v>
      </c>
      <c r="Q106" s="52" t="s">
        <v>191</v>
      </c>
    </row>
    <row r="107" spans="1:17" ht="12.75">
      <c r="A107" s="8" t="s">
        <v>230</v>
      </c>
      <c r="B107" s="13">
        <v>170</v>
      </c>
      <c r="C107" s="8" t="s">
        <v>27</v>
      </c>
      <c r="D107" s="14" t="s">
        <v>138</v>
      </c>
      <c r="E107" s="13" t="s">
        <v>137</v>
      </c>
      <c r="F107" s="20">
        <v>0.16711207316053972</v>
      </c>
      <c r="G107" s="20">
        <v>0.1537735400980466</v>
      </c>
      <c r="H107" s="20">
        <v>6.4201484252420515</v>
      </c>
      <c r="I107" s="20">
        <v>0.06759578067402292</v>
      </c>
      <c r="J107" s="20">
        <v>0.8439570918563</v>
      </c>
      <c r="K107" s="20">
        <v>2.71630970853423</v>
      </c>
      <c r="L107" s="20">
        <v>0.010842411209850421</v>
      </c>
      <c r="M107" s="20">
        <v>0.4531485129360774</v>
      </c>
      <c r="N107" s="52" t="s">
        <v>191</v>
      </c>
      <c r="O107" s="20">
        <v>0.24133681339112356</v>
      </c>
      <c r="P107" s="20">
        <v>0.013063172290586471</v>
      </c>
      <c r="Q107" s="52" t="s">
        <v>191</v>
      </c>
    </row>
    <row r="108" spans="1:17" ht="12.75">
      <c r="A108" s="8" t="s">
        <v>39</v>
      </c>
      <c r="B108" s="13">
        <v>4</v>
      </c>
      <c r="C108" s="8" t="s">
        <v>145</v>
      </c>
      <c r="D108" s="14" t="s">
        <v>40</v>
      </c>
      <c r="E108" s="13" t="s">
        <v>41</v>
      </c>
      <c r="F108" s="20">
        <v>25.125224721028932</v>
      </c>
      <c r="G108" s="20">
        <v>0.002416910940093885</v>
      </c>
      <c r="H108" s="20">
        <v>10.334997086125885</v>
      </c>
      <c r="I108" s="20">
        <v>8.806138377623443</v>
      </c>
      <c r="J108" s="20">
        <v>0.39694664748767183</v>
      </c>
      <c r="K108" s="20">
        <v>0.13223351759243135</v>
      </c>
      <c r="L108" s="20">
        <v>0.7465467672702758</v>
      </c>
      <c r="M108" s="20">
        <v>0.32051998766587464</v>
      </c>
      <c r="N108" s="20">
        <v>9.48368334154449</v>
      </c>
      <c r="O108" s="20">
        <v>5.628352233145133</v>
      </c>
      <c r="P108" s="22">
        <v>0.011645794977225996</v>
      </c>
      <c r="Q108" s="52" t="s">
        <v>191</v>
      </c>
    </row>
    <row r="109" spans="1:17" ht="12.75">
      <c r="A109" s="8" t="s">
        <v>42</v>
      </c>
      <c r="B109" s="13">
        <v>5</v>
      </c>
      <c r="C109" s="8" t="s">
        <v>145</v>
      </c>
      <c r="D109" s="14" t="s">
        <v>40</v>
      </c>
      <c r="E109" s="13" t="s">
        <v>43</v>
      </c>
      <c r="F109" s="20">
        <v>44.47425678436539</v>
      </c>
      <c r="G109" s="20">
        <v>0.0018558069349898943</v>
      </c>
      <c r="H109" s="20">
        <v>10.945630856741461</v>
      </c>
      <c r="I109" s="20">
        <v>10.074013737278818</v>
      </c>
      <c r="J109" s="20">
        <v>0.4357457006012442</v>
      </c>
      <c r="K109" s="20">
        <v>0.02353708967712798</v>
      </c>
      <c r="L109" s="20">
        <v>0.07577307198450019</v>
      </c>
      <c r="M109" s="20">
        <v>0.34480682334752144</v>
      </c>
      <c r="N109" s="20">
        <v>10.1930028308803</v>
      </c>
      <c r="O109" s="52" t="s">
        <v>191</v>
      </c>
      <c r="P109" s="22">
        <v>0.010251288246978399</v>
      </c>
      <c r="Q109" s="20">
        <v>0.004019140088512826</v>
      </c>
    </row>
    <row r="110" spans="1:17" ht="12.75">
      <c r="A110" s="8" t="s">
        <v>44</v>
      </c>
      <c r="B110" s="13">
        <v>6</v>
      </c>
      <c r="C110" s="8" t="s">
        <v>145</v>
      </c>
      <c r="D110" s="14" t="s">
        <v>40</v>
      </c>
      <c r="E110" s="13" t="s">
        <v>45</v>
      </c>
      <c r="F110" s="20">
        <v>126.25225530476558</v>
      </c>
      <c r="G110" s="20">
        <v>0.01064299734239883</v>
      </c>
      <c r="H110" s="52" t="s">
        <v>191</v>
      </c>
      <c r="I110" s="20">
        <v>83.18294755308544</v>
      </c>
      <c r="J110" s="20">
        <v>0.4730577564432205</v>
      </c>
      <c r="K110" s="52" t="s">
        <v>191</v>
      </c>
      <c r="L110" s="24">
        <v>0.001377981471828075</v>
      </c>
      <c r="M110" s="20">
        <v>0.3567653678824837</v>
      </c>
      <c r="N110" s="52" t="s">
        <v>191</v>
      </c>
      <c r="O110" s="20">
        <v>8.272484324702015</v>
      </c>
      <c r="P110" s="52" t="s">
        <v>191</v>
      </c>
      <c r="Q110" s="20">
        <v>0.4699834086409878</v>
      </c>
    </row>
    <row r="111" spans="1:17" ht="12.75">
      <c r="A111" s="8" t="s">
        <v>46</v>
      </c>
      <c r="B111" s="13">
        <v>7</v>
      </c>
      <c r="C111" s="8" t="s">
        <v>145</v>
      </c>
      <c r="D111" s="14" t="s">
        <v>40</v>
      </c>
      <c r="E111" s="13" t="s">
        <v>47</v>
      </c>
      <c r="F111" s="20">
        <v>2.1245658681469335</v>
      </c>
      <c r="G111" s="24">
        <v>0.00011056549215600952</v>
      </c>
      <c r="H111" s="52" t="s">
        <v>191</v>
      </c>
      <c r="I111" s="20">
        <v>0.4993826834505424</v>
      </c>
      <c r="J111" s="20">
        <v>0.3717488336887536</v>
      </c>
      <c r="K111" s="52" t="s">
        <v>191</v>
      </c>
      <c r="L111" s="52" t="s">
        <v>191</v>
      </c>
      <c r="M111" s="20">
        <v>0.27138168819624653</v>
      </c>
      <c r="N111" s="52" t="s">
        <v>191</v>
      </c>
      <c r="O111" s="52" t="s">
        <v>191</v>
      </c>
      <c r="P111" s="52" t="s">
        <v>191</v>
      </c>
      <c r="Q111" s="52" t="s">
        <v>191</v>
      </c>
    </row>
    <row r="112" spans="1:17" ht="12.75">
      <c r="A112" s="8" t="s">
        <v>48</v>
      </c>
      <c r="B112" s="13">
        <v>8</v>
      </c>
      <c r="C112" s="8" t="s">
        <v>145</v>
      </c>
      <c r="D112" s="14" t="s">
        <v>40</v>
      </c>
      <c r="E112" s="13" t="s">
        <v>49</v>
      </c>
      <c r="F112" s="20">
        <v>11.09558607109155</v>
      </c>
      <c r="G112" s="20">
        <v>0.017497751487874247</v>
      </c>
      <c r="H112" s="20">
        <v>0.30079281872168956</v>
      </c>
      <c r="I112" s="20">
        <v>2.256228769887158</v>
      </c>
      <c r="J112" s="20">
        <v>0.5002135714515188</v>
      </c>
      <c r="K112" s="52" t="s">
        <v>191</v>
      </c>
      <c r="L112" s="20">
        <v>0.0019382110481167604</v>
      </c>
      <c r="M112" s="20">
        <v>0.3850250894234195</v>
      </c>
      <c r="N112" s="20">
        <v>0.2600525604384355</v>
      </c>
      <c r="O112" s="52" t="s">
        <v>191</v>
      </c>
      <c r="P112" s="22">
        <v>0.0029343615179186025</v>
      </c>
      <c r="Q112" s="52" t="s">
        <v>191</v>
      </c>
    </row>
    <row r="113" spans="1:17" ht="12.75">
      <c r="A113" s="8" t="s">
        <v>50</v>
      </c>
      <c r="B113" s="13">
        <v>9</v>
      </c>
      <c r="C113" s="8" t="s">
        <v>145</v>
      </c>
      <c r="D113" s="14" t="s">
        <v>40</v>
      </c>
      <c r="E113" s="13" t="s">
        <v>51</v>
      </c>
      <c r="F113" s="20">
        <v>42.18473125659132</v>
      </c>
      <c r="G113" s="20">
        <v>0.1122515110598916</v>
      </c>
      <c r="H113" s="20">
        <v>1.0843944420151506</v>
      </c>
      <c r="I113" s="20">
        <v>8.946686996562793</v>
      </c>
      <c r="J113" s="20">
        <v>1.469864996970486</v>
      </c>
      <c r="K113" s="20">
        <v>0.7914557469142562</v>
      </c>
      <c r="L113" s="20">
        <v>0.03213785955472397</v>
      </c>
      <c r="M113" s="20">
        <v>0.9143392269833817</v>
      </c>
      <c r="N113" s="20">
        <v>1.4457229545055081</v>
      </c>
      <c r="O113" s="52" t="s">
        <v>191</v>
      </c>
      <c r="P113" s="22">
        <v>0.008887748073220948</v>
      </c>
      <c r="Q113" s="20">
        <v>0.007329082296666843</v>
      </c>
    </row>
    <row r="114" spans="1:17" ht="12.75">
      <c r="A114" s="8" t="s">
        <v>52</v>
      </c>
      <c r="B114" s="13">
        <v>15</v>
      </c>
      <c r="C114" s="8" t="s">
        <v>145</v>
      </c>
      <c r="D114" s="14" t="s">
        <v>53</v>
      </c>
      <c r="E114" s="13" t="s">
        <v>54</v>
      </c>
      <c r="F114" s="20">
        <v>28.796139257086974</v>
      </c>
      <c r="G114" s="20">
        <v>0.004191274960453122</v>
      </c>
      <c r="H114" s="20">
        <v>5.4169132844498495</v>
      </c>
      <c r="I114" s="20">
        <v>4.977033612561679</v>
      </c>
      <c r="J114" s="20">
        <v>0.34923317085499833</v>
      </c>
      <c r="K114" s="52" t="s">
        <v>191</v>
      </c>
      <c r="L114" s="20">
        <v>0.531846746850563</v>
      </c>
      <c r="M114" s="20">
        <v>0.2423124000521072</v>
      </c>
      <c r="N114" s="20">
        <v>5.972043113185924</v>
      </c>
      <c r="O114" s="20">
        <v>5.571957824145265</v>
      </c>
      <c r="P114" s="22">
        <v>0.005935140971653323</v>
      </c>
      <c r="Q114" s="52" t="s">
        <v>191</v>
      </c>
    </row>
    <row r="115" spans="1:17" ht="12.75">
      <c r="A115" s="8" t="s">
        <v>55</v>
      </c>
      <c r="B115" s="13">
        <v>16</v>
      </c>
      <c r="C115" s="8" t="s">
        <v>145</v>
      </c>
      <c r="D115" s="14" t="s">
        <v>53</v>
      </c>
      <c r="E115" s="13" t="s">
        <v>56</v>
      </c>
      <c r="F115" s="20">
        <v>72.95537069148963</v>
      </c>
      <c r="G115" s="20">
        <v>0.0064412685917141135</v>
      </c>
      <c r="H115" s="20">
        <v>6.47670254610205</v>
      </c>
      <c r="I115" s="20">
        <v>10.037824646988819</v>
      </c>
      <c r="J115" s="20">
        <v>0.46814436313995467</v>
      </c>
      <c r="K115" s="20">
        <v>0.05697651512043092</v>
      </c>
      <c r="L115" s="20">
        <v>1.4993213093516613</v>
      </c>
      <c r="M115" s="20">
        <v>0.3303098318942553</v>
      </c>
      <c r="N115" s="20">
        <v>8.467759465278439</v>
      </c>
      <c r="O115" s="20">
        <v>14.059068304009747</v>
      </c>
      <c r="P115" s="22">
        <v>0.006101431269581439</v>
      </c>
      <c r="Q115" s="20">
        <v>0.017578863000858355</v>
      </c>
    </row>
    <row r="116" spans="1:17" ht="12.75">
      <c r="A116" s="8" t="s">
        <v>57</v>
      </c>
      <c r="B116" s="13">
        <v>17</v>
      </c>
      <c r="C116" s="8" t="s">
        <v>145</v>
      </c>
      <c r="D116" s="14" t="s">
        <v>53</v>
      </c>
      <c r="E116" s="13" t="s">
        <v>58</v>
      </c>
      <c r="F116" s="20">
        <v>287.42351588934844</v>
      </c>
      <c r="G116" s="20">
        <v>0.012441475716677284</v>
      </c>
      <c r="H116" s="52" t="s">
        <v>191</v>
      </c>
      <c r="I116" s="20">
        <v>36.87181510649868</v>
      </c>
      <c r="J116" s="20">
        <v>0.5774550313230862</v>
      </c>
      <c r="K116" s="20">
        <v>0.3464546195562375</v>
      </c>
      <c r="L116" s="20">
        <v>0.04654005794439699</v>
      </c>
      <c r="M116" s="20">
        <v>0.4975618733450474</v>
      </c>
      <c r="N116" s="20">
        <v>0.2942569690228795</v>
      </c>
      <c r="O116" s="20">
        <v>1.937237909523968</v>
      </c>
      <c r="P116" s="52" t="s">
        <v>191</v>
      </c>
      <c r="Q116" s="20">
        <v>0.1031034360030209</v>
      </c>
    </row>
    <row r="117" spans="1:17" ht="12.75">
      <c r="A117" s="8" t="s">
        <v>59</v>
      </c>
      <c r="B117" s="13">
        <v>18</v>
      </c>
      <c r="C117" s="8" t="s">
        <v>145</v>
      </c>
      <c r="D117" s="14" t="s">
        <v>53</v>
      </c>
      <c r="E117" s="13" t="s">
        <v>60</v>
      </c>
      <c r="F117" s="20">
        <v>248.9759385416844</v>
      </c>
      <c r="G117" s="20">
        <v>0.028490904225098944</v>
      </c>
      <c r="H117" s="20">
        <v>0.07572748641700898</v>
      </c>
      <c r="I117" s="20">
        <v>162.19689688041754</v>
      </c>
      <c r="J117" s="20">
        <v>0.5151716071522935</v>
      </c>
      <c r="K117" s="20">
        <v>0.6538196325122205</v>
      </c>
      <c r="L117" s="20">
        <v>0.03916411591248315</v>
      </c>
      <c r="M117" s="20">
        <v>0.668376882202162</v>
      </c>
      <c r="N117" s="52" t="s">
        <v>191</v>
      </c>
      <c r="O117" s="20">
        <v>1.1038139092519768</v>
      </c>
      <c r="P117" s="52" t="s">
        <v>191</v>
      </c>
      <c r="Q117" s="20">
        <v>0.24656483533946438</v>
      </c>
    </row>
    <row r="118" spans="1:17" ht="12.75">
      <c r="A118" s="8" t="s">
        <v>61</v>
      </c>
      <c r="B118" s="13">
        <v>19</v>
      </c>
      <c r="C118" s="8" t="s">
        <v>145</v>
      </c>
      <c r="D118" s="14" t="s">
        <v>53</v>
      </c>
      <c r="E118" s="13" t="s">
        <v>49</v>
      </c>
      <c r="F118" s="20">
        <v>21.479948070147625</v>
      </c>
      <c r="G118" s="20">
        <v>0.00466226140052652</v>
      </c>
      <c r="H118" s="52" t="s">
        <v>191</v>
      </c>
      <c r="I118" s="20">
        <v>10.328813061230607</v>
      </c>
      <c r="J118" s="20">
        <v>0.47197283352176894</v>
      </c>
      <c r="K118" s="52" t="s">
        <v>191</v>
      </c>
      <c r="L118" s="20">
        <v>0.002035671635440189</v>
      </c>
      <c r="M118" s="20">
        <v>0.3463821378502795</v>
      </c>
      <c r="N118" s="52" t="s">
        <v>191</v>
      </c>
      <c r="O118" s="52" t="s">
        <v>191</v>
      </c>
      <c r="P118" s="52" t="s">
        <v>191</v>
      </c>
      <c r="Q118" s="20">
        <v>0.07180127794488839</v>
      </c>
    </row>
    <row r="119" spans="1:17" ht="12.75">
      <c r="A119" s="8" t="s">
        <v>62</v>
      </c>
      <c r="B119" s="13">
        <v>20</v>
      </c>
      <c r="C119" s="8" t="s">
        <v>145</v>
      </c>
      <c r="D119" s="14" t="s">
        <v>53</v>
      </c>
      <c r="E119" s="13" t="s">
        <v>51</v>
      </c>
      <c r="F119" s="20">
        <v>44.64718060394216</v>
      </c>
      <c r="G119" s="20">
        <v>0.09981582722844665</v>
      </c>
      <c r="H119" s="20">
        <v>2.812808134148845</v>
      </c>
      <c r="I119" s="20">
        <v>19.84235264580531</v>
      </c>
      <c r="J119" s="20">
        <v>1.3265191816125115</v>
      </c>
      <c r="K119" s="20">
        <v>0.2669183839755816</v>
      </c>
      <c r="L119" s="20">
        <v>0.03555397858489477</v>
      </c>
      <c r="M119" s="20">
        <v>0.7827946689300624</v>
      </c>
      <c r="N119" s="20">
        <v>1.9650604144750934</v>
      </c>
      <c r="O119" s="52" t="s">
        <v>191</v>
      </c>
      <c r="P119" s="22">
        <v>0.01732222044727323</v>
      </c>
      <c r="Q119" s="20">
        <v>0.03823008968243609</v>
      </c>
    </row>
    <row r="120" spans="1:17" ht="12.75">
      <c r="A120" s="8" t="s">
        <v>63</v>
      </c>
      <c r="B120" s="13">
        <v>25</v>
      </c>
      <c r="C120" s="8" t="s">
        <v>145</v>
      </c>
      <c r="D120" s="14" t="s">
        <v>188</v>
      </c>
      <c r="E120" s="13" t="s">
        <v>41</v>
      </c>
      <c r="F120" s="20">
        <v>16.539039900125864</v>
      </c>
      <c r="G120" s="20">
        <v>0.008796734898143211</v>
      </c>
      <c r="H120" s="20">
        <v>5.99876139076884</v>
      </c>
      <c r="I120" s="20">
        <v>2.513745429113281</v>
      </c>
      <c r="J120" s="20">
        <v>0.46974622826906487</v>
      </c>
      <c r="K120" s="20">
        <v>0.3123192106705153</v>
      </c>
      <c r="L120" s="20">
        <v>0.13770537089570825</v>
      </c>
      <c r="M120" s="20">
        <v>0.37618114203436087</v>
      </c>
      <c r="N120" s="20">
        <v>4.360785102963304</v>
      </c>
      <c r="O120" s="20">
        <v>3.929178942548144</v>
      </c>
      <c r="P120" s="52" t="s">
        <v>191</v>
      </c>
      <c r="Q120" s="52" t="s">
        <v>191</v>
      </c>
    </row>
    <row r="121" spans="1:17" ht="12.75">
      <c r="A121" s="8" t="s">
        <v>65</v>
      </c>
      <c r="B121" s="13">
        <v>26</v>
      </c>
      <c r="C121" s="8" t="s">
        <v>145</v>
      </c>
      <c r="D121" s="14" t="s">
        <v>64</v>
      </c>
      <c r="E121" s="13" t="s">
        <v>66</v>
      </c>
      <c r="F121" s="20">
        <v>27.14995829529122</v>
      </c>
      <c r="G121" s="20">
        <v>0.006845881948541381</v>
      </c>
      <c r="H121" s="20">
        <v>9.324593086117194</v>
      </c>
      <c r="I121" s="20">
        <v>3.3865760460766197</v>
      </c>
      <c r="J121" s="20">
        <v>0.5303350595809572</v>
      </c>
      <c r="K121" s="20">
        <v>0.35987385512395614</v>
      </c>
      <c r="L121" s="20">
        <v>0.14967869902771103</v>
      </c>
      <c r="M121" s="20">
        <v>0.4211939054202293</v>
      </c>
      <c r="N121" s="20">
        <v>6.676039239553459</v>
      </c>
      <c r="O121" s="20">
        <v>8.069426630062349</v>
      </c>
      <c r="P121" s="52" t="s">
        <v>191</v>
      </c>
      <c r="Q121" s="20">
        <v>0.03769784107138773</v>
      </c>
    </row>
    <row r="122" spans="1:17" ht="12.75">
      <c r="A122" s="8" t="s">
        <v>67</v>
      </c>
      <c r="B122" s="13">
        <v>27</v>
      </c>
      <c r="C122" s="8" t="s">
        <v>145</v>
      </c>
      <c r="D122" s="14" t="s">
        <v>64</v>
      </c>
      <c r="E122" s="13" t="s">
        <v>68</v>
      </c>
      <c r="F122" s="20">
        <v>46.94618864696682</v>
      </c>
      <c r="G122" s="20">
        <v>0.00791480368854354</v>
      </c>
      <c r="H122" s="20">
        <v>3.7198993387763633</v>
      </c>
      <c r="I122" s="20">
        <v>5.383418107036249</v>
      </c>
      <c r="J122" s="20">
        <v>0.5698774135214593</v>
      </c>
      <c r="K122" s="20">
        <v>0.22043398641212636</v>
      </c>
      <c r="L122" s="20">
        <v>0.16072582686025152</v>
      </c>
      <c r="M122" s="20">
        <v>0.44700824384264454</v>
      </c>
      <c r="N122" s="20">
        <v>3.6109474573483364</v>
      </c>
      <c r="O122" s="20">
        <v>15.733923064246333</v>
      </c>
      <c r="P122" s="52" t="s">
        <v>191</v>
      </c>
      <c r="Q122" s="20">
        <v>0.1574648017540472</v>
      </c>
    </row>
    <row r="123" spans="1:17" ht="12.75">
      <c r="A123" s="8" t="s">
        <v>69</v>
      </c>
      <c r="B123" s="13">
        <v>28</v>
      </c>
      <c r="C123" s="8" t="s">
        <v>145</v>
      </c>
      <c r="D123" s="14" t="s">
        <v>64</v>
      </c>
      <c r="E123" s="13" t="s">
        <v>70</v>
      </c>
      <c r="F123" s="20">
        <v>88.58717484015193</v>
      </c>
      <c r="G123" s="20">
        <v>0.010987044960973937</v>
      </c>
      <c r="H123" s="20">
        <v>1.6404059629006358</v>
      </c>
      <c r="I123" s="20">
        <v>9.171662467792128</v>
      </c>
      <c r="J123" s="20">
        <v>0.5371446433834904</v>
      </c>
      <c r="K123" s="20">
        <v>0.619703178394837</v>
      </c>
      <c r="L123" s="20">
        <v>0.06327242373227987</v>
      </c>
      <c r="M123" s="20">
        <v>0.4159353325449695</v>
      </c>
      <c r="N123" s="20">
        <v>1.9878085369384344</v>
      </c>
      <c r="O123" s="20">
        <v>22.859017435613005</v>
      </c>
      <c r="P123" s="52" t="s">
        <v>191</v>
      </c>
      <c r="Q123" s="20">
        <v>0.2245564852851652</v>
      </c>
    </row>
    <row r="124" spans="1:17" ht="12.75">
      <c r="A124" s="8" t="s">
        <v>71</v>
      </c>
      <c r="B124" s="13">
        <v>29</v>
      </c>
      <c r="C124" s="8" t="s">
        <v>145</v>
      </c>
      <c r="D124" s="14" t="s">
        <v>64</v>
      </c>
      <c r="E124" s="13" t="s">
        <v>60</v>
      </c>
      <c r="F124" s="20">
        <v>537.929801121576</v>
      </c>
      <c r="G124" s="20">
        <v>0.02670239161259232</v>
      </c>
      <c r="H124" s="20">
        <v>1.1812765003503733</v>
      </c>
      <c r="I124" s="20">
        <v>51.633642275214356</v>
      </c>
      <c r="J124" s="20">
        <v>0.6998888955486088</v>
      </c>
      <c r="K124" s="20">
        <v>0.43689952495219087</v>
      </c>
      <c r="L124" s="20">
        <v>0.11724738147287203</v>
      </c>
      <c r="M124" s="20">
        <v>0.632992511383934</v>
      </c>
      <c r="N124" s="20">
        <v>0.7171332981638222</v>
      </c>
      <c r="O124" s="20">
        <v>3.3928234365839747</v>
      </c>
      <c r="P124" s="52" t="s">
        <v>191</v>
      </c>
      <c r="Q124" s="20">
        <v>0.7833732247230715</v>
      </c>
    </row>
    <row r="125" spans="1:17" ht="12.75">
      <c r="A125" s="8" t="s">
        <v>72</v>
      </c>
      <c r="B125" s="13">
        <v>30</v>
      </c>
      <c r="C125" s="8" t="s">
        <v>145</v>
      </c>
      <c r="D125" s="14" t="s">
        <v>64</v>
      </c>
      <c r="E125" s="13" t="s">
        <v>49</v>
      </c>
      <c r="F125" s="20">
        <v>176.01891932973146</v>
      </c>
      <c r="G125" s="20">
        <v>0.03636279316540465</v>
      </c>
      <c r="H125" s="20">
        <v>0.04402639977164693</v>
      </c>
      <c r="I125" s="20">
        <v>169.2112019581236</v>
      </c>
      <c r="J125" s="20">
        <v>0.6284695936472395</v>
      </c>
      <c r="K125" s="20">
        <v>1.7100838544556893</v>
      </c>
      <c r="L125" s="20">
        <v>0.014075579745164522</v>
      </c>
      <c r="M125" s="20">
        <v>0.5043533534437057</v>
      </c>
      <c r="N125" s="52" t="s">
        <v>191</v>
      </c>
      <c r="O125" s="20">
        <v>3.648897797166935</v>
      </c>
      <c r="P125" s="52" t="s">
        <v>191</v>
      </c>
      <c r="Q125" s="20">
        <v>2.669382088391539</v>
      </c>
    </row>
    <row r="126" spans="1:17" ht="12.75">
      <c r="A126" s="8" t="s">
        <v>73</v>
      </c>
      <c r="B126" s="13">
        <v>31</v>
      </c>
      <c r="C126" s="8" t="s">
        <v>145</v>
      </c>
      <c r="D126" s="14" t="s">
        <v>64</v>
      </c>
      <c r="E126" s="13" t="s">
        <v>51</v>
      </c>
      <c r="F126" s="20">
        <v>16.344201491367258</v>
      </c>
      <c r="G126" s="20">
        <v>0.02234487912597771</v>
      </c>
      <c r="H126" s="20">
        <v>0.23326008607099372</v>
      </c>
      <c r="I126" s="20">
        <v>7.43574493857916</v>
      </c>
      <c r="J126" s="20">
        <v>0.5495579531852842</v>
      </c>
      <c r="K126" s="52" t="s">
        <v>191</v>
      </c>
      <c r="L126" s="20">
        <v>0.0064737048165128125</v>
      </c>
      <c r="M126" s="20">
        <v>0.38720471432822506</v>
      </c>
      <c r="N126" s="52" t="s">
        <v>191</v>
      </c>
      <c r="O126" s="52" t="s">
        <v>191</v>
      </c>
      <c r="P126" s="52" t="s">
        <v>191</v>
      </c>
      <c r="Q126" s="20">
        <v>0.16112845743105894</v>
      </c>
    </row>
    <row r="127" spans="1:17" ht="12.75">
      <c r="A127" s="8" t="s">
        <v>74</v>
      </c>
      <c r="B127" s="13">
        <v>35</v>
      </c>
      <c r="C127" s="8" t="s">
        <v>145</v>
      </c>
      <c r="D127" s="14" t="s">
        <v>75</v>
      </c>
      <c r="E127" s="13" t="s">
        <v>76</v>
      </c>
      <c r="F127" s="20">
        <v>40.86730934130657</v>
      </c>
      <c r="G127" s="20">
        <v>0.012307928099412606</v>
      </c>
      <c r="H127" s="20">
        <v>17.991495101557245</v>
      </c>
      <c r="I127" s="20">
        <v>14.176668367582801</v>
      </c>
      <c r="J127" s="20">
        <v>0.5626065253017181</v>
      </c>
      <c r="K127" s="20">
        <v>2.0140131287931924</v>
      </c>
      <c r="L127" s="20">
        <v>0.5328382465993471</v>
      </c>
      <c r="M127" s="20">
        <v>0.4793548345603796</v>
      </c>
      <c r="N127" s="20">
        <v>12.28716589181554</v>
      </c>
      <c r="O127" s="52" t="s">
        <v>191</v>
      </c>
      <c r="P127" s="22">
        <v>0.005582846065167203</v>
      </c>
      <c r="Q127" s="20">
        <v>0.2114116458157112</v>
      </c>
    </row>
    <row r="128" spans="1:17" ht="12.75">
      <c r="A128" s="8" t="s">
        <v>77</v>
      </c>
      <c r="B128" s="13">
        <v>36</v>
      </c>
      <c r="C128" s="8" t="s">
        <v>145</v>
      </c>
      <c r="D128" s="14" t="s">
        <v>75</v>
      </c>
      <c r="E128" s="13" t="s">
        <v>78</v>
      </c>
      <c r="F128" s="20">
        <v>55.68816836741966</v>
      </c>
      <c r="G128" s="20">
        <v>0.016197354896586195</v>
      </c>
      <c r="H128" s="20">
        <v>24.836651654186387</v>
      </c>
      <c r="I128" s="20">
        <v>19.55225527836572</v>
      </c>
      <c r="J128" s="20">
        <v>0.6517561517515122</v>
      </c>
      <c r="K128" s="20">
        <v>1.8844797842491716</v>
      </c>
      <c r="L128" s="20">
        <v>0.623565762688977</v>
      </c>
      <c r="M128" s="20">
        <v>0.5302864477986985</v>
      </c>
      <c r="N128" s="20">
        <v>17.089026493767545</v>
      </c>
      <c r="O128" s="20">
        <v>13.542785775599475</v>
      </c>
      <c r="P128" s="22">
        <v>0.006790583253012708</v>
      </c>
      <c r="Q128" s="20">
        <v>0.36391607287942035</v>
      </c>
    </row>
    <row r="129" spans="1:17" ht="12.75">
      <c r="A129" s="8" t="s">
        <v>79</v>
      </c>
      <c r="B129" s="13">
        <v>37</v>
      </c>
      <c r="C129" s="8" t="s">
        <v>145</v>
      </c>
      <c r="D129" s="14" t="s">
        <v>75</v>
      </c>
      <c r="E129" s="13" t="s">
        <v>80</v>
      </c>
      <c r="F129" s="20">
        <v>202.08929765013892</v>
      </c>
      <c r="G129" s="20">
        <v>0.03139161747017092</v>
      </c>
      <c r="H129" s="20">
        <v>17.582781799686256</v>
      </c>
      <c r="I129" s="20">
        <v>84.64615496487846</v>
      </c>
      <c r="J129" s="20">
        <v>0.7268951161485531</v>
      </c>
      <c r="K129" s="20">
        <v>2.710606206476452</v>
      </c>
      <c r="L129" s="20">
        <v>1.191995414713748</v>
      </c>
      <c r="M129" s="20">
        <v>0.6081817709972118</v>
      </c>
      <c r="N129" s="20">
        <v>11.422080600162007</v>
      </c>
      <c r="O129" s="20">
        <v>22.5181091695871</v>
      </c>
      <c r="P129" s="22">
        <v>0.005965326006240651</v>
      </c>
      <c r="Q129" s="20">
        <v>0.7686816026489159</v>
      </c>
    </row>
    <row r="130" spans="1:17" ht="12.75">
      <c r="A130" s="8" t="s">
        <v>81</v>
      </c>
      <c r="B130" s="13">
        <v>38</v>
      </c>
      <c r="C130" s="8" t="s">
        <v>145</v>
      </c>
      <c r="D130" s="14" t="s">
        <v>75</v>
      </c>
      <c r="E130" s="13" t="s">
        <v>60</v>
      </c>
      <c r="F130" s="20">
        <v>238.0738151248878</v>
      </c>
      <c r="G130" s="20">
        <v>0.031696104883117145</v>
      </c>
      <c r="H130" s="20">
        <v>17.048621197375596</v>
      </c>
      <c r="I130" s="20">
        <v>99.45117557628753</v>
      </c>
      <c r="J130" s="20">
        <v>0.7254085171432719</v>
      </c>
      <c r="K130" s="20">
        <v>2.7373272161023103</v>
      </c>
      <c r="L130" s="20">
        <v>1.5259580287042875</v>
      </c>
      <c r="M130" s="20">
        <v>0.6033945479235073</v>
      </c>
      <c r="N130" s="20">
        <v>9.211802985239189</v>
      </c>
      <c r="O130" s="20">
        <v>4.653294189011448</v>
      </c>
      <c r="P130" s="22">
        <v>0.00622966312757856</v>
      </c>
      <c r="Q130" s="20">
        <v>0.7901327367335514</v>
      </c>
    </row>
    <row r="131" spans="1:17" ht="12.75">
      <c r="A131" s="8" t="s">
        <v>82</v>
      </c>
      <c r="B131" s="13">
        <v>39</v>
      </c>
      <c r="C131" s="8" t="s">
        <v>145</v>
      </c>
      <c r="D131" s="14" t="s">
        <v>75</v>
      </c>
      <c r="E131" s="13" t="s">
        <v>49</v>
      </c>
      <c r="F131" s="20">
        <v>176.2185426610392</v>
      </c>
      <c r="G131" s="20">
        <v>0.03355120181973177</v>
      </c>
      <c r="H131" s="20">
        <v>7.555005426468308</v>
      </c>
      <c r="I131" s="20">
        <v>141.44268012341786</v>
      </c>
      <c r="J131" s="20">
        <v>0.7718440062869615</v>
      </c>
      <c r="K131" s="20">
        <v>3.53276067592813</v>
      </c>
      <c r="L131" s="20">
        <v>1.0183062953955504</v>
      </c>
      <c r="M131" s="20">
        <v>0.6047792605229313</v>
      </c>
      <c r="N131" s="20">
        <v>2.2627220457495585</v>
      </c>
      <c r="O131" s="20">
        <v>3.500965827829794</v>
      </c>
      <c r="P131" s="22">
        <v>0.003456424778828161</v>
      </c>
      <c r="Q131" s="20">
        <v>1.0846456594968974</v>
      </c>
    </row>
    <row r="132" spans="1:17" ht="12.75">
      <c r="A132" s="8" t="s">
        <v>83</v>
      </c>
      <c r="B132" s="13">
        <v>40</v>
      </c>
      <c r="C132" s="8" t="s">
        <v>145</v>
      </c>
      <c r="D132" s="14" t="s">
        <v>75</v>
      </c>
      <c r="E132" s="13" t="s">
        <v>51</v>
      </c>
      <c r="F132" s="20">
        <v>63.342100875976136</v>
      </c>
      <c r="G132" s="20">
        <v>0.04234888719722009</v>
      </c>
      <c r="H132" s="20">
        <v>3.0126151596408683</v>
      </c>
      <c r="I132" s="20">
        <v>104.43372306440195</v>
      </c>
      <c r="J132" s="20">
        <v>0.6769222065301086</v>
      </c>
      <c r="K132" s="20">
        <v>1.7537627248826977</v>
      </c>
      <c r="L132" s="20">
        <v>0.5630396991164521</v>
      </c>
      <c r="M132" s="20">
        <v>0.5129269979127488</v>
      </c>
      <c r="N132" s="20">
        <v>0.45065579296015273</v>
      </c>
      <c r="O132" s="20">
        <v>0.9021701393420752</v>
      </c>
      <c r="P132" s="22">
        <v>0.005141469069987697</v>
      </c>
      <c r="Q132" s="20">
        <v>0.9751615105886736</v>
      </c>
    </row>
    <row r="133" spans="1:17" ht="12.75">
      <c r="A133" s="8" t="s">
        <v>84</v>
      </c>
      <c r="B133" s="13">
        <v>46</v>
      </c>
      <c r="C133" s="8" t="s">
        <v>145</v>
      </c>
      <c r="D133" s="14" t="s">
        <v>85</v>
      </c>
      <c r="E133" s="13" t="s">
        <v>86</v>
      </c>
      <c r="F133" s="20">
        <v>14.094899520554348</v>
      </c>
      <c r="G133" s="20">
        <v>0.009790653254279502</v>
      </c>
      <c r="H133" s="20">
        <v>5.397795154551595</v>
      </c>
      <c r="I133" s="20">
        <v>4.058207402871898</v>
      </c>
      <c r="J133" s="20">
        <v>0.5159152871974054</v>
      </c>
      <c r="K133" s="20">
        <v>0.4939449176808059</v>
      </c>
      <c r="L133" s="20">
        <v>0.21804082314398782</v>
      </c>
      <c r="M133" s="20">
        <v>0.38816590097605863</v>
      </c>
      <c r="N133" s="20">
        <v>4.146256000630031</v>
      </c>
      <c r="O133" s="20">
        <v>3.8502652946815155</v>
      </c>
      <c r="P133" s="22">
        <v>0.0016276992756905334</v>
      </c>
      <c r="Q133" s="20">
        <v>0.09175199011470349</v>
      </c>
    </row>
    <row r="134" spans="1:17" ht="12.75">
      <c r="A134" s="8" t="s">
        <v>87</v>
      </c>
      <c r="B134" s="13">
        <v>47</v>
      </c>
      <c r="C134" s="8" t="s">
        <v>145</v>
      </c>
      <c r="D134" s="14" t="s">
        <v>85</v>
      </c>
      <c r="E134" s="13" t="s">
        <v>88</v>
      </c>
      <c r="F134" s="20">
        <v>15.366723734868007</v>
      </c>
      <c r="G134" s="20">
        <v>0.009346874468731926</v>
      </c>
      <c r="H134" s="20">
        <v>7.770761707283401</v>
      </c>
      <c r="I134" s="20">
        <v>4.123461434400179</v>
      </c>
      <c r="J134" s="20">
        <v>0.46446140300619554</v>
      </c>
      <c r="K134" s="20">
        <v>0.5684772062246747</v>
      </c>
      <c r="L134" s="20">
        <v>0.20572361345010673</v>
      </c>
      <c r="M134" s="20">
        <v>0.3541169248067198</v>
      </c>
      <c r="N134" s="20">
        <v>5.752020441727318</v>
      </c>
      <c r="O134" s="20">
        <v>5.06071165884805</v>
      </c>
      <c r="P134" s="22">
        <v>0.005154045971699868</v>
      </c>
      <c r="Q134" s="20">
        <v>0.16509019637093375</v>
      </c>
    </row>
    <row r="135" spans="1:17" ht="12.75">
      <c r="A135" s="8" t="s">
        <v>89</v>
      </c>
      <c r="B135" s="13">
        <v>48</v>
      </c>
      <c r="C135" s="8" t="s">
        <v>145</v>
      </c>
      <c r="D135" s="14" t="s">
        <v>85</v>
      </c>
      <c r="E135" s="13" t="s">
        <v>90</v>
      </c>
      <c r="F135" s="20">
        <v>66.49288546291407</v>
      </c>
      <c r="G135" s="20">
        <v>0.041384242874619635</v>
      </c>
      <c r="H135" s="20">
        <v>4.072341120243953</v>
      </c>
      <c r="I135" s="20">
        <v>14.894624348743191</v>
      </c>
      <c r="J135" s="20">
        <v>0.579900970704494</v>
      </c>
      <c r="K135" s="20">
        <v>0.8417648670019777</v>
      </c>
      <c r="L135" s="20">
        <v>0.26722054494202807</v>
      </c>
      <c r="M135" s="20">
        <v>0.4367699366712966</v>
      </c>
      <c r="N135" s="20">
        <v>5.089685234494786</v>
      </c>
      <c r="O135" s="20">
        <v>22.55103041539535</v>
      </c>
      <c r="P135" s="52" t="s">
        <v>191</v>
      </c>
      <c r="Q135" s="20">
        <v>0.6497807665600767</v>
      </c>
    </row>
    <row r="136" spans="1:17" ht="12.75">
      <c r="A136" s="8" t="s">
        <v>91</v>
      </c>
      <c r="B136" s="13">
        <v>49</v>
      </c>
      <c r="C136" s="8" t="s">
        <v>145</v>
      </c>
      <c r="D136" s="14" t="s">
        <v>85</v>
      </c>
      <c r="E136" s="13" t="s">
        <v>60</v>
      </c>
      <c r="F136" s="20">
        <v>190.4060679581967</v>
      </c>
      <c r="G136" s="20">
        <v>0.04200722861814733</v>
      </c>
      <c r="H136" s="20">
        <v>0.7478806763266437</v>
      </c>
      <c r="I136" s="20">
        <v>73.67790501160015</v>
      </c>
      <c r="J136" s="20">
        <v>0.5941104193821128</v>
      </c>
      <c r="K136" s="20">
        <v>0.09896716764472571</v>
      </c>
      <c r="L136" s="20">
        <v>0.8382444198525789</v>
      </c>
      <c r="M136" s="20">
        <v>0.4617862519402721</v>
      </c>
      <c r="N136" s="20">
        <v>2.7628125397552075</v>
      </c>
      <c r="O136" s="20">
        <v>5.746538475604689</v>
      </c>
      <c r="P136" s="52" t="s">
        <v>191</v>
      </c>
      <c r="Q136" s="20">
        <v>1.3195427025670714</v>
      </c>
    </row>
    <row r="137" spans="1:17" ht="12.75">
      <c r="A137" s="8" t="s">
        <v>92</v>
      </c>
      <c r="B137" s="13">
        <v>50</v>
      </c>
      <c r="C137" s="8" t="s">
        <v>145</v>
      </c>
      <c r="D137" s="14" t="s">
        <v>85</v>
      </c>
      <c r="E137" s="13" t="s">
        <v>49</v>
      </c>
      <c r="F137" s="20">
        <v>79.84148733673723</v>
      </c>
      <c r="G137" s="20">
        <v>0.026427907021353787</v>
      </c>
      <c r="H137" s="20">
        <v>0.059959190462957446</v>
      </c>
      <c r="I137" s="20">
        <v>47.37796728643261</v>
      </c>
      <c r="J137" s="20">
        <v>0.4854435000269042</v>
      </c>
      <c r="K137" s="20">
        <v>0.3337272899587227</v>
      </c>
      <c r="L137" s="20">
        <v>0.27603970851449683</v>
      </c>
      <c r="M137" s="20">
        <v>0.38545948554932447</v>
      </c>
      <c r="N137" s="20">
        <v>1.0205034327011775</v>
      </c>
      <c r="O137" s="20">
        <v>11.924267722919518</v>
      </c>
      <c r="P137" s="52" t="s">
        <v>191</v>
      </c>
      <c r="Q137" s="20">
        <v>1.1896621861625352</v>
      </c>
    </row>
    <row r="138" spans="1:17" ht="12.75">
      <c r="A138" s="8" t="s">
        <v>93</v>
      </c>
      <c r="B138" s="13">
        <v>51</v>
      </c>
      <c r="C138" s="8" t="s">
        <v>145</v>
      </c>
      <c r="D138" s="14" t="s">
        <v>85</v>
      </c>
      <c r="E138" s="13" t="s">
        <v>51</v>
      </c>
      <c r="F138" s="20">
        <v>60.40903603361903</v>
      </c>
      <c r="G138" s="20">
        <v>0.01892932498899497</v>
      </c>
      <c r="H138" s="20">
        <v>2.4630992870842494</v>
      </c>
      <c r="I138" s="20">
        <v>34.879498957981895</v>
      </c>
      <c r="J138" s="20">
        <v>0.5674295176116451</v>
      </c>
      <c r="K138" s="20">
        <v>0.3905819046703545</v>
      </c>
      <c r="L138" s="20">
        <v>0.23916588648610046</v>
      </c>
      <c r="M138" s="20">
        <v>0.42765236120649813</v>
      </c>
      <c r="N138" s="20">
        <v>4.587160399841797</v>
      </c>
      <c r="O138" s="20">
        <v>9.116331625736624</v>
      </c>
      <c r="P138" s="52" t="s">
        <v>191</v>
      </c>
      <c r="Q138" s="20">
        <v>0.9063106875446312</v>
      </c>
    </row>
    <row r="139" spans="1:17" ht="12.75">
      <c r="A139" s="8" t="s">
        <v>94</v>
      </c>
      <c r="B139" s="13">
        <v>56</v>
      </c>
      <c r="C139" s="8" t="s">
        <v>145</v>
      </c>
      <c r="D139" s="14" t="s">
        <v>95</v>
      </c>
      <c r="E139" s="13" t="s">
        <v>88</v>
      </c>
      <c r="F139" s="20">
        <v>25.039422906743134</v>
      </c>
      <c r="G139" s="20">
        <v>0.015859388304084614</v>
      </c>
      <c r="H139" s="20">
        <v>16.54038929847925</v>
      </c>
      <c r="I139" s="20">
        <v>4.137892925607065</v>
      </c>
      <c r="J139" s="20">
        <v>0.619505129774936</v>
      </c>
      <c r="K139" s="20">
        <v>0.8036150827520626</v>
      </c>
      <c r="L139" s="20">
        <v>0.1971736089742374</v>
      </c>
      <c r="M139" s="20">
        <v>0.4694393382695059</v>
      </c>
      <c r="N139" s="20">
        <v>11.721626639089045</v>
      </c>
      <c r="O139" s="20">
        <v>9.577237373625234</v>
      </c>
      <c r="P139" s="22">
        <v>0.00819618938715822</v>
      </c>
      <c r="Q139" s="20">
        <v>0.10859380478281773</v>
      </c>
    </row>
    <row r="140" spans="1:17" ht="12.75">
      <c r="A140" s="8" t="s">
        <v>96</v>
      </c>
      <c r="B140" s="13">
        <v>57</v>
      </c>
      <c r="C140" s="8" t="s">
        <v>145</v>
      </c>
      <c r="D140" s="14" t="s">
        <v>95</v>
      </c>
      <c r="E140" s="13" t="s">
        <v>97</v>
      </c>
      <c r="F140" s="20">
        <v>43.99104245235766</v>
      </c>
      <c r="G140" s="20">
        <v>0.0220527782298881</v>
      </c>
      <c r="H140" s="20">
        <v>4.87527469196222</v>
      </c>
      <c r="I140" s="20">
        <v>11.085479756304839</v>
      </c>
      <c r="J140" s="20">
        <v>0.5473970916017565</v>
      </c>
      <c r="K140" s="20">
        <v>2.362767074028208</v>
      </c>
      <c r="L140" s="20">
        <v>0.41892397930637515</v>
      </c>
      <c r="M140" s="20">
        <v>0.41956053851820097</v>
      </c>
      <c r="N140" s="20">
        <v>5.206639894929702</v>
      </c>
      <c r="O140" s="20">
        <v>13.576290186883062</v>
      </c>
      <c r="P140" s="22">
        <v>0.00047310527075304155</v>
      </c>
      <c r="Q140" s="20">
        <v>0.315754027469808</v>
      </c>
    </row>
    <row r="141" spans="1:17" ht="12.75">
      <c r="A141" s="8" t="s">
        <v>98</v>
      </c>
      <c r="B141" s="13">
        <v>58</v>
      </c>
      <c r="C141" s="8" t="s">
        <v>145</v>
      </c>
      <c r="D141" s="14" t="s">
        <v>95</v>
      </c>
      <c r="E141" s="13" t="s">
        <v>70</v>
      </c>
      <c r="F141" s="20">
        <v>70.23338744450177</v>
      </c>
      <c r="G141" s="20">
        <v>0.023889441513710682</v>
      </c>
      <c r="H141" s="20">
        <v>5.139343048873647</v>
      </c>
      <c r="I141" s="20">
        <v>19.439199886448723</v>
      </c>
      <c r="J141" s="20">
        <v>0.5974865043188161</v>
      </c>
      <c r="K141" s="20">
        <v>1.4641736891572488</v>
      </c>
      <c r="L141" s="20">
        <v>0.3580382195416521</v>
      </c>
      <c r="M141" s="20">
        <v>0.4223645058598582</v>
      </c>
      <c r="N141" s="20">
        <v>6.022122574808778</v>
      </c>
      <c r="O141" s="20">
        <v>21.93149451603339</v>
      </c>
      <c r="P141" s="52" t="s">
        <v>191</v>
      </c>
      <c r="Q141" s="20">
        <v>0.5645941731447975</v>
      </c>
    </row>
    <row r="142" spans="1:17" ht="12.75">
      <c r="A142" s="8" t="s">
        <v>99</v>
      </c>
      <c r="B142" s="13">
        <v>59</v>
      </c>
      <c r="C142" s="8" t="s">
        <v>145</v>
      </c>
      <c r="D142" s="14" t="s">
        <v>95</v>
      </c>
      <c r="E142" s="13" t="s">
        <v>60</v>
      </c>
      <c r="F142" s="20">
        <v>155.0707394100118</v>
      </c>
      <c r="G142" s="20">
        <v>0.06267611324361168</v>
      </c>
      <c r="H142" s="20">
        <v>3.704391858482162</v>
      </c>
      <c r="I142" s="20">
        <v>43.19685353062867</v>
      </c>
      <c r="J142" s="20">
        <v>0.6013287049278169</v>
      </c>
      <c r="K142" s="20">
        <v>2.2123404332430776</v>
      </c>
      <c r="L142" s="20">
        <v>2.5442839557660353</v>
      </c>
      <c r="M142" s="20">
        <v>0.42193151142815355</v>
      </c>
      <c r="N142" s="20">
        <v>7.5286364815749085</v>
      </c>
      <c r="O142" s="20">
        <v>4.164776660458111</v>
      </c>
      <c r="P142" s="22">
        <v>0.0002271356014137842</v>
      </c>
      <c r="Q142" s="20">
        <v>0.9092551381443413</v>
      </c>
    </row>
    <row r="143" spans="1:17" ht="12.75">
      <c r="A143" s="8" t="s">
        <v>184</v>
      </c>
      <c r="B143" s="13">
        <v>60</v>
      </c>
      <c r="C143" s="8" t="s">
        <v>145</v>
      </c>
      <c r="D143" s="14" t="s">
        <v>95</v>
      </c>
      <c r="E143" s="13" t="s">
        <v>49</v>
      </c>
      <c r="F143" s="51">
        <v>82.72812749554863</v>
      </c>
      <c r="G143" s="33">
        <v>0.07435624339283725</v>
      </c>
      <c r="H143" s="20">
        <v>1.2713916667652836</v>
      </c>
      <c r="I143" s="20">
        <v>35.35820651333461</v>
      </c>
      <c r="J143" s="33">
        <v>0.6200429839862734</v>
      </c>
      <c r="K143" s="33">
        <v>0.4022059987006366</v>
      </c>
      <c r="L143" s="33">
        <v>3.3379397580341013</v>
      </c>
      <c r="M143" s="33">
        <v>0.4485880926646424</v>
      </c>
      <c r="N143" s="24">
        <v>4.812639251593114</v>
      </c>
      <c r="O143" s="20">
        <v>9.814654703730346</v>
      </c>
      <c r="P143" s="52" t="s">
        <v>191</v>
      </c>
      <c r="Q143" s="20">
        <v>0.7311894521382509</v>
      </c>
    </row>
    <row r="144" spans="1:17" ht="12.75">
      <c r="A144" s="8" t="s">
        <v>149</v>
      </c>
      <c r="B144" s="13">
        <v>61</v>
      </c>
      <c r="C144" s="8" t="s">
        <v>145</v>
      </c>
      <c r="D144" s="14" t="s">
        <v>95</v>
      </c>
      <c r="E144" s="13" t="s">
        <v>51</v>
      </c>
      <c r="F144" s="51">
        <v>64.56074948228462</v>
      </c>
      <c r="G144" s="33">
        <v>0.061330724639596115</v>
      </c>
      <c r="H144" s="20">
        <v>0.5085108954573406</v>
      </c>
      <c r="I144" s="20">
        <v>33.17312646871462</v>
      </c>
      <c r="J144" s="33">
        <v>0.5861003062330187</v>
      </c>
      <c r="K144" s="33">
        <v>0.24411527647052675</v>
      </c>
      <c r="L144" s="33">
        <v>3.0414405166313285</v>
      </c>
      <c r="M144" s="33">
        <v>0.43669991774585015</v>
      </c>
      <c r="N144" s="24">
        <v>4.566696428222243</v>
      </c>
      <c r="O144" s="20">
        <v>8.130492198408248</v>
      </c>
      <c r="P144" s="52" t="s">
        <v>191</v>
      </c>
      <c r="Q144" s="20">
        <v>0.7775717150969813</v>
      </c>
    </row>
    <row r="145" spans="1:17" ht="12.75">
      <c r="A145" s="8" t="s">
        <v>150</v>
      </c>
      <c r="B145" s="13">
        <v>66</v>
      </c>
      <c r="C145" s="8" t="s">
        <v>145</v>
      </c>
      <c r="D145" s="14" t="s">
        <v>186</v>
      </c>
      <c r="E145" s="13" t="s">
        <v>78</v>
      </c>
      <c r="F145" s="51">
        <v>15.113511197216882</v>
      </c>
      <c r="G145" s="33">
        <v>0.03920123153486129</v>
      </c>
      <c r="H145" s="20">
        <v>369.6920701352639</v>
      </c>
      <c r="I145" s="20">
        <v>13.326489166809537</v>
      </c>
      <c r="J145" s="33">
        <v>0.8914762781895277</v>
      </c>
      <c r="K145" s="33">
        <v>328.0377621634405</v>
      </c>
      <c r="L145" s="33">
        <v>2.1511001659050075</v>
      </c>
      <c r="M145" s="33">
        <v>1.3491371265018277</v>
      </c>
      <c r="N145" s="24">
        <v>10.901439133833476</v>
      </c>
      <c r="O145" s="20">
        <v>11.785402583407121</v>
      </c>
      <c r="P145" s="20">
        <v>0.0951401319904583</v>
      </c>
      <c r="Q145" s="20">
        <v>0.07221044578323611</v>
      </c>
    </row>
    <row r="146" spans="1:17" ht="12.75">
      <c r="A146" s="8" t="s">
        <v>151</v>
      </c>
      <c r="B146" s="13">
        <v>67</v>
      </c>
      <c r="C146" s="8" t="s">
        <v>145</v>
      </c>
      <c r="D146" s="14" t="s">
        <v>104</v>
      </c>
      <c r="E146" s="13" t="s">
        <v>105</v>
      </c>
      <c r="F146" s="51">
        <v>178.85777021579898</v>
      </c>
      <c r="G146" s="33">
        <v>0.056451244095868464</v>
      </c>
      <c r="H146" s="20">
        <v>19.410776551823542</v>
      </c>
      <c r="I146" s="20">
        <v>43.52071079640443</v>
      </c>
      <c r="J146" s="33">
        <v>0.5896835722893948</v>
      </c>
      <c r="K146" s="33">
        <v>0.7390490086811113</v>
      </c>
      <c r="L146" s="33">
        <v>0.6096580548079816</v>
      </c>
      <c r="M146" s="33">
        <v>0.4016127156426349</v>
      </c>
      <c r="N146" s="24">
        <v>5.009012209855124</v>
      </c>
      <c r="O146" s="20">
        <v>33.7428303613756</v>
      </c>
      <c r="P146" s="20">
        <v>0.014890677072298623</v>
      </c>
      <c r="Q146" s="20">
        <v>0.36329220967839504</v>
      </c>
    </row>
    <row r="147" spans="1:17" ht="12.75">
      <c r="A147" s="8" t="s">
        <v>152</v>
      </c>
      <c r="B147" s="13">
        <v>68</v>
      </c>
      <c r="C147" s="8" t="s">
        <v>145</v>
      </c>
      <c r="D147" s="14" t="s">
        <v>104</v>
      </c>
      <c r="E147" s="13" t="s">
        <v>60</v>
      </c>
      <c r="F147" s="51">
        <v>76.12974154181414</v>
      </c>
      <c r="G147" s="33">
        <v>0.037190915232651126</v>
      </c>
      <c r="H147" s="20">
        <v>7.038659280560459</v>
      </c>
      <c r="I147" s="20">
        <v>31.537421951998212</v>
      </c>
      <c r="J147" s="33">
        <v>0.6646506523536406</v>
      </c>
      <c r="K147" s="33">
        <v>0.7624295621922917</v>
      </c>
      <c r="L147" s="33">
        <v>0.307934947136292</v>
      </c>
      <c r="M147" s="33">
        <v>0.4600373976280249</v>
      </c>
      <c r="N147" s="24">
        <v>0.3443696560297172</v>
      </c>
      <c r="O147" s="20">
        <v>8.336610889524492</v>
      </c>
      <c r="P147" s="20">
        <v>0.004826317422066438</v>
      </c>
      <c r="Q147" s="20">
        <v>0.3407226315939579</v>
      </c>
    </row>
    <row r="148" spans="1:17" ht="12.75">
      <c r="A148" s="8" t="s">
        <v>153</v>
      </c>
      <c r="B148" s="13">
        <v>69</v>
      </c>
      <c r="C148" s="8" t="s">
        <v>145</v>
      </c>
      <c r="D148" s="14" t="s">
        <v>104</v>
      </c>
      <c r="E148" s="13" t="s">
        <v>49</v>
      </c>
      <c r="F148" s="51">
        <v>43.60108033946003</v>
      </c>
      <c r="G148" s="33">
        <v>0.023484326342843538</v>
      </c>
      <c r="H148" s="20">
        <v>3.1085137859437686</v>
      </c>
      <c r="I148" s="20">
        <v>22.681208029999237</v>
      </c>
      <c r="J148" s="33">
        <v>0.6128261992011194</v>
      </c>
      <c r="K148" s="33">
        <v>0.5493537904273892</v>
      </c>
      <c r="L148" s="33">
        <v>0.16604546050664948</v>
      </c>
      <c r="M148" s="33">
        <v>0.42517982585616665</v>
      </c>
      <c r="N148" s="52" t="s">
        <v>191</v>
      </c>
      <c r="O148" s="20">
        <v>3.5799121310327005</v>
      </c>
      <c r="P148" s="20">
        <v>0.0013624121673391828</v>
      </c>
      <c r="Q148" s="20">
        <v>0.2961509492783352</v>
      </c>
    </row>
    <row r="149" spans="1:17" ht="12.75">
      <c r="A149" s="8" t="s">
        <v>154</v>
      </c>
      <c r="B149" s="13">
        <v>70</v>
      </c>
      <c r="C149" s="8" t="s">
        <v>145</v>
      </c>
      <c r="D149" s="14" t="s">
        <v>104</v>
      </c>
      <c r="E149" s="13" t="s">
        <v>51</v>
      </c>
      <c r="F149" s="51">
        <v>71.39067708764792</v>
      </c>
      <c r="G149" s="33">
        <v>0.03928561846807621</v>
      </c>
      <c r="H149" s="20">
        <v>5.772031327876792</v>
      </c>
      <c r="I149" s="20">
        <v>33.14866196666017</v>
      </c>
      <c r="J149" s="33">
        <v>0.6341686642741635</v>
      </c>
      <c r="K149" s="33">
        <v>1.7213546583178025</v>
      </c>
      <c r="L149" s="33">
        <v>0.25088347323283483</v>
      </c>
      <c r="M149" s="33">
        <v>0.42241262838199917</v>
      </c>
      <c r="N149" s="24">
        <v>1.1637618439475272</v>
      </c>
      <c r="O149" s="20">
        <v>5.980221207344401</v>
      </c>
      <c r="P149" s="20">
        <v>0.00579169035916705</v>
      </c>
      <c r="Q149" s="20">
        <v>0.48613151427220247</v>
      </c>
    </row>
    <row r="150" spans="1:17" ht="12.75">
      <c r="A150" s="8" t="s">
        <v>155</v>
      </c>
      <c r="B150" s="13">
        <v>73</v>
      </c>
      <c r="C150" s="8" t="s">
        <v>145</v>
      </c>
      <c r="D150" s="14" t="s">
        <v>187</v>
      </c>
      <c r="E150" s="13" t="s">
        <v>107</v>
      </c>
      <c r="F150" s="51">
        <v>52.331073117553885</v>
      </c>
      <c r="G150" s="33">
        <v>0.011801941318243081</v>
      </c>
      <c r="H150" s="20">
        <v>24.382313453920354</v>
      </c>
      <c r="I150" s="20">
        <v>8.538025704888566</v>
      </c>
      <c r="J150" s="33">
        <v>0.6019916973599342</v>
      </c>
      <c r="K150" s="33">
        <v>0.576735074612348</v>
      </c>
      <c r="L150" s="33">
        <v>0.018680841582432266</v>
      </c>
      <c r="M150" s="33">
        <v>0.5370405697739926</v>
      </c>
      <c r="N150" s="24">
        <v>16.992466827717188</v>
      </c>
      <c r="O150" s="20">
        <v>15.648214248520649</v>
      </c>
      <c r="P150" s="20">
        <v>0.018961707894427478</v>
      </c>
      <c r="Q150" s="20">
        <v>0.4754838706860721</v>
      </c>
    </row>
    <row r="151" spans="1:17" ht="12.75">
      <c r="A151" s="8" t="s">
        <v>156</v>
      </c>
      <c r="B151" s="13">
        <v>74</v>
      </c>
      <c r="C151" s="8" t="s">
        <v>145</v>
      </c>
      <c r="D151" s="14" t="s">
        <v>106</v>
      </c>
      <c r="E151" s="13" t="s">
        <v>90</v>
      </c>
      <c r="F151" s="51">
        <v>145.69698850021908</v>
      </c>
      <c r="G151" s="33">
        <v>0.0157843501734961</v>
      </c>
      <c r="H151" s="20">
        <v>5.76494075078454</v>
      </c>
      <c r="I151" s="20">
        <v>17.68001453444583</v>
      </c>
      <c r="J151" s="33">
        <v>0.6213536054003802</v>
      </c>
      <c r="K151" s="33">
        <v>0.6245764349285557</v>
      </c>
      <c r="L151" s="52" t="s">
        <v>191</v>
      </c>
      <c r="M151" s="33">
        <v>0.48925332006967936</v>
      </c>
      <c r="N151" s="24">
        <v>4.0171567710734895</v>
      </c>
      <c r="O151" s="20">
        <v>18.210915686962753</v>
      </c>
      <c r="P151" s="20">
        <v>0.006451543621594226</v>
      </c>
      <c r="Q151" s="20">
        <v>0.8408481933939768</v>
      </c>
    </row>
    <row r="152" spans="1:17" ht="12.75">
      <c r="A152" s="8" t="s">
        <v>157</v>
      </c>
      <c r="B152" s="13">
        <v>75</v>
      </c>
      <c r="C152" s="8" t="s">
        <v>145</v>
      </c>
      <c r="D152" s="14" t="s">
        <v>106</v>
      </c>
      <c r="E152" s="13" t="s">
        <v>60</v>
      </c>
      <c r="F152" s="51">
        <v>293.62800806341653</v>
      </c>
      <c r="G152" s="33">
        <v>0.029794182811097573</v>
      </c>
      <c r="H152" s="20">
        <v>2.6142466977633743</v>
      </c>
      <c r="I152" s="20">
        <v>35.26549902437619</v>
      </c>
      <c r="J152" s="33">
        <v>0.5408701642437735</v>
      </c>
      <c r="K152" s="33">
        <v>0.559097363085657</v>
      </c>
      <c r="L152" s="33">
        <v>0.01464829713764877</v>
      </c>
      <c r="M152" s="33">
        <v>0.4273516805900249</v>
      </c>
      <c r="N152" s="24">
        <v>0.623256638087082</v>
      </c>
      <c r="O152" s="20">
        <v>41.438632762207796</v>
      </c>
      <c r="P152" s="20">
        <v>0.006358517842197369</v>
      </c>
      <c r="Q152" s="20">
        <v>1.1818707761039398</v>
      </c>
    </row>
    <row r="153" spans="1:17" ht="12.75">
      <c r="A153" s="8" t="s">
        <v>158</v>
      </c>
      <c r="B153" s="13">
        <v>76</v>
      </c>
      <c r="C153" s="8" t="s">
        <v>145</v>
      </c>
      <c r="D153" s="14" t="s">
        <v>106</v>
      </c>
      <c r="E153" s="13" t="s">
        <v>49</v>
      </c>
      <c r="F153" s="51">
        <v>126.38204777380524</v>
      </c>
      <c r="G153" s="33">
        <v>0.08922610395815703</v>
      </c>
      <c r="H153" s="20">
        <v>3.366835971483328</v>
      </c>
      <c r="I153" s="20">
        <v>21.793315754119625</v>
      </c>
      <c r="J153" s="33">
        <v>0.527189719572181</v>
      </c>
      <c r="K153" s="33">
        <v>0.5004351645055245</v>
      </c>
      <c r="L153" s="33">
        <v>0.18296575030831566</v>
      </c>
      <c r="M153" s="33">
        <v>0.40365426990792835</v>
      </c>
      <c r="N153" s="24">
        <v>0.5654824728842077</v>
      </c>
      <c r="O153" s="20">
        <v>26.42306418759811</v>
      </c>
      <c r="P153" s="20">
        <v>0.006141715266302967</v>
      </c>
      <c r="Q153" s="20">
        <v>0.5565088147826405</v>
      </c>
    </row>
    <row r="154" spans="1:17" ht="12.75">
      <c r="A154" s="8" t="s">
        <v>159</v>
      </c>
      <c r="B154" s="13">
        <v>77</v>
      </c>
      <c r="C154" s="8" t="s">
        <v>145</v>
      </c>
      <c r="D154" s="14" t="s">
        <v>106</v>
      </c>
      <c r="E154" s="13" t="s">
        <v>51</v>
      </c>
      <c r="F154" s="51">
        <v>91.21523083443668</v>
      </c>
      <c r="G154" s="33">
        <v>0.03158424987633415</v>
      </c>
      <c r="H154" s="20">
        <v>4.14466885880961</v>
      </c>
      <c r="I154" s="20">
        <v>18.74562733968634</v>
      </c>
      <c r="J154" s="33">
        <v>0.5350907127392003</v>
      </c>
      <c r="K154" s="33">
        <v>0.5046830636769274</v>
      </c>
      <c r="L154" s="33">
        <v>0.14831792446349004</v>
      </c>
      <c r="M154" s="33">
        <v>0.41464305990539396</v>
      </c>
      <c r="N154" s="24">
        <v>0.6193499681757126</v>
      </c>
      <c r="O154" s="20">
        <v>12.395900282111265</v>
      </c>
      <c r="P154" s="20">
        <v>0.0035478640905956993</v>
      </c>
      <c r="Q154" s="20">
        <v>0.42457534011957004</v>
      </c>
    </row>
    <row r="155" spans="1:17" ht="12.75">
      <c r="A155" s="8" t="s">
        <v>160</v>
      </c>
      <c r="B155" s="13">
        <v>83</v>
      </c>
      <c r="C155" s="8" t="s">
        <v>145</v>
      </c>
      <c r="D155" s="14" t="s">
        <v>108</v>
      </c>
      <c r="E155" s="13" t="s">
        <v>97</v>
      </c>
      <c r="F155" s="51">
        <v>33.62770280605214</v>
      </c>
      <c r="G155" s="33">
        <v>0.06769062694947288</v>
      </c>
      <c r="H155" s="20">
        <v>347.60472508189</v>
      </c>
      <c r="I155" s="20">
        <v>12.992134886463962</v>
      </c>
      <c r="J155" s="33">
        <v>1.161502931009459</v>
      </c>
      <c r="K155" s="33">
        <v>298.3082771160949</v>
      </c>
      <c r="L155" s="33">
        <v>2.862518918869626</v>
      </c>
      <c r="M155" s="33">
        <v>1.4233879613409968</v>
      </c>
      <c r="N155" s="24">
        <v>16.272214605337943</v>
      </c>
      <c r="O155" s="20">
        <v>21.355627892519347</v>
      </c>
      <c r="P155" s="20">
        <v>0.12053740127056907</v>
      </c>
      <c r="Q155" s="20">
        <v>0.11280450127759709</v>
      </c>
    </row>
    <row r="156" spans="1:17" ht="12.75">
      <c r="A156" s="8" t="s">
        <v>161</v>
      </c>
      <c r="B156" s="13">
        <v>84</v>
      </c>
      <c r="C156" s="8" t="s">
        <v>145</v>
      </c>
      <c r="D156" s="14" t="s">
        <v>108</v>
      </c>
      <c r="E156" s="13" t="s">
        <v>109</v>
      </c>
      <c r="F156" s="51">
        <v>34.24347679398639</v>
      </c>
      <c r="G156" s="33">
        <v>0.07239081002569288</v>
      </c>
      <c r="H156" s="20">
        <v>531.9667969780361</v>
      </c>
      <c r="I156" s="20">
        <v>23.21245010520961</v>
      </c>
      <c r="J156" s="33">
        <v>1.0262203786046153</v>
      </c>
      <c r="K156" s="33">
        <v>454.7362181708702</v>
      </c>
      <c r="L156" s="33">
        <v>4.6526444635491195</v>
      </c>
      <c r="M156" s="33">
        <v>1.8876394245361197</v>
      </c>
      <c r="N156" s="24">
        <v>26.271035786686426</v>
      </c>
      <c r="O156" s="20">
        <v>23.19823408556297</v>
      </c>
      <c r="P156" s="20">
        <v>0.16933951116687757</v>
      </c>
      <c r="Q156" s="20">
        <v>0.3503233057990142</v>
      </c>
    </row>
    <row r="157" spans="1:17" ht="12.75">
      <c r="A157" s="8" t="s">
        <v>162</v>
      </c>
      <c r="B157" s="13">
        <v>85</v>
      </c>
      <c r="C157" s="8" t="s">
        <v>145</v>
      </c>
      <c r="D157" s="14" t="s">
        <v>108</v>
      </c>
      <c r="E157" s="13" t="s">
        <v>60</v>
      </c>
      <c r="F157" s="51">
        <v>63.44209637055581</v>
      </c>
      <c r="G157" s="33">
        <v>0.10293494732472562</v>
      </c>
      <c r="H157" s="20">
        <v>22.110814405911785</v>
      </c>
      <c r="I157" s="20">
        <v>28.83981750221674</v>
      </c>
      <c r="J157" s="33">
        <v>0.7678422152465548</v>
      </c>
      <c r="K157" s="33">
        <v>6.943548432083441</v>
      </c>
      <c r="L157" s="33">
        <v>3.3836398868210567</v>
      </c>
      <c r="M157" s="33">
        <v>0.5180163416853022</v>
      </c>
      <c r="N157" s="24">
        <v>4.204858235344528</v>
      </c>
      <c r="O157" s="20">
        <v>16.59001158775662</v>
      </c>
      <c r="P157" s="20">
        <v>0.025127012742703323</v>
      </c>
      <c r="Q157" s="20">
        <v>0.271942697660802</v>
      </c>
    </row>
    <row r="158" spans="1:17" ht="12.75">
      <c r="A158" s="8" t="s">
        <v>163</v>
      </c>
      <c r="B158" s="13">
        <v>86</v>
      </c>
      <c r="C158" s="8" t="s">
        <v>145</v>
      </c>
      <c r="D158" s="14" t="s">
        <v>108</v>
      </c>
      <c r="E158" s="13" t="s">
        <v>49</v>
      </c>
      <c r="F158" s="51">
        <v>83.08864782498051</v>
      </c>
      <c r="G158" s="33">
        <v>0.14465638829928246</v>
      </c>
      <c r="H158" s="20">
        <v>31.076984360627222</v>
      </c>
      <c r="I158" s="20">
        <v>35.43312753203448</v>
      </c>
      <c r="J158" s="33">
        <v>0.7940879206145294</v>
      </c>
      <c r="K158" s="33">
        <v>7.394090722688467</v>
      </c>
      <c r="L158" s="33">
        <v>4.00454011332712</v>
      </c>
      <c r="M158" s="33">
        <v>0.5291963846511619</v>
      </c>
      <c r="N158" s="24">
        <v>4.796162112158492</v>
      </c>
      <c r="O158" s="20">
        <v>17.831187222099945</v>
      </c>
      <c r="P158" s="20">
        <v>0.034717879862957636</v>
      </c>
      <c r="Q158" s="20">
        <v>0.3376543420715566</v>
      </c>
    </row>
    <row r="159" spans="1:17" ht="12.75">
      <c r="A159" s="8" t="s">
        <v>164</v>
      </c>
      <c r="B159" s="13">
        <v>87</v>
      </c>
      <c r="C159" s="8" t="s">
        <v>145</v>
      </c>
      <c r="D159" s="14" t="s">
        <v>108</v>
      </c>
      <c r="E159" s="13" t="s">
        <v>51</v>
      </c>
      <c r="F159" s="51">
        <v>71.52888437322288</v>
      </c>
      <c r="G159" s="33">
        <v>0.13509243277932262</v>
      </c>
      <c r="H159" s="20">
        <v>30.4456314428326</v>
      </c>
      <c r="I159" s="20">
        <v>29.198746818065707</v>
      </c>
      <c r="J159" s="33">
        <v>0.8243082406813288</v>
      </c>
      <c r="K159" s="33">
        <v>6.776755552926856</v>
      </c>
      <c r="L159" s="33">
        <v>3.51225577542678</v>
      </c>
      <c r="M159" s="33">
        <v>0.5016478216807962</v>
      </c>
      <c r="N159" s="24">
        <v>1.3960665939377312</v>
      </c>
      <c r="O159" s="20">
        <v>13.642360233860932</v>
      </c>
      <c r="P159" s="20">
        <v>0.02379117218072807</v>
      </c>
      <c r="Q159" s="20">
        <v>0.29862987148418296</v>
      </c>
    </row>
    <row r="160" spans="1:17" ht="12.75">
      <c r="A160" s="8" t="s">
        <v>165</v>
      </c>
      <c r="B160" s="13">
        <v>92</v>
      </c>
      <c r="C160" s="8" t="s">
        <v>145</v>
      </c>
      <c r="D160" s="14" t="s">
        <v>110</v>
      </c>
      <c r="E160" s="13" t="s">
        <v>111</v>
      </c>
      <c r="F160" s="51">
        <v>18.879274231621675</v>
      </c>
      <c r="G160" s="33">
        <v>0.0624426709791012</v>
      </c>
      <c r="H160" s="20">
        <v>1894.2576482261852</v>
      </c>
      <c r="I160" s="20">
        <v>13.896651007298637</v>
      </c>
      <c r="J160" s="33">
        <v>1.2433032623824063</v>
      </c>
      <c r="K160" s="33">
        <v>252.4008787419737</v>
      </c>
      <c r="L160" s="33">
        <v>4.228387170853961</v>
      </c>
      <c r="M160" s="33">
        <v>2.859047945510501</v>
      </c>
      <c r="N160" s="24">
        <v>12.444361405970831</v>
      </c>
      <c r="O160" s="20">
        <v>7.212916807991172</v>
      </c>
      <c r="P160" s="20"/>
      <c r="Q160" s="20">
        <v>0.06040920410637398</v>
      </c>
    </row>
    <row r="161" spans="1:17" ht="12.75">
      <c r="A161" s="8" t="s">
        <v>166</v>
      </c>
      <c r="B161" s="13">
        <v>93</v>
      </c>
      <c r="C161" s="8" t="s">
        <v>145</v>
      </c>
      <c r="D161" s="14" t="s">
        <v>110</v>
      </c>
      <c r="E161" s="13" t="s">
        <v>112</v>
      </c>
      <c r="F161" s="51">
        <v>24.75330085405609</v>
      </c>
      <c r="G161" s="33">
        <v>0.02582870841728761</v>
      </c>
      <c r="H161" s="20">
        <v>413.349185755236</v>
      </c>
      <c r="I161" s="20">
        <v>9.716442831564299</v>
      </c>
      <c r="J161" s="33">
        <v>0.9316712704729192</v>
      </c>
      <c r="K161" s="33">
        <v>61.76737158638905</v>
      </c>
      <c r="L161" s="33">
        <v>0.885923273769909</v>
      </c>
      <c r="M161" s="33">
        <v>1.2889300523277005</v>
      </c>
      <c r="N161" s="24">
        <v>15.653346292391342</v>
      </c>
      <c r="O161" s="20">
        <v>0.6991849359979484</v>
      </c>
      <c r="P161" s="20">
        <v>0.33606171063488177</v>
      </c>
      <c r="Q161" s="20">
        <v>0.08489623134683016</v>
      </c>
    </row>
    <row r="162" spans="1:17" ht="12.75">
      <c r="A162" s="8" t="s">
        <v>167</v>
      </c>
      <c r="B162" s="13">
        <v>94</v>
      </c>
      <c r="C162" s="8" t="s">
        <v>145</v>
      </c>
      <c r="D162" s="14" t="s">
        <v>110</v>
      </c>
      <c r="E162" s="13" t="s">
        <v>113</v>
      </c>
      <c r="F162" s="51">
        <v>50.49518614740627</v>
      </c>
      <c r="G162" s="33">
        <v>0.03686597043490774</v>
      </c>
      <c r="H162" s="20">
        <v>121.4988320746714</v>
      </c>
      <c r="I162" s="20">
        <v>14.163609875131662</v>
      </c>
      <c r="J162" s="33">
        <v>0.731715360308326</v>
      </c>
      <c r="K162" s="33">
        <v>6.477490785181428</v>
      </c>
      <c r="L162" s="33">
        <v>0.46728504095050455</v>
      </c>
      <c r="M162" s="33">
        <v>1.0234844257810878</v>
      </c>
      <c r="N162" s="24">
        <v>75.52454127691603</v>
      </c>
      <c r="O162" s="20">
        <v>0.8913073753757614</v>
      </c>
      <c r="P162" s="20">
        <v>0.11082732871655826</v>
      </c>
      <c r="Q162" s="20">
        <v>0.2837931790298857</v>
      </c>
    </row>
    <row r="163" spans="1:17" ht="12.75">
      <c r="A163" s="8" t="s">
        <v>168</v>
      </c>
      <c r="B163" s="13">
        <v>95</v>
      </c>
      <c r="C163" s="8" t="s">
        <v>145</v>
      </c>
      <c r="D163" s="14" t="s">
        <v>110</v>
      </c>
      <c r="E163" s="13" t="s">
        <v>114</v>
      </c>
      <c r="F163" s="51">
        <v>148.29603509250666</v>
      </c>
      <c r="G163" s="33">
        <v>0.14296298784135408</v>
      </c>
      <c r="H163" s="20">
        <v>79.65327177922634</v>
      </c>
      <c r="I163" s="20">
        <v>13.391827068552798</v>
      </c>
      <c r="J163" s="33">
        <v>0.9342547048809817</v>
      </c>
      <c r="K163" s="33">
        <v>5.676963997875105</v>
      </c>
      <c r="L163" s="33">
        <v>1.2259041938991293</v>
      </c>
      <c r="M163" s="33">
        <v>1.5174192220377951</v>
      </c>
      <c r="N163" s="24">
        <v>22.13867639293839</v>
      </c>
      <c r="O163" s="20">
        <v>10.263893175861444</v>
      </c>
      <c r="P163" s="20">
        <v>0.08598295845263926</v>
      </c>
      <c r="Q163" s="20">
        <v>0.04784904970760233</v>
      </c>
    </row>
    <row r="164" spans="1:17" ht="12.75">
      <c r="A164" s="8" t="s">
        <v>169</v>
      </c>
      <c r="B164" s="13">
        <v>96</v>
      </c>
      <c r="C164" s="8" t="s">
        <v>145</v>
      </c>
      <c r="D164" s="14" t="s">
        <v>110</v>
      </c>
      <c r="E164" s="13" t="s">
        <v>115</v>
      </c>
      <c r="F164" s="51">
        <v>103.19442577590613</v>
      </c>
      <c r="G164" s="33">
        <v>0.1293322788148402</v>
      </c>
      <c r="H164" s="20">
        <v>78.43724341293547</v>
      </c>
      <c r="I164" s="20">
        <v>17.786005914642427</v>
      </c>
      <c r="J164" s="33">
        <v>0.7670475934053665</v>
      </c>
      <c r="K164" s="33">
        <v>4.8068260800615095</v>
      </c>
      <c r="L164" s="33">
        <v>2.3241715145413213</v>
      </c>
      <c r="M164" s="33">
        <v>1.394701692175188</v>
      </c>
      <c r="N164" s="24">
        <v>14.193457233612857</v>
      </c>
      <c r="O164" s="20">
        <v>10.081240108290196</v>
      </c>
      <c r="P164" s="20">
        <v>0.08164981921826676</v>
      </c>
      <c r="Q164" s="20">
        <v>0.06818544845606458</v>
      </c>
    </row>
    <row r="165" spans="1:17" ht="12.75">
      <c r="A165" s="8" t="s">
        <v>170</v>
      </c>
      <c r="B165" s="13">
        <v>100</v>
      </c>
      <c r="C165" s="8" t="s">
        <v>145</v>
      </c>
      <c r="D165" s="14" t="s">
        <v>116</v>
      </c>
      <c r="E165" s="13" t="s">
        <v>45</v>
      </c>
      <c r="F165" s="51">
        <v>52.92039267928709</v>
      </c>
      <c r="G165" s="33">
        <v>0.02238128319829331</v>
      </c>
      <c r="H165" s="20">
        <v>0.22154070237902573</v>
      </c>
      <c r="I165" s="20">
        <v>11.128747509484164</v>
      </c>
      <c r="J165" s="33">
        <v>0.5804720478964628</v>
      </c>
      <c r="K165" s="33">
        <v>0.7303482210867522</v>
      </c>
      <c r="L165" s="33">
        <v>1.3932208592880624</v>
      </c>
      <c r="M165" s="33">
        <v>0.462898956385407</v>
      </c>
      <c r="N165" s="24">
        <v>1.107294630885121</v>
      </c>
      <c r="O165" s="20">
        <v>14.819207161298486</v>
      </c>
      <c r="P165" s="20">
        <v>0.0007145721389044831</v>
      </c>
      <c r="Q165" s="20">
        <v>0.08055984555984555</v>
      </c>
    </row>
    <row r="166" spans="1:17" ht="12.75">
      <c r="A166" s="8" t="s">
        <v>171</v>
      </c>
      <c r="B166" s="13">
        <v>101</v>
      </c>
      <c r="C166" s="8" t="s">
        <v>145</v>
      </c>
      <c r="D166" s="14" t="s">
        <v>116</v>
      </c>
      <c r="E166" s="13" t="s">
        <v>56</v>
      </c>
      <c r="F166" s="51">
        <v>50.61845120095937</v>
      </c>
      <c r="G166" s="33">
        <v>0.027825682488135276</v>
      </c>
      <c r="H166" s="20">
        <v>0.21735643354724818</v>
      </c>
      <c r="I166" s="20">
        <v>9.304617702663304</v>
      </c>
      <c r="J166" s="33">
        <v>0.5646852815041234</v>
      </c>
      <c r="K166" s="33">
        <v>0.685037145800669</v>
      </c>
      <c r="L166" s="33">
        <v>0.7905741658942157</v>
      </c>
      <c r="M166" s="33">
        <v>0.43074879119931175</v>
      </c>
      <c r="N166" s="24">
        <v>0.2609513861964038</v>
      </c>
      <c r="O166" s="20">
        <v>12.093643361092033</v>
      </c>
      <c r="P166" s="20">
        <v>0.0008888081547355433</v>
      </c>
      <c r="Q166" s="20">
        <v>0.05814778604878731</v>
      </c>
    </row>
    <row r="167" spans="1:17" ht="12.75">
      <c r="A167" s="8" t="s">
        <v>172</v>
      </c>
      <c r="B167" s="13">
        <v>102</v>
      </c>
      <c r="C167" s="8" t="s">
        <v>145</v>
      </c>
      <c r="D167" s="14" t="s">
        <v>116</v>
      </c>
      <c r="E167" s="13" t="s">
        <v>105</v>
      </c>
      <c r="F167" s="51">
        <v>72.18189770848235</v>
      </c>
      <c r="G167" s="33">
        <v>0.04741704417036882</v>
      </c>
      <c r="H167" s="20">
        <v>0.3151401221343241</v>
      </c>
      <c r="I167" s="20">
        <v>14.450784377386164</v>
      </c>
      <c r="J167" s="33">
        <v>0.6053724574830699</v>
      </c>
      <c r="K167" s="33">
        <v>0.29846034853159664</v>
      </c>
      <c r="L167" s="33">
        <v>1.303397365751991</v>
      </c>
      <c r="M167" s="33">
        <v>0.45331473634854236</v>
      </c>
      <c r="N167" s="24">
        <v>1.2023689897309497</v>
      </c>
      <c r="O167" s="20">
        <v>16.286900816314073</v>
      </c>
      <c r="P167" s="20">
        <v>0.0007844227336306047</v>
      </c>
      <c r="Q167" s="20">
        <v>0.07021582366885169</v>
      </c>
    </row>
    <row r="168" spans="1:17" ht="12.75">
      <c r="A168" s="8" t="s">
        <v>173</v>
      </c>
      <c r="B168" s="13">
        <v>103</v>
      </c>
      <c r="C168" s="8" t="s">
        <v>145</v>
      </c>
      <c r="D168" s="14" t="s">
        <v>116</v>
      </c>
      <c r="E168" s="13" t="s">
        <v>113</v>
      </c>
      <c r="F168" s="51">
        <v>75.14009086875075</v>
      </c>
      <c r="G168" s="33">
        <v>0.057720709708678215</v>
      </c>
      <c r="H168" s="20">
        <v>0.47296037746465536</v>
      </c>
      <c r="I168" s="20">
        <v>24.174194176873353</v>
      </c>
      <c r="J168" s="33">
        <v>0.6683298083850452</v>
      </c>
      <c r="K168" s="33">
        <v>0.49416910833332833</v>
      </c>
      <c r="L168" s="33">
        <v>3.283304249203284</v>
      </c>
      <c r="M168" s="33">
        <v>0.4690842290332992</v>
      </c>
      <c r="N168" s="24">
        <v>1.1191074493802857</v>
      </c>
      <c r="O168" s="20">
        <v>6.245394224291133</v>
      </c>
      <c r="P168" s="20">
        <v>0.001364663208247285</v>
      </c>
      <c r="Q168" s="20">
        <v>0.0452532018308217</v>
      </c>
    </row>
    <row r="169" spans="1:17" ht="12.75">
      <c r="A169" s="8" t="s">
        <v>174</v>
      </c>
      <c r="B169" s="13">
        <v>104</v>
      </c>
      <c r="C169" s="8" t="s">
        <v>145</v>
      </c>
      <c r="D169" s="14" t="s">
        <v>116</v>
      </c>
      <c r="E169" s="13" t="s">
        <v>117</v>
      </c>
      <c r="F169" s="51">
        <v>70.06834076863119</v>
      </c>
      <c r="G169" s="33">
        <v>0.04488200351976909</v>
      </c>
      <c r="H169" s="20">
        <v>0.3624299675822832</v>
      </c>
      <c r="I169" s="20">
        <v>21.790525309490622</v>
      </c>
      <c r="J169" s="33">
        <v>0.6278103408294846</v>
      </c>
      <c r="K169" s="33">
        <v>0.5838386293495569</v>
      </c>
      <c r="L169" s="33">
        <v>2.978510369361536</v>
      </c>
      <c r="M169" s="33">
        <v>0.4337403682630038</v>
      </c>
      <c r="N169" s="24">
        <v>1.1229788773331377</v>
      </c>
      <c r="O169" s="20">
        <v>6.4722138648758</v>
      </c>
      <c r="P169" s="20">
        <v>0.0008521525130156211</v>
      </c>
      <c r="Q169" s="20">
        <v>0.033566773364118174</v>
      </c>
    </row>
    <row r="170" spans="1:17" ht="12.75">
      <c r="A170" s="8" t="s">
        <v>175</v>
      </c>
      <c r="B170" s="13">
        <v>105</v>
      </c>
      <c r="C170" s="8" t="s">
        <v>145</v>
      </c>
      <c r="D170" s="14" t="s">
        <v>116</v>
      </c>
      <c r="E170" s="13" t="s">
        <v>118</v>
      </c>
      <c r="F170" s="51">
        <v>77.76770361289009</v>
      </c>
      <c r="G170" s="33">
        <v>0.052228733277596695</v>
      </c>
      <c r="H170" s="20">
        <v>0.6619639139417457</v>
      </c>
      <c r="I170" s="20">
        <v>28.924297221748787</v>
      </c>
      <c r="J170" s="33">
        <v>0.7727403421277391</v>
      </c>
      <c r="K170" s="33">
        <v>0.8827687135610299</v>
      </c>
      <c r="L170" s="33">
        <v>3.251120280942518</v>
      </c>
      <c r="M170" s="33">
        <v>0.47133509957187447</v>
      </c>
      <c r="N170" s="24">
        <v>1.8076697686581278</v>
      </c>
      <c r="O170" s="20">
        <v>6.503789458913405</v>
      </c>
      <c r="P170" s="20">
        <v>0.0013700416005234378</v>
      </c>
      <c r="Q170" s="20">
        <v>0.043582879411894954</v>
      </c>
    </row>
    <row r="171" spans="1:17" ht="12.75">
      <c r="A171" s="8" t="s">
        <v>176</v>
      </c>
      <c r="B171" s="13">
        <v>111</v>
      </c>
      <c r="C171" s="8" t="s">
        <v>145</v>
      </c>
      <c r="D171" s="14" t="s">
        <v>119</v>
      </c>
      <c r="E171" s="13" t="s">
        <v>120</v>
      </c>
      <c r="F171" s="51">
        <v>40.87620575121518</v>
      </c>
      <c r="G171" s="33">
        <v>0.04393156933324241</v>
      </c>
      <c r="H171" s="20">
        <v>3.8184589188078535</v>
      </c>
      <c r="I171" s="20">
        <v>18.54167335534574</v>
      </c>
      <c r="J171" s="33">
        <v>0.5624432703064149</v>
      </c>
      <c r="K171" s="33">
        <v>0.9701109402600563</v>
      </c>
      <c r="L171" s="33">
        <v>2.176632374529322</v>
      </c>
      <c r="M171" s="33">
        <v>0.4717587863489152</v>
      </c>
      <c r="N171" s="24">
        <v>5.217496156612201</v>
      </c>
      <c r="O171" s="20">
        <v>9.299392682364724</v>
      </c>
      <c r="P171" s="20">
        <v>0.016149108612889377</v>
      </c>
      <c r="Q171" s="20">
        <v>0.03215077638452251</v>
      </c>
    </row>
    <row r="172" spans="1:17" ht="12.75">
      <c r="A172" s="8" t="s">
        <v>177</v>
      </c>
      <c r="B172" s="13">
        <v>112</v>
      </c>
      <c r="C172" s="8" t="s">
        <v>145</v>
      </c>
      <c r="D172" s="14" t="s">
        <v>119</v>
      </c>
      <c r="E172" s="13" t="s">
        <v>121</v>
      </c>
      <c r="F172" s="51">
        <v>34.72470267817786</v>
      </c>
      <c r="G172" s="33">
        <v>0.030089171046913357</v>
      </c>
      <c r="H172" s="20">
        <v>10.197707522852383</v>
      </c>
      <c r="I172" s="20">
        <v>12.292042484932958</v>
      </c>
      <c r="J172" s="33">
        <v>0.5205331674951382</v>
      </c>
      <c r="K172" s="33">
        <v>1.000468312069153</v>
      </c>
      <c r="L172" s="33">
        <v>0.9269311259502026</v>
      </c>
      <c r="M172" s="33">
        <v>0.4589631529519766</v>
      </c>
      <c r="N172" s="24">
        <v>9.424160484991642</v>
      </c>
      <c r="O172" s="20">
        <v>9.828936426363901</v>
      </c>
      <c r="P172" s="20">
        <v>0.041177855992218855</v>
      </c>
      <c r="Q172" s="52" t="s">
        <v>191</v>
      </c>
    </row>
    <row r="173" spans="1:17" ht="12.75">
      <c r="A173" s="8" t="s">
        <v>178</v>
      </c>
      <c r="B173" s="13">
        <v>113</v>
      </c>
      <c r="C173" s="8" t="s">
        <v>145</v>
      </c>
      <c r="D173" s="14" t="s">
        <v>119</v>
      </c>
      <c r="E173" s="13" t="s">
        <v>122</v>
      </c>
      <c r="F173" s="51">
        <v>48.91480134923531</v>
      </c>
      <c r="G173" s="33">
        <v>0.046146815838862855</v>
      </c>
      <c r="H173" s="20">
        <v>4.369805982703891</v>
      </c>
      <c r="I173" s="20">
        <v>14.398553465432485</v>
      </c>
      <c r="J173" s="33">
        <v>0.5612494739163012</v>
      </c>
      <c r="K173" s="33">
        <v>0.8981491500434692</v>
      </c>
      <c r="L173" s="33">
        <v>1.9739928076510331</v>
      </c>
      <c r="M173" s="33">
        <v>0.465513190546311</v>
      </c>
      <c r="N173" s="24">
        <v>6.498107242674216</v>
      </c>
      <c r="O173" s="20">
        <v>12.113307739489356</v>
      </c>
      <c r="P173" s="20">
        <v>0.01690239112491728</v>
      </c>
      <c r="Q173" s="52" t="s">
        <v>191</v>
      </c>
    </row>
    <row r="174" spans="1:17" ht="12.75">
      <c r="A174" s="8" t="s">
        <v>179</v>
      </c>
      <c r="B174" s="13">
        <v>114</v>
      </c>
      <c r="C174" s="8" t="s">
        <v>145</v>
      </c>
      <c r="D174" s="14" t="s">
        <v>119</v>
      </c>
      <c r="E174" s="13" t="s">
        <v>113</v>
      </c>
      <c r="F174" s="51">
        <v>96.6923620578942</v>
      </c>
      <c r="G174" s="33">
        <v>0.09413611553246035</v>
      </c>
      <c r="H174" s="20">
        <v>1.9171999900576655</v>
      </c>
      <c r="I174" s="20">
        <v>34.80459577578592</v>
      </c>
      <c r="J174" s="33">
        <v>0.5866493785737467</v>
      </c>
      <c r="K174" s="33">
        <v>0.7061981662498223</v>
      </c>
      <c r="L174" s="33">
        <v>6.3739202074254235</v>
      </c>
      <c r="M174" s="33">
        <v>0.4472552473316957</v>
      </c>
      <c r="N174" s="24">
        <v>13.523793115200377</v>
      </c>
      <c r="O174" s="20">
        <v>12.824900141398684</v>
      </c>
      <c r="P174" s="20">
        <v>0.0076285675926011254</v>
      </c>
      <c r="Q174" s="20">
        <v>0.04880176554928782</v>
      </c>
    </row>
    <row r="175" spans="1:17" ht="12.75">
      <c r="A175" s="8" t="s">
        <v>180</v>
      </c>
      <c r="B175" s="13">
        <v>115</v>
      </c>
      <c r="C175" s="8" t="s">
        <v>145</v>
      </c>
      <c r="D175" s="14" t="s">
        <v>119</v>
      </c>
      <c r="E175" s="13" t="s">
        <v>117</v>
      </c>
      <c r="F175" s="51">
        <v>91.43620401354426</v>
      </c>
      <c r="G175" s="33">
        <v>0.07473052378710528</v>
      </c>
      <c r="H175" s="20">
        <v>2.1997038378688174</v>
      </c>
      <c r="I175" s="20">
        <v>33.41165057715148</v>
      </c>
      <c r="J175" s="33">
        <v>0.6418423515058503</v>
      </c>
      <c r="K175" s="33">
        <v>1.6067651589433787</v>
      </c>
      <c r="L175" s="33">
        <v>6.6129013613546</v>
      </c>
      <c r="M175" s="33">
        <v>0.43680999706985474</v>
      </c>
      <c r="N175" s="24">
        <v>13.07735488123809</v>
      </c>
      <c r="O175" s="20">
        <v>6.616659705843413</v>
      </c>
      <c r="P175" s="20">
        <v>0.00846393630460969</v>
      </c>
      <c r="Q175" s="20">
        <v>0.03534653878921727</v>
      </c>
    </row>
    <row r="176" spans="1:17" ht="12.75">
      <c r="A176" s="8" t="s">
        <v>181</v>
      </c>
      <c r="B176" s="13">
        <v>116</v>
      </c>
      <c r="C176" s="8" t="s">
        <v>145</v>
      </c>
      <c r="D176" s="14" t="s">
        <v>119</v>
      </c>
      <c r="E176" s="13" t="s">
        <v>118</v>
      </c>
      <c r="F176" s="51">
        <v>80.23472944615997</v>
      </c>
      <c r="G176" s="33">
        <v>0.06584326279312311</v>
      </c>
      <c r="H176" s="20">
        <v>1.851457444030213</v>
      </c>
      <c r="I176" s="20">
        <v>30.760410045750255</v>
      </c>
      <c r="J176" s="33">
        <v>0.7128068837565205</v>
      </c>
      <c r="K176" s="33">
        <v>1.0389694276385606</v>
      </c>
      <c r="L176" s="33">
        <v>6.288018970838479</v>
      </c>
      <c r="M176" s="33">
        <v>0.4694276465129986</v>
      </c>
      <c r="N176" s="24">
        <v>13.10279486931223</v>
      </c>
      <c r="O176" s="20">
        <v>7.373501202800027</v>
      </c>
      <c r="P176" s="20">
        <v>0.006696269148638874</v>
      </c>
      <c r="Q176" s="20">
        <v>0.031765103668563596</v>
      </c>
    </row>
    <row r="177" spans="1:17" ht="12.75">
      <c r="A177" s="8" t="s">
        <v>182</v>
      </c>
      <c r="B177" s="13">
        <v>122</v>
      </c>
      <c r="C177" s="8" t="s">
        <v>145</v>
      </c>
      <c r="D177" s="14" t="s">
        <v>123</v>
      </c>
      <c r="E177" s="13" t="s">
        <v>45</v>
      </c>
      <c r="F177" s="51">
        <v>53.41087426955369</v>
      </c>
      <c r="G177" s="33">
        <v>0.04299564837631772</v>
      </c>
      <c r="H177" s="20">
        <v>5.281806690759553</v>
      </c>
      <c r="I177" s="20">
        <v>23.700875425626922</v>
      </c>
      <c r="J177" s="33">
        <v>0.7557465402188248</v>
      </c>
      <c r="K177" s="33">
        <v>13.058424887114406</v>
      </c>
      <c r="L177" s="33">
        <v>1.1888672262522662</v>
      </c>
      <c r="M177" s="33">
        <v>0.47651747127455</v>
      </c>
      <c r="N177" s="24">
        <v>2.3663887082527646</v>
      </c>
      <c r="O177" s="20">
        <v>21.42247176789638</v>
      </c>
      <c r="P177" s="20">
        <v>0.014415236335623857</v>
      </c>
      <c r="Q177" s="20">
        <v>0.351856682522633</v>
      </c>
    </row>
    <row r="178" spans="1:17" ht="12.75">
      <c r="A178" s="8" t="s">
        <v>183</v>
      </c>
      <c r="B178" s="13">
        <v>123</v>
      </c>
      <c r="C178" s="8" t="s">
        <v>145</v>
      </c>
      <c r="D178" s="14" t="s">
        <v>123</v>
      </c>
      <c r="E178" s="13" t="s">
        <v>121</v>
      </c>
      <c r="F178" s="51">
        <v>81.50025649294881</v>
      </c>
      <c r="G178" s="33">
        <v>0.04963406580615878</v>
      </c>
      <c r="H178" s="20">
        <v>12.783296165914269</v>
      </c>
      <c r="I178" s="20">
        <v>56.14634907911846</v>
      </c>
      <c r="J178" s="33">
        <v>1.2174135680720706</v>
      </c>
      <c r="K178" s="33">
        <v>18.51038307979812</v>
      </c>
      <c r="L178" s="33">
        <v>0.6170659476176642</v>
      </c>
      <c r="M178" s="33">
        <v>0.4626004272531611</v>
      </c>
      <c r="N178" s="24">
        <v>9.013431435314569</v>
      </c>
      <c r="O178" s="20">
        <v>28.394175945633386</v>
      </c>
      <c r="P178" s="20">
        <v>0.023673407825606445</v>
      </c>
      <c r="Q178" s="20">
        <v>0.5829798408061763</v>
      </c>
    </row>
    <row r="179" spans="1:17" ht="12.75">
      <c r="A179" s="8" t="s">
        <v>197</v>
      </c>
      <c r="B179" s="13">
        <v>124</v>
      </c>
      <c r="C179" s="8" t="s">
        <v>145</v>
      </c>
      <c r="D179" s="14" t="s">
        <v>123</v>
      </c>
      <c r="E179" s="13" t="s">
        <v>124</v>
      </c>
      <c r="F179" s="20">
        <v>61.25612862165258</v>
      </c>
      <c r="G179" s="20">
        <v>0.038217338819138344</v>
      </c>
      <c r="H179" s="20">
        <v>4.150913075122698</v>
      </c>
      <c r="I179" s="20">
        <v>15.691471266086925</v>
      </c>
      <c r="J179" s="20">
        <v>0.19662654786550782</v>
      </c>
      <c r="K179" s="20">
        <v>13.803053653293842</v>
      </c>
      <c r="L179" s="20">
        <v>1.5909439749692569</v>
      </c>
      <c r="M179" s="20">
        <v>0.5270123972645704</v>
      </c>
      <c r="N179" s="20">
        <v>0.24373869006049778</v>
      </c>
      <c r="O179" s="20">
        <v>23.373038553327834</v>
      </c>
      <c r="P179" s="20">
        <v>0.010560010179579278</v>
      </c>
      <c r="Q179" s="20">
        <v>0.3685934138184186</v>
      </c>
    </row>
    <row r="180" spans="1:17" ht="12.75">
      <c r="A180" s="8" t="s">
        <v>198</v>
      </c>
      <c r="B180" s="13">
        <v>125</v>
      </c>
      <c r="C180" s="8" t="s">
        <v>145</v>
      </c>
      <c r="D180" s="14" t="s">
        <v>123</v>
      </c>
      <c r="E180" s="13" t="s">
        <v>113</v>
      </c>
      <c r="F180" s="20">
        <v>60.968503717061495</v>
      </c>
      <c r="G180" s="20">
        <v>0.05921039135976394</v>
      </c>
      <c r="H180" s="20">
        <v>3.266414711031459</v>
      </c>
      <c r="I180" s="20">
        <v>11.232236450566848</v>
      </c>
      <c r="J180" s="52" t="s">
        <v>191</v>
      </c>
      <c r="K180" s="20">
        <v>10.160404765420408</v>
      </c>
      <c r="L180" s="20">
        <v>1.3548784519057027</v>
      </c>
      <c r="M180" s="20">
        <v>0.5177055552543259</v>
      </c>
      <c r="N180" s="52" t="s">
        <v>191</v>
      </c>
      <c r="O180" s="20">
        <v>19.405752697011565</v>
      </c>
      <c r="P180" s="20">
        <v>0.008998499962559468</v>
      </c>
      <c r="Q180" s="20">
        <v>0.2520110108420725</v>
      </c>
    </row>
    <row r="181" spans="1:17" ht="12.75">
      <c r="A181" s="8" t="s">
        <v>199</v>
      </c>
      <c r="B181" s="13">
        <v>126</v>
      </c>
      <c r="C181" s="8" t="s">
        <v>145</v>
      </c>
      <c r="D181" s="14" t="s">
        <v>123</v>
      </c>
      <c r="E181" s="13" t="s">
        <v>117</v>
      </c>
      <c r="F181" s="20">
        <v>68.29042446717274</v>
      </c>
      <c r="G181" s="20">
        <v>0.06433268315572192</v>
      </c>
      <c r="H181" s="20">
        <v>2.6326306492024774</v>
      </c>
      <c r="I181" s="20">
        <v>13.640635339110322</v>
      </c>
      <c r="J181" s="52" t="s">
        <v>191</v>
      </c>
      <c r="K181" s="20">
        <v>8.770800092137904</v>
      </c>
      <c r="L181" s="20">
        <v>3.35046761170346</v>
      </c>
      <c r="M181" s="20">
        <v>0.5339674319634597</v>
      </c>
      <c r="N181" s="52" t="s">
        <v>191</v>
      </c>
      <c r="O181" s="20">
        <v>1.0690789925092183</v>
      </c>
      <c r="P181" s="20">
        <v>0.010730519877081516</v>
      </c>
      <c r="Q181" s="20">
        <v>0.2795894652001572</v>
      </c>
    </row>
    <row r="182" spans="1:17" ht="12.75">
      <c r="A182" s="8" t="s">
        <v>200</v>
      </c>
      <c r="B182" s="13">
        <v>127</v>
      </c>
      <c r="C182" s="8" t="s">
        <v>145</v>
      </c>
      <c r="D182" s="14" t="s">
        <v>123</v>
      </c>
      <c r="E182" s="13" t="s">
        <v>118</v>
      </c>
      <c r="F182" s="20">
        <v>76.42463707697114</v>
      </c>
      <c r="G182" s="20">
        <v>0.06180843251733128</v>
      </c>
      <c r="H182" s="20">
        <v>2.371565927805229</v>
      </c>
      <c r="I182" s="20">
        <v>16.777712816492407</v>
      </c>
      <c r="J182" s="52" t="s">
        <v>191</v>
      </c>
      <c r="K182" s="20">
        <v>7.08097720318101</v>
      </c>
      <c r="L182" s="20">
        <v>3.9876371589152253</v>
      </c>
      <c r="M182" s="20">
        <v>0.5571980813669993</v>
      </c>
      <c r="N182" s="52" t="s">
        <v>191</v>
      </c>
      <c r="O182" s="20">
        <v>0.7427885816436854</v>
      </c>
      <c r="P182" s="20">
        <v>0.011025620142048664</v>
      </c>
      <c r="Q182" s="20">
        <v>0.2114338905108962</v>
      </c>
    </row>
    <row r="183" spans="1:17" ht="12.75">
      <c r="A183" s="8" t="s">
        <v>201</v>
      </c>
      <c r="B183" s="13">
        <v>131</v>
      </c>
      <c r="C183" s="8" t="s">
        <v>145</v>
      </c>
      <c r="D183" s="14" t="s">
        <v>125</v>
      </c>
      <c r="E183" s="13" t="s">
        <v>115</v>
      </c>
      <c r="F183" s="20">
        <v>31.601236523848026</v>
      </c>
      <c r="G183" s="20">
        <v>0.07790276115301802</v>
      </c>
      <c r="H183" s="20">
        <v>23.44593604861111</v>
      </c>
      <c r="I183" s="20">
        <v>9.89830457924698</v>
      </c>
      <c r="J183" s="20">
        <v>0.42918276279765977</v>
      </c>
      <c r="K183" s="20">
        <v>3.0616863435062998</v>
      </c>
      <c r="L183" s="20">
        <v>1.7038105139828614</v>
      </c>
      <c r="M183" s="20">
        <v>0.5284246044527837</v>
      </c>
      <c r="N183" s="20">
        <v>2.040789448870208</v>
      </c>
      <c r="O183" s="20">
        <v>8.63913446088743</v>
      </c>
      <c r="P183" s="20">
        <v>0.06254742058059512</v>
      </c>
      <c r="Q183" s="52" t="s">
        <v>191</v>
      </c>
    </row>
    <row r="184" spans="1:17" ht="12.75">
      <c r="A184" s="8" t="s">
        <v>202</v>
      </c>
      <c r="B184" s="13">
        <v>132</v>
      </c>
      <c r="C184" s="8" t="s">
        <v>145</v>
      </c>
      <c r="D184" s="14" t="s">
        <v>125</v>
      </c>
      <c r="E184" s="13" t="s">
        <v>114</v>
      </c>
      <c r="F184" s="20">
        <v>31.07302882380554</v>
      </c>
      <c r="G184" s="20">
        <v>0.07275273637145377</v>
      </c>
      <c r="H184" s="20">
        <v>10.778819568513242</v>
      </c>
      <c r="I184" s="20">
        <v>12.07350237243721</v>
      </c>
      <c r="J184" s="20">
        <v>0.16650025502374569</v>
      </c>
      <c r="K184" s="20">
        <v>1.552633240599881</v>
      </c>
      <c r="L184" s="20">
        <v>1.7351582320499914</v>
      </c>
      <c r="M184" s="20">
        <v>0.5116294918308446</v>
      </c>
      <c r="N184" s="20">
        <v>1.5571266892795166</v>
      </c>
      <c r="O184" s="20">
        <v>8.770391649291566</v>
      </c>
      <c r="P184" s="20">
        <v>0.028026701643482012</v>
      </c>
      <c r="Q184" s="20">
        <v>0.013483599985697814</v>
      </c>
    </row>
    <row r="185" spans="1:17" ht="12.75">
      <c r="A185" s="8" t="s">
        <v>203</v>
      </c>
      <c r="B185" s="13">
        <v>133</v>
      </c>
      <c r="C185" s="8" t="s">
        <v>145</v>
      </c>
      <c r="D185" s="14" t="s">
        <v>125</v>
      </c>
      <c r="E185" s="13" t="s">
        <v>126</v>
      </c>
      <c r="F185" s="20">
        <v>29.822490223796166</v>
      </c>
      <c r="G185" s="20">
        <v>0.07296174736270156</v>
      </c>
      <c r="H185" s="20">
        <v>11.281600454917191</v>
      </c>
      <c r="I185" s="20">
        <v>12.314591865948282</v>
      </c>
      <c r="J185" s="20">
        <v>0.15145861272369773</v>
      </c>
      <c r="K185" s="20">
        <v>3.7557444468386887</v>
      </c>
      <c r="L185" s="20">
        <v>1.4971280920648555</v>
      </c>
      <c r="M185" s="20">
        <v>0.5017499249956643</v>
      </c>
      <c r="N185" s="20">
        <v>1.695888993170175</v>
      </c>
      <c r="O185" s="20">
        <v>9.408154223440853</v>
      </c>
      <c r="P185" s="20">
        <v>0.02047632371508433</v>
      </c>
      <c r="Q185" s="20">
        <v>0.02442853394180739</v>
      </c>
    </row>
    <row r="186" spans="1:17" ht="12.75">
      <c r="A186" s="8" t="s">
        <v>204</v>
      </c>
      <c r="B186" s="13">
        <v>134</v>
      </c>
      <c r="C186" s="8" t="s">
        <v>145</v>
      </c>
      <c r="D186" s="14" t="s">
        <v>125</v>
      </c>
      <c r="E186" s="13" t="s">
        <v>127</v>
      </c>
      <c r="F186" s="20">
        <v>39.16840914411524</v>
      </c>
      <c r="G186" s="20">
        <v>0.02017112875417476</v>
      </c>
      <c r="H186" s="20">
        <v>11.7204274705805</v>
      </c>
      <c r="I186" s="20">
        <v>6.91241704807594</v>
      </c>
      <c r="J186" s="52" t="s">
        <v>191</v>
      </c>
      <c r="K186" s="20">
        <v>0.5946379068510896</v>
      </c>
      <c r="L186" s="20">
        <v>0.6023738544812065</v>
      </c>
      <c r="M186" s="20">
        <v>0.5132161768805511</v>
      </c>
      <c r="N186" s="20">
        <v>6.623970306193884</v>
      </c>
      <c r="O186" s="20">
        <v>11.592757978391846</v>
      </c>
      <c r="P186" s="20">
        <v>0.018910666947458875</v>
      </c>
      <c r="Q186" s="20">
        <v>0.05924896211833237</v>
      </c>
    </row>
    <row r="187" spans="1:17" ht="12.75">
      <c r="A187" s="8" t="s">
        <v>205</v>
      </c>
      <c r="B187" s="13">
        <v>135</v>
      </c>
      <c r="C187" s="8" t="s">
        <v>145</v>
      </c>
      <c r="D187" s="14" t="s">
        <v>125</v>
      </c>
      <c r="E187" s="13" t="s">
        <v>128</v>
      </c>
      <c r="F187" s="20">
        <v>21.84900746077185</v>
      </c>
      <c r="G187" s="20">
        <v>0.04003177829780422</v>
      </c>
      <c r="H187" s="20">
        <v>15.23530720294114</v>
      </c>
      <c r="I187" s="20">
        <v>6.976825081853356</v>
      </c>
      <c r="J187" s="20">
        <v>0.16738373014996202</v>
      </c>
      <c r="K187" s="20">
        <v>3.3634835973886625</v>
      </c>
      <c r="L187" s="20">
        <v>0.9293879150359771</v>
      </c>
      <c r="M187" s="20">
        <v>0.5651846192492607</v>
      </c>
      <c r="N187" s="20">
        <v>7.4792893591813145</v>
      </c>
      <c r="O187" s="20">
        <v>0.6011065360072301</v>
      </c>
      <c r="P187" s="20">
        <v>0.02339181324110867</v>
      </c>
      <c r="Q187" s="52" t="s">
        <v>191</v>
      </c>
    </row>
    <row r="188" spans="1:17" ht="12.75">
      <c r="A188" s="8" t="s">
        <v>206</v>
      </c>
      <c r="B188" s="13">
        <v>136</v>
      </c>
      <c r="C188" s="8" t="s">
        <v>145</v>
      </c>
      <c r="D188" s="14" t="s">
        <v>125</v>
      </c>
      <c r="E188" s="13" t="s">
        <v>129</v>
      </c>
      <c r="F188" s="20">
        <v>41.62129988061678</v>
      </c>
      <c r="G188" s="20">
        <v>0.15562381552946353</v>
      </c>
      <c r="H188" s="20">
        <v>529.7575094809586</v>
      </c>
      <c r="I188" s="20">
        <v>14.941015023149767</v>
      </c>
      <c r="J188" s="20">
        <v>0.48960346628242396</v>
      </c>
      <c r="K188" s="20">
        <v>260.07137620597075</v>
      </c>
      <c r="L188" s="20">
        <v>3.6934578034230827</v>
      </c>
      <c r="M188" s="20">
        <v>1.5861887116774875</v>
      </c>
      <c r="N188" s="20">
        <v>15.003840594552473</v>
      </c>
      <c r="O188" s="20">
        <v>0.7329553162213357</v>
      </c>
      <c r="P188" s="20">
        <v>0.28317418223851976</v>
      </c>
      <c r="Q188" s="52" t="s">
        <v>191</v>
      </c>
    </row>
    <row r="189" spans="1:17" ht="12.75">
      <c r="A189" s="8" t="s">
        <v>207</v>
      </c>
      <c r="B189" s="13">
        <v>137</v>
      </c>
      <c r="C189" s="8" t="s">
        <v>145</v>
      </c>
      <c r="D189" s="14" t="s">
        <v>125</v>
      </c>
      <c r="E189" s="13" t="s">
        <v>130</v>
      </c>
      <c r="F189" s="20">
        <v>26.32084320963602</v>
      </c>
      <c r="G189" s="20">
        <v>0.09706083399963372</v>
      </c>
      <c r="H189" s="20">
        <v>1036.1016463354235</v>
      </c>
      <c r="I189" s="20">
        <v>17.354687101978865</v>
      </c>
      <c r="J189" s="20">
        <v>0.3289750047358311</v>
      </c>
      <c r="K189" s="20">
        <v>447.92891355940884</v>
      </c>
      <c r="L189" s="20">
        <v>4.855121327947027</v>
      </c>
      <c r="M189" s="20">
        <v>2.2768790402592844</v>
      </c>
      <c r="N189" s="20">
        <v>15.273792965690358</v>
      </c>
      <c r="O189" s="20">
        <v>24.731244446604496</v>
      </c>
      <c r="P189" s="20">
        <v>0.5596750870350827</v>
      </c>
      <c r="Q189" s="52" t="s">
        <v>191</v>
      </c>
    </row>
    <row r="190" spans="1:17" ht="12.75">
      <c r="A190" s="8" t="s">
        <v>208</v>
      </c>
      <c r="B190" s="13">
        <v>141</v>
      </c>
      <c r="C190" s="8" t="s">
        <v>145</v>
      </c>
      <c r="D190" s="14" t="s">
        <v>131</v>
      </c>
      <c r="E190" s="13" t="s">
        <v>115</v>
      </c>
      <c r="F190" s="20">
        <v>35.11353030140998</v>
      </c>
      <c r="G190" s="20">
        <v>0.06664998714670636</v>
      </c>
      <c r="H190" s="20">
        <v>59.82323214008838</v>
      </c>
      <c r="I190" s="20">
        <v>9.449070172690268</v>
      </c>
      <c r="J190" s="20">
        <v>0.2101558002555247</v>
      </c>
      <c r="K190" s="20">
        <v>35.242799904638545</v>
      </c>
      <c r="L190" s="20">
        <v>0.2644095474815122</v>
      </c>
      <c r="M190" s="20">
        <v>1.430789576565827</v>
      </c>
      <c r="N190" s="20">
        <v>2.6457993163432985</v>
      </c>
      <c r="O190" s="20">
        <v>10.673864112650794</v>
      </c>
      <c r="P190" s="20">
        <v>0.18011875142532222</v>
      </c>
      <c r="Q190" s="52" t="s">
        <v>191</v>
      </c>
    </row>
    <row r="191" spans="1:17" ht="12.75">
      <c r="A191" s="8" t="s">
        <v>209</v>
      </c>
      <c r="B191" s="13">
        <v>142</v>
      </c>
      <c r="C191" s="8" t="s">
        <v>145</v>
      </c>
      <c r="D191" s="14" t="s">
        <v>131</v>
      </c>
      <c r="E191" s="13" t="s">
        <v>114</v>
      </c>
      <c r="F191" s="20">
        <v>37.49597011450247</v>
      </c>
      <c r="G191" s="20">
        <v>0.050163953972398236</v>
      </c>
      <c r="H191" s="20">
        <v>82.55246005553728</v>
      </c>
      <c r="I191" s="20">
        <v>4.116081366811247</v>
      </c>
      <c r="J191" s="52" t="s">
        <v>191</v>
      </c>
      <c r="K191" s="20">
        <v>70.19354601224819</v>
      </c>
      <c r="L191" s="20">
        <v>0.369605468410944</v>
      </c>
      <c r="M191" s="20">
        <v>1.0026914076067288</v>
      </c>
      <c r="N191" s="20">
        <v>1.6854158325476039</v>
      </c>
      <c r="O191" s="20">
        <v>0.4601321792728289</v>
      </c>
      <c r="P191" s="20">
        <v>0.08878757950548698</v>
      </c>
      <c r="Q191" s="52" t="s">
        <v>191</v>
      </c>
    </row>
    <row r="192" spans="1:17" ht="12.75">
      <c r="A192" s="8" t="s">
        <v>210</v>
      </c>
      <c r="B192" s="13">
        <v>143</v>
      </c>
      <c r="C192" s="8" t="s">
        <v>145</v>
      </c>
      <c r="D192" s="14" t="s">
        <v>131</v>
      </c>
      <c r="E192" s="13" t="s">
        <v>126</v>
      </c>
      <c r="F192" s="20">
        <v>31.43069569189315</v>
      </c>
      <c r="G192" s="20">
        <v>0.04123360513784283</v>
      </c>
      <c r="H192" s="20">
        <v>87.30360313338603</v>
      </c>
      <c r="I192" s="20">
        <v>3.517380128959061</v>
      </c>
      <c r="J192" s="52" t="s">
        <v>191</v>
      </c>
      <c r="K192" s="20">
        <v>76.91170917219108</v>
      </c>
      <c r="L192" s="20">
        <v>0.3270165343802864</v>
      </c>
      <c r="M192" s="20">
        <v>0.968775977090886</v>
      </c>
      <c r="N192" s="20">
        <v>1.5057730164903447</v>
      </c>
      <c r="O192" s="20">
        <v>2.50889924460894</v>
      </c>
      <c r="P192" s="20">
        <v>0.07026222484983376</v>
      </c>
      <c r="Q192" s="52" t="s">
        <v>191</v>
      </c>
    </row>
    <row r="193" spans="1:17" ht="12.75">
      <c r="A193" s="8" t="s">
        <v>211</v>
      </c>
      <c r="B193" s="13">
        <v>144</v>
      </c>
      <c r="C193" s="8" t="s">
        <v>145</v>
      </c>
      <c r="D193" s="14" t="s">
        <v>131</v>
      </c>
      <c r="E193" s="13" t="s">
        <v>127</v>
      </c>
      <c r="F193" s="20">
        <v>13.211599148227382</v>
      </c>
      <c r="G193" s="20">
        <v>0.04272927643839891</v>
      </c>
      <c r="H193" s="20">
        <v>34.29536335753552</v>
      </c>
      <c r="I193" s="20">
        <v>4.4411284539354465</v>
      </c>
      <c r="J193" s="52" t="s">
        <v>191</v>
      </c>
      <c r="K193" s="20">
        <v>22.032408709044997</v>
      </c>
      <c r="L193" s="20">
        <v>1.575596670821498</v>
      </c>
      <c r="M193" s="20">
        <v>0.7761052786744409</v>
      </c>
      <c r="N193" s="20">
        <v>7.283014842473128</v>
      </c>
      <c r="O193" s="20">
        <v>7.960720271630905</v>
      </c>
      <c r="P193" s="20">
        <v>0.04179170527088522</v>
      </c>
      <c r="Q193" s="52" t="s">
        <v>191</v>
      </c>
    </row>
    <row r="194" spans="1:17" ht="12.75">
      <c r="A194" s="8" t="s">
        <v>212</v>
      </c>
      <c r="B194" s="13">
        <v>145</v>
      </c>
      <c r="C194" s="8" t="s">
        <v>145</v>
      </c>
      <c r="D194" s="14" t="s">
        <v>131</v>
      </c>
      <c r="E194" s="13" t="s">
        <v>128</v>
      </c>
      <c r="F194" s="20">
        <v>14.565800077314787</v>
      </c>
      <c r="G194" s="20">
        <v>0.05446291036457306</v>
      </c>
      <c r="H194" s="20">
        <v>18.244113353813976</v>
      </c>
      <c r="I194" s="20">
        <v>4.907350743681665</v>
      </c>
      <c r="J194" s="52" t="s">
        <v>191</v>
      </c>
      <c r="K194" s="20">
        <v>6.6591570426158375</v>
      </c>
      <c r="L194" s="20">
        <v>1.5800788999153423</v>
      </c>
      <c r="M194" s="20">
        <v>0.7036827359327997</v>
      </c>
      <c r="N194" s="20">
        <v>7.060883538489151</v>
      </c>
      <c r="O194" s="20">
        <v>0.20957924536596997</v>
      </c>
      <c r="P194" s="20">
        <v>0.03520665652634784</v>
      </c>
      <c r="Q194" s="52" t="s">
        <v>191</v>
      </c>
    </row>
    <row r="195" spans="1:17" ht="12.75">
      <c r="A195" s="8" t="s">
        <v>213</v>
      </c>
      <c r="B195" s="13">
        <v>146</v>
      </c>
      <c r="C195" s="8" t="s">
        <v>145</v>
      </c>
      <c r="D195" s="14" t="s">
        <v>131</v>
      </c>
      <c r="E195" s="13" t="s">
        <v>132</v>
      </c>
      <c r="F195" s="20">
        <v>33.7220878306545</v>
      </c>
      <c r="G195" s="20">
        <v>0.25950608958762394</v>
      </c>
      <c r="H195" s="20">
        <v>1864.1575409721163</v>
      </c>
      <c r="I195" s="20">
        <v>12.043749743638202</v>
      </c>
      <c r="J195" s="20">
        <v>0.6453324571499166</v>
      </c>
      <c r="K195" s="20">
        <v>343.5593646870222</v>
      </c>
      <c r="L195" s="20">
        <v>2.6686812358539442</v>
      </c>
      <c r="M195" s="20">
        <v>2.4878758236651657</v>
      </c>
      <c r="N195" s="20">
        <v>9.655852819777365</v>
      </c>
      <c r="O195" s="20">
        <v>0.7070373916456979</v>
      </c>
      <c r="P195" s="20">
        <v>0.8618605490373057</v>
      </c>
      <c r="Q195" s="52" t="s">
        <v>191</v>
      </c>
    </row>
    <row r="196" spans="1:17" ht="12.75">
      <c r="A196" s="8" t="s">
        <v>214</v>
      </c>
      <c r="B196" s="13">
        <v>150</v>
      </c>
      <c r="C196" s="8" t="s">
        <v>145</v>
      </c>
      <c r="D196" s="14" t="s">
        <v>133</v>
      </c>
      <c r="E196" s="13" t="s">
        <v>115</v>
      </c>
      <c r="F196" s="20">
        <v>34.96333230596855</v>
      </c>
      <c r="G196" s="20">
        <v>0.14006232822992568</v>
      </c>
      <c r="H196" s="20">
        <v>143.07417455194613</v>
      </c>
      <c r="I196" s="20">
        <v>10.541844803991738</v>
      </c>
      <c r="J196" s="20">
        <v>0.5362119205433693</v>
      </c>
      <c r="K196" s="20">
        <v>123.3552233530828</v>
      </c>
      <c r="L196" s="20">
        <v>4.62961658339129</v>
      </c>
      <c r="M196" s="20">
        <v>0.7285267196015774</v>
      </c>
      <c r="N196" s="20">
        <v>0.8851499798975582</v>
      </c>
      <c r="O196" s="20">
        <v>11.364927108729297</v>
      </c>
      <c r="P196" s="20">
        <v>0.04761175442043516</v>
      </c>
      <c r="Q196" s="52" t="s">
        <v>191</v>
      </c>
    </row>
    <row r="197" spans="1:17" ht="12.75">
      <c r="A197" s="8" t="s">
        <v>215</v>
      </c>
      <c r="B197" s="13">
        <v>151</v>
      </c>
      <c r="C197" s="8" t="s">
        <v>145</v>
      </c>
      <c r="D197" s="14" t="s">
        <v>133</v>
      </c>
      <c r="E197" s="13" t="s">
        <v>114</v>
      </c>
      <c r="F197" s="20">
        <v>33.941013674456755</v>
      </c>
      <c r="G197" s="20">
        <v>0.13620596803037202</v>
      </c>
      <c r="H197" s="20">
        <v>155.20434384909458</v>
      </c>
      <c r="I197" s="20">
        <v>11.214260798183782</v>
      </c>
      <c r="J197" s="20">
        <v>0.32816024940345856</v>
      </c>
      <c r="K197" s="20">
        <v>141.50778416609748</v>
      </c>
      <c r="L197" s="20">
        <v>4.0670565632659645</v>
      </c>
      <c r="M197" s="20">
        <v>0.7933722341756881</v>
      </c>
      <c r="N197" s="20">
        <v>0.8173099271679932</v>
      </c>
      <c r="O197" s="20">
        <v>12.991584930244413</v>
      </c>
      <c r="P197" s="20">
        <v>0.041885066813056655</v>
      </c>
      <c r="Q197" s="52" t="s">
        <v>191</v>
      </c>
    </row>
    <row r="198" spans="1:17" ht="12.75">
      <c r="A198" s="8" t="s">
        <v>216</v>
      </c>
      <c r="B198" s="13">
        <v>152</v>
      </c>
      <c r="C198" s="8" t="s">
        <v>145</v>
      </c>
      <c r="D198" s="14" t="s">
        <v>133</v>
      </c>
      <c r="E198" s="13" t="s">
        <v>126</v>
      </c>
      <c r="F198" s="20">
        <v>33.5279254851117</v>
      </c>
      <c r="G198" s="20">
        <v>0.1309808198290367</v>
      </c>
      <c r="H198" s="20">
        <v>142.14965861838925</v>
      </c>
      <c r="I198" s="20">
        <v>11.245486949474898</v>
      </c>
      <c r="J198" s="20">
        <v>0.36973926847310157</v>
      </c>
      <c r="K198" s="20">
        <v>129.8907010470588</v>
      </c>
      <c r="L198" s="20">
        <v>3.594243864033143</v>
      </c>
      <c r="M198" s="20">
        <v>0.7746193904998259</v>
      </c>
      <c r="N198" s="20">
        <v>0.627069431367466</v>
      </c>
      <c r="O198" s="20">
        <v>13.351647139089579</v>
      </c>
      <c r="P198" s="20">
        <v>0.035017099403947996</v>
      </c>
      <c r="Q198" s="52" t="s">
        <v>191</v>
      </c>
    </row>
    <row r="199" spans="1:17" ht="12.75">
      <c r="A199" s="8" t="s">
        <v>217</v>
      </c>
      <c r="B199" s="13">
        <v>153</v>
      </c>
      <c r="C199" s="8" t="s">
        <v>145</v>
      </c>
      <c r="D199" s="14" t="s">
        <v>133</v>
      </c>
      <c r="E199" s="13" t="s">
        <v>127</v>
      </c>
      <c r="F199" s="20">
        <v>31.871264508197218</v>
      </c>
      <c r="G199" s="20">
        <v>0.11894548320753028</v>
      </c>
      <c r="H199" s="20">
        <v>49.99822000048969</v>
      </c>
      <c r="I199" s="20">
        <v>7.80288192028987</v>
      </c>
      <c r="J199" s="20">
        <v>0.1975269193793985</v>
      </c>
      <c r="K199" s="20">
        <v>48.44017774810842</v>
      </c>
      <c r="L199" s="20">
        <v>1.2006083901318232</v>
      </c>
      <c r="M199" s="20">
        <v>0.596462696782468</v>
      </c>
      <c r="N199" s="52" t="s">
        <v>191</v>
      </c>
      <c r="O199" s="20">
        <v>17.252384247548182</v>
      </c>
      <c r="P199" s="20">
        <v>0.017493181700455482</v>
      </c>
      <c r="Q199" s="52" t="s">
        <v>191</v>
      </c>
    </row>
    <row r="200" spans="1:17" ht="12.75">
      <c r="A200" s="8" t="s">
        <v>218</v>
      </c>
      <c r="B200" s="13">
        <v>154</v>
      </c>
      <c r="C200" s="8" t="s">
        <v>145</v>
      </c>
      <c r="D200" s="14" t="s">
        <v>133</v>
      </c>
      <c r="E200" s="13" t="s">
        <v>134</v>
      </c>
      <c r="F200" s="20">
        <v>23.78247980771966</v>
      </c>
      <c r="G200" s="20">
        <v>0.08501646232098187</v>
      </c>
      <c r="H200" s="20">
        <v>1441.7143043533065</v>
      </c>
      <c r="I200" s="20">
        <v>11.222929655728743</v>
      </c>
      <c r="J200" s="20">
        <v>0.2622850463411722</v>
      </c>
      <c r="K200" s="20">
        <v>1128.4352504192384</v>
      </c>
      <c r="L200" s="20">
        <v>3.7207330569797565</v>
      </c>
      <c r="M200" s="20">
        <v>4.239003907952463</v>
      </c>
      <c r="N200" s="20">
        <v>7.682375246815667</v>
      </c>
      <c r="O200" s="20">
        <v>3.2924800436124393</v>
      </c>
      <c r="P200" s="20">
        <v>0.22635025298814024</v>
      </c>
      <c r="Q200" s="52" t="s">
        <v>191</v>
      </c>
    </row>
    <row r="201" spans="1:17" ht="12.75">
      <c r="A201" s="8" t="s">
        <v>219</v>
      </c>
      <c r="B201" s="13">
        <v>159</v>
      </c>
      <c r="C201" s="8" t="s">
        <v>145</v>
      </c>
      <c r="D201" s="14" t="s">
        <v>135</v>
      </c>
      <c r="E201" s="13" t="s">
        <v>115</v>
      </c>
      <c r="F201" s="20">
        <v>109.31630573146235</v>
      </c>
      <c r="G201" s="20">
        <v>0.09650873333312641</v>
      </c>
      <c r="H201" s="20">
        <v>0.45074311484059704</v>
      </c>
      <c r="I201" s="20">
        <v>99.34699147156006</v>
      </c>
      <c r="J201" s="20">
        <v>0.270006975311489</v>
      </c>
      <c r="K201" s="20">
        <v>0.8705840118431383</v>
      </c>
      <c r="L201" s="20">
        <v>11.619885747767015</v>
      </c>
      <c r="M201" s="20">
        <v>0.4892131630866365</v>
      </c>
      <c r="N201" s="20">
        <v>16.713032623814442</v>
      </c>
      <c r="O201" s="20">
        <v>3.0299622491784346</v>
      </c>
      <c r="P201" s="20">
        <v>0.002071355884505263</v>
      </c>
      <c r="Q201" s="20">
        <v>0.30180954911732993</v>
      </c>
    </row>
    <row r="202" spans="1:17" ht="12.75">
      <c r="A202" s="8" t="s">
        <v>220</v>
      </c>
      <c r="B202" s="13">
        <v>160</v>
      </c>
      <c r="C202" s="8" t="s">
        <v>145</v>
      </c>
      <c r="D202" s="14" t="s">
        <v>135</v>
      </c>
      <c r="E202" s="13" t="s">
        <v>114</v>
      </c>
      <c r="F202" s="20">
        <v>156.04613467413213</v>
      </c>
      <c r="G202" s="20">
        <v>0.0739069847999428</v>
      </c>
      <c r="H202" s="20">
        <v>0.07981426945632276</v>
      </c>
      <c r="I202" s="20">
        <v>86.38643854309115</v>
      </c>
      <c r="J202" s="52" t="s">
        <v>191</v>
      </c>
      <c r="K202" s="20">
        <v>0.7941289033277322</v>
      </c>
      <c r="L202" s="20">
        <v>6.659449550751531</v>
      </c>
      <c r="M202" s="20">
        <v>0.5068600626822745</v>
      </c>
      <c r="N202" s="20">
        <v>9.39821130251359</v>
      </c>
      <c r="O202" s="20">
        <v>1.1919499234588644</v>
      </c>
      <c r="P202" s="20">
        <v>0.001444083707160707</v>
      </c>
      <c r="Q202" s="20">
        <v>0.2792799418722549</v>
      </c>
    </row>
    <row r="203" spans="1:17" ht="12.75">
      <c r="A203" s="8" t="s">
        <v>221</v>
      </c>
      <c r="B203" s="13">
        <v>161</v>
      </c>
      <c r="C203" s="8" t="s">
        <v>145</v>
      </c>
      <c r="D203" s="14" t="s">
        <v>135</v>
      </c>
      <c r="E203" s="13" t="s">
        <v>126</v>
      </c>
      <c r="F203" s="20">
        <v>52.4479526798814</v>
      </c>
      <c r="G203" s="20">
        <v>0.03825218494147113</v>
      </c>
      <c r="H203" s="52" t="s">
        <v>191</v>
      </c>
      <c r="I203" s="20">
        <v>31.55638941302504</v>
      </c>
      <c r="J203" s="52" t="s">
        <v>191</v>
      </c>
      <c r="K203" s="20">
        <v>0.6864683578996985</v>
      </c>
      <c r="L203" s="20">
        <v>0.7565171604240145</v>
      </c>
      <c r="M203" s="20">
        <v>0.5024105113890827</v>
      </c>
      <c r="N203" s="20">
        <v>0.4815026443832784</v>
      </c>
      <c r="O203" s="20">
        <v>0.6863119507050931</v>
      </c>
      <c r="P203" s="20">
        <v>0.0010237633297514508</v>
      </c>
      <c r="Q203" s="20">
        <v>0.13949017493938448</v>
      </c>
    </row>
    <row r="204" spans="1:17" ht="12.75">
      <c r="A204" s="8" t="s">
        <v>222</v>
      </c>
      <c r="B204" s="13">
        <v>162</v>
      </c>
      <c r="C204" s="8" t="s">
        <v>145</v>
      </c>
      <c r="D204" s="14" t="s">
        <v>135</v>
      </c>
      <c r="E204" s="13" t="s">
        <v>136</v>
      </c>
      <c r="F204" s="20">
        <v>39.988205304952395</v>
      </c>
      <c r="G204" s="20">
        <v>0.023628608639716258</v>
      </c>
      <c r="H204" s="20">
        <v>0.13813364549124052</v>
      </c>
      <c r="I204" s="20">
        <v>10.49920621367595</v>
      </c>
      <c r="J204" s="52" t="s">
        <v>191</v>
      </c>
      <c r="K204" s="20">
        <v>1.4124008451254892</v>
      </c>
      <c r="L204" s="20">
        <v>0.08771418637140832</v>
      </c>
      <c r="M204" s="20">
        <v>0.47475981741588125</v>
      </c>
      <c r="N204" s="52" t="s">
        <v>191</v>
      </c>
      <c r="O204" s="20">
        <v>0.8706428890108148</v>
      </c>
      <c r="P204" s="20">
        <v>0.0014551692593013196</v>
      </c>
      <c r="Q204" s="52" t="s">
        <v>191</v>
      </c>
    </row>
    <row r="205" spans="1:17" ht="12.75">
      <c r="A205" s="8" t="s">
        <v>223</v>
      </c>
      <c r="B205" s="13">
        <v>163</v>
      </c>
      <c r="C205" s="8" t="s">
        <v>145</v>
      </c>
      <c r="D205" s="14" t="s">
        <v>135</v>
      </c>
      <c r="E205" s="13"/>
      <c r="F205" s="20">
        <v>91.9291383641632</v>
      </c>
      <c r="G205" s="20">
        <v>0.17650462879580678</v>
      </c>
      <c r="H205" s="20">
        <v>4.11429247323449</v>
      </c>
      <c r="I205" s="20">
        <v>48.725933048631894</v>
      </c>
      <c r="J205" s="20">
        <v>1.0023447251545814</v>
      </c>
      <c r="K205" s="20">
        <v>1.556194319133073</v>
      </c>
      <c r="L205" s="20">
        <v>21.012990876481986</v>
      </c>
      <c r="M205" s="20">
        <v>0.5071258301962419</v>
      </c>
      <c r="N205" s="20">
        <v>6.64059178537084</v>
      </c>
      <c r="O205" s="20">
        <v>8.505076150042262</v>
      </c>
      <c r="P205" s="20">
        <v>0.007047387330427251</v>
      </c>
      <c r="Q205" s="20">
        <v>0.15179290542115517</v>
      </c>
    </row>
    <row r="206" spans="1:17" ht="12.75">
      <c r="A206" s="8" t="s">
        <v>224</v>
      </c>
      <c r="B206" s="13">
        <v>164</v>
      </c>
      <c r="C206" s="8" t="s">
        <v>145</v>
      </c>
      <c r="D206" s="14" t="s">
        <v>135</v>
      </c>
      <c r="E206" s="13" t="s">
        <v>137</v>
      </c>
      <c r="F206" s="20">
        <v>51.8289784302431</v>
      </c>
      <c r="G206" s="20">
        <v>0.053090336409257984</v>
      </c>
      <c r="H206" s="20">
        <v>1.0853815835677054</v>
      </c>
      <c r="I206" s="20">
        <v>17.250468071769568</v>
      </c>
      <c r="J206" s="52" t="s">
        <v>191</v>
      </c>
      <c r="K206" s="20">
        <v>5.817530308874259</v>
      </c>
      <c r="L206" s="20">
        <v>0.47031210559751174</v>
      </c>
      <c r="M206" s="20">
        <v>0.4561169945236062</v>
      </c>
      <c r="N206" s="20">
        <v>0.9649638100786803</v>
      </c>
      <c r="O206" s="20">
        <v>16.238221173668318</v>
      </c>
      <c r="P206" s="20">
        <v>0.0038459883294425404</v>
      </c>
      <c r="Q206" s="20">
        <v>0.02142664937613853</v>
      </c>
    </row>
    <row r="207" spans="1:17" ht="12.75">
      <c r="A207" s="8" t="s">
        <v>225</v>
      </c>
      <c r="B207" s="13">
        <v>165</v>
      </c>
      <c r="C207" s="8" t="s">
        <v>145</v>
      </c>
      <c r="D207" s="14" t="s">
        <v>138</v>
      </c>
      <c r="E207" s="13"/>
      <c r="F207" s="20">
        <v>24.074846549507413</v>
      </c>
      <c r="G207" s="20">
        <v>0.5321811211118538</v>
      </c>
      <c r="H207" s="20">
        <v>45.259766388144605</v>
      </c>
      <c r="I207" s="20">
        <v>17.690324013755227</v>
      </c>
      <c r="J207" s="20">
        <v>2.455141782451244</v>
      </c>
      <c r="K207" s="20">
        <v>4.524091698827483</v>
      </c>
      <c r="L207" s="20">
        <v>38.46920017438382</v>
      </c>
      <c r="M207" s="20">
        <v>0.67847567121962</v>
      </c>
      <c r="N207" s="20">
        <v>6.507056483185103</v>
      </c>
      <c r="O207" s="20">
        <v>1.282721786061305</v>
      </c>
      <c r="P207" s="20">
        <v>0.06883298491080161</v>
      </c>
      <c r="Q207" s="52" t="s">
        <v>191</v>
      </c>
    </row>
    <row r="208" spans="1:17" ht="12.75">
      <c r="A208" s="8" t="s">
        <v>226</v>
      </c>
      <c r="B208" s="13">
        <v>166</v>
      </c>
      <c r="C208" s="8" t="s">
        <v>145</v>
      </c>
      <c r="D208" s="14" t="s">
        <v>138</v>
      </c>
      <c r="E208" s="13" t="s">
        <v>115</v>
      </c>
      <c r="F208" s="20">
        <v>63.41816328284529</v>
      </c>
      <c r="G208" s="20">
        <v>0.0586321910245711</v>
      </c>
      <c r="H208" s="20">
        <v>0.19468466394645784</v>
      </c>
      <c r="I208" s="20">
        <v>54.78549217375703</v>
      </c>
      <c r="J208" s="20">
        <v>0.14050181363658784</v>
      </c>
      <c r="K208" s="20">
        <v>0.3375689710548698</v>
      </c>
      <c r="L208" s="20">
        <v>2.0302646183568287</v>
      </c>
      <c r="M208" s="20">
        <v>0.48174191227062124</v>
      </c>
      <c r="N208" s="20">
        <v>7.39378069952324</v>
      </c>
      <c r="O208" s="20">
        <v>4.473698356385131</v>
      </c>
      <c r="P208" s="20">
        <v>0.0014408740188178713</v>
      </c>
      <c r="Q208" s="20">
        <v>0.03455681755268683</v>
      </c>
    </row>
    <row r="209" spans="1:17" ht="12.75">
      <c r="A209" s="8" t="s">
        <v>227</v>
      </c>
      <c r="B209" s="13">
        <v>167</v>
      </c>
      <c r="C209" s="8" t="s">
        <v>145</v>
      </c>
      <c r="D209" s="14" t="s">
        <v>138</v>
      </c>
      <c r="E209" s="13" t="s">
        <v>114</v>
      </c>
      <c r="F209" s="20">
        <v>77.83738904819002</v>
      </c>
      <c r="G209" s="20">
        <v>0.06294151269372301</v>
      </c>
      <c r="H209" s="20">
        <v>0.3100910153160758</v>
      </c>
      <c r="I209" s="20">
        <v>48.87739320812548</v>
      </c>
      <c r="J209" s="52" t="s">
        <v>191</v>
      </c>
      <c r="K209" s="20">
        <v>0.5204688490604004</v>
      </c>
      <c r="L209" s="20">
        <v>2.494090773315544</v>
      </c>
      <c r="M209" s="20">
        <v>0.4884653069131919</v>
      </c>
      <c r="N209" s="20">
        <v>2.1103316667150027</v>
      </c>
      <c r="O209" s="20">
        <v>0.7147460986736721</v>
      </c>
      <c r="P209" s="20">
        <v>0.0017932385241736038</v>
      </c>
      <c r="Q209" s="20">
        <v>0.07650493566587702</v>
      </c>
    </row>
    <row r="210" spans="1:17" ht="12.75">
      <c r="A210" s="8" t="s">
        <v>228</v>
      </c>
      <c r="B210" s="13">
        <v>168</v>
      </c>
      <c r="C210" s="8" t="s">
        <v>145</v>
      </c>
      <c r="D210" s="14" t="s">
        <v>138</v>
      </c>
      <c r="E210" s="13" t="s">
        <v>126</v>
      </c>
      <c r="F210" s="20">
        <v>62.756005628038295</v>
      </c>
      <c r="G210" s="20">
        <v>0.05453403768005092</v>
      </c>
      <c r="H210" s="20">
        <v>0.4002235998825175</v>
      </c>
      <c r="I210" s="20">
        <v>38.965418176865306</v>
      </c>
      <c r="J210" s="20">
        <v>0.12988339913933175</v>
      </c>
      <c r="K210" s="20">
        <v>0.6425112751910527</v>
      </c>
      <c r="L210" s="20">
        <v>1.0273549051252648</v>
      </c>
      <c r="M210" s="20">
        <v>0.45368975807231615</v>
      </c>
      <c r="N210" s="20">
        <v>0.8061100344015696</v>
      </c>
      <c r="O210" s="20">
        <v>9.424383267402282</v>
      </c>
      <c r="P210" s="20">
        <v>0.0017870832167776302</v>
      </c>
      <c r="Q210" s="20">
        <v>0.11909407965661988</v>
      </c>
    </row>
    <row r="211" spans="1:17" ht="12.75">
      <c r="A211" s="8" t="s">
        <v>229</v>
      </c>
      <c r="B211" s="13">
        <v>169</v>
      </c>
      <c r="C211" s="8" t="s">
        <v>145</v>
      </c>
      <c r="D211" s="14" t="s">
        <v>138</v>
      </c>
      <c r="E211" s="13" t="s">
        <v>136</v>
      </c>
      <c r="F211" s="20">
        <v>28.86086464186318</v>
      </c>
      <c r="G211" s="20">
        <v>0.016607053845299174</v>
      </c>
      <c r="H211" s="20">
        <v>0.2307442434631843</v>
      </c>
      <c r="I211" s="20">
        <v>11.895383813499036</v>
      </c>
      <c r="J211" s="52" t="s">
        <v>191</v>
      </c>
      <c r="K211" s="20">
        <v>1.1920647120119094</v>
      </c>
      <c r="L211" s="20">
        <v>0.01533794590602941</v>
      </c>
      <c r="M211" s="20">
        <v>0.48035017799239355</v>
      </c>
      <c r="N211" s="52" t="s">
        <v>191</v>
      </c>
      <c r="O211" s="20">
        <v>0.574929743800377</v>
      </c>
      <c r="P211" s="20">
        <v>0.0015174487424685316</v>
      </c>
      <c r="Q211" s="52" t="s">
        <v>191</v>
      </c>
    </row>
    <row r="212" spans="1:17" ht="12.75">
      <c r="A212" s="8" t="s">
        <v>230</v>
      </c>
      <c r="B212" s="13">
        <v>170</v>
      </c>
      <c r="C212" s="8" t="s">
        <v>145</v>
      </c>
      <c r="D212" s="14" t="s">
        <v>138</v>
      </c>
      <c r="E212" s="13" t="s">
        <v>137</v>
      </c>
      <c r="F212" s="20">
        <v>45.7185071327975</v>
      </c>
      <c r="G212" s="20">
        <v>0.03519343129180715</v>
      </c>
      <c r="H212" s="20">
        <v>0.6835823376460209</v>
      </c>
      <c r="I212" s="20">
        <v>19.921454345333014</v>
      </c>
      <c r="J212" s="52" t="s">
        <v>191</v>
      </c>
      <c r="K212" s="20">
        <v>3.0493227005298538</v>
      </c>
      <c r="L212" s="20">
        <v>0.3380876551376031</v>
      </c>
      <c r="M212" s="20">
        <v>0.46624197274277374</v>
      </c>
      <c r="N212" s="20">
        <v>0.4805733103639721</v>
      </c>
      <c r="O212" s="20">
        <v>13.224550800385842</v>
      </c>
      <c r="P212" s="20">
        <v>0.002484408221787555</v>
      </c>
      <c r="Q212" s="52" t="s">
        <v>191</v>
      </c>
    </row>
    <row r="213" spans="1:17" ht="12.75">
      <c r="A213" s="8" t="s">
        <v>39</v>
      </c>
      <c r="B213" s="13">
        <v>4</v>
      </c>
      <c r="C213" s="8" t="s">
        <v>146</v>
      </c>
      <c r="D213" s="14" t="s">
        <v>40</v>
      </c>
      <c r="E213" s="13" t="s">
        <v>41</v>
      </c>
      <c r="F213" s="20">
        <v>70.60357400042136</v>
      </c>
      <c r="G213" s="20">
        <v>0.009747933858021411</v>
      </c>
      <c r="H213" s="20">
        <v>0.14087597561996712</v>
      </c>
      <c r="I213" s="20">
        <v>78.03600501090767</v>
      </c>
      <c r="J213" s="20">
        <v>1.1824547032985682</v>
      </c>
      <c r="K213" s="20">
        <v>42.31198722363552</v>
      </c>
      <c r="L213" s="20">
        <v>3.9595318994797983</v>
      </c>
      <c r="M213" s="20">
        <v>0.5109343283254925</v>
      </c>
      <c r="N213" s="20">
        <v>1.7556106778133327</v>
      </c>
      <c r="O213" s="52" t="s">
        <v>191</v>
      </c>
      <c r="P213" s="52" t="s">
        <v>191</v>
      </c>
      <c r="Q213" s="52" t="s">
        <v>191</v>
      </c>
    </row>
    <row r="214" spans="1:17" ht="12.75">
      <c r="A214" s="8" t="s">
        <v>42</v>
      </c>
      <c r="B214" s="13">
        <v>5</v>
      </c>
      <c r="C214" s="8" t="s">
        <v>146</v>
      </c>
      <c r="D214" s="14" t="s">
        <v>40</v>
      </c>
      <c r="E214" s="13" t="s">
        <v>43</v>
      </c>
      <c r="F214" s="20">
        <v>62.809200232717714</v>
      </c>
      <c r="G214" s="20">
        <v>0.008657933595195703</v>
      </c>
      <c r="H214" s="52" t="s">
        <v>191</v>
      </c>
      <c r="I214" s="20">
        <v>66.06265090059306</v>
      </c>
      <c r="J214" s="20">
        <v>1.3129362979416517</v>
      </c>
      <c r="K214" s="20">
        <v>38.01904706084281</v>
      </c>
      <c r="L214" s="20">
        <v>0.5980843795536225</v>
      </c>
      <c r="M214" s="20">
        <v>0.540557822232998</v>
      </c>
      <c r="N214" s="20">
        <v>1.2788140185930956</v>
      </c>
      <c r="O214" s="52" t="s">
        <v>191</v>
      </c>
      <c r="P214" s="52" t="s">
        <v>191</v>
      </c>
      <c r="Q214" s="52" t="s">
        <v>191</v>
      </c>
    </row>
    <row r="215" spans="1:17" ht="12.75">
      <c r="A215" s="8" t="s">
        <v>44</v>
      </c>
      <c r="B215" s="13">
        <v>6</v>
      </c>
      <c r="C215" s="8" t="s">
        <v>146</v>
      </c>
      <c r="D215" s="14" t="s">
        <v>40</v>
      </c>
      <c r="E215" s="13" t="s">
        <v>45</v>
      </c>
      <c r="F215" s="20">
        <v>113.31424634658993</v>
      </c>
      <c r="G215" s="20">
        <v>0.01787505063364967</v>
      </c>
      <c r="H215" s="52" t="s">
        <v>191</v>
      </c>
      <c r="I215" s="20">
        <v>129.5724253100716</v>
      </c>
      <c r="J215" s="20">
        <v>0.903596810585131</v>
      </c>
      <c r="K215" s="20">
        <v>32.480303140134986</v>
      </c>
      <c r="L215" s="20">
        <v>0.45864787230169707</v>
      </c>
      <c r="M215" s="20">
        <v>0.4461765538575985</v>
      </c>
      <c r="N215" s="20">
        <v>1.4714684799172992</v>
      </c>
      <c r="O215" s="52" t="s">
        <v>191</v>
      </c>
      <c r="P215" s="52" t="s">
        <v>191</v>
      </c>
      <c r="Q215" s="20">
        <v>0.007479171657795657</v>
      </c>
    </row>
    <row r="216" spans="1:17" ht="12.75">
      <c r="A216" s="8" t="s">
        <v>46</v>
      </c>
      <c r="B216" s="13">
        <v>7</v>
      </c>
      <c r="C216" s="8" t="s">
        <v>146</v>
      </c>
      <c r="D216" s="14" t="s">
        <v>40</v>
      </c>
      <c r="E216" s="13" t="s">
        <v>47</v>
      </c>
      <c r="F216" s="20">
        <v>1.636729722272393</v>
      </c>
      <c r="G216" s="52" t="s">
        <v>191</v>
      </c>
      <c r="H216" s="52" t="s">
        <v>191</v>
      </c>
      <c r="I216" s="20">
        <v>2.1317291537721483</v>
      </c>
      <c r="J216" s="20">
        <v>0.6934808551466338</v>
      </c>
      <c r="K216" s="52" t="s">
        <v>191</v>
      </c>
      <c r="L216" s="24">
        <v>0.0016444607287892721</v>
      </c>
      <c r="M216" s="20">
        <v>0.4619999190963572</v>
      </c>
      <c r="N216" s="52" t="s">
        <v>191</v>
      </c>
      <c r="O216" s="52" t="s">
        <v>191</v>
      </c>
      <c r="P216" s="52" t="s">
        <v>191</v>
      </c>
      <c r="Q216" s="52" t="s">
        <v>191</v>
      </c>
    </row>
    <row r="217" spans="1:17" ht="12.75">
      <c r="A217" s="8" t="s">
        <v>48</v>
      </c>
      <c r="B217" s="13">
        <v>8</v>
      </c>
      <c r="C217" s="8" t="s">
        <v>146</v>
      </c>
      <c r="D217" s="14" t="s">
        <v>40</v>
      </c>
      <c r="E217" s="13" t="s">
        <v>49</v>
      </c>
      <c r="F217" s="20">
        <v>7.384013885567172</v>
      </c>
      <c r="G217" s="20">
        <v>0.0012042318495016496</v>
      </c>
      <c r="H217" s="52" t="s">
        <v>191</v>
      </c>
      <c r="I217" s="20">
        <v>3.458592631606043</v>
      </c>
      <c r="J217" s="20">
        <v>0.5772095167960146</v>
      </c>
      <c r="K217" s="52" t="s">
        <v>191</v>
      </c>
      <c r="L217" s="20">
        <v>0.002835409884811028</v>
      </c>
      <c r="M217" s="20">
        <v>0.4022977204958222</v>
      </c>
      <c r="N217" s="20">
        <v>2.2531399411700677</v>
      </c>
      <c r="O217" s="52" t="s">
        <v>191</v>
      </c>
      <c r="P217" s="52" t="s">
        <v>191</v>
      </c>
      <c r="Q217" s="52" t="s">
        <v>191</v>
      </c>
    </row>
    <row r="218" spans="1:17" ht="12.75">
      <c r="A218" s="8" t="s">
        <v>50</v>
      </c>
      <c r="B218" s="13">
        <v>9</v>
      </c>
      <c r="C218" s="8" t="s">
        <v>146</v>
      </c>
      <c r="D218" s="14" t="s">
        <v>40</v>
      </c>
      <c r="E218" s="13" t="s">
        <v>51</v>
      </c>
      <c r="F218" s="20">
        <v>26.790169128376096</v>
      </c>
      <c r="G218" s="20">
        <v>0.03215668054080278</v>
      </c>
      <c r="H218" s="20">
        <v>0.10911686698218573</v>
      </c>
      <c r="I218" s="20">
        <v>14.293082128205793</v>
      </c>
      <c r="J218" s="20">
        <v>0.8644590948937445</v>
      </c>
      <c r="K218" s="20">
        <v>0.02672397279055694</v>
      </c>
      <c r="L218" s="20">
        <v>0.021127612817460183</v>
      </c>
      <c r="M218" s="20">
        <v>0.5779186759578395</v>
      </c>
      <c r="N218" s="20">
        <v>9.10644544980486</v>
      </c>
      <c r="O218" s="52" t="s">
        <v>191</v>
      </c>
      <c r="P218" s="52" t="s">
        <v>191</v>
      </c>
      <c r="Q218" s="20">
        <v>0.13231361181349366</v>
      </c>
    </row>
    <row r="219" spans="1:17" ht="12.75">
      <c r="A219" s="8" t="s">
        <v>52</v>
      </c>
      <c r="B219" s="13">
        <v>15</v>
      </c>
      <c r="C219" s="8" t="s">
        <v>146</v>
      </c>
      <c r="D219" s="14" t="s">
        <v>53</v>
      </c>
      <c r="E219" s="13" t="s">
        <v>54</v>
      </c>
      <c r="F219" s="20">
        <v>42.38540721600175</v>
      </c>
      <c r="G219" s="20">
        <v>0.013090133969266893</v>
      </c>
      <c r="H219" s="52" t="s">
        <v>191</v>
      </c>
      <c r="I219" s="20">
        <v>42.38028526938182</v>
      </c>
      <c r="J219" s="20">
        <v>1.2260386579315723</v>
      </c>
      <c r="K219" s="20">
        <v>28.930300619840764</v>
      </c>
      <c r="L219" s="20">
        <v>1.3026097361046372</v>
      </c>
      <c r="M219" s="20">
        <v>0.5363415852158842</v>
      </c>
      <c r="N219" s="20">
        <v>0.72927882891623</v>
      </c>
      <c r="O219" s="52" t="s">
        <v>191</v>
      </c>
      <c r="P219" s="52" t="s">
        <v>191</v>
      </c>
      <c r="Q219" s="52" t="s">
        <v>191</v>
      </c>
    </row>
    <row r="220" spans="1:17" ht="12.75">
      <c r="A220" s="8" t="s">
        <v>55</v>
      </c>
      <c r="B220" s="13">
        <v>16</v>
      </c>
      <c r="C220" s="8" t="s">
        <v>146</v>
      </c>
      <c r="D220" s="14" t="s">
        <v>53</v>
      </c>
      <c r="E220" s="13" t="s">
        <v>56</v>
      </c>
      <c r="F220" s="20">
        <v>65.58037676022424</v>
      </c>
      <c r="G220" s="20">
        <v>0.02284692346085839</v>
      </c>
      <c r="H220" s="52" t="s">
        <v>191</v>
      </c>
      <c r="I220" s="20">
        <v>67.59032610491822</v>
      </c>
      <c r="J220" s="20">
        <v>1.8518617559798143</v>
      </c>
      <c r="K220" s="20">
        <v>44.76528774569545</v>
      </c>
      <c r="L220" s="20">
        <v>2.0230065274771767</v>
      </c>
      <c r="M220" s="20">
        <v>0.6176574144511306</v>
      </c>
      <c r="N220" s="20">
        <v>1.483480970604389</v>
      </c>
      <c r="O220" s="52" t="s">
        <v>191</v>
      </c>
      <c r="P220" s="52" t="s">
        <v>191</v>
      </c>
      <c r="Q220" s="52" t="s">
        <v>191</v>
      </c>
    </row>
    <row r="221" spans="1:17" ht="12.75">
      <c r="A221" s="8" t="s">
        <v>57</v>
      </c>
      <c r="B221" s="13">
        <v>17</v>
      </c>
      <c r="C221" s="8" t="s">
        <v>146</v>
      </c>
      <c r="D221" s="14" t="s">
        <v>53</v>
      </c>
      <c r="E221" s="13" t="s">
        <v>58</v>
      </c>
      <c r="F221" s="20">
        <v>165.47424931098772</v>
      </c>
      <c r="G221" s="20">
        <v>0.04314060229745771</v>
      </c>
      <c r="H221" s="52" t="s">
        <v>191</v>
      </c>
      <c r="I221" s="20">
        <v>175.58930907100824</v>
      </c>
      <c r="J221" s="20">
        <v>1.0334571966181976</v>
      </c>
      <c r="K221" s="20">
        <v>40.159860911623845</v>
      </c>
      <c r="L221" s="20">
        <v>1.3145902350528473</v>
      </c>
      <c r="M221" s="20">
        <v>0.5211275264554359</v>
      </c>
      <c r="N221" s="20">
        <v>5.5508041747527415</v>
      </c>
      <c r="O221" s="52" t="s">
        <v>191</v>
      </c>
      <c r="P221" s="52" t="s">
        <v>191</v>
      </c>
      <c r="Q221" s="20">
        <v>0.10289751943265053</v>
      </c>
    </row>
    <row r="222" spans="1:17" ht="12.75">
      <c r="A222" s="8" t="s">
        <v>59</v>
      </c>
      <c r="B222" s="13">
        <v>18</v>
      </c>
      <c r="C222" s="8" t="s">
        <v>146</v>
      </c>
      <c r="D222" s="14" t="s">
        <v>53</v>
      </c>
      <c r="E222" s="13" t="s">
        <v>60</v>
      </c>
      <c r="F222" s="20">
        <v>202.41912526860955</v>
      </c>
      <c r="G222" s="20">
        <v>0.03912258868187722</v>
      </c>
      <c r="H222" s="52" t="s">
        <v>191</v>
      </c>
      <c r="I222" s="20">
        <v>334.95937988782657</v>
      </c>
      <c r="J222" s="20">
        <v>1.4245332009258147</v>
      </c>
      <c r="K222" s="20">
        <v>34.51651587026208</v>
      </c>
      <c r="L222" s="20">
        <v>1.3790195121773634</v>
      </c>
      <c r="M222" s="20">
        <v>0.5769971430649788</v>
      </c>
      <c r="N222" s="20">
        <v>7.409981222815699</v>
      </c>
      <c r="O222" s="20">
        <v>0.5538756553534485</v>
      </c>
      <c r="P222" s="52" t="s">
        <v>191</v>
      </c>
      <c r="Q222" s="20">
        <v>0.4550146421431218</v>
      </c>
    </row>
    <row r="223" spans="1:17" ht="12.75">
      <c r="A223" s="8" t="s">
        <v>61</v>
      </c>
      <c r="B223" s="13">
        <v>19</v>
      </c>
      <c r="C223" s="8" t="s">
        <v>146</v>
      </c>
      <c r="D223" s="14" t="s">
        <v>53</v>
      </c>
      <c r="E223" s="13" t="s">
        <v>49</v>
      </c>
      <c r="F223" s="20">
        <v>29.435289796568874</v>
      </c>
      <c r="G223" s="20">
        <v>0.004171550400073019</v>
      </c>
      <c r="H223" s="52" t="s">
        <v>191</v>
      </c>
      <c r="I223" s="20">
        <v>111.50762496588551</v>
      </c>
      <c r="J223" s="20">
        <v>0.9668474480678928</v>
      </c>
      <c r="K223" s="20">
        <v>0.19069066942122853</v>
      </c>
      <c r="L223" s="20">
        <v>0.26432204626915473</v>
      </c>
      <c r="M223" s="20">
        <v>0.5294671800303129</v>
      </c>
      <c r="N223" s="20">
        <v>2.9199808896030683</v>
      </c>
      <c r="O223" s="52" t="s">
        <v>191</v>
      </c>
      <c r="P223" s="52" t="s">
        <v>191</v>
      </c>
      <c r="Q223" s="20">
        <v>0.38146217065219984</v>
      </c>
    </row>
    <row r="224" spans="1:17" ht="12.75">
      <c r="A224" s="8" t="s">
        <v>62</v>
      </c>
      <c r="B224" s="13">
        <v>20</v>
      </c>
      <c r="C224" s="8" t="s">
        <v>146</v>
      </c>
      <c r="D224" s="14" t="s">
        <v>53</v>
      </c>
      <c r="E224" s="13" t="s">
        <v>51</v>
      </c>
      <c r="F224" s="20">
        <v>20.335052974267498</v>
      </c>
      <c r="G224" s="20">
        <v>0.017883965884199396</v>
      </c>
      <c r="H224" s="20">
        <v>0.20221003580011007</v>
      </c>
      <c r="I224" s="20">
        <v>19.605001675537554</v>
      </c>
      <c r="J224" s="20">
        <v>0.7779849040484594</v>
      </c>
      <c r="K224" s="52" t="s">
        <v>191</v>
      </c>
      <c r="L224" s="20">
        <v>0.01827579136658097</v>
      </c>
      <c r="M224" s="20">
        <v>0.5015746793458999</v>
      </c>
      <c r="N224" s="20">
        <v>8.173018199666048</v>
      </c>
      <c r="O224" s="52" t="s">
        <v>191</v>
      </c>
      <c r="P224" s="52" t="s">
        <v>191</v>
      </c>
      <c r="Q224" s="20">
        <v>0.08777443653887064</v>
      </c>
    </row>
    <row r="225" spans="1:17" ht="12.75">
      <c r="A225" s="8" t="s">
        <v>63</v>
      </c>
      <c r="B225" s="13">
        <v>25</v>
      </c>
      <c r="C225" s="8" t="s">
        <v>146</v>
      </c>
      <c r="D225" s="14" t="s">
        <v>64</v>
      </c>
      <c r="E225" s="13" t="s">
        <v>41</v>
      </c>
      <c r="F225" s="20">
        <v>30.623527226794028</v>
      </c>
      <c r="G225" s="20">
        <v>0.010265698955956781</v>
      </c>
      <c r="H225" s="20">
        <v>0.663467929705376</v>
      </c>
      <c r="I225" s="20">
        <v>51.3212048834953</v>
      </c>
      <c r="J225" s="20">
        <v>1.2494724360251175</v>
      </c>
      <c r="K225" s="20">
        <v>12.624379706940482</v>
      </c>
      <c r="L225" s="20">
        <v>0.41862273215442786</v>
      </c>
      <c r="M225" s="20">
        <v>0.6826663333200724</v>
      </c>
      <c r="N225" s="20">
        <v>0.8110181817424017</v>
      </c>
      <c r="O225" s="52" t="s">
        <v>191</v>
      </c>
      <c r="P225" s="52" t="s">
        <v>191</v>
      </c>
      <c r="Q225" s="20">
        <v>0.4888754462472755</v>
      </c>
    </row>
    <row r="226" spans="1:17" ht="12.75">
      <c r="A226" s="8" t="s">
        <v>65</v>
      </c>
      <c r="B226" s="13">
        <v>26</v>
      </c>
      <c r="C226" s="8" t="s">
        <v>146</v>
      </c>
      <c r="D226" s="14" t="s">
        <v>64</v>
      </c>
      <c r="E226" s="13" t="s">
        <v>66</v>
      </c>
      <c r="F226" s="20">
        <v>23.611068015581672</v>
      </c>
      <c r="G226" s="20">
        <v>0.008920378836539978</v>
      </c>
      <c r="H226" s="20">
        <v>0.9160547500745424</v>
      </c>
      <c r="I226" s="20">
        <v>36.311969082961404</v>
      </c>
      <c r="J226" s="20">
        <v>1.0976125022830543</v>
      </c>
      <c r="K226" s="20">
        <v>9.22608591943643</v>
      </c>
      <c r="L226" s="20">
        <v>0.3197360772744089</v>
      </c>
      <c r="M226" s="20">
        <v>0.6312442288019581</v>
      </c>
      <c r="N226" s="20">
        <v>0.741324709046357</v>
      </c>
      <c r="O226" s="52" t="s">
        <v>191</v>
      </c>
      <c r="P226" s="52" t="s">
        <v>191</v>
      </c>
      <c r="Q226" s="20">
        <v>0.6124309113757197</v>
      </c>
    </row>
    <row r="227" spans="1:17" ht="12.75">
      <c r="A227" s="8" t="s">
        <v>67</v>
      </c>
      <c r="B227" s="13">
        <v>27</v>
      </c>
      <c r="C227" s="8" t="s">
        <v>146</v>
      </c>
      <c r="D227" s="14" t="s">
        <v>64</v>
      </c>
      <c r="E227" s="13" t="s">
        <v>68</v>
      </c>
      <c r="F227" s="20">
        <v>24.441824876247132</v>
      </c>
      <c r="G227" s="20">
        <v>0.007861149388998635</v>
      </c>
      <c r="H227" s="20">
        <v>1.3779291878087296</v>
      </c>
      <c r="I227" s="20">
        <v>25.746186467474168</v>
      </c>
      <c r="J227" s="20">
        <v>0.9569781410634277</v>
      </c>
      <c r="K227" s="20">
        <v>6.779355445594819</v>
      </c>
      <c r="L227" s="20">
        <v>0.26106875947161023</v>
      </c>
      <c r="M227" s="20">
        <v>0.5818859025733566</v>
      </c>
      <c r="N227" s="20">
        <v>1.0741864514119062</v>
      </c>
      <c r="O227" s="20">
        <v>0.4256138999439777</v>
      </c>
      <c r="P227" s="52" t="s">
        <v>191</v>
      </c>
      <c r="Q227" s="20">
        <v>0.7923138261744934</v>
      </c>
    </row>
    <row r="228" spans="1:17" ht="12.75">
      <c r="A228" s="8" t="s">
        <v>69</v>
      </c>
      <c r="B228" s="13">
        <v>28</v>
      </c>
      <c r="C228" s="8" t="s">
        <v>146</v>
      </c>
      <c r="D228" s="14" t="s">
        <v>64</v>
      </c>
      <c r="E228" s="13" t="s">
        <v>70</v>
      </c>
      <c r="F228" s="20">
        <v>44.700510596680424</v>
      </c>
      <c r="G228" s="20">
        <v>0.012108194490903909</v>
      </c>
      <c r="H228" s="20">
        <v>0.3543747670526664</v>
      </c>
      <c r="I228" s="20">
        <v>44.69875081431596</v>
      </c>
      <c r="J228" s="20">
        <v>1.5520120690076238</v>
      </c>
      <c r="K228" s="20">
        <v>13.781638768213806</v>
      </c>
      <c r="L228" s="20">
        <v>0.25648109396017404</v>
      </c>
      <c r="M228" s="20">
        <v>0.6326498296284897</v>
      </c>
      <c r="N228" s="20">
        <v>1.266626028951178</v>
      </c>
      <c r="O228" s="52" t="s">
        <v>191</v>
      </c>
      <c r="P228" s="52" t="s">
        <v>191</v>
      </c>
      <c r="Q228" s="20">
        <v>1.110241208626381</v>
      </c>
    </row>
    <row r="229" spans="1:17" ht="12.75">
      <c r="A229" s="8" t="s">
        <v>71</v>
      </c>
      <c r="B229" s="13">
        <v>29</v>
      </c>
      <c r="C229" s="8" t="s">
        <v>146</v>
      </c>
      <c r="D229" s="14" t="s">
        <v>64</v>
      </c>
      <c r="E229" s="13" t="s">
        <v>60</v>
      </c>
      <c r="F229" s="20">
        <v>144.9899969607889</v>
      </c>
      <c r="G229" s="20">
        <v>0.021726928947404446</v>
      </c>
      <c r="H229" s="20">
        <v>1.1528095761884325</v>
      </c>
      <c r="I229" s="20">
        <v>189.5040110573832</v>
      </c>
      <c r="J229" s="20">
        <v>1.420599268507483</v>
      </c>
      <c r="K229" s="20">
        <v>17.231162588840085</v>
      </c>
      <c r="L229" s="20">
        <v>0.4712299477434722</v>
      </c>
      <c r="M229" s="20">
        <v>0.7801135696954612</v>
      </c>
      <c r="N229" s="20">
        <v>4.647803793945563</v>
      </c>
      <c r="O229" s="20">
        <v>2.262887370218929</v>
      </c>
      <c r="P229" s="52" t="s">
        <v>191</v>
      </c>
      <c r="Q229" s="20">
        <v>2.65904363397027</v>
      </c>
    </row>
    <row r="230" spans="1:17" ht="12.75">
      <c r="A230" s="8" t="s">
        <v>72</v>
      </c>
      <c r="B230" s="13">
        <v>30</v>
      </c>
      <c r="C230" s="8" t="s">
        <v>146</v>
      </c>
      <c r="D230" s="14" t="s">
        <v>64</v>
      </c>
      <c r="E230" s="13" t="s">
        <v>49</v>
      </c>
      <c r="F230" s="20">
        <v>109.97879491069331</v>
      </c>
      <c r="G230" s="20">
        <v>0.009264466515679822</v>
      </c>
      <c r="H230" s="52" t="s">
        <v>191</v>
      </c>
      <c r="I230" s="20">
        <v>397.6759396296322</v>
      </c>
      <c r="J230" s="20">
        <v>1.1380785133863478</v>
      </c>
      <c r="K230" s="20">
        <v>5.7980399186457845</v>
      </c>
      <c r="L230" s="20">
        <v>0.4640035504966089</v>
      </c>
      <c r="M230" s="20">
        <v>0.6174985771226543</v>
      </c>
      <c r="N230" s="20">
        <v>3.4363421984793714</v>
      </c>
      <c r="O230" s="52" t="s">
        <v>191</v>
      </c>
      <c r="P230" s="52" t="s">
        <v>191</v>
      </c>
      <c r="Q230" s="20">
        <v>9.797329771933567</v>
      </c>
    </row>
    <row r="231" spans="1:17" ht="12.75">
      <c r="A231" s="8" t="s">
        <v>73</v>
      </c>
      <c r="B231" s="13">
        <v>31</v>
      </c>
      <c r="C231" s="8" t="s">
        <v>146</v>
      </c>
      <c r="D231" s="14" t="s">
        <v>64</v>
      </c>
      <c r="E231" s="13" t="s">
        <v>51</v>
      </c>
      <c r="F231" s="20">
        <v>9.884442043828248</v>
      </c>
      <c r="G231" s="20">
        <v>0.007274907258211692</v>
      </c>
      <c r="H231" s="52" t="s">
        <v>191</v>
      </c>
      <c r="I231" s="20">
        <v>21.370288375990118</v>
      </c>
      <c r="J231" s="20">
        <v>0.715576816804063</v>
      </c>
      <c r="K231" s="52" t="s">
        <v>191</v>
      </c>
      <c r="L231" s="20">
        <v>0.047351152295140336</v>
      </c>
      <c r="M231" s="20">
        <v>0.5098991776401056</v>
      </c>
      <c r="N231" s="20">
        <v>1.1999597488151612</v>
      </c>
      <c r="O231" s="52" t="s">
        <v>191</v>
      </c>
      <c r="P231" s="52" t="s">
        <v>191</v>
      </c>
      <c r="Q231" s="20">
        <v>1.1026131896502234</v>
      </c>
    </row>
    <row r="232" spans="1:17" ht="12.75">
      <c r="A232" s="8" t="s">
        <v>74</v>
      </c>
      <c r="B232" s="13">
        <v>35</v>
      </c>
      <c r="C232" s="8" t="s">
        <v>146</v>
      </c>
      <c r="D232" s="14" t="s">
        <v>75</v>
      </c>
      <c r="E232" s="13" t="s">
        <v>76</v>
      </c>
      <c r="F232" s="20">
        <v>43.73877007873268</v>
      </c>
      <c r="G232" s="20">
        <v>0.031428171102616316</v>
      </c>
      <c r="H232" s="20">
        <v>2.0092606451165853</v>
      </c>
      <c r="I232" s="20">
        <v>67.90507365297688</v>
      </c>
      <c r="J232" s="20">
        <v>2.6431218556826273</v>
      </c>
      <c r="K232" s="20">
        <v>24.634081236014808</v>
      </c>
      <c r="L232" s="20">
        <v>0.8354884455568455</v>
      </c>
      <c r="M232" s="20">
        <v>0.7504595373659076</v>
      </c>
      <c r="N232" s="20">
        <v>1.8726649271472087</v>
      </c>
      <c r="O232" s="52" t="s">
        <v>191</v>
      </c>
      <c r="P232" s="22">
        <v>0.00043757916281714736</v>
      </c>
      <c r="Q232" s="20">
        <v>1.3270006675662396</v>
      </c>
    </row>
    <row r="233" spans="1:17" ht="12.75">
      <c r="A233" s="8" t="s">
        <v>77</v>
      </c>
      <c r="B233" s="13">
        <v>36</v>
      </c>
      <c r="C233" s="8" t="s">
        <v>146</v>
      </c>
      <c r="D233" s="14" t="s">
        <v>75</v>
      </c>
      <c r="E233" s="13" t="s">
        <v>78</v>
      </c>
      <c r="F233" s="20">
        <v>39.07067017300866</v>
      </c>
      <c r="G233" s="20">
        <v>0.01246997786381574</v>
      </c>
      <c r="H233" s="20">
        <v>3.151771461106431</v>
      </c>
      <c r="I233" s="20">
        <v>53.7988197023191</v>
      </c>
      <c r="J233" s="20">
        <v>1.7782868435852686</v>
      </c>
      <c r="K233" s="20">
        <v>17.775591225200753</v>
      </c>
      <c r="L233" s="20">
        <v>0.531146654486027</v>
      </c>
      <c r="M233" s="20">
        <v>0.7075292846299908</v>
      </c>
      <c r="N233" s="20">
        <v>2.9770642215757506</v>
      </c>
      <c r="O233" s="52" t="s">
        <v>191</v>
      </c>
      <c r="P233" s="52" t="s">
        <v>191</v>
      </c>
      <c r="Q233" s="20">
        <v>1.0802750620849122</v>
      </c>
    </row>
    <row r="234" spans="1:17" ht="12.75">
      <c r="A234" s="8" t="s">
        <v>79</v>
      </c>
      <c r="B234" s="13">
        <v>37</v>
      </c>
      <c r="C234" s="8" t="s">
        <v>146</v>
      </c>
      <c r="D234" s="14" t="s">
        <v>75</v>
      </c>
      <c r="E234" s="13" t="s">
        <v>80</v>
      </c>
      <c r="F234" s="20">
        <v>108.84824872760474</v>
      </c>
      <c r="G234" s="20">
        <v>0.03220916983405311</v>
      </c>
      <c r="H234" s="20">
        <v>2.191462493331247</v>
      </c>
      <c r="I234" s="20">
        <v>135.59309211398332</v>
      </c>
      <c r="J234" s="20">
        <v>3.4253578139196703</v>
      </c>
      <c r="K234" s="20">
        <v>34.26011660669881</v>
      </c>
      <c r="L234" s="20">
        <v>1.1613441997053762</v>
      </c>
      <c r="M234" s="20">
        <v>0.843775478652787</v>
      </c>
      <c r="N234" s="20">
        <v>7.375739302319656</v>
      </c>
      <c r="O234" s="52" t="s">
        <v>191</v>
      </c>
      <c r="P234" s="22">
        <v>0.001484857957915504</v>
      </c>
      <c r="Q234" s="20">
        <v>1.6116272724999083</v>
      </c>
    </row>
    <row r="235" spans="1:17" ht="12.75">
      <c r="A235" s="8" t="s">
        <v>81</v>
      </c>
      <c r="B235" s="13">
        <v>38</v>
      </c>
      <c r="C235" s="8" t="s">
        <v>146</v>
      </c>
      <c r="D235" s="14" t="s">
        <v>75</v>
      </c>
      <c r="E235" s="13" t="s">
        <v>60</v>
      </c>
      <c r="F235" s="20">
        <v>129.99282767304206</v>
      </c>
      <c r="G235" s="20">
        <v>0.03855729658392979</v>
      </c>
      <c r="H235" s="20">
        <v>2.2572838025692095</v>
      </c>
      <c r="I235" s="20">
        <v>164.60595421783052</v>
      </c>
      <c r="J235" s="20">
        <v>3.6588064695485087</v>
      </c>
      <c r="K235" s="20">
        <v>36.80785916656362</v>
      </c>
      <c r="L235" s="20">
        <v>1.3113017689464213</v>
      </c>
      <c r="M235" s="20">
        <v>0.8312799468044104</v>
      </c>
      <c r="N235" s="20">
        <v>9.262511821454016</v>
      </c>
      <c r="O235" s="52" t="s">
        <v>191</v>
      </c>
      <c r="P235" s="22">
        <v>0.002601737098065981</v>
      </c>
      <c r="Q235" s="20">
        <v>1.8038599269186728</v>
      </c>
    </row>
    <row r="236" spans="1:17" ht="12.75">
      <c r="A236" s="8" t="s">
        <v>82</v>
      </c>
      <c r="B236" s="13">
        <v>39</v>
      </c>
      <c r="C236" s="8" t="s">
        <v>146</v>
      </c>
      <c r="D236" s="14" t="s">
        <v>75</v>
      </c>
      <c r="E236" s="13" t="s">
        <v>49</v>
      </c>
      <c r="F236" s="20">
        <v>158.12216907581205</v>
      </c>
      <c r="G236" s="20">
        <v>0.04438052192275022</v>
      </c>
      <c r="H236" s="20">
        <v>1.7315028777373118</v>
      </c>
      <c r="I236" s="20">
        <v>260.9749579005493</v>
      </c>
      <c r="J236" s="20">
        <v>3.463544174233793</v>
      </c>
      <c r="K236" s="20">
        <v>31.707210236037056</v>
      </c>
      <c r="L236" s="20">
        <v>1.7108423162913429</v>
      </c>
      <c r="M236" s="20">
        <v>0.9032695802215563</v>
      </c>
      <c r="N236" s="20">
        <v>11.177217364547303</v>
      </c>
      <c r="O236" s="52" t="s">
        <v>191</v>
      </c>
      <c r="P236" s="22">
        <v>0.0033600798173370155</v>
      </c>
      <c r="Q236" s="20">
        <v>2.164212726130758</v>
      </c>
    </row>
    <row r="237" spans="1:17" ht="12.75">
      <c r="A237" s="8" t="s">
        <v>83</v>
      </c>
      <c r="B237" s="13">
        <v>40</v>
      </c>
      <c r="C237" s="8" t="s">
        <v>146</v>
      </c>
      <c r="D237" s="14" t="s">
        <v>75</v>
      </c>
      <c r="E237" s="13" t="s">
        <v>51</v>
      </c>
      <c r="F237" s="20">
        <v>81.28415991847606</v>
      </c>
      <c r="G237" s="20">
        <v>0.030519249704032553</v>
      </c>
      <c r="H237" s="20">
        <v>0.8812492970018017</v>
      </c>
      <c r="I237" s="20">
        <v>200.5979625127901</v>
      </c>
      <c r="J237" s="20">
        <v>3.122552238310128</v>
      </c>
      <c r="K237" s="20">
        <v>13.292693674009918</v>
      </c>
      <c r="L237" s="20">
        <v>1.5591395027845234</v>
      </c>
      <c r="M237" s="20">
        <v>0.8415351247107512</v>
      </c>
      <c r="N237" s="20">
        <v>9.930756558404575</v>
      </c>
      <c r="O237" s="20">
        <v>0.3401527003414495</v>
      </c>
      <c r="P237" s="22">
        <v>0.0024062900788681266</v>
      </c>
      <c r="Q237" s="20">
        <v>2.301102698434946</v>
      </c>
    </row>
    <row r="238" spans="1:17" ht="12.75">
      <c r="A238" s="8" t="s">
        <v>84</v>
      </c>
      <c r="B238" s="13">
        <v>46</v>
      </c>
      <c r="C238" s="8" t="s">
        <v>146</v>
      </c>
      <c r="D238" s="14" t="s">
        <v>85</v>
      </c>
      <c r="E238" s="13" t="s">
        <v>86</v>
      </c>
      <c r="F238" s="20">
        <v>24.6051660407066</v>
      </c>
      <c r="G238" s="20">
        <v>0.011570827776930682</v>
      </c>
      <c r="H238" s="20">
        <v>0.773826791461021</v>
      </c>
      <c r="I238" s="20">
        <v>34.928185313844615</v>
      </c>
      <c r="J238" s="20">
        <v>1.3969197477218074</v>
      </c>
      <c r="K238" s="20">
        <v>17.90593858480973</v>
      </c>
      <c r="L238" s="20">
        <v>0.7136384967411762</v>
      </c>
      <c r="M238" s="20">
        <v>0.5344195973030519</v>
      </c>
      <c r="N238" s="20">
        <v>0.6817500206687861</v>
      </c>
      <c r="O238" s="52" t="s">
        <v>191</v>
      </c>
      <c r="P238" s="52" t="s">
        <v>191</v>
      </c>
      <c r="Q238" s="20">
        <v>0.5955396741354574</v>
      </c>
    </row>
    <row r="239" spans="1:17" ht="12.75">
      <c r="A239" s="8" t="s">
        <v>87</v>
      </c>
      <c r="B239" s="13">
        <v>47</v>
      </c>
      <c r="C239" s="8" t="s">
        <v>146</v>
      </c>
      <c r="D239" s="14" t="s">
        <v>85</v>
      </c>
      <c r="E239" s="13" t="s">
        <v>88</v>
      </c>
      <c r="F239" s="20">
        <v>27.59773956125918</v>
      </c>
      <c r="G239" s="20">
        <v>0.016437510589575603</v>
      </c>
      <c r="H239" s="20">
        <v>1.5640639777018015</v>
      </c>
      <c r="I239" s="20">
        <v>44.675077099956184</v>
      </c>
      <c r="J239" s="20">
        <v>1.131528605101915</v>
      </c>
      <c r="K239" s="20">
        <v>18.860201880047605</v>
      </c>
      <c r="L239" s="20">
        <v>1.0967927318752813</v>
      </c>
      <c r="M239" s="20">
        <v>0.5805877520363797</v>
      </c>
      <c r="N239" s="20">
        <v>0.9445774422289238</v>
      </c>
      <c r="O239" s="52" t="s">
        <v>191</v>
      </c>
      <c r="P239" s="22">
        <v>0.00034854724982874715</v>
      </c>
      <c r="Q239" s="20">
        <v>1.001497968965899</v>
      </c>
    </row>
    <row r="240" spans="1:17" ht="12.75">
      <c r="A240" s="8" t="s">
        <v>89</v>
      </c>
      <c r="B240" s="13">
        <v>48</v>
      </c>
      <c r="C240" s="8" t="s">
        <v>146</v>
      </c>
      <c r="D240" s="14" t="s">
        <v>85</v>
      </c>
      <c r="E240" s="13" t="s">
        <v>90</v>
      </c>
      <c r="F240" s="20">
        <v>51.21899006521013</v>
      </c>
      <c r="G240" s="20">
        <v>0.03779883432740236</v>
      </c>
      <c r="H240" s="20">
        <v>1.2265783156704546</v>
      </c>
      <c r="I240" s="20">
        <v>52.20009438326397</v>
      </c>
      <c r="J240" s="20">
        <v>1.1770202268199408</v>
      </c>
      <c r="K240" s="20">
        <v>22.950629253701504</v>
      </c>
      <c r="L240" s="20">
        <v>0.5741974125492076</v>
      </c>
      <c r="M240" s="20">
        <v>0.5869465127519875</v>
      </c>
      <c r="N240" s="20">
        <v>1.7576719080801624</v>
      </c>
      <c r="O240" s="20">
        <v>0.6863396568383408</v>
      </c>
      <c r="P240" s="52" t="s">
        <v>191</v>
      </c>
      <c r="Q240" s="20">
        <v>0.7316596585075297</v>
      </c>
    </row>
    <row r="241" spans="1:17" ht="12.75">
      <c r="A241" s="8" t="s">
        <v>91</v>
      </c>
      <c r="B241" s="13">
        <v>49</v>
      </c>
      <c r="C241" s="8" t="s">
        <v>146</v>
      </c>
      <c r="D241" s="14" t="s">
        <v>85</v>
      </c>
      <c r="E241" s="13" t="s">
        <v>60</v>
      </c>
      <c r="F241" s="20">
        <v>56.124444986424365</v>
      </c>
      <c r="G241" s="20">
        <v>0.04022276047669649</v>
      </c>
      <c r="H241" s="20">
        <v>0.5230479203309395</v>
      </c>
      <c r="I241" s="20">
        <v>58.447573696160944</v>
      </c>
      <c r="J241" s="20">
        <v>0.9001717069309151</v>
      </c>
      <c r="K241" s="20">
        <v>5.835121899218314</v>
      </c>
      <c r="L241" s="20">
        <v>0.6767793234123478</v>
      </c>
      <c r="M241" s="20">
        <v>0.5569173208350975</v>
      </c>
      <c r="N241" s="20">
        <v>4.117069259154427</v>
      </c>
      <c r="O241" s="20">
        <v>1.227699771187138</v>
      </c>
      <c r="P241" s="52" t="s">
        <v>191</v>
      </c>
      <c r="Q241" s="20">
        <v>0.9674460047052258</v>
      </c>
    </row>
    <row r="242" spans="1:17" ht="12.75">
      <c r="A242" s="8" t="s">
        <v>92</v>
      </c>
      <c r="B242" s="13">
        <v>50</v>
      </c>
      <c r="C242" s="8" t="s">
        <v>146</v>
      </c>
      <c r="D242" s="14" t="s">
        <v>85</v>
      </c>
      <c r="E242" s="13" t="s">
        <v>49</v>
      </c>
      <c r="F242" s="20">
        <v>40.096586791937284</v>
      </c>
      <c r="G242" s="20">
        <v>0.018176078682207917</v>
      </c>
      <c r="H242" s="20">
        <v>0.08629526892124989</v>
      </c>
      <c r="I242" s="20">
        <v>40.9398115348721</v>
      </c>
      <c r="J242" s="20">
        <v>0.8612155083111875</v>
      </c>
      <c r="K242" s="20">
        <v>2.616676647292126</v>
      </c>
      <c r="L242" s="20">
        <v>0.3505695925783622</v>
      </c>
      <c r="M242" s="20">
        <v>0.5319426029876775</v>
      </c>
      <c r="N242" s="20">
        <v>2.7972237378905924</v>
      </c>
      <c r="O242" s="20">
        <v>0.5113661690296109</v>
      </c>
      <c r="P242" s="52" t="s">
        <v>191</v>
      </c>
      <c r="Q242" s="20">
        <v>0.7935875388280531</v>
      </c>
    </row>
    <row r="243" spans="1:17" ht="12.75">
      <c r="A243" s="8" t="s">
        <v>93</v>
      </c>
      <c r="B243" s="13">
        <v>51</v>
      </c>
      <c r="C243" s="8" t="s">
        <v>146</v>
      </c>
      <c r="D243" s="14" t="s">
        <v>85</v>
      </c>
      <c r="E243" s="13" t="s">
        <v>51</v>
      </c>
      <c r="F243" s="20">
        <v>33.75733590804489</v>
      </c>
      <c r="G243" s="20">
        <v>0.013580587893876285</v>
      </c>
      <c r="H243" s="20">
        <v>0.35528788700486774</v>
      </c>
      <c r="I243" s="20">
        <v>33.53233784064007</v>
      </c>
      <c r="J243" s="20">
        <v>0.9495645052129623</v>
      </c>
      <c r="K243" s="20">
        <v>7.85516927226046</v>
      </c>
      <c r="L243" s="20">
        <v>0.31510413890065886</v>
      </c>
      <c r="M243" s="20">
        <v>0.5562535866102847</v>
      </c>
      <c r="N243" s="20">
        <v>3.1100858611318283</v>
      </c>
      <c r="O243" s="52" t="s">
        <v>191</v>
      </c>
      <c r="P243" s="52" t="s">
        <v>191</v>
      </c>
      <c r="Q243" s="20">
        <v>0.6936949791615693</v>
      </c>
    </row>
    <row r="244" spans="1:17" ht="12.75">
      <c r="A244" s="8" t="s">
        <v>94</v>
      </c>
      <c r="B244" s="13">
        <v>56</v>
      </c>
      <c r="C244" s="8" t="s">
        <v>146</v>
      </c>
      <c r="D244" s="14" t="s">
        <v>95</v>
      </c>
      <c r="E244" s="13" t="s">
        <v>88</v>
      </c>
      <c r="F244" s="20">
        <v>29.174016500391346</v>
      </c>
      <c r="G244" s="20">
        <v>0.021063085953971137</v>
      </c>
      <c r="H244" s="20">
        <v>2.2986582689660424</v>
      </c>
      <c r="I244" s="20">
        <v>31.217748690394618</v>
      </c>
      <c r="J244" s="20">
        <v>2.0741586421143037</v>
      </c>
      <c r="K244" s="20">
        <v>19.33435876440413</v>
      </c>
      <c r="L244" s="20">
        <v>0.6834685409031901</v>
      </c>
      <c r="M244" s="20">
        <v>0.7279716209371552</v>
      </c>
      <c r="N244" s="20">
        <v>1.3435600371630891</v>
      </c>
      <c r="O244" s="52" t="s">
        <v>191</v>
      </c>
      <c r="P244" s="22">
        <v>0.0011598880315691219</v>
      </c>
      <c r="Q244" s="20">
        <v>0.6401257632622058</v>
      </c>
    </row>
    <row r="245" spans="1:17" ht="12.75">
      <c r="A245" s="8" t="s">
        <v>96</v>
      </c>
      <c r="B245" s="13">
        <v>57</v>
      </c>
      <c r="C245" s="8" t="s">
        <v>146</v>
      </c>
      <c r="D245" s="14" t="s">
        <v>95</v>
      </c>
      <c r="E245" s="13" t="s">
        <v>97</v>
      </c>
      <c r="F245" s="20">
        <v>84.296730189813</v>
      </c>
      <c r="G245" s="20">
        <v>0.03375679233306489</v>
      </c>
      <c r="H245" s="20">
        <v>1.2689979057843828</v>
      </c>
      <c r="I245" s="20">
        <v>95.80141642440122</v>
      </c>
      <c r="J245" s="20">
        <v>2.2067153719044064</v>
      </c>
      <c r="K245" s="20">
        <v>46.26482854774232</v>
      </c>
      <c r="L245" s="20">
        <v>1.2247676095611866</v>
      </c>
      <c r="M245" s="20">
        <v>0.6139547779037666</v>
      </c>
      <c r="N245" s="20">
        <v>2.0706072846976653</v>
      </c>
      <c r="O245" s="20">
        <v>0.3171395778862478</v>
      </c>
      <c r="P245" s="22">
        <v>0.000488819508391083</v>
      </c>
      <c r="Q245" s="20">
        <v>0.36505309695465904</v>
      </c>
    </row>
    <row r="246" spans="1:17" ht="12.75">
      <c r="A246" s="8" t="s">
        <v>98</v>
      </c>
      <c r="B246" s="13">
        <v>58</v>
      </c>
      <c r="C246" s="8" t="s">
        <v>146</v>
      </c>
      <c r="D246" s="14" t="s">
        <v>95</v>
      </c>
      <c r="E246" s="13" t="s">
        <v>70</v>
      </c>
      <c r="F246" s="20">
        <v>95.1904916069413</v>
      </c>
      <c r="G246" s="20">
        <v>0.06782961214745749</v>
      </c>
      <c r="H246" s="20">
        <v>1.2702142392363631</v>
      </c>
      <c r="I246" s="20">
        <v>94.33715935250741</v>
      </c>
      <c r="J246" s="20">
        <v>2.2757261806997433</v>
      </c>
      <c r="K246" s="20">
        <v>27.165238555219076</v>
      </c>
      <c r="L246" s="20">
        <v>2.035603502477766</v>
      </c>
      <c r="M246" s="20">
        <v>0.6864844010983367</v>
      </c>
      <c r="N246" s="20">
        <v>6.274081255613542</v>
      </c>
      <c r="O246" s="20">
        <v>0.850843973447588</v>
      </c>
      <c r="P246" s="22">
        <v>0.00035650371449971616</v>
      </c>
      <c r="Q246" s="20">
        <v>0.7464753365024114</v>
      </c>
    </row>
    <row r="247" spans="1:17" ht="12.75">
      <c r="A247" s="8" t="s">
        <v>99</v>
      </c>
      <c r="B247" s="13">
        <v>59</v>
      </c>
      <c r="C247" s="8" t="s">
        <v>146</v>
      </c>
      <c r="D247" s="14" t="s">
        <v>95</v>
      </c>
      <c r="E247" s="13" t="s">
        <v>60</v>
      </c>
      <c r="F247" s="20">
        <v>75.43167748438941</v>
      </c>
      <c r="G247" s="20">
        <v>0.03797270659438729</v>
      </c>
      <c r="H247" s="20">
        <v>0.7077572272414959</v>
      </c>
      <c r="I247" s="20">
        <v>70.91798572514149</v>
      </c>
      <c r="J247" s="20">
        <v>1.6662878132406607</v>
      </c>
      <c r="K247" s="20">
        <v>24.717144052739467</v>
      </c>
      <c r="L247" s="20">
        <v>1.0461665595972134</v>
      </c>
      <c r="M247" s="20">
        <v>0.6226396080506444</v>
      </c>
      <c r="N247" s="20">
        <v>3.055621449412032</v>
      </c>
      <c r="O247" s="20">
        <v>1.4924102436861884</v>
      </c>
      <c r="P247" s="52" t="s">
        <v>191</v>
      </c>
      <c r="Q247" s="20">
        <v>0.5110115770035444</v>
      </c>
    </row>
    <row r="248" spans="1:17" ht="12.75">
      <c r="A248" s="8" t="s">
        <v>184</v>
      </c>
      <c r="B248" s="13">
        <v>60</v>
      </c>
      <c r="C248" s="8" t="s">
        <v>146</v>
      </c>
      <c r="D248" s="14" t="s">
        <v>95</v>
      </c>
      <c r="E248" s="13" t="s">
        <v>49</v>
      </c>
      <c r="F248" s="51">
        <v>60.49434296874754</v>
      </c>
      <c r="G248" s="33">
        <v>0.0593411430128921</v>
      </c>
      <c r="H248" s="20">
        <v>0.6057647057663329</v>
      </c>
      <c r="I248" s="20">
        <v>59.41109483129761</v>
      </c>
      <c r="J248" s="33">
        <v>1.16677957420366</v>
      </c>
      <c r="K248" s="33">
        <v>8.474654444953098</v>
      </c>
      <c r="L248" s="33">
        <v>4.352800073442473</v>
      </c>
      <c r="M248" s="33">
        <v>0.5234591530753391</v>
      </c>
      <c r="N248" s="24">
        <v>6.246879195065965</v>
      </c>
      <c r="O248" s="20">
        <v>1.8373913046271817</v>
      </c>
      <c r="P248" s="20">
        <v>0.0013153953516487381</v>
      </c>
      <c r="Q248" s="20">
        <v>0.7975178393942695</v>
      </c>
    </row>
    <row r="249" spans="1:17" ht="12.75">
      <c r="A249" s="8" t="s">
        <v>149</v>
      </c>
      <c r="B249" s="13">
        <v>61</v>
      </c>
      <c r="C249" s="8" t="s">
        <v>146</v>
      </c>
      <c r="D249" s="14" t="s">
        <v>95</v>
      </c>
      <c r="E249" s="13" t="s">
        <v>51</v>
      </c>
      <c r="F249" s="51">
        <v>41.5847612442911</v>
      </c>
      <c r="G249" s="33">
        <v>0.03814248567194361</v>
      </c>
      <c r="H249" s="20">
        <v>0.2816193694366004</v>
      </c>
      <c r="I249" s="20">
        <v>42.51634980281281</v>
      </c>
      <c r="J249" s="33">
        <v>1.0630932093803322</v>
      </c>
      <c r="K249" s="33">
        <v>4.66280791445864</v>
      </c>
      <c r="L249" s="33">
        <v>2.8891671158572776</v>
      </c>
      <c r="M249" s="33">
        <v>0.5108275297119875</v>
      </c>
      <c r="N249" s="24">
        <v>4.838529164505414</v>
      </c>
      <c r="O249" s="20">
        <v>1.218569511717334</v>
      </c>
      <c r="P249" s="20">
        <v>0.00043618880860272417</v>
      </c>
      <c r="Q249" s="20">
        <v>0.5540546730735112</v>
      </c>
    </row>
    <row r="250" spans="1:17" ht="12.75">
      <c r="A250" s="8" t="s">
        <v>150</v>
      </c>
      <c r="B250" s="13">
        <v>66</v>
      </c>
      <c r="C250" s="8" t="s">
        <v>146</v>
      </c>
      <c r="D250" s="14" t="s">
        <v>104</v>
      </c>
      <c r="E250" s="13" t="s">
        <v>78</v>
      </c>
      <c r="F250" s="51">
        <v>55.65647933939382</v>
      </c>
      <c r="G250" s="33">
        <v>0.03972597200575458</v>
      </c>
      <c r="H250" s="20">
        <v>38.409476311628524</v>
      </c>
      <c r="I250" s="20">
        <v>86.60976613360894</v>
      </c>
      <c r="J250" s="33">
        <v>3.7363307793488145</v>
      </c>
      <c r="K250" s="33">
        <v>63.65488982876785</v>
      </c>
      <c r="L250" s="33">
        <v>2.2600346973585457</v>
      </c>
      <c r="M250" s="33">
        <v>1.1421191483023327</v>
      </c>
      <c r="N250" s="24">
        <v>2.065693567730382</v>
      </c>
      <c r="O250" s="20">
        <v>1.9134812743616925</v>
      </c>
      <c r="P250" s="20">
        <v>0.016137345539283483</v>
      </c>
      <c r="Q250" s="20">
        <v>0.8523757169381622</v>
      </c>
    </row>
    <row r="251" spans="1:17" ht="12.75">
      <c r="A251" s="8" t="s">
        <v>151</v>
      </c>
      <c r="B251" s="13">
        <v>67</v>
      </c>
      <c r="C251" s="8" t="s">
        <v>146</v>
      </c>
      <c r="D251" s="14" t="s">
        <v>104</v>
      </c>
      <c r="E251" s="13" t="s">
        <v>105</v>
      </c>
      <c r="F251" s="51">
        <v>113.27601391982789</v>
      </c>
      <c r="G251" s="33">
        <v>0.036352985913897594</v>
      </c>
      <c r="H251" s="20">
        <v>3.535194100130081</v>
      </c>
      <c r="I251" s="20">
        <v>125.91395312542292</v>
      </c>
      <c r="J251" s="33">
        <v>2.165869686937028</v>
      </c>
      <c r="K251" s="33">
        <v>24.09851664585881</v>
      </c>
      <c r="L251" s="33">
        <v>1.151528006142129</v>
      </c>
      <c r="M251" s="33">
        <v>0.65127163945024</v>
      </c>
      <c r="N251" s="24">
        <v>5.548818792917985</v>
      </c>
      <c r="O251" s="20">
        <v>4.331742104157505</v>
      </c>
      <c r="P251" s="20">
        <v>0.004731063762862985</v>
      </c>
      <c r="Q251" s="20">
        <v>1.035239741750813</v>
      </c>
    </row>
    <row r="252" spans="1:17" ht="12.75">
      <c r="A252" s="8" t="s">
        <v>152</v>
      </c>
      <c r="B252" s="13">
        <v>68</v>
      </c>
      <c r="C252" s="8" t="s">
        <v>146</v>
      </c>
      <c r="D252" s="14" t="s">
        <v>104</v>
      </c>
      <c r="E252" s="13" t="s">
        <v>60</v>
      </c>
      <c r="F252" s="51">
        <v>62.541795851549146</v>
      </c>
      <c r="G252" s="33">
        <v>0.021508227301103407</v>
      </c>
      <c r="H252" s="20">
        <v>1.022115351548849</v>
      </c>
      <c r="I252" s="20">
        <v>76.00650787684715</v>
      </c>
      <c r="J252" s="33">
        <v>1.2395051539364046</v>
      </c>
      <c r="K252" s="33">
        <v>6.960029636840892</v>
      </c>
      <c r="L252" s="33">
        <v>0.3500106623033579</v>
      </c>
      <c r="M252" s="33">
        <v>0.5406286026778097</v>
      </c>
      <c r="N252" s="24">
        <v>2.8920734637719856</v>
      </c>
      <c r="O252" s="20">
        <v>1.043009330039597</v>
      </c>
      <c r="P252" s="20">
        <v>0.0006252356805456183</v>
      </c>
      <c r="Q252" s="20">
        <v>1.087539356476638</v>
      </c>
    </row>
    <row r="253" spans="1:17" ht="12.75">
      <c r="A253" s="8" t="s">
        <v>153</v>
      </c>
      <c r="B253" s="13">
        <v>69</v>
      </c>
      <c r="C253" s="8" t="s">
        <v>146</v>
      </c>
      <c r="D253" s="14" t="s">
        <v>104</v>
      </c>
      <c r="E253" s="13" t="s">
        <v>49</v>
      </c>
      <c r="F253" s="51">
        <v>55.05901043270238</v>
      </c>
      <c r="G253" s="33">
        <v>0.014983915977088555</v>
      </c>
      <c r="H253" s="20">
        <v>0.6594690721608706</v>
      </c>
      <c r="I253" s="20">
        <v>75.14820228113045</v>
      </c>
      <c r="J253" s="33">
        <v>1.0958285250693807</v>
      </c>
      <c r="K253" s="33">
        <v>4.759163295296928</v>
      </c>
      <c r="L253" s="33">
        <v>0.27597038405430824</v>
      </c>
      <c r="M253" s="33">
        <v>0.5100452741980764</v>
      </c>
      <c r="N253" s="24">
        <v>1.8343047568190218</v>
      </c>
      <c r="O253" s="20">
        <v>1.1848115369570804</v>
      </c>
      <c r="P253" s="20">
        <v>0.00042699698722449645</v>
      </c>
      <c r="Q253" s="20">
        <v>1.0023994853032965</v>
      </c>
    </row>
    <row r="254" spans="1:17" ht="12.75">
      <c r="A254" s="8" t="s">
        <v>154</v>
      </c>
      <c r="B254" s="13">
        <v>70</v>
      </c>
      <c r="C254" s="8" t="s">
        <v>146</v>
      </c>
      <c r="D254" s="14" t="s">
        <v>104</v>
      </c>
      <c r="E254" s="13" t="s">
        <v>51</v>
      </c>
      <c r="F254" s="51">
        <v>73.48075618108444</v>
      </c>
      <c r="G254" s="33">
        <v>0.02232501248450478</v>
      </c>
      <c r="H254" s="20">
        <v>1.173351261973095</v>
      </c>
      <c r="I254" s="20">
        <v>101.99096843521019</v>
      </c>
      <c r="J254" s="33">
        <v>1.33055528511833</v>
      </c>
      <c r="K254" s="33">
        <v>10.608732934149227</v>
      </c>
      <c r="L254" s="33">
        <v>0.7960372327191424</v>
      </c>
      <c r="M254" s="33">
        <v>0.5084160600138091</v>
      </c>
      <c r="N254" s="24">
        <v>3.648931351030965</v>
      </c>
      <c r="O254" s="20">
        <v>1.4727706012865405</v>
      </c>
      <c r="P254" s="20">
        <v>0.0015446582809847255</v>
      </c>
      <c r="Q254" s="20">
        <v>1.2835626937165396</v>
      </c>
    </row>
    <row r="255" spans="1:17" ht="12.75">
      <c r="A255" s="8" t="s">
        <v>155</v>
      </c>
      <c r="B255" s="13">
        <v>73</v>
      </c>
      <c r="C255" s="8" t="s">
        <v>146</v>
      </c>
      <c r="D255" s="14" t="s">
        <v>106</v>
      </c>
      <c r="E255" s="13" t="s">
        <v>107</v>
      </c>
      <c r="F255" s="51">
        <v>36.02372056067295</v>
      </c>
      <c r="G255" s="33">
        <v>0.016836452268592365</v>
      </c>
      <c r="H255" s="20">
        <v>4.05202116571158</v>
      </c>
      <c r="I255" s="20">
        <v>31.210405740769215</v>
      </c>
      <c r="J255" s="33">
        <v>2.266586991974936</v>
      </c>
      <c r="K255" s="33">
        <v>18.39432906756876</v>
      </c>
      <c r="L255" s="33">
        <v>0.198024317670189</v>
      </c>
      <c r="M255" s="33">
        <v>0.8409849549099679</v>
      </c>
      <c r="N255" s="24">
        <v>2.0683820225644403</v>
      </c>
      <c r="O255" s="20">
        <v>1.9011853628364341</v>
      </c>
      <c r="P255" s="20">
        <v>0.004238397914219107</v>
      </c>
      <c r="Q255" s="20">
        <v>1.0904944531678924</v>
      </c>
    </row>
    <row r="256" spans="1:17" ht="12.75">
      <c r="A256" s="8" t="s">
        <v>156</v>
      </c>
      <c r="B256" s="13">
        <v>74</v>
      </c>
      <c r="C256" s="8" t="s">
        <v>146</v>
      </c>
      <c r="D256" s="14" t="s">
        <v>106</v>
      </c>
      <c r="E256" s="13" t="s">
        <v>90</v>
      </c>
      <c r="F256" s="51">
        <v>39.704371651102015</v>
      </c>
      <c r="G256" s="33">
        <v>0.016885095550154994</v>
      </c>
      <c r="H256" s="20">
        <v>1.1732017687604437</v>
      </c>
      <c r="I256" s="20">
        <v>36.82358809821199</v>
      </c>
      <c r="J256" s="33">
        <v>1.8868223739617525</v>
      </c>
      <c r="K256" s="33">
        <v>16.525457478828233</v>
      </c>
      <c r="L256" s="33">
        <v>0.19841765151525123</v>
      </c>
      <c r="M256" s="33">
        <v>0.7283543451604937</v>
      </c>
      <c r="N256" s="24">
        <v>1.2641410567191718</v>
      </c>
      <c r="O256" s="20">
        <v>1.4528218839754257</v>
      </c>
      <c r="P256" s="20">
        <v>0.001923700450486714</v>
      </c>
      <c r="Q256" s="20">
        <v>0.9147895879130084</v>
      </c>
    </row>
    <row r="257" spans="1:17" ht="12.75">
      <c r="A257" s="8" t="s">
        <v>157</v>
      </c>
      <c r="B257" s="13">
        <v>75</v>
      </c>
      <c r="C257" s="8" t="s">
        <v>146</v>
      </c>
      <c r="D257" s="14" t="s">
        <v>106</v>
      </c>
      <c r="E257" s="13" t="s">
        <v>60</v>
      </c>
      <c r="F257" s="51">
        <v>56.49414485871477</v>
      </c>
      <c r="G257" s="33">
        <v>0.015433929347730106</v>
      </c>
      <c r="H257" s="20">
        <v>0.9851591247016123</v>
      </c>
      <c r="I257" s="20">
        <v>58.7236815344124</v>
      </c>
      <c r="J257" s="33">
        <v>1.4363911986554272</v>
      </c>
      <c r="K257" s="33">
        <v>14.966564519938645</v>
      </c>
      <c r="L257" s="33">
        <v>0.15643802421698091</v>
      </c>
      <c r="M257" s="33">
        <v>0.6028982168204513</v>
      </c>
      <c r="N257" s="24">
        <v>1.6693844144291434</v>
      </c>
      <c r="O257" s="20">
        <v>1.0005012119450405</v>
      </c>
      <c r="P257" s="20">
        <v>0.0011094189446826568</v>
      </c>
      <c r="Q257" s="20">
        <v>1.6797042262166766</v>
      </c>
    </row>
    <row r="258" spans="1:17" ht="12.75">
      <c r="A258" s="8" t="s">
        <v>158</v>
      </c>
      <c r="B258" s="13">
        <v>76</v>
      </c>
      <c r="C258" s="8" t="s">
        <v>146</v>
      </c>
      <c r="D258" s="14" t="s">
        <v>106</v>
      </c>
      <c r="E258" s="13" t="s">
        <v>49</v>
      </c>
      <c r="F258" s="51">
        <v>43.42824304663226</v>
      </c>
      <c r="G258" s="33">
        <v>0.016594738500305916</v>
      </c>
      <c r="H258" s="20">
        <v>0.4958279889424338</v>
      </c>
      <c r="I258" s="20">
        <v>50.342988612812874</v>
      </c>
      <c r="J258" s="33">
        <v>1.0878932728482</v>
      </c>
      <c r="K258" s="33">
        <v>6.310204923978227</v>
      </c>
      <c r="L258" s="33">
        <v>0.08559913718020995</v>
      </c>
      <c r="M258" s="33">
        <v>0.5748207915453099</v>
      </c>
      <c r="N258" s="24">
        <v>2.2803273834337188</v>
      </c>
      <c r="O258" s="20">
        <v>1.9877472842091672</v>
      </c>
      <c r="P258" s="52" t="s">
        <v>191</v>
      </c>
      <c r="Q258" s="20">
        <v>1.517270624269838</v>
      </c>
    </row>
    <row r="259" spans="1:17" ht="12.75">
      <c r="A259" s="8" t="s">
        <v>159</v>
      </c>
      <c r="B259" s="13">
        <v>77</v>
      </c>
      <c r="C259" s="8" t="s">
        <v>146</v>
      </c>
      <c r="D259" s="14" t="s">
        <v>106</v>
      </c>
      <c r="E259" s="13" t="s">
        <v>51</v>
      </c>
      <c r="F259" s="51">
        <v>46.062396100182866</v>
      </c>
      <c r="G259" s="33">
        <v>0.01321143839687912</v>
      </c>
      <c r="H259" s="20">
        <v>0.8015824118337911</v>
      </c>
      <c r="I259" s="20">
        <v>53.39413989616942</v>
      </c>
      <c r="J259" s="33">
        <v>1.1276623192483892</v>
      </c>
      <c r="K259" s="33">
        <v>5.330183555892486</v>
      </c>
      <c r="L259" s="33">
        <v>0.09641617494736046</v>
      </c>
      <c r="M259" s="33">
        <v>0.6290102032922362</v>
      </c>
      <c r="N259" s="24">
        <v>3.645960265935385</v>
      </c>
      <c r="O259" s="20">
        <v>1.964785744557053</v>
      </c>
      <c r="P259" s="52" t="s">
        <v>191</v>
      </c>
      <c r="Q259" s="20">
        <v>1.5287340700310366</v>
      </c>
    </row>
    <row r="260" spans="1:17" ht="12.75">
      <c r="A260" s="8" t="s">
        <v>160</v>
      </c>
      <c r="B260" s="13">
        <v>83</v>
      </c>
      <c r="C260" s="8" t="s">
        <v>146</v>
      </c>
      <c r="D260" s="14" t="s">
        <v>108</v>
      </c>
      <c r="E260" s="13" t="s">
        <v>97</v>
      </c>
      <c r="F260" s="51">
        <v>144.5876944920708</v>
      </c>
      <c r="G260" s="33">
        <v>0.07963664598841647</v>
      </c>
      <c r="H260" s="20">
        <v>33.910359110133506</v>
      </c>
      <c r="I260" s="20">
        <v>180.4561382333746</v>
      </c>
      <c r="J260" s="33">
        <v>8.034540111864665</v>
      </c>
      <c r="K260" s="33">
        <v>93.2860020904045</v>
      </c>
      <c r="L260" s="33">
        <v>1.7771892671960903</v>
      </c>
      <c r="M260" s="33">
        <v>1.6543820568808634</v>
      </c>
      <c r="N260" s="24">
        <v>4.252164190863246</v>
      </c>
      <c r="O260" s="20">
        <v>2.3432609280441263</v>
      </c>
      <c r="P260" s="20">
        <v>0.024348182970189917</v>
      </c>
      <c r="Q260" s="20">
        <v>1.4792807276237023</v>
      </c>
    </row>
    <row r="261" spans="1:17" ht="12.75">
      <c r="A261" s="8" t="s">
        <v>161</v>
      </c>
      <c r="B261" s="13">
        <v>84</v>
      </c>
      <c r="C261" s="8" t="s">
        <v>146</v>
      </c>
      <c r="D261" s="14" t="s">
        <v>108</v>
      </c>
      <c r="E261" s="13" t="s">
        <v>109</v>
      </c>
      <c r="F261" s="51">
        <v>139.87636209698775</v>
      </c>
      <c r="G261" s="33">
        <v>0.06887034786131851</v>
      </c>
      <c r="H261" s="20">
        <v>36.05738091765188</v>
      </c>
      <c r="I261" s="20">
        <v>222.07890440594792</v>
      </c>
      <c r="J261" s="33">
        <v>8.350242429715452</v>
      </c>
      <c r="K261" s="33">
        <v>131.74012828425091</v>
      </c>
      <c r="L261" s="33">
        <v>3.3934145857661453</v>
      </c>
      <c r="M261" s="33">
        <v>1.479556799081527</v>
      </c>
      <c r="N261" s="24">
        <v>5.211579100579049</v>
      </c>
      <c r="O261" s="20">
        <v>2.5934779011847064</v>
      </c>
      <c r="P261" s="20">
        <v>0.0477915532690698</v>
      </c>
      <c r="Q261" s="20">
        <v>4.92270660090397</v>
      </c>
    </row>
    <row r="262" spans="1:17" ht="12.75">
      <c r="A262" s="8" t="s">
        <v>162</v>
      </c>
      <c r="B262" s="13">
        <v>85</v>
      </c>
      <c r="C262" s="8" t="s">
        <v>146</v>
      </c>
      <c r="D262" s="14" t="s">
        <v>108</v>
      </c>
      <c r="E262" s="13" t="s">
        <v>60</v>
      </c>
      <c r="F262" s="51">
        <v>160.95853866944614</v>
      </c>
      <c r="G262" s="33">
        <v>0.06250721622944341</v>
      </c>
      <c r="H262" s="20">
        <v>4.047799486339633</v>
      </c>
      <c r="I262" s="20">
        <v>216.51872556830287</v>
      </c>
      <c r="J262" s="33">
        <v>4.576829203041962</v>
      </c>
      <c r="K262" s="33">
        <v>74.93758240983188</v>
      </c>
      <c r="L262" s="33">
        <v>3.1023373275724495</v>
      </c>
      <c r="M262" s="33">
        <v>0.7634675477260403</v>
      </c>
      <c r="N262" s="24">
        <v>5.020380859337125</v>
      </c>
      <c r="O262" s="20">
        <v>1.919267346330896</v>
      </c>
      <c r="P262" s="20">
        <v>0.0089102893971086</v>
      </c>
      <c r="Q262" s="20">
        <v>0.6206105302669966</v>
      </c>
    </row>
    <row r="263" spans="1:17" ht="12.75">
      <c r="A263" s="8" t="s">
        <v>163</v>
      </c>
      <c r="B263" s="13">
        <v>86</v>
      </c>
      <c r="C263" s="8" t="s">
        <v>146</v>
      </c>
      <c r="D263" s="14" t="s">
        <v>108</v>
      </c>
      <c r="E263" s="13" t="s">
        <v>49</v>
      </c>
      <c r="F263" s="51">
        <v>171.61957576537415</v>
      </c>
      <c r="G263" s="33">
        <v>0.07317749937552524</v>
      </c>
      <c r="H263" s="20">
        <v>4.476210749451486</v>
      </c>
      <c r="I263" s="20">
        <v>209.92486142145404</v>
      </c>
      <c r="J263" s="33">
        <v>4.08533224835315</v>
      </c>
      <c r="K263" s="33">
        <v>66.65029718339595</v>
      </c>
      <c r="L263" s="33">
        <v>2.2495740598699565</v>
      </c>
      <c r="M263" s="33">
        <v>0.7958436991029644</v>
      </c>
      <c r="N263" s="24">
        <v>7.022683067774896</v>
      </c>
      <c r="O263" s="20">
        <v>2.2448551203997806</v>
      </c>
      <c r="P263" s="20">
        <v>0.008668246693152644</v>
      </c>
      <c r="Q263" s="20">
        <v>0.5750271899114192</v>
      </c>
    </row>
    <row r="264" spans="1:17" ht="12.75">
      <c r="A264" s="8" t="s">
        <v>164</v>
      </c>
      <c r="B264" s="13">
        <v>87</v>
      </c>
      <c r="C264" s="8" t="s">
        <v>146</v>
      </c>
      <c r="D264" s="14" t="s">
        <v>108</v>
      </c>
      <c r="E264" s="13" t="s">
        <v>51</v>
      </c>
      <c r="F264" s="51">
        <v>168.46512901985702</v>
      </c>
      <c r="G264" s="33">
        <v>0.07245269287419233</v>
      </c>
      <c r="H264" s="20">
        <v>5.759503346365647</v>
      </c>
      <c r="I264" s="20">
        <v>209.45095220431776</v>
      </c>
      <c r="J264" s="33">
        <v>5.019822979764417</v>
      </c>
      <c r="K264" s="33">
        <v>62.16659785675983</v>
      </c>
      <c r="L264" s="33">
        <v>2.0104628956254778</v>
      </c>
      <c r="M264" s="33">
        <v>0.8347283592065335</v>
      </c>
      <c r="N264" s="24">
        <v>6.871178737897589</v>
      </c>
      <c r="O264" s="20">
        <v>2.1852996718766815</v>
      </c>
      <c r="P264" s="20">
        <v>0.009023327879963466</v>
      </c>
      <c r="Q264" s="20">
        <v>0.5523936934386173</v>
      </c>
    </row>
    <row r="265" spans="1:17" ht="12.75">
      <c r="A265" s="8" t="s">
        <v>165</v>
      </c>
      <c r="B265" s="13">
        <v>92</v>
      </c>
      <c r="C265" s="8" t="s">
        <v>146</v>
      </c>
      <c r="D265" s="14" t="s">
        <v>110</v>
      </c>
      <c r="E265" s="13" t="s">
        <v>111</v>
      </c>
      <c r="F265" s="51">
        <v>73.75358195139097</v>
      </c>
      <c r="G265" s="33">
        <v>0.04888710654871613</v>
      </c>
      <c r="H265" s="20">
        <v>129.21639679338702</v>
      </c>
      <c r="I265" s="20">
        <v>110.73739334815718</v>
      </c>
      <c r="J265" s="33">
        <v>5.59060278053526</v>
      </c>
      <c r="K265" s="33">
        <v>59.59321141392342</v>
      </c>
      <c r="L265" s="33">
        <v>0.910822851616022</v>
      </c>
      <c r="M265" s="33">
        <v>1.0293056519734773</v>
      </c>
      <c r="N265" s="24">
        <v>2.1006617847206797</v>
      </c>
      <c r="O265" s="20">
        <v>2.266852437394648</v>
      </c>
      <c r="P265" s="20">
        <v>0.10518501031332676</v>
      </c>
      <c r="Q265" s="20">
        <v>0.5507641149139728</v>
      </c>
    </row>
    <row r="266" spans="1:17" ht="12.75">
      <c r="A266" s="8" t="s">
        <v>166</v>
      </c>
      <c r="B266" s="13">
        <v>93</v>
      </c>
      <c r="C266" s="8" t="s">
        <v>146</v>
      </c>
      <c r="D266" s="14" t="s">
        <v>110</v>
      </c>
      <c r="E266" s="13" t="s">
        <v>112</v>
      </c>
      <c r="F266" s="51">
        <v>88.96374338154169</v>
      </c>
      <c r="G266" s="33">
        <v>0.04397036553849266</v>
      </c>
      <c r="H266" s="20">
        <v>43.878433133732536</v>
      </c>
      <c r="I266" s="20">
        <v>114.4635076008028</v>
      </c>
      <c r="J266" s="33">
        <v>4.067242010608983</v>
      </c>
      <c r="K266" s="33">
        <v>49.264678887442145</v>
      </c>
      <c r="L266" s="33">
        <v>0.8606825411392801</v>
      </c>
      <c r="M266" s="33">
        <v>1.0353002735416958</v>
      </c>
      <c r="N266" s="24">
        <v>3.0103396347081564</v>
      </c>
      <c r="O266" s="20">
        <v>1.780367492509098</v>
      </c>
      <c r="P266" s="20">
        <v>0.040867060674360016</v>
      </c>
      <c r="Q266" s="20">
        <v>0.473342442099927</v>
      </c>
    </row>
    <row r="267" spans="1:17" ht="12.75">
      <c r="A267" s="8" t="s">
        <v>167</v>
      </c>
      <c r="B267" s="13">
        <v>94</v>
      </c>
      <c r="C267" s="8" t="s">
        <v>146</v>
      </c>
      <c r="D267" s="14" t="s">
        <v>110</v>
      </c>
      <c r="E267" s="13" t="s">
        <v>113</v>
      </c>
      <c r="F267" s="51">
        <v>82.1537258424961</v>
      </c>
      <c r="G267" s="33">
        <v>0.025178869058845168</v>
      </c>
      <c r="H267" s="20">
        <v>11.021190324140008</v>
      </c>
      <c r="I267" s="20">
        <v>131.78431942310814</v>
      </c>
      <c r="J267" s="33">
        <v>2.2120950171800247</v>
      </c>
      <c r="K267" s="33">
        <v>24.715338598230655</v>
      </c>
      <c r="L267" s="33">
        <v>0.44212979777628386</v>
      </c>
      <c r="M267" s="33">
        <v>0.9858247511685219</v>
      </c>
      <c r="N267" s="24">
        <v>9.782318845759574</v>
      </c>
      <c r="O267" s="20">
        <v>2.1481154004461915</v>
      </c>
      <c r="P267" s="20">
        <v>0.01576197609076934</v>
      </c>
      <c r="Q267" s="20">
        <v>0.43917575811974213</v>
      </c>
    </row>
    <row r="268" spans="1:17" ht="12.75">
      <c r="A268" s="8" t="s">
        <v>168</v>
      </c>
      <c r="B268" s="13">
        <v>95</v>
      </c>
      <c r="C268" s="8" t="s">
        <v>146</v>
      </c>
      <c r="D268" s="14" t="s">
        <v>110</v>
      </c>
      <c r="E268" s="13" t="s">
        <v>114</v>
      </c>
      <c r="F268" s="51">
        <v>141.4607087057238</v>
      </c>
      <c r="G268" s="33">
        <v>0.08395148285175594</v>
      </c>
      <c r="H268" s="20">
        <v>10.44344035870111</v>
      </c>
      <c r="I268" s="20">
        <v>106.77146018844316</v>
      </c>
      <c r="J268" s="33">
        <v>4.677796290723831</v>
      </c>
      <c r="K268" s="33">
        <v>48.304147504745856</v>
      </c>
      <c r="L268" s="33">
        <v>0.6456072889387161</v>
      </c>
      <c r="M268" s="33">
        <v>1.1403225927750704</v>
      </c>
      <c r="N268" s="24">
        <v>13.173041412459279</v>
      </c>
      <c r="O268" s="20">
        <v>1.9006113937394409</v>
      </c>
      <c r="P268" s="20">
        <v>0.022349078587340615</v>
      </c>
      <c r="Q268" s="20">
        <v>0.09327675522865708</v>
      </c>
    </row>
    <row r="269" spans="1:17" ht="12.75">
      <c r="A269" s="8" t="s">
        <v>169</v>
      </c>
      <c r="B269" s="13">
        <v>96</v>
      </c>
      <c r="C269" s="8" t="s">
        <v>146</v>
      </c>
      <c r="D269" s="14" t="s">
        <v>110</v>
      </c>
      <c r="E269" s="13" t="s">
        <v>115</v>
      </c>
      <c r="F269" s="51">
        <v>121.86806119959482</v>
      </c>
      <c r="G269" s="33">
        <v>0.06643682525602927</v>
      </c>
      <c r="H269" s="20">
        <v>10.410427816800768</v>
      </c>
      <c r="I269" s="20">
        <v>89.04606777831563</v>
      </c>
      <c r="J269" s="33">
        <v>3.9854486920368193</v>
      </c>
      <c r="K269" s="33">
        <v>44.95517624241914</v>
      </c>
      <c r="L269" s="33">
        <v>0.7714330934650482</v>
      </c>
      <c r="M269" s="33">
        <v>1.1238318910763672</v>
      </c>
      <c r="N269" s="24">
        <v>13.633860302952879</v>
      </c>
      <c r="O269" s="20">
        <v>1.8618679792053752</v>
      </c>
      <c r="P269" s="20">
        <v>0.019049075916706206</v>
      </c>
      <c r="Q269" s="20">
        <v>0.1357934194243232</v>
      </c>
    </row>
    <row r="270" spans="1:17" ht="12.75">
      <c r="A270" s="8" t="s">
        <v>170</v>
      </c>
      <c r="B270" s="13">
        <v>100</v>
      </c>
      <c r="C270" s="8" t="s">
        <v>146</v>
      </c>
      <c r="D270" s="14" t="s">
        <v>116</v>
      </c>
      <c r="E270" s="13" t="s">
        <v>45</v>
      </c>
      <c r="F270" s="51">
        <v>561.1917150115855</v>
      </c>
      <c r="G270" s="33">
        <v>0.07136396904254813</v>
      </c>
      <c r="H270" s="20">
        <v>2.0955772372201737</v>
      </c>
      <c r="I270" s="20">
        <v>487.5315120511648</v>
      </c>
      <c r="J270" s="33">
        <v>5.625440157567106</v>
      </c>
      <c r="K270" s="33">
        <v>255.91008026693063</v>
      </c>
      <c r="L270" s="33">
        <v>8.556970561143544</v>
      </c>
      <c r="M270" s="33">
        <v>0.748623686453581</v>
      </c>
      <c r="N270" s="24">
        <v>5.252408640379917</v>
      </c>
      <c r="O270" s="20">
        <v>2.158141718618343</v>
      </c>
      <c r="P270" s="20">
        <v>0.020232737548468882</v>
      </c>
      <c r="Q270" s="20">
        <v>0.09012500879673371</v>
      </c>
    </row>
    <row r="271" spans="1:17" ht="12.75">
      <c r="A271" s="8" t="s">
        <v>171</v>
      </c>
      <c r="B271" s="13">
        <v>101</v>
      </c>
      <c r="C271" s="8" t="s">
        <v>146</v>
      </c>
      <c r="D271" s="14" t="s">
        <v>116</v>
      </c>
      <c r="E271" s="13" t="s">
        <v>56</v>
      </c>
      <c r="F271" s="51">
        <v>529.3660396591588</v>
      </c>
      <c r="G271" s="33">
        <v>0.08815866280744639</v>
      </c>
      <c r="H271" s="20">
        <v>3.018047528449078</v>
      </c>
      <c r="I271" s="20">
        <v>450.6239143556487</v>
      </c>
      <c r="J271" s="33">
        <v>5.4287732076836095</v>
      </c>
      <c r="K271" s="33">
        <v>203.73715565223165</v>
      </c>
      <c r="L271" s="33">
        <v>5.087794175513172</v>
      </c>
      <c r="M271" s="33">
        <v>0.7639944728092268</v>
      </c>
      <c r="N271" s="24">
        <v>6.107761465671747</v>
      </c>
      <c r="O271" s="20">
        <v>2.6193859464271627</v>
      </c>
      <c r="P271" s="20">
        <v>0.026477879397725234</v>
      </c>
      <c r="Q271" s="20">
        <v>0.1135574743631988</v>
      </c>
    </row>
    <row r="272" spans="1:17" ht="12.75">
      <c r="A272" s="8" t="s">
        <v>172</v>
      </c>
      <c r="B272" s="13">
        <v>102</v>
      </c>
      <c r="C272" s="8" t="s">
        <v>146</v>
      </c>
      <c r="D272" s="14" t="s">
        <v>116</v>
      </c>
      <c r="E272" s="13" t="s">
        <v>105</v>
      </c>
      <c r="F272" s="51">
        <v>525.539872526567</v>
      </c>
      <c r="G272" s="33">
        <v>0.175518128152244</v>
      </c>
      <c r="H272" s="20">
        <v>4.353155730165041</v>
      </c>
      <c r="I272" s="20">
        <v>418.3270356928563</v>
      </c>
      <c r="J272" s="33">
        <v>4.852981835595816</v>
      </c>
      <c r="K272" s="33">
        <v>182.77246187317638</v>
      </c>
      <c r="L272" s="33">
        <v>4.716648151997345</v>
      </c>
      <c r="M272" s="33">
        <v>0.7019012657387015</v>
      </c>
      <c r="N272" s="24">
        <v>12.110091014529724</v>
      </c>
      <c r="O272" s="20">
        <v>2.1355031382949337</v>
      </c>
      <c r="P272" s="20">
        <v>0.031584735327724975</v>
      </c>
      <c r="Q272" s="20">
        <v>0.06705646176889199</v>
      </c>
    </row>
    <row r="273" spans="1:17" ht="12.75">
      <c r="A273" s="8" t="s">
        <v>173</v>
      </c>
      <c r="B273" s="13">
        <v>103</v>
      </c>
      <c r="C273" s="8" t="s">
        <v>146</v>
      </c>
      <c r="D273" s="14" t="s">
        <v>116</v>
      </c>
      <c r="E273" s="13" t="s">
        <v>113</v>
      </c>
      <c r="F273" s="51">
        <v>487.0896014748031</v>
      </c>
      <c r="G273" s="33">
        <v>0.23667943540734432</v>
      </c>
      <c r="H273" s="20">
        <v>3.4713485881846595</v>
      </c>
      <c r="I273" s="20">
        <v>358.7178723620635</v>
      </c>
      <c r="J273" s="33">
        <v>3.7423585220273106</v>
      </c>
      <c r="K273" s="33">
        <v>126.01269767590448</v>
      </c>
      <c r="L273" s="33">
        <v>7.044591031292572</v>
      </c>
      <c r="M273" s="33">
        <v>0.639738689054475</v>
      </c>
      <c r="N273" s="24">
        <v>15.88505449841067</v>
      </c>
      <c r="O273" s="20">
        <v>2.248960539341207</v>
      </c>
      <c r="P273" s="20">
        <v>0.024850877507878982</v>
      </c>
      <c r="Q273" s="20">
        <v>0.05964816963278621</v>
      </c>
    </row>
    <row r="274" spans="1:17" ht="12.75">
      <c r="A274" s="8" t="s">
        <v>174</v>
      </c>
      <c r="B274" s="13">
        <v>104</v>
      </c>
      <c r="C274" s="8" t="s">
        <v>146</v>
      </c>
      <c r="D274" s="14" t="s">
        <v>116</v>
      </c>
      <c r="E274" s="13" t="s">
        <v>117</v>
      </c>
      <c r="F274" s="51">
        <v>484.9073864231171</v>
      </c>
      <c r="G274" s="33">
        <v>0.24261814556331002</v>
      </c>
      <c r="H274" s="20">
        <v>3.466056709114176</v>
      </c>
      <c r="I274" s="20">
        <v>362.72352216900254</v>
      </c>
      <c r="J274" s="33">
        <v>3.8416937522985277</v>
      </c>
      <c r="K274" s="33">
        <v>111.76751610627899</v>
      </c>
      <c r="L274" s="33">
        <v>5.979848887572238</v>
      </c>
      <c r="M274" s="33">
        <v>0.7446714579297615</v>
      </c>
      <c r="N274" s="24">
        <v>18.79101161114864</v>
      </c>
      <c r="O274" s="20">
        <v>1.899480080784476</v>
      </c>
      <c r="P274" s="20">
        <v>0.02286174596502663</v>
      </c>
      <c r="Q274" s="20">
        <v>0.061381383002204755</v>
      </c>
    </row>
    <row r="275" spans="1:17" ht="12.75">
      <c r="A275" s="8" t="s">
        <v>175</v>
      </c>
      <c r="B275" s="13">
        <v>105</v>
      </c>
      <c r="C275" s="8" t="s">
        <v>146</v>
      </c>
      <c r="D275" s="14" t="s">
        <v>116</v>
      </c>
      <c r="E275" s="13" t="s">
        <v>118</v>
      </c>
      <c r="F275" s="51">
        <v>516.9706358863293</v>
      </c>
      <c r="G275" s="33">
        <v>0.20439142671905058</v>
      </c>
      <c r="H275" s="20">
        <v>3.017827461855881</v>
      </c>
      <c r="I275" s="20">
        <v>407.10389077734396</v>
      </c>
      <c r="J275" s="33">
        <v>4.696605933048047</v>
      </c>
      <c r="K275" s="33">
        <v>151.20097960446694</v>
      </c>
      <c r="L275" s="33">
        <v>7.702187129791195</v>
      </c>
      <c r="M275" s="33">
        <v>0.7666210939276225</v>
      </c>
      <c r="N275" s="24">
        <v>18.7559077758552</v>
      </c>
      <c r="O275" s="20">
        <v>1.6709407531672114</v>
      </c>
      <c r="P275" s="20">
        <v>0.020824750369111737</v>
      </c>
      <c r="Q275" s="20">
        <v>0.05840478038460039</v>
      </c>
    </row>
    <row r="276" spans="1:17" ht="12.75">
      <c r="A276" s="8" t="s">
        <v>176</v>
      </c>
      <c r="B276" s="13">
        <v>111</v>
      </c>
      <c r="C276" s="8" t="s">
        <v>146</v>
      </c>
      <c r="D276" s="14" t="s">
        <v>119</v>
      </c>
      <c r="E276" s="13" t="s">
        <v>120</v>
      </c>
      <c r="F276" s="51">
        <v>487.75728335126115</v>
      </c>
      <c r="G276" s="33">
        <v>0.10760357161338481</v>
      </c>
      <c r="H276" s="20">
        <v>2.0582705296878423</v>
      </c>
      <c r="I276" s="20">
        <v>496.98576223029056</v>
      </c>
      <c r="J276" s="33">
        <v>5.121584352630053</v>
      </c>
      <c r="K276" s="33">
        <v>271.10798395718956</v>
      </c>
      <c r="L276" s="33">
        <v>17.23850004986109</v>
      </c>
      <c r="M276" s="33">
        <v>0.7367332712710757</v>
      </c>
      <c r="N276" s="24">
        <v>4.708612838414022</v>
      </c>
      <c r="O276" s="20">
        <v>1.8712128306199285</v>
      </c>
      <c r="P276" s="20">
        <v>0.02198374049089706</v>
      </c>
      <c r="Q276" s="20">
        <v>0.0686951978515446</v>
      </c>
    </row>
    <row r="277" spans="1:17" ht="12.75">
      <c r="A277" s="8" t="s">
        <v>177</v>
      </c>
      <c r="B277" s="13">
        <v>112</v>
      </c>
      <c r="C277" s="8" t="s">
        <v>146</v>
      </c>
      <c r="D277" s="14" t="s">
        <v>119</v>
      </c>
      <c r="E277" s="13" t="s">
        <v>121</v>
      </c>
      <c r="F277" s="51">
        <v>402.8311479953393</v>
      </c>
      <c r="G277" s="33">
        <v>0.09692466374755865</v>
      </c>
      <c r="H277" s="20">
        <v>1.8754087495788683</v>
      </c>
      <c r="I277" s="20">
        <v>414.2946805358452</v>
      </c>
      <c r="J277" s="33">
        <v>3.771604634434315</v>
      </c>
      <c r="K277" s="33">
        <v>222.15039894906428</v>
      </c>
      <c r="L277" s="33">
        <v>18.07307354383331</v>
      </c>
      <c r="M277" s="33">
        <v>0.6639835180540521</v>
      </c>
      <c r="N277" s="24">
        <v>2.8196172338650247</v>
      </c>
      <c r="O277" s="20">
        <v>1.8021652346749382</v>
      </c>
      <c r="P277" s="20">
        <v>0.01839567383112078</v>
      </c>
      <c r="Q277" s="20">
        <v>0.015838928448376782</v>
      </c>
    </row>
    <row r="278" spans="1:17" ht="12.75">
      <c r="A278" s="8" t="s">
        <v>178</v>
      </c>
      <c r="B278" s="13">
        <v>113</v>
      </c>
      <c r="C278" s="8" t="s">
        <v>146</v>
      </c>
      <c r="D278" s="14" t="s">
        <v>119</v>
      </c>
      <c r="E278" s="13" t="s">
        <v>122</v>
      </c>
      <c r="F278" s="51">
        <v>532.2226541694461</v>
      </c>
      <c r="G278" s="33">
        <v>0.16079760966605466</v>
      </c>
      <c r="H278" s="20">
        <v>1.880771804860171</v>
      </c>
      <c r="I278" s="20">
        <v>533.7005800875615</v>
      </c>
      <c r="J278" s="33">
        <v>5.820282640475233</v>
      </c>
      <c r="K278" s="33">
        <v>296.92584266295006</v>
      </c>
      <c r="L278" s="33">
        <v>19.744887142095426</v>
      </c>
      <c r="M278" s="33">
        <v>0.7287837924010823</v>
      </c>
      <c r="N278" s="24">
        <v>3.0853071484108194</v>
      </c>
      <c r="O278" s="20">
        <v>2.262545128742277</v>
      </c>
      <c r="P278" s="20">
        <v>0.028574447498655352</v>
      </c>
      <c r="Q278" s="20">
        <v>0.020172926145571233</v>
      </c>
    </row>
    <row r="279" spans="1:17" ht="12.75">
      <c r="A279" s="8" t="s">
        <v>179</v>
      </c>
      <c r="B279" s="13">
        <v>114</v>
      </c>
      <c r="C279" s="8" t="s">
        <v>146</v>
      </c>
      <c r="D279" s="14" t="s">
        <v>119</v>
      </c>
      <c r="E279" s="13" t="s">
        <v>113</v>
      </c>
      <c r="F279" s="51">
        <v>567.4533295389105</v>
      </c>
      <c r="G279" s="33">
        <v>0.2583158393471075</v>
      </c>
      <c r="H279" s="20">
        <v>4.739118859120097</v>
      </c>
      <c r="I279" s="20">
        <v>525.172897262132</v>
      </c>
      <c r="J279" s="33">
        <v>5.760740811739082</v>
      </c>
      <c r="K279" s="33">
        <v>261.52441643037344</v>
      </c>
      <c r="L279" s="33">
        <v>13.0799800669749</v>
      </c>
      <c r="M279" s="33">
        <v>0.7740741865807234</v>
      </c>
      <c r="N279" s="24">
        <v>16.381944350902263</v>
      </c>
      <c r="O279" s="20">
        <v>2.168863935778541</v>
      </c>
      <c r="P279" s="20">
        <v>0.036217368162171394</v>
      </c>
      <c r="Q279" s="20">
        <v>0.030507838164377604</v>
      </c>
    </row>
    <row r="280" spans="1:17" ht="12.75">
      <c r="A280" s="8" t="s">
        <v>180</v>
      </c>
      <c r="B280" s="13">
        <v>115</v>
      </c>
      <c r="C280" s="8" t="s">
        <v>146</v>
      </c>
      <c r="D280" s="14" t="s">
        <v>119</v>
      </c>
      <c r="E280" s="13" t="s">
        <v>117</v>
      </c>
      <c r="F280" s="51">
        <v>579.5250746390399</v>
      </c>
      <c r="G280" s="33">
        <v>0.2469337988353558</v>
      </c>
      <c r="H280" s="20">
        <v>4.375246008478094</v>
      </c>
      <c r="I280" s="20">
        <v>520.4538900216593</v>
      </c>
      <c r="J280" s="33">
        <v>6.829636945294753</v>
      </c>
      <c r="K280" s="33">
        <v>269.1832938257825</v>
      </c>
      <c r="L280" s="33">
        <v>9.203902743290456</v>
      </c>
      <c r="M280" s="33">
        <v>0.7024618513382085</v>
      </c>
      <c r="N280" s="24">
        <v>17.561439639364174</v>
      </c>
      <c r="O280" s="20">
        <v>2.3164299827491264</v>
      </c>
      <c r="P280" s="20">
        <v>0.034755236044033536</v>
      </c>
      <c r="Q280" s="20">
        <v>0.03084102624548169</v>
      </c>
    </row>
    <row r="281" spans="1:17" ht="12.75">
      <c r="A281" s="8" t="s">
        <v>181</v>
      </c>
      <c r="B281" s="13">
        <v>116</v>
      </c>
      <c r="C281" s="8" t="s">
        <v>146</v>
      </c>
      <c r="D281" s="14" t="s">
        <v>119</v>
      </c>
      <c r="E281" s="13" t="s">
        <v>118</v>
      </c>
      <c r="F281" s="51">
        <v>527.3126565900062</v>
      </c>
      <c r="G281" s="33">
        <v>0.1951249200425053</v>
      </c>
      <c r="H281" s="20">
        <v>3.1974659102951377</v>
      </c>
      <c r="I281" s="20">
        <v>505.475036202278</v>
      </c>
      <c r="J281" s="33">
        <v>6.115421036601867</v>
      </c>
      <c r="K281" s="33">
        <v>251.46047816717748</v>
      </c>
      <c r="L281" s="33">
        <v>10.851405490081149</v>
      </c>
      <c r="M281" s="33">
        <v>0.7412601119105848</v>
      </c>
      <c r="N281" s="24">
        <v>17.339885302945277</v>
      </c>
      <c r="O281" s="20">
        <v>1.9489347246625777</v>
      </c>
      <c r="P281" s="20">
        <v>0.029090471794066895</v>
      </c>
      <c r="Q281" s="20">
        <v>0.029618912064412365</v>
      </c>
    </row>
    <row r="282" spans="1:17" ht="12.75">
      <c r="A282" s="8" t="s">
        <v>182</v>
      </c>
      <c r="B282" s="13">
        <v>122</v>
      </c>
      <c r="C282" s="8" t="s">
        <v>146</v>
      </c>
      <c r="D282" s="14" t="s">
        <v>123</v>
      </c>
      <c r="E282" s="13" t="s">
        <v>45</v>
      </c>
      <c r="F282" s="51">
        <v>528.2096256205019</v>
      </c>
      <c r="G282" s="33">
        <v>0.1390227211189262</v>
      </c>
      <c r="H282" s="20">
        <v>2.4162878374418195</v>
      </c>
      <c r="I282" s="20">
        <v>451.306228622329</v>
      </c>
      <c r="J282" s="33">
        <v>87.21939418408222</v>
      </c>
      <c r="K282" s="33">
        <v>319.7727424338354</v>
      </c>
      <c r="L282" s="33">
        <v>10.707592588314137</v>
      </c>
      <c r="M282" s="33">
        <v>1.458793856948659</v>
      </c>
      <c r="N282" s="24">
        <v>4.429774114746512</v>
      </c>
      <c r="O282" s="20">
        <v>4.650824710910547</v>
      </c>
      <c r="P282" s="20">
        <v>0.014382363419103521</v>
      </c>
      <c r="Q282" s="20">
        <v>8.614834494763427</v>
      </c>
    </row>
    <row r="283" spans="1:17" ht="12.75">
      <c r="A283" s="8" t="s">
        <v>183</v>
      </c>
      <c r="B283" s="13">
        <v>123</v>
      </c>
      <c r="C283" s="8" t="s">
        <v>146</v>
      </c>
      <c r="D283" s="14" t="s">
        <v>123</v>
      </c>
      <c r="E283" s="13" t="s">
        <v>121</v>
      </c>
      <c r="F283" s="51">
        <v>874.3440322221252</v>
      </c>
      <c r="G283" s="33">
        <v>0.2711281341588378</v>
      </c>
      <c r="H283" s="20">
        <v>6.229998424541399</v>
      </c>
      <c r="I283" s="20">
        <v>681.4386008306371</v>
      </c>
      <c r="J283" s="33">
        <v>266.58599842671373</v>
      </c>
      <c r="K283" s="33">
        <v>539.3231007470855</v>
      </c>
      <c r="L283" s="33">
        <v>6.700458992262674</v>
      </c>
      <c r="M283" s="33">
        <v>2.6599226858019436</v>
      </c>
      <c r="N283" s="24">
        <v>3.8832337993480084</v>
      </c>
      <c r="O283" s="20">
        <v>7.064605792751378</v>
      </c>
      <c r="P283" s="20">
        <v>0.028885063267878378</v>
      </c>
      <c r="Q283" s="20">
        <v>26.839519731005048</v>
      </c>
    </row>
    <row r="284" spans="1:17" ht="12.75">
      <c r="A284" s="8" t="s">
        <v>197</v>
      </c>
      <c r="B284" s="13">
        <v>124</v>
      </c>
      <c r="C284" s="8" t="s">
        <v>146</v>
      </c>
      <c r="D284" s="14" t="s">
        <v>123</v>
      </c>
      <c r="E284" s="13" t="s">
        <v>124</v>
      </c>
      <c r="F284" s="20">
        <v>476.5400661269375</v>
      </c>
      <c r="G284" s="20">
        <v>0.09805587837674008</v>
      </c>
      <c r="H284" s="20">
        <v>0.7049994945824953</v>
      </c>
      <c r="I284" s="20">
        <v>372.3837058349772</v>
      </c>
      <c r="J284" s="20">
        <v>32.101587897148086</v>
      </c>
      <c r="K284" s="20">
        <v>248.5782102911416</v>
      </c>
      <c r="L284" s="20">
        <v>8.886193369620694</v>
      </c>
      <c r="M284" s="20">
        <v>1.0873305627105576</v>
      </c>
      <c r="N284" s="20">
        <v>5.125196744058003</v>
      </c>
      <c r="O284" s="20">
        <v>3.4689365830940804</v>
      </c>
      <c r="P284" s="20">
        <v>0.013884902410183513</v>
      </c>
      <c r="Q284" s="20">
        <v>4.248436894369267</v>
      </c>
    </row>
    <row r="285" spans="1:17" ht="12.75">
      <c r="A285" s="8" t="s">
        <v>198</v>
      </c>
      <c r="B285" s="13">
        <v>125</v>
      </c>
      <c r="C285" s="8" t="s">
        <v>146</v>
      </c>
      <c r="D285" s="14" t="s">
        <v>123</v>
      </c>
      <c r="E285" s="13" t="s">
        <v>113</v>
      </c>
      <c r="F285" s="20">
        <v>553.2592453797807</v>
      </c>
      <c r="G285" s="20">
        <v>0.10259824046861697</v>
      </c>
      <c r="H285" s="20">
        <v>0.8993770105166379</v>
      </c>
      <c r="I285" s="20">
        <v>428.7305502947456</v>
      </c>
      <c r="J285" s="20">
        <v>20.165122177578766</v>
      </c>
      <c r="K285" s="20">
        <v>224.3461135163823</v>
      </c>
      <c r="L285" s="20">
        <v>6.450795452317969</v>
      </c>
      <c r="M285" s="20">
        <v>0.9611262456154873</v>
      </c>
      <c r="N285" s="20">
        <v>5.445434596333209</v>
      </c>
      <c r="O285" s="20">
        <v>2.805316228321155</v>
      </c>
      <c r="P285" s="20">
        <v>0.014797367144764857</v>
      </c>
      <c r="Q285" s="20">
        <v>3.0921871785923845</v>
      </c>
    </row>
    <row r="286" spans="1:17" ht="12.75">
      <c r="A286" s="8" t="s">
        <v>199</v>
      </c>
      <c r="B286" s="13">
        <v>126</v>
      </c>
      <c r="C286" s="8" t="s">
        <v>146</v>
      </c>
      <c r="D286" s="14" t="s">
        <v>123</v>
      </c>
      <c r="E286" s="13" t="s">
        <v>117</v>
      </c>
      <c r="F286" s="20">
        <v>555.5568174052063</v>
      </c>
      <c r="G286" s="20">
        <v>0.12374232566530585</v>
      </c>
      <c r="H286" s="20">
        <v>1.017077300186571</v>
      </c>
      <c r="I286" s="20">
        <v>390.2266205228561</v>
      </c>
      <c r="J286" s="20">
        <v>18.370653593325954</v>
      </c>
      <c r="K286" s="20">
        <v>211.2531410161821</v>
      </c>
      <c r="L286" s="20">
        <v>5.764710897987025</v>
      </c>
      <c r="M286" s="20">
        <v>0.967678038800672</v>
      </c>
      <c r="N286" s="20">
        <v>6.623218387868742</v>
      </c>
      <c r="O286" s="20">
        <v>2.7246740691675493</v>
      </c>
      <c r="P286" s="20">
        <v>0.017421566553082662</v>
      </c>
      <c r="Q286" s="20">
        <v>3.4426056663329065</v>
      </c>
    </row>
    <row r="287" spans="1:17" ht="12.75">
      <c r="A287" s="8" t="s">
        <v>200</v>
      </c>
      <c r="B287" s="13">
        <v>127</v>
      </c>
      <c r="C287" s="8" t="s">
        <v>146</v>
      </c>
      <c r="D287" s="14" t="s">
        <v>123</v>
      </c>
      <c r="E287" s="13" t="s">
        <v>118</v>
      </c>
      <c r="F287" s="20">
        <v>555.0288923045339</v>
      </c>
      <c r="G287" s="20">
        <v>0.15411279142510692</v>
      </c>
      <c r="H287" s="20">
        <v>1.4370852037195128</v>
      </c>
      <c r="I287" s="20">
        <v>387.4345681591967</v>
      </c>
      <c r="J287" s="20">
        <v>23.25347062473363</v>
      </c>
      <c r="K287" s="20">
        <v>201.25848898686445</v>
      </c>
      <c r="L287" s="20">
        <v>7.136242219824295</v>
      </c>
      <c r="M287" s="20">
        <v>1.031470842581447</v>
      </c>
      <c r="N287" s="20">
        <v>8.049364295332138</v>
      </c>
      <c r="O287" s="20">
        <v>2.6217983924809545</v>
      </c>
      <c r="P287" s="20">
        <v>0.018739008680442835</v>
      </c>
      <c r="Q287" s="20">
        <v>4.254542916710628</v>
      </c>
    </row>
    <row r="288" spans="1:17" ht="12.75">
      <c r="A288" s="8" t="s">
        <v>201</v>
      </c>
      <c r="B288" s="13">
        <v>131</v>
      </c>
      <c r="C288" s="8" t="s">
        <v>146</v>
      </c>
      <c r="D288" s="14" t="s">
        <v>125</v>
      </c>
      <c r="E288" s="13" t="s">
        <v>115</v>
      </c>
      <c r="F288" s="20">
        <v>66.48695869113985</v>
      </c>
      <c r="G288" s="20">
        <v>0.04356145779584037</v>
      </c>
      <c r="H288" s="20">
        <v>3.279786573236469</v>
      </c>
      <c r="I288" s="20">
        <v>57.03469947740511</v>
      </c>
      <c r="J288" s="20">
        <v>2.2317021748930572</v>
      </c>
      <c r="K288" s="20">
        <v>19.345823089667608</v>
      </c>
      <c r="L288" s="20">
        <v>0.5884213794236737</v>
      </c>
      <c r="M288" s="20">
        <v>0.7559671709951439</v>
      </c>
      <c r="N288" s="20">
        <v>5.678492066275366</v>
      </c>
      <c r="O288" s="20">
        <v>1.8401805956377395</v>
      </c>
      <c r="P288" s="20">
        <v>0.015586901827963533</v>
      </c>
      <c r="Q288" s="20">
        <v>0.07476596661381588</v>
      </c>
    </row>
    <row r="289" spans="1:17" ht="12.75">
      <c r="A289" s="8" t="s">
        <v>202</v>
      </c>
      <c r="B289" s="13">
        <v>132</v>
      </c>
      <c r="C289" s="8" t="s">
        <v>146</v>
      </c>
      <c r="D289" s="14" t="s">
        <v>125</v>
      </c>
      <c r="E289" s="13" t="s">
        <v>114</v>
      </c>
      <c r="F289" s="20">
        <v>74.4545220998949</v>
      </c>
      <c r="G289" s="20">
        <v>0.06626697839330584</v>
      </c>
      <c r="H289" s="20">
        <v>1.8456024757258807</v>
      </c>
      <c r="I289" s="20">
        <v>75.60023173679383</v>
      </c>
      <c r="J289" s="20">
        <v>1.9522784398657662</v>
      </c>
      <c r="K289" s="20">
        <v>19.650807062743795</v>
      </c>
      <c r="L289" s="20">
        <v>2.0757666471260077</v>
      </c>
      <c r="M289" s="20">
        <v>0.8058502701442998</v>
      </c>
      <c r="N289" s="20">
        <v>4.845143444544542</v>
      </c>
      <c r="O289" s="20">
        <v>1.586055069937032</v>
      </c>
      <c r="P289" s="20">
        <v>0.01099389197833197</v>
      </c>
      <c r="Q289" s="20">
        <v>0.07453535837222515</v>
      </c>
    </row>
    <row r="290" spans="1:17" ht="12.75">
      <c r="A290" s="8" t="s">
        <v>203</v>
      </c>
      <c r="B290" s="13">
        <v>133</v>
      </c>
      <c r="C290" s="8" t="s">
        <v>146</v>
      </c>
      <c r="D290" s="14" t="s">
        <v>125</v>
      </c>
      <c r="E290" s="13" t="s">
        <v>126</v>
      </c>
      <c r="F290" s="20">
        <v>67.07314592542753</v>
      </c>
      <c r="G290" s="20">
        <v>0.05149658870917214</v>
      </c>
      <c r="H290" s="20">
        <v>1.688329245472364</v>
      </c>
      <c r="I290" s="20">
        <v>74.43777771640364</v>
      </c>
      <c r="J290" s="20">
        <v>1.4450892212736564</v>
      </c>
      <c r="K290" s="20">
        <v>18.159708460745875</v>
      </c>
      <c r="L290" s="20">
        <v>1.858789107917339</v>
      </c>
      <c r="M290" s="20">
        <v>0.7149798530730949</v>
      </c>
      <c r="N290" s="20">
        <v>4.426422886193355</v>
      </c>
      <c r="O290" s="20">
        <v>1.623251370656996</v>
      </c>
      <c r="P290" s="20">
        <v>0.008541264706992208</v>
      </c>
      <c r="Q290" s="20">
        <v>0.10016629001657497</v>
      </c>
    </row>
    <row r="291" spans="1:17" ht="12.75">
      <c r="A291" s="8" t="s">
        <v>204</v>
      </c>
      <c r="B291" s="13">
        <v>134</v>
      </c>
      <c r="C291" s="8" t="s">
        <v>146</v>
      </c>
      <c r="D291" s="14" t="s">
        <v>125</v>
      </c>
      <c r="E291" s="13" t="s">
        <v>127</v>
      </c>
      <c r="F291" s="20">
        <v>68.15693858277083</v>
      </c>
      <c r="G291" s="20">
        <v>0.021906500027210462</v>
      </c>
      <c r="H291" s="20">
        <v>1.8290216585837709</v>
      </c>
      <c r="I291" s="20">
        <v>58.44087192700711</v>
      </c>
      <c r="J291" s="20">
        <v>1.1538156484860322</v>
      </c>
      <c r="K291" s="20">
        <v>24.780691879946605</v>
      </c>
      <c r="L291" s="20">
        <v>0.4926554601433462</v>
      </c>
      <c r="M291" s="20">
        <v>0.7382406779223968</v>
      </c>
      <c r="N291" s="20">
        <v>2.256429033367116</v>
      </c>
      <c r="O291" s="20">
        <v>2.006153655377309</v>
      </c>
      <c r="P291" s="20">
        <v>0.007597488832804808</v>
      </c>
      <c r="Q291" s="20">
        <v>0.1145188998686733</v>
      </c>
    </row>
    <row r="292" spans="1:17" ht="12.75">
      <c r="A292" s="8" t="s">
        <v>205</v>
      </c>
      <c r="B292" s="13">
        <v>135</v>
      </c>
      <c r="C292" s="8" t="s">
        <v>146</v>
      </c>
      <c r="D292" s="14" t="s">
        <v>125</v>
      </c>
      <c r="E292" s="13" t="s">
        <v>128</v>
      </c>
      <c r="F292" s="20">
        <v>108.35221535328266</v>
      </c>
      <c r="G292" s="20">
        <v>0.0361034728972012</v>
      </c>
      <c r="H292" s="20">
        <v>1.3935596851012733</v>
      </c>
      <c r="I292" s="20">
        <v>157.8030305267777</v>
      </c>
      <c r="J292" s="20">
        <v>2.9903505924133897</v>
      </c>
      <c r="K292" s="20">
        <v>48.65206670671625</v>
      </c>
      <c r="L292" s="20">
        <v>2.6820416572034818</v>
      </c>
      <c r="M292" s="20">
        <v>0.8028924791545661</v>
      </c>
      <c r="N292" s="20">
        <v>3.1977716696071217</v>
      </c>
      <c r="O292" s="20">
        <v>2.199031167791734</v>
      </c>
      <c r="P292" s="20">
        <v>0.008193886039160676</v>
      </c>
      <c r="Q292" s="20">
        <v>0.04655326431234557</v>
      </c>
    </row>
    <row r="293" spans="1:17" ht="12.75">
      <c r="A293" s="8" t="s">
        <v>206</v>
      </c>
      <c r="B293" s="13">
        <v>136</v>
      </c>
      <c r="C293" s="8" t="s">
        <v>146</v>
      </c>
      <c r="D293" s="14" t="s">
        <v>125</v>
      </c>
      <c r="E293" s="13" t="s">
        <v>129</v>
      </c>
      <c r="F293" s="20">
        <v>242.54126603710128</v>
      </c>
      <c r="G293" s="20">
        <v>0.12332489412800367</v>
      </c>
      <c r="H293" s="20">
        <v>29.586880606231524</v>
      </c>
      <c r="I293" s="20">
        <v>248.9113783002966</v>
      </c>
      <c r="J293" s="20">
        <v>9.493635821785045</v>
      </c>
      <c r="K293" s="20">
        <v>145.08678275720806</v>
      </c>
      <c r="L293" s="20">
        <v>2.221490582897094</v>
      </c>
      <c r="M293" s="20">
        <v>1.4392181535872632</v>
      </c>
      <c r="N293" s="20">
        <v>3.7413693520495377</v>
      </c>
      <c r="O293" s="20">
        <v>1.9488673334217361</v>
      </c>
      <c r="P293" s="20">
        <v>0.04409986260365924</v>
      </c>
      <c r="Q293" s="20">
        <v>0.13467125901234986</v>
      </c>
    </row>
    <row r="294" spans="1:17" ht="12.75">
      <c r="A294" s="8" t="s">
        <v>207</v>
      </c>
      <c r="B294" s="13">
        <v>137</v>
      </c>
      <c r="C294" s="8" t="s">
        <v>146</v>
      </c>
      <c r="D294" s="14" t="s">
        <v>125</v>
      </c>
      <c r="E294" s="13" t="s">
        <v>130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</row>
    <row r="295" spans="1:17" ht="12.75">
      <c r="A295" s="8" t="s">
        <v>208</v>
      </c>
      <c r="B295" s="13">
        <v>141</v>
      </c>
      <c r="C295" s="8" t="s">
        <v>146</v>
      </c>
      <c r="D295" s="14" t="s">
        <v>131</v>
      </c>
      <c r="E295" s="13" t="s">
        <v>115</v>
      </c>
      <c r="F295" s="20">
        <v>92.4323409044061</v>
      </c>
      <c r="G295" s="20">
        <v>0.044755055688587356</v>
      </c>
      <c r="H295" s="20">
        <v>7.40648039650876</v>
      </c>
      <c r="I295" s="20">
        <v>90.35457428433021</v>
      </c>
      <c r="J295" s="20">
        <v>1.8841092381957885</v>
      </c>
      <c r="K295" s="20">
        <v>30.34412366256146</v>
      </c>
      <c r="L295" s="20">
        <v>0.3947977005555631</v>
      </c>
      <c r="M295" s="20">
        <v>1.2215193444077048</v>
      </c>
      <c r="N295" s="20">
        <v>6.593591246610608</v>
      </c>
      <c r="O295" s="20">
        <v>2.1163212864489487</v>
      </c>
      <c r="P295" s="20">
        <v>0.03817833588803776</v>
      </c>
      <c r="Q295" s="20">
        <v>0.08094911821749194</v>
      </c>
    </row>
    <row r="296" spans="1:17" ht="12.75">
      <c r="A296" s="8" t="s">
        <v>209</v>
      </c>
      <c r="B296" s="13">
        <v>142</v>
      </c>
      <c r="C296" s="8" t="s">
        <v>146</v>
      </c>
      <c r="D296" s="14" t="s">
        <v>131</v>
      </c>
      <c r="E296" s="13" t="s">
        <v>114</v>
      </c>
      <c r="F296" s="20">
        <v>93.95958393311227</v>
      </c>
      <c r="G296" s="20">
        <v>0.04303802666092824</v>
      </c>
      <c r="H296" s="20">
        <v>7.707831409669874</v>
      </c>
      <c r="I296" s="20">
        <v>84.40637139235685</v>
      </c>
      <c r="J296" s="20">
        <v>1.236301538650136</v>
      </c>
      <c r="K296" s="20">
        <v>31.764685939695696</v>
      </c>
      <c r="L296" s="20">
        <v>0.4124445545269104</v>
      </c>
      <c r="M296" s="20">
        <v>1.005175284131635</v>
      </c>
      <c r="N296" s="20">
        <v>4.541691187411579</v>
      </c>
      <c r="O296" s="20">
        <v>2.030948544176338</v>
      </c>
      <c r="P296" s="20">
        <v>0.03040545089856686</v>
      </c>
      <c r="Q296" s="20">
        <v>0.07358121079307328</v>
      </c>
    </row>
    <row r="297" spans="1:17" ht="12.75">
      <c r="A297" s="8" t="s">
        <v>210</v>
      </c>
      <c r="B297" s="13">
        <v>143</v>
      </c>
      <c r="C297" s="8" t="s">
        <v>146</v>
      </c>
      <c r="D297" s="14" t="s">
        <v>131</v>
      </c>
      <c r="E297" s="13" t="s">
        <v>126</v>
      </c>
      <c r="F297" s="20">
        <v>91.33222883392534</v>
      </c>
      <c r="G297" s="20">
        <v>0.04480688162665518</v>
      </c>
      <c r="H297" s="20">
        <v>11.636126235685762</v>
      </c>
      <c r="I297" s="20">
        <v>86.77347917922597</v>
      </c>
      <c r="J297" s="20">
        <v>1.143137490833302</v>
      </c>
      <c r="K297" s="20">
        <v>34.48369297133834</v>
      </c>
      <c r="L297" s="20">
        <v>0.44083607012251275</v>
      </c>
      <c r="M297" s="20">
        <v>1.014023201819667</v>
      </c>
      <c r="N297" s="20">
        <v>3.914070761491052</v>
      </c>
      <c r="O297" s="20">
        <v>1.9550088139565815</v>
      </c>
      <c r="P297" s="20">
        <v>0.03323281259485861</v>
      </c>
      <c r="Q297" s="20">
        <v>0.0511754975993421</v>
      </c>
    </row>
    <row r="298" spans="1:17" ht="12.75">
      <c r="A298" s="8" t="s">
        <v>211</v>
      </c>
      <c r="B298" s="13">
        <v>144</v>
      </c>
      <c r="C298" s="8" t="s">
        <v>146</v>
      </c>
      <c r="D298" s="14" t="s">
        <v>131</v>
      </c>
      <c r="E298" s="13" t="s">
        <v>127</v>
      </c>
      <c r="F298" s="20">
        <v>65.06197832160464</v>
      </c>
      <c r="G298" s="20">
        <v>0.02500410226717351</v>
      </c>
      <c r="H298" s="20">
        <v>3.6906660072671893</v>
      </c>
      <c r="I298" s="20">
        <v>106.59234362352944</v>
      </c>
      <c r="J298" s="20">
        <v>1.8841117021008942</v>
      </c>
      <c r="K298" s="20">
        <v>37.73598667638628</v>
      </c>
      <c r="L298" s="20">
        <v>2.08473233642892</v>
      </c>
      <c r="M298" s="20">
        <v>0.8228746431273156</v>
      </c>
      <c r="N298" s="20">
        <v>2.7240014709171327</v>
      </c>
      <c r="O298" s="20">
        <v>1.6250573115267088</v>
      </c>
      <c r="P298" s="20">
        <v>0.012922354852351617</v>
      </c>
      <c r="Q298" s="20">
        <v>0.050947793186940996</v>
      </c>
    </row>
    <row r="299" spans="1:17" ht="12.75">
      <c r="A299" s="8" t="s">
        <v>212</v>
      </c>
      <c r="B299" s="13">
        <v>145</v>
      </c>
      <c r="C299" s="8" t="s">
        <v>146</v>
      </c>
      <c r="D299" s="14" t="s">
        <v>131</v>
      </c>
      <c r="E299" s="13" t="s">
        <v>128</v>
      </c>
      <c r="F299" s="20">
        <v>78.74135266017015</v>
      </c>
      <c r="G299" s="20">
        <v>0.033026538433487976</v>
      </c>
      <c r="H299" s="20">
        <v>1.609738101652004</v>
      </c>
      <c r="I299" s="20">
        <v>110.84483816807271</v>
      </c>
      <c r="J299" s="20">
        <v>3.0050677894082707</v>
      </c>
      <c r="K299" s="20">
        <v>42.9687268927669</v>
      </c>
      <c r="L299" s="20">
        <v>3.277898224946506</v>
      </c>
      <c r="M299" s="20">
        <v>0.8968417655733016</v>
      </c>
      <c r="N299" s="20">
        <v>2.1388208243118054</v>
      </c>
      <c r="O299" s="20">
        <v>1.3832902397819709</v>
      </c>
      <c r="P299" s="20">
        <v>0.013217579700776621</v>
      </c>
      <c r="Q299" s="20">
        <v>0.03682195281921668</v>
      </c>
    </row>
    <row r="300" spans="1:17" ht="12.75">
      <c r="A300" s="8" t="s">
        <v>213</v>
      </c>
      <c r="B300" s="13">
        <v>146</v>
      </c>
      <c r="C300" s="8" t="s">
        <v>146</v>
      </c>
      <c r="D300" s="14" t="s">
        <v>131</v>
      </c>
      <c r="E300" s="13" t="s">
        <v>132</v>
      </c>
      <c r="F300" s="20">
        <v>230.30663831274015</v>
      </c>
      <c r="G300" s="20">
        <v>0.13717042479195635</v>
      </c>
      <c r="H300" s="20">
        <v>195.8936110904468</v>
      </c>
      <c r="I300" s="20">
        <v>223.7680583589155</v>
      </c>
      <c r="J300" s="20">
        <v>9.41129261200617</v>
      </c>
      <c r="K300" s="20">
        <v>159.4119695494146</v>
      </c>
      <c r="L300" s="20">
        <v>1.6905756675535475</v>
      </c>
      <c r="M300" s="20">
        <v>1.4252399323038971</v>
      </c>
      <c r="N300" s="20">
        <v>3.608105503147966</v>
      </c>
      <c r="O300" s="20">
        <v>2.460854081842672</v>
      </c>
      <c r="P300" s="20">
        <v>0.11518892049698687</v>
      </c>
      <c r="Q300" s="20">
        <v>0.128233886698333</v>
      </c>
    </row>
    <row r="301" spans="1:17" ht="12.75">
      <c r="A301" s="8" t="s">
        <v>214</v>
      </c>
      <c r="B301" s="13">
        <v>150</v>
      </c>
      <c r="C301" s="8" t="s">
        <v>146</v>
      </c>
      <c r="D301" s="14" t="s">
        <v>133</v>
      </c>
      <c r="E301" s="13" t="s">
        <v>115</v>
      </c>
      <c r="F301" s="20">
        <v>105.37050846975575</v>
      </c>
      <c r="G301" s="20">
        <v>0.07139373579791437</v>
      </c>
      <c r="H301" s="20">
        <v>14.95012305228928</v>
      </c>
      <c r="I301" s="20">
        <v>120.16668681910882</v>
      </c>
      <c r="J301" s="20">
        <v>3.5619896516144998</v>
      </c>
      <c r="K301" s="20">
        <v>49.47809621684416</v>
      </c>
      <c r="L301" s="20">
        <v>1.6559812799256122</v>
      </c>
      <c r="M301" s="20">
        <v>0.7412525625668779</v>
      </c>
      <c r="N301" s="20">
        <v>5.763863810733954</v>
      </c>
      <c r="O301" s="20">
        <v>1.7637119629170432</v>
      </c>
      <c r="P301" s="20">
        <v>0.01253602188825136</v>
      </c>
      <c r="Q301" s="20">
        <v>0.00513639339248895</v>
      </c>
    </row>
    <row r="302" spans="1:17" ht="12.75">
      <c r="A302" s="8" t="s">
        <v>215</v>
      </c>
      <c r="B302" s="13">
        <v>151</v>
      </c>
      <c r="C302" s="8" t="s">
        <v>146</v>
      </c>
      <c r="D302" s="14" t="s">
        <v>133</v>
      </c>
      <c r="E302" s="13" t="s">
        <v>114</v>
      </c>
      <c r="F302" s="20">
        <v>119.103634067105</v>
      </c>
      <c r="G302" s="20">
        <v>0.08513198746414856</v>
      </c>
      <c r="H302" s="20">
        <v>23.204249076130786</v>
      </c>
      <c r="I302" s="20">
        <v>139.425859046219</v>
      </c>
      <c r="J302" s="20">
        <v>3.471964432949172</v>
      </c>
      <c r="K302" s="20">
        <v>61.28840654898269</v>
      </c>
      <c r="L302" s="20">
        <v>3.2735843318887397</v>
      </c>
      <c r="M302" s="20">
        <v>0.7831715095073164</v>
      </c>
      <c r="N302" s="20">
        <v>5.781437781852312</v>
      </c>
      <c r="O302" s="20">
        <v>2.4781575471876556</v>
      </c>
      <c r="P302" s="20">
        <v>0.01394438109951493</v>
      </c>
      <c r="Q302" s="20">
        <v>0.018105508724435886</v>
      </c>
    </row>
    <row r="303" spans="1:17" ht="12.75">
      <c r="A303" s="8" t="s">
        <v>216</v>
      </c>
      <c r="B303" s="13">
        <v>152</v>
      </c>
      <c r="C303" s="8" t="s">
        <v>146</v>
      </c>
      <c r="D303" s="14" t="s">
        <v>133</v>
      </c>
      <c r="E303" s="13" t="s">
        <v>126</v>
      </c>
      <c r="F303" s="20">
        <v>119.36589480322246</v>
      </c>
      <c r="G303" s="20">
        <v>0.07945681813803401</v>
      </c>
      <c r="H303" s="20">
        <v>18.563857102968306</v>
      </c>
      <c r="I303" s="20">
        <v>147.69323886910178</v>
      </c>
      <c r="J303" s="20">
        <v>3.131852278326408</v>
      </c>
      <c r="K303" s="20">
        <v>55.16413218149714</v>
      </c>
      <c r="L303" s="20">
        <v>2.8190289000562068</v>
      </c>
      <c r="M303" s="20">
        <v>0.7617302147219869</v>
      </c>
      <c r="N303" s="20">
        <v>4.4762828412227496</v>
      </c>
      <c r="O303" s="20">
        <v>1.9732953118912324</v>
      </c>
      <c r="P303" s="20">
        <v>0.01182950761858715</v>
      </c>
      <c r="Q303" s="20">
        <v>0.014069861472465884</v>
      </c>
    </row>
    <row r="304" spans="1:17" ht="12.75">
      <c r="A304" s="8" t="s">
        <v>217</v>
      </c>
      <c r="B304" s="13">
        <v>153</v>
      </c>
      <c r="C304" s="8" t="s">
        <v>146</v>
      </c>
      <c r="D304" s="14" t="s">
        <v>133</v>
      </c>
      <c r="E304" s="13" t="s">
        <v>127</v>
      </c>
      <c r="F304" s="20">
        <v>185.05543017241015</v>
      </c>
      <c r="G304" s="20">
        <v>0.10341190943090202</v>
      </c>
      <c r="H304" s="20">
        <v>7.066561282575971</v>
      </c>
      <c r="I304" s="20">
        <v>249.5883840505812</v>
      </c>
      <c r="J304" s="20">
        <v>5.021276160338621</v>
      </c>
      <c r="K304" s="20">
        <v>68.66878176508776</v>
      </c>
      <c r="L304" s="20">
        <v>2.0809899589898153</v>
      </c>
      <c r="M304" s="20">
        <v>0.8169418827897114</v>
      </c>
      <c r="N304" s="20">
        <v>2.895253666846578</v>
      </c>
      <c r="O304" s="20">
        <v>2.6804083854207357</v>
      </c>
      <c r="P304" s="20">
        <v>0.011217617908395781</v>
      </c>
      <c r="Q304" s="20">
        <v>0.08523164059580678</v>
      </c>
    </row>
    <row r="305" spans="1:17" ht="12.75">
      <c r="A305" s="8" t="s">
        <v>218</v>
      </c>
      <c r="B305" s="13">
        <v>154</v>
      </c>
      <c r="C305" s="8" t="s">
        <v>146</v>
      </c>
      <c r="D305" s="14" t="s">
        <v>133</v>
      </c>
      <c r="E305" s="13" t="s">
        <v>134</v>
      </c>
      <c r="F305" s="20">
        <v>154.97714760998682</v>
      </c>
      <c r="G305" s="20">
        <v>0.12538526816367881</v>
      </c>
      <c r="H305" s="20">
        <v>200.56346378851688</v>
      </c>
      <c r="I305" s="20">
        <v>204.99010175131713</v>
      </c>
      <c r="J305" s="20">
        <v>6.670693840211264</v>
      </c>
      <c r="K305" s="20">
        <v>268.53893428076714</v>
      </c>
      <c r="L305" s="20">
        <v>1.74510409128207</v>
      </c>
      <c r="M305" s="20">
        <v>1.410053748764514</v>
      </c>
      <c r="N305" s="20">
        <v>6.004856225490202</v>
      </c>
      <c r="O305" s="20">
        <v>1.9078661570152562</v>
      </c>
      <c r="P305" s="20">
        <v>0.04374803033343115</v>
      </c>
      <c r="Q305" s="20">
        <v>0.24773250919862766</v>
      </c>
    </row>
    <row r="306" spans="1:17" ht="12.75">
      <c r="A306" s="8" t="s">
        <v>219</v>
      </c>
      <c r="B306" s="13">
        <v>159</v>
      </c>
      <c r="C306" s="8" t="s">
        <v>146</v>
      </c>
      <c r="D306" s="14" t="s">
        <v>135</v>
      </c>
      <c r="E306" s="13" t="s">
        <v>115</v>
      </c>
      <c r="F306" s="20">
        <v>280.63685816709034</v>
      </c>
      <c r="G306" s="20">
        <v>0.1797998018119172</v>
      </c>
      <c r="H306" s="52" t="s">
        <v>191</v>
      </c>
      <c r="I306" s="20">
        <v>212.03817175427142</v>
      </c>
      <c r="J306" s="20">
        <v>4.151526054606585</v>
      </c>
      <c r="K306" s="20">
        <v>46.11594722026654</v>
      </c>
      <c r="L306" s="20">
        <v>24.70303692709369</v>
      </c>
      <c r="M306" s="20">
        <v>0.6768533053332487</v>
      </c>
      <c r="N306" s="20">
        <v>17.604382652864366</v>
      </c>
      <c r="O306" s="20">
        <v>1.5911479875703005</v>
      </c>
      <c r="P306" s="20">
        <v>0.008508276793070759</v>
      </c>
      <c r="Q306" s="52" t="s">
        <v>191</v>
      </c>
    </row>
    <row r="307" spans="1:17" ht="12.75">
      <c r="A307" s="8" t="s">
        <v>220</v>
      </c>
      <c r="B307" s="13">
        <v>160</v>
      </c>
      <c r="C307" s="8" t="s">
        <v>146</v>
      </c>
      <c r="D307" s="14" t="s">
        <v>135</v>
      </c>
      <c r="E307" s="13" t="s">
        <v>114</v>
      </c>
      <c r="F307" s="20">
        <v>457.5681472549595</v>
      </c>
      <c r="G307" s="20">
        <v>0.18474947786832835</v>
      </c>
      <c r="H307" s="52" t="s">
        <v>191</v>
      </c>
      <c r="I307" s="20">
        <v>354.99398200776994</v>
      </c>
      <c r="J307" s="20">
        <v>6.173766767070567</v>
      </c>
      <c r="K307" s="20">
        <v>89.96617300072737</v>
      </c>
      <c r="L307" s="20">
        <v>7.188916915170878</v>
      </c>
      <c r="M307" s="20">
        <v>0.808755317224547</v>
      </c>
      <c r="N307" s="20">
        <v>15.519514603149439</v>
      </c>
      <c r="O307" s="20">
        <v>1.9539076565657851</v>
      </c>
      <c r="P307" s="20">
        <v>0.011442837078026012</v>
      </c>
      <c r="Q307" s="52" t="s">
        <v>191</v>
      </c>
    </row>
    <row r="308" spans="1:17" ht="12.75">
      <c r="A308" s="8" t="s">
        <v>221</v>
      </c>
      <c r="B308" s="13">
        <v>161</v>
      </c>
      <c r="C308" s="8" t="s">
        <v>146</v>
      </c>
      <c r="D308" s="14" t="s">
        <v>135</v>
      </c>
      <c r="E308" s="13" t="s">
        <v>126</v>
      </c>
      <c r="F308" s="20">
        <v>316.1996739470742</v>
      </c>
      <c r="G308" s="20">
        <v>0.0586006680034932</v>
      </c>
      <c r="H308" s="52" t="s">
        <v>191</v>
      </c>
      <c r="I308" s="20">
        <v>318.1104119537999</v>
      </c>
      <c r="J308" s="20">
        <v>3.9840417985694248</v>
      </c>
      <c r="K308" s="20">
        <v>94.67717305552897</v>
      </c>
      <c r="L308" s="20">
        <v>3.6001730083118684</v>
      </c>
      <c r="M308" s="20">
        <v>0.8660460364128362</v>
      </c>
      <c r="N308" s="20">
        <v>5.595994925638546</v>
      </c>
      <c r="O308" s="20">
        <v>2.2990847700838244</v>
      </c>
      <c r="P308" s="20">
        <v>0.0056040047320669376</v>
      </c>
      <c r="Q308" s="52" t="s">
        <v>191</v>
      </c>
    </row>
    <row r="309" spans="1:17" ht="12.75">
      <c r="A309" s="8" t="s">
        <v>222</v>
      </c>
      <c r="B309" s="13">
        <v>162</v>
      </c>
      <c r="C309" s="8" t="s">
        <v>146</v>
      </c>
      <c r="D309" s="14" t="s">
        <v>135</v>
      </c>
      <c r="E309" s="13" t="s">
        <v>136</v>
      </c>
      <c r="F309" s="20">
        <v>308.10382346484346</v>
      </c>
      <c r="G309" s="20">
        <v>0.04365693259401933</v>
      </c>
      <c r="H309" s="52" t="s">
        <v>191</v>
      </c>
      <c r="I309" s="20">
        <v>378.4271295421224</v>
      </c>
      <c r="J309" s="20">
        <v>5.104590895669338</v>
      </c>
      <c r="K309" s="20">
        <v>100.76606674620038</v>
      </c>
      <c r="L309" s="20">
        <v>3.2571210662870245</v>
      </c>
      <c r="M309" s="20">
        <v>0.7382460284789825</v>
      </c>
      <c r="N309" s="20">
        <v>4.375463630955071</v>
      </c>
      <c r="O309" s="20">
        <v>2.8741707831055865</v>
      </c>
      <c r="P309" s="20">
        <v>0.00542567556841128</v>
      </c>
      <c r="Q309" s="52" t="s">
        <v>191</v>
      </c>
    </row>
    <row r="310" spans="1:17" ht="12.75">
      <c r="A310" s="8" t="s">
        <v>223</v>
      </c>
      <c r="B310" s="13">
        <v>163</v>
      </c>
      <c r="C310" s="8" t="s">
        <v>146</v>
      </c>
      <c r="D310" s="14" t="s">
        <v>135</v>
      </c>
      <c r="E310" s="13"/>
      <c r="F310" s="20">
        <v>272.01158879984115</v>
      </c>
      <c r="G310" s="20">
        <v>0.16687687890358377</v>
      </c>
      <c r="H310" s="20">
        <v>0.7111671151798797</v>
      </c>
      <c r="I310" s="20">
        <v>231.0217837806726</v>
      </c>
      <c r="J310" s="20">
        <v>4.305830427935493</v>
      </c>
      <c r="K310" s="20">
        <v>53.163699521368535</v>
      </c>
      <c r="L310" s="20">
        <v>21.439434057540964</v>
      </c>
      <c r="M310" s="20">
        <v>0.7571496817480877</v>
      </c>
      <c r="N310" s="20">
        <v>23.454077044304288</v>
      </c>
      <c r="O310" s="20">
        <v>2.0447288332694953</v>
      </c>
      <c r="P310" s="20">
        <v>0.008701816222861102</v>
      </c>
      <c r="Q310" s="20">
        <v>0.03553357488665076</v>
      </c>
    </row>
    <row r="311" spans="1:17" ht="12.75">
      <c r="A311" s="8" t="s">
        <v>224</v>
      </c>
      <c r="B311" s="13">
        <v>164</v>
      </c>
      <c r="C311" s="8" t="s">
        <v>146</v>
      </c>
      <c r="D311" s="14" t="s">
        <v>135</v>
      </c>
      <c r="E311" s="13" t="s">
        <v>137</v>
      </c>
      <c r="F311" s="20">
        <v>364.8467730773047</v>
      </c>
      <c r="G311" s="20">
        <v>0.06307576352284776</v>
      </c>
      <c r="H311" s="52" t="s">
        <v>191</v>
      </c>
      <c r="I311" s="20">
        <v>455.5262461890963</v>
      </c>
      <c r="J311" s="20">
        <v>7.658246492367105</v>
      </c>
      <c r="K311" s="20">
        <v>132.5472312565389</v>
      </c>
      <c r="L311" s="20">
        <v>7.219506528922428</v>
      </c>
      <c r="M311" s="20">
        <v>0.8156794061272913</v>
      </c>
      <c r="N311" s="20">
        <v>9.102958672663377</v>
      </c>
      <c r="O311" s="20">
        <v>3.145872341222183</v>
      </c>
      <c r="P311" s="20">
        <v>0.00766001238250034</v>
      </c>
      <c r="Q311" s="52" t="s">
        <v>191</v>
      </c>
    </row>
    <row r="312" spans="1:17" ht="12.75">
      <c r="A312" s="8" t="s">
        <v>225</v>
      </c>
      <c r="B312" s="13">
        <v>165</v>
      </c>
      <c r="C312" s="8" t="s">
        <v>146</v>
      </c>
      <c r="D312" s="14" t="s">
        <v>138</v>
      </c>
      <c r="E312" s="13"/>
      <c r="F312" s="20">
        <v>105.31803434216158</v>
      </c>
      <c r="G312" s="20">
        <v>0.3474957777086232</v>
      </c>
      <c r="H312" s="20">
        <v>15.10818041040503</v>
      </c>
      <c r="I312" s="20">
        <v>109.83786060646156</v>
      </c>
      <c r="J312" s="20">
        <v>5.908802936916262</v>
      </c>
      <c r="K312" s="20">
        <v>20.75483153151781</v>
      </c>
      <c r="L312" s="20">
        <v>29.206754678634887</v>
      </c>
      <c r="M312" s="20">
        <v>0.8052216330465444</v>
      </c>
      <c r="N312" s="20">
        <v>25.682595901366103</v>
      </c>
      <c r="O312" s="20">
        <v>2.0653296715779246</v>
      </c>
      <c r="P312" s="20">
        <v>0.033087594767373586</v>
      </c>
      <c r="Q312" s="20">
        <v>0.06583692311766329</v>
      </c>
    </row>
    <row r="313" spans="1:17" ht="12.75">
      <c r="A313" s="8" t="s">
        <v>226</v>
      </c>
      <c r="B313" s="13">
        <v>166</v>
      </c>
      <c r="C313" s="8" t="s">
        <v>146</v>
      </c>
      <c r="D313" s="14" t="s">
        <v>138</v>
      </c>
      <c r="E313" s="13" t="s">
        <v>115</v>
      </c>
      <c r="F313" s="20">
        <v>173.15077098320495</v>
      </c>
      <c r="G313" s="20">
        <v>0.058829531023643473</v>
      </c>
      <c r="H313" s="52" t="s">
        <v>191</v>
      </c>
      <c r="I313" s="20">
        <v>220.63220137826264</v>
      </c>
      <c r="J313" s="20">
        <v>3.7614246290891336</v>
      </c>
      <c r="K313" s="20">
        <v>33.65848551161918</v>
      </c>
      <c r="L313" s="20">
        <v>4.28769508450042</v>
      </c>
      <c r="M313" s="20">
        <v>0.6511547855468447</v>
      </c>
      <c r="N313" s="20">
        <v>12.196851213338714</v>
      </c>
      <c r="O313" s="20">
        <v>0.9906622954656964</v>
      </c>
      <c r="P313" s="20">
        <v>0.005590770307228596</v>
      </c>
      <c r="Q313" s="52" t="s">
        <v>191</v>
      </c>
    </row>
    <row r="314" spans="1:17" ht="12.75">
      <c r="A314" s="8" t="s">
        <v>227</v>
      </c>
      <c r="B314" s="13">
        <v>167</v>
      </c>
      <c r="C314" s="8" t="s">
        <v>146</v>
      </c>
      <c r="D314" s="14" t="s">
        <v>138</v>
      </c>
      <c r="E314" s="13" t="s">
        <v>114</v>
      </c>
      <c r="F314" s="20">
        <v>288.48878048466105</v>
      </c>
      <c r="G314" s="20">
        <v>0.1002434138140685</v>
      </c>
      <c r="H314" s="52" t="s">
        <v>191</v>
      </c>
      <c r="I314" s="20">
        <v>289.88337732190274</v>
      </c>
      <c r="J314" s="20">
        <v>4.236604666047912</v>
      </c>
      <c r="K314" s="20">
        <v>63.179422056831164</v>
      </c>
      <c r="L314" s="20">
        <v>4.420095159253059</v>
      </c>
      <c r="M314" s="20">
        <v>0.7042442831636999</v>
      </c>
      <c r="N314" s="20">
        <v>11.174379641131269</v>
      </c>
      <c r="O314" s="20">
        <v>1.7249726393626716</v>
      </c>
      <c r="P314" s="20">
        <v>0.007683396954076103</v>
      </c>
      <c r="Q314" s="52" t="s">
        <v>191</v>
      </c>
    </row>
    <row r="315" spans="1:17" ht="12.75">
      <c r="A315" s="8" t="s">
        <v>228</v>
      </c>
      <c r="B315" s="13">
        <v>168</v>
      </c>
      <c r="C315" s="8" t="s">
        <v>146</v>
      </c>
      <c r="D315" s="14" t="s">
        <v>138</v>
      </c>
      <c r="E315" s="13" t="s">
        <v>126</v>
      </c>
      <c r="F315" s="20">
        <v>321.24656968222234</v>
      </c>
      <c r="G315" s="20">
        <v>0.0681165976915432</v>
      </c>
      <c r="H315" s="52" t="s">
        <v>191</v>
      </c>
      <c r="I315" s="20">
        <v>312.60235358055934</v>
      </c>
      <c r="J315" s="20">
        <v>5.5639052121428785</v>
      </c>
      <c r="K315" s="20">
        <v>91.77137148046394</v>
      </c>
      <c r="L315" s="20">
        <v>2.8729847707313425</v>
      </c>
      <c r="M315" s="20">
        <v>0.7172842380797257</v>
      </c>
      <c r="N315" s="20">
        <v>6.7550739689359425</v>
      </c>
      <c r="O315" s="20">
        <v>1.6625364806288832</v>
      </c>
      <c r="P315" s="20">
        <v>0.00708614255962446</v>
      </c>
      <c r="Q315" s="52" t="s">
        <v>191</v>
      </c>
    </row>
    <row r="316" spans="1:17" ht="12.75">
      <c r="A316" s="8" t="s">
        <v>229</v>
      </c>
      <c r="B316" s="13">
        <v>169</v>
      </c>
      <c r="C316" s="8" t="s">
        <v>146</v>
      </c>
      <c r="D316" s="14" t="s">
        <v>138</v>
      </c>
      <c r="E316" s="13" t="s">
        <v>136</v>
      </c>
      <c r="F316" s="20">
        <v>294.8379438556667</v>
      </c>
      <c r="G316" s="20">
        <v>0.03256433144922968</v>
      </c>
      <c r="H316" s="52" t="s">
        <v>191</v>
      </c>
      <c r="I316" s="20">
        <v>320.8045733691815</v>
      </c>
      <c r="J316" s="20">
        <v>5.085264707753335</v>
      </c>
      <c r="K316" s="20">
        <v>102.29217770791642</v>
      </c>
      <c r="L316" s="20">
        <v>1.8893372990320247</v>
      </c>
      <c r="M316" s="20">
        <v>0.714673070817647</v>
      </c>
      <c r="N316" s="20">
        <v>1.818440340402965</v>
      </c>
      <c r="O316" s="20">
        <v>2.4484782450250866</v>
      </c>
      <c r="P316" s="20">
        <v>0.005090728949008171</v>
      </c>
      <c r="Q316" s="52" t="s">
        <v>191</v>
      </c>
    </row>
    <row r="317" spans="1:17" ht="12.75">
      <c r="A317" s="8" t="s">
        <v>230</v>
      </c>
      <c r="B317" s="13">
        <v>170</v>
      </c>
      <c r="C317" s="8" t="s">
        <v>146</v>
      </c>
      <c r="D317" s="14" t="s">
        <v>138</v>
      </c>
      <c r="E317" s="13" t="s">
        <v>137</v>
      </c>
      <c r="F317" s="20">
        <v>346.56576863423857</v>
      </c>
      <c r="G317" s="20">
        <v>0.051532681237860645</v>
      </c>
      <c r="H317" s="52" t="s">
        <v>191</v>
      </c>
      <c r="I317" s="20">
        <v>448.5599548482545</v>
      </c>
      <c r="J317" s="20">
        <v>7.595223570070061</v>
      </c>
      <c r="K317" s="20">
        <v>117.37276356499905</v>
      </c>
      <c r="L317" s="20">
        <v>4.913618520786195</v>
      </c>
      <c r="M317" s="20">
        <v>0.8045222774259352</v>
      </c>
      <c r="N317" s="20">
        <v>7.965757619454001</v>
      </c>
      <c r="O317" s="20">
        <v>2.5832889130616787</v>
      </c>
      <c r="P317" s="20">
        <v>0.008038561674455595</v>
      </c>
      <c r="Q317" s="52" t="s">
        <v>191</v>
      </c>
    </row>
  </sheetData>
  <mergeCells count="1">
    <mergeCell ref="F2:Q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328"/>
  <sheetViews>
    <sheetView workbookViewId="0" topLeftCell="A1">
      <pane xSplit="5" ySplit="2" topLeftCell="R297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330" sqref="A330:IV333"/>
    </sheetView>
  </sheetViews>
  <sheetFormatPr defaultColWidth="9.140625" defaultRowHeight="12.75"/>
  <cols>
    <col min="1" max="1" width="8.28125" style="8" customWidth="1"/>
    <col min="2" max="2" width="7.140625" style="2" customWidth="1"/>
    <col min="3" max="3" width="9.8515625" style="2" customWidth="1"/>
    <col min="4" max="4" width="18.7109375" style="2" customWidth="1"/>
    <col min="5" max="5" width="11.00390625" style="8" customWidth="1"/>
    <col min="6" max="6" width="9.140625" style="29" customWidth="1"/>
    <col min="7" max="7" width="7.140625" style="2" bestFit="1" customWidth="1"/>
    <col min="8" max="8" width="8.28125" style="2" customWidth="1"/>
    <col min="9" max="9" width="7.7109375" style="2" customWidth="1"/>
    <col min="10" max="10" width="8.8515625" style="2" customWidth="1"/>
    <col min="11" max="11" width="8.28125" style="2" customWidth="1"/>
    <col min="12" max="12" width="7.7109375" style="2" customWidth="1"/>
    <col min="13" max="13" width="9.140625" style="2" customWidth="1"/>
    <col min="14" max="14" width="7.7109375" style="2" customWidth="1"/>
    <col min="15" max="15" width="8.8515625" style="2" customWidth="1"/>
    <col min="16" max="16" width="7.7109375" style="2" customWidth="1"/>
    <col min="17" max="17" width="8.8515625" style="2" customWidth="1"/>
    <col min="18" max="18" width="7.7109375" style="2" customWidth="1"/>
    <col min="19" max="19" width="9.140625" style="2" bestFit="1" customWidth="1"/>
    <col min="20" max="20" width="8.28125" style="29" customWidth="1"/>
    <col min="21" max="33" width="8.28125" style="2" customWidth="1"/>
    <col min="34" max="34" width="8.28125" style="29" customWidth="1"/>
    <col min="35" max="38" width="8.28125" style="2" customWidth="1"/>
    <col min="39" max="39" width="9.421875" style="2" customWidth="1"/>
    <col min="40" max="51" width="8.28125" style="2" customWidth="1"/>
    <col min="52" max="52" width="8.28125" style="29" customWidth="1"/>
    <col min="53" max="65" width="8.28125" style="2" customWidth="1"/>
    <col min="66" max="66" width="8.28125" style="29" customWidth="1"/>
    <col min="67" max="67" width="8.28125" style="11" customWidth="1"/>
    <col min="68" max="68" width="9.421875" style="42" customWidth="1"/>
    <col min="69" max="16384" width="8.28125" style="2" customWidth="1"/>
  </cols>
  <sheetData>
    <row r="1" spans="1:68" s="5" customFormat="1" ht="38.25">
      <c r="A1" s="5" t="s">
        <v>0</v>
      </c>
      <c r="B1" s="5" t="s">
        <v>143</v>
      </c>
      <c r="C1" s="43" t="s">
        <v>191</v>
      </c>
      <c r="D1" s="5" t="s">
        <v>1</v>
      </c>
      <c r="E1" s="5" t="s">
        <v>2</v>
      </c>
      <c r="F1" s="26" t="s">
        <v>3</v>
      </c>
      <c r="G1" s="4" t="s">
        <v>4</v>
      </c>
      <c r="H1" s="4" t="s">
        <v>5</v>
      </c>
      <c r="I1" s="6" t="s">
        <v>6</v>
      </c>
      <c r="J1" s="4" t="s">
        <v>7</v>
      </c>
      <c r="K1" s="4" t="s">
        <v>8</v>
      </c>
      <c r="L1" s="7" t="s">
        <v>9</v>
      </c>
      <c r="M1" s="4" t="s">
        <v>10</v>
      </c>
      <c r="N1" s="7" t="s">
        <v>11</v>
      </c>
      <c r="O1" s="7" t="s">
        <v>12</v>
      </c>
      <c r="P1" s="5" t="s">
        <v>13</v>
      </c>
      <c r="Q1" s="5" t="s">
        <v>14</v>
      </c>
      <c r="R1" s="7" t="s">
        <v>15</v>
      </c>
      <c r="S1" s="7" t="s">
        <v>16</v>
      </c>
      <c r="T1" s="26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  <c r="AA1" s="5" t="s">
        <v>10</v>
      </c>
      <c r="AB1" s="7" t="s">
        <v>11</v>
      </c>
      <c r="AC1" s="7" t="s">
        <v>12</v>
      </c>
      <c r="AD1" s="7" t="s">
        <v>13</v>
      </c>
      <c r="AE1" s="7" t="s">
        <v>14</v>
      </c>
      <c r="AF1" s="7" t="s">
        <v>15</v>
      </c>
      <c r="AG1" s="7" t="s">
        <v>16</v>
      </c>
      <c r="AH1" s="30" t="s">
        <v>17</v>
      </c>
      <c r="AI1" s="5" t="s">
        <v>18</v>
      </c>
      <c r="AJ1" s="5" t="s">
        <v>29</v>
      </c>
      <c r="AK1" s="5" t="s">
        <v>28</v>
      </c>
      <c r="AL1" s="5" t="s">
        <v>19</v>
      </c>
      <c r="AM1" s="5" t="s">
        <v>30</v>
      </c>
      <c r="AN1" s="5" t="s">
        <v>31</v>
      </c>
      <c r="AO1" s="5" t="s">
        <v>20</v>
      </c>
      <c r="AP1" s="5" t="s">
        <v>21</v>
      </c>
      <c r="AQ1" s="5" t="s">
        <v>22</v>
      </c>
      <c r="AR1" s="5" t="s">
        <v>23</v>
      </c>
      <c r="AS1" s="5" t="s">
        <v>32</v>
      </c>
      <c r="AT1" s="5" t="s">
        <v>33</v>
      </c>
      <c r="AU1" s="5" t="s">
        <v>37</v>
      </c>
      <c r="AV1" s="5" t="s">
        <v>34</v>
      </c>
      <c r="AW1" s="5" t="s">
        <v>35</v>
      </c>
      <c r="AX1" s="5" t="s">
        <v>36</v>
      </c>
      <c r="AZ1" s="26" t="s">
        <v>3</v>
      </c>
      <c r="BA1" s="4" t="s">
        <v>4</v>
      </c>
      <c r="BB1" s="4" t="s">
        <v>5</v>
      </c>
      <c r="BC1" s="6" t="s">
        <v>6</v>
      </c>
      <c r="BD1" s="4" t="s">
        <v>7</v>
      </c>
      <c r="BE1" s="4" t="s">
        <v>8</v>
      </c>
      <c r="BF1" s="7" t="s">
        <v>9</v>
      </c>
      <c r="BG1" s="4" t="s">
        <v>10</v>
      </c>
      <c r="BH1" s="7" t="s">
        <v>11</v>
      </c>
      <c r="BI1" s="7" t="s">
        <v>12</v>
      </c>
      <c r="BJ1" s="5" t="s">
        <v>13</v>
      </c>
      <c r="BK1" s="5" t="s">
        <v>14</v>
      </c>
      <c r="BL1" s="7" t="s">
        <v>15</v>
      </c>
      <c r="BM1" s="7" t="s">
        <v>16</v>
      </c>
      <c r="BN1" s="39" t="s">
        <v>196</v>
      </c>
      <c r="BO1" s="44" t="s">
        <v>195</v>
      </c>
      <c r="BP1" s="41" t="s">
        <v>147</v>
      </c>
    </row>
    <row r="2" spans="1:68" s="5" customFormat="1" ht="25.5">
      <c r="A2" s="32" t="s">
        <v>24</v>
      </c>
      <c r="B2" s="32" t="s">
        <v>144</v>
      </c>
      <c r="C2" s="5" t="s">
        <v>185</v>
      </c>
      <c r="D2" s="5" t="s">
        <v>25</v>
      </c>
      <c r="E2" s="5" t="s">
        <v>142</v>
      </c>
      <c r="F2" s="45" t="s">
        <v>192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  <c r="T2" s="45" t="s">
        <v>193</v>
      </c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7"/>
      <c r="AH2" s="30" t="s">
        <v>26</v>
      </c>
      <c r="AI2" s="5" t="s">
        <v>26</v>
      </c>
      <c r="AJ2" s="5" t="s">
        <v>26</v>
      </c>
      <c r="AK2" s="5" t="s">
        <v>26</v>
      </c>
      <c r="AL2" s="5" t="s">
        <v>26</v>
      </c>
      <c r="AM2" s="5" t="s">
        <v>26</v>
      </c>
      <c r="AN2" s="5" t="s">
        <v>26</v>
      </c>
      <c r="AO2" s="5" t="s">
        <v>26</v>
      </c>
      <c r="AP2" s="5" t="s">
        <v>26</v>
      </c>
      <c r="AQ2" s="5" t="s">
        <v>26</v>
      </c>
      <c r="AR2" s="5" t="s">
        <v>26</v>
      </c>
      <c r="AS2" s="5" t="s">
        <v>26</v>
      </c>
      <c r="AT2" s="5" t="s">
        <v>26</v>
      </c>
      <c r="AU2" s="5" t="s">
        <v>26</v>
      </c>
      <c r="AV2" s="5" t="s">
        <v>26</v>
      </c>
      <c r="AW2" s="5" t="s">
        <v>26</v>
      </c>
      <c r="AX2" s="5" t="s">
        <v>26</v>
      </c>
      <c r="AZ2" s="45" t="s">
        <v>194</v>
      </c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7"/>
      <c r="BN2" s="39" t="s">
        <v>38</v>
      </c>
      <c r="BO2" s="19" t="s">
        <v>38</v>
      </c>
      <c r="BP2" s="41" t="s">
        <v>148</v>
      </c>
    </row>
    <row r="3" spans="1:68" ht="12.75">
      <c r="A3" s="8" t="s">
        <v>39</v>
      </c>
      <c r="B3" s="13">
        <v>4</v>
      </c>
      <c r="C3" s="8" t="s">
        <v>27</v>
      </c>
      <c r="D3" s="14" t="s">
        <v>40</v>
      </c>
      <c r="E3" s="13" t="s">
        <v>41</v>
      </c>
      <c r="F3" s="27">
        <f aca="true" t="shared" si="0" ref="F3:F38">AZ3*$BO3/($BN3*1000)</f>
        <v>0.018242161778213938</v>
      </c>
      <c r="G3" s="20">
        <f aca="true" t="shared" si="1" ref="G3:G38">BA3*$BO3/($BN3*1000)</f>
        <v>0.0010090015997213466</v>
      </c>
      <c r="H3" s="21">
        <f aca="true" t="shared" si="2" ref="H3:H38">BB3*$BO3/($BN3*1000)</f>
        <v>0.0001971677251963125</v>
      </c>
      <c r="I3" s="20">
        <f aca="true" t="shared" si="3" ref="I3:I38">BC3*$BO3/($BN3*1000)</f>
        <v>0.041056042104023555</v>
      </c>
      <c r="J3" s="20">
        <f aca="true" t="shared" si="4" ref="J3:J38">BD3*$BO3/($BN3*1000)</f>
        <v>0.007481948234799451</v>
      </c>
      <c r="K3" s="20">
        <f aca="true" t="shared" si="5" ref="K3:K38">BE3*$BO3/($BN3*1000)</f>
        <v>0.0033652849709154232</v>
      </c>
      <c r="L3" s="20">
        <f aca="true" t="shared" si="6" ref="L3:L38">BF3*$BO3/($BN3*1000)</f>
        <v>0.0046581290520117755</v>
      </c>
      <c r="M3" s="20">
        <f aca="true" t="shared" si="7" ref="M3:M38">BG3*$BO3/($BN3*1000)</f>
        <v>0.013066512558881572</v>
      </c>
      <c r="N3" s="20">
        <f aca="true" t="shared" si="8" ref="N3:N38">BH3*$BO3/($BN3*1000)</f>
        <v>0.0033981433248282634</v>
      </c>
      <c r="O3" s="21">
        <f aca="true" t="shared" si="9" ref="O3:O38">BI3*$BO3/($BN3*1000)</f>
        <v>0.0011247603186735427</v>
      </c>
      <c r="P3" s="20">
        <f aca="true" t="shared" si="10" ref="P3:P38">BJ3*$BO3/($BN3*1000)</f>
        <v>0.013496162527316351</v>
      </c>
      <c r="Q3" s="21">
        <f aca="true" t="shared" si="11" ref="Q3:Q38">BK3*$BO3/($BN3*1000)</f>
        <v>-3.750859193246921E-05</v>
      </c>
      <c r="R3" s="21">
        <f aca="true" t="shared" si="12" ref="R3:R38">BL3*$BO3/($BN3*1000)</f>
        <v>-0.0007489566235107439</v>
      </c>
      <c r="S3" s="21">
        <f aca="true" t="shared" si="13" ref="S3:S38">BM3*$BO3/($BN3*1000)</f>
        <v>-0.0005501737107544299</v>
      </c>
      <c r="T3" s="27">
        <f aca="true" t="shared" si="14" ref="T3:T38">F3/26.98154*1000</f>
        <v>0.6760978720345073</v>
      </c>
      <c r="U3" s="20">
        <f aca="true" t="shared" si="15" ref="U3:U38">G3/137.33*1000</f>
        <v>0.007347277359071918</v>
      </c>
      <c r="V3" s="21">
        <f aca="true" t="shared" si="16" ref="V3:V38">H3/40.08*1000</f>
        <v>0.004919354421065681</v>
      </c>
      <c r="W3" s="20">
        <f aca="true" t="shared" si="17" ref="W3:W38">I3/55.847*1000</f>
        <v>0.7351521496951233</v>
      </c>
      <c r="X3" s="20">
        <f aca="true" t="shared" si="18" ref="X3:X38">J3/39.0983*1000</f>
        <v>0.19136249491152943</v>
      </c>
      <c r="Y3" s="20">
        <f aca="true" t="shared" si="19" ref="Y3:Y38">K3/24.305*1000</f>
        <v>0.13846060361717438</v>
      </c>
      <c r="Z3" s="20">
        <f aca="true" t="shared" si="20" ref="Z3:Z38">L3/54.938*1000</f>
        <v>0.0847888356331096</v>
      </c>
      <c r="AA3" s="20">
        <f aca="true" t="shared" si="21" ref="AA3:AA38">M3/22.98977*1000</f>
        <v>0.5683620392410003</v>
      </c>
      <c r="AB3" s="20">
        <f aca="true" t="shared" si="22" ref="AB3:AB38">N3/30.97376*1000</f>
        <v>0.10971039114490018</v>
      </c>
      <c r="AC3" s="21"/>
      <c r="AD3" s="20">
        <f aca="true" t="shared" si="23" ref="AD3:AD38">P3/28.0855*1000</f>
        <v>0.48053844607773943</v>
      </c>
      <c r="AE3" s="21">
        <f aca="true" t="shared" si="24" ref="AE3:AE38">Q3/87.62*1000</f>
        <v>-0.00042808253746255654</v>
      </c>
      <c r="AF3" s="21">
        <f aca="true" t="shared" si="25" ref="AF3:AF38">R3/47.88*1000</f>
        <v>-0.01564236891208738</v>
      </c>
      <c r="AG3" s="21"/>
      <c r="AH3" s="31">
        <f aca="true" t="shared" si="26" ref="AH3:AH38">T3/AD3</f>
        <v>1.4069589593776877</v>
      </c>
      <c r="AI3" s="1">
        <f aca="true" t="shared" si="27" ref="AI3:AI38">AA3/V3</f>
        <v>115.5358997528533</v>
      </c>
      <c r="AJ3" s="1">
        <f aca="true" t="shared" si="28" ref="AJ3:AJ38">V3/AA3</f>
        <v>0.008655318408729523</v>
      </c>
      <c r="AK3" s="1">
        <f aca="true" t="shared" si="29" ref="AK3:AK38">X3/AA3</f>
        <v>0.33669119627883304</v>
      </c>
      <c r="AL3" s="3">
        <f aca="true" t="shared" si="30" ref="AL3:AL38">X3/U3</f>
        <v>26.045361507313732</v>
      </c>
      <c r="AM3" s="3">
        <f aca="true" t="shared" si="31" ref="AM3:AM38">V3/AE3</f>
        <v>-11.49160264799628</v>
      </c>
      <c r="AN3" s="3">
        <f aca="true" t="shared" si="32" ref="AN3:AN38">V3/AB3</f>
        <v>0.04483945750014177</v>
      </c>
      <c r="AO3" s="3">
        <f aca="true" t="shared" si="33" ref="AO3:AO38">V3/AD3</f>
        <v>0.01023717136728296</v>
      </c>
      <c r="AP3" s="3">
        <f aca="true" t="shared" si="34" ref="AP3:AP38">U3/AE3</f>
        <v>-17.163226051271874</v>
      </c>
      <c r="AQ3" s="3">
        <f aca="true" t="shared" si="35" ref="AQ3:AQ38">T3/W3</f>
        <v>0.919670672683054</v>
      </c>
      <c r="AR3" s="9">
        <f aca="true" t="shared" si="36" ref="AR3:AR38">T3/AF3</f>
        <v>-43.22221754481598</v>
      </c>
      <c r="AS3" s="10">
        <f aca="true" t="shared" si="37" ref="AS3:AS38">X3/Y3</f>
        <v>1.382071794520136</v>
      </c>
      <c r="AT3" s="3">
        <f aca="true" t="shared" si="38" ref="AT3:AT38">W3/Y3</f>
        <v>5.30946803993231</v>
      </c>
      <c r="AU3" s="3">
        <f aca="true" t="shared" si="39" ref="AU3:AU38">W3/AB3</f>
        <v>6.700843393440918</v>
      </c>
      <c r="AV3" s="9">
        <f aca="true" t="shared" si="40" ref="AV3:AV38">X3/AE3</f>
        <v>-447.0224271371207</v>
      </c>
      <c r="AW3" s="3">
        <f aca="true" t="shared" si="41" ref="AW3:AW38">Y3/X3</f>
        <v>0.7235514131501442</v>
      </c>
      <c r="AX3" s="3">
        <f aca="true" t="shared" si="42" ref="AX3:AX38">1000*AE3/X3</f>
        <v>-2.237024228078064</v>
      </c>
      <c r="AZ3" s="27">
        <v>1.08933</v>
      </c>
      <c r="BA3" s="20">
        <v>0.060252492330000004</v>
      </c>
      <c r="BB3" s="21">
        <v>0.011773863246</v>
      </c>
      <c r="BC3" s="20">
        <v>2.45166</v>
      </c>
      <c r="BD3" s="20">
        <v>0.4467842556</v>
      </c>
      <c r="BE3" s="20">
        <v>0.20095786464</v>
      </c>
      <c r="BF3" s="20">
        <v>0.27815999999999996</v>
      </c>
      <c r="BG3" s="20">
        <v>0.7802663028</v>
      </c>
      <c r="BH3" s="20">
        <v>0.20292000000000002</v>
      </c>
      <c r="BI3" s="21">
        <v>0.06716501985</v>
      </c>
      <c r="BJ3" s="20">
        <v>0.8059228344</v>
      </c>
      <c r="BK3" s="21">
        <v>-0.0022398241473</v>
      </c>
      <c r="BL3" s="21">
        <v>-0.044723916419999996</v>
      </c>
      <c r="BM3" s="21">
        <v>-0.03285360231</v>
      </c>
      <c r="BN3" s="28">
        <v>0.5095</v>
      </c>
      <c r="BO3" s="17">
        <v>8.5322</v>
      </c>
      <c r="BP3" s="42">
        <v>38897</v>
      </c>
    </row>
    <row r="4" spans="1:68" ht="12.75">
      <c r="A4" s="8" t="s">
        <v>42</v>
      </c>
      <c r="B4" s="13">
        <v>5</v>
      </c>
      <c r="C4" s="8" t="s">
        <v>27</v>
      </c>
      <c r="D4" s="14" t="s">
        <v>40</v>
      </c>
      <c r="E4" s="13" t="s">
        <v>43</v>
      </c>
      <c r="F4" s="27">
        <f t="shared" si="0"/>
        <v>0.010579850183976261</v>
      </c>
      <c r="G4" s="20">
        <f t="shared" si="1"/>
        <v>0.0006619702545874422</v>
      </c>
      <c r="H4" s="21">
        <f t="shared" si="2"/>
        <v>-0.001907032964817329</v>
      </c>
      <c r="I4" s="20">
        <f t="shared" si="3"/>
        <v>0.013195247596439169</v>
      </c>
      <c r="J4" s="20">
        <f t="shared" si="4"/>
        <v>0.005498693387787775</v>
      </c>
      <c r="K4" s="20">
        <f t="shared" si="5"/>
        <v>0.0003946133638663501</v>
      </c>
      <c r="L4" s="20">
        <f t="shared" si="6"/>
        <v>0.0001645135430267062</v>
      </c>
      <c r="M4" s="20">
        <f t="shared" si="7"/>
        <v>0.00910291764171086</v>
      </c>
      <c r="N4" s="21">
        <f t="shared" si="8"/>
        <v>0.0014832498991097921</v>
      </c>
      <c r="O4" s="21">
        <f t="shared" si="9"/>
        <v>0.001001637151543644</v>
      </c>
      <c r="P4" s="21">
        <f t="shared" si="10"/>
        <v>-0.0013823768838672284</v>
      </c>
      <c r="Q4" s="21">
        <f t="shared" si="11"/>
        <v>-4.035183613246409E-05</v>
      </c>
      <c r="R4" s="21">
        <f t="shared" si="12"/>
        <v>-0.0010840792851437866</v>
      </c>
      <c r="S4" s="21">
        <f t="shared" si="13"/>
        <v>-0.0006080989152171157</v>
      </c>
      <c r="T4" s="27">
        <f t="shared" si="14"/>
        <v>0.3921143931731199</v>
      </c>
      <c r="U4" s="20">
        <f t="shared" si="15"/>
        <v>0.00482028875400453</v>
      </c>
      <c r="V4" s="21">
        <f t="shared" si="16"/>
        <v>-0.04758066279484354</v>
      </c>
      <c r="W4" s="20">
        <f t="shared" si="17"/>
        <v>0.2362749583046389</v>
      </c>
      <c r="X4" s="20">
        <f t="shared" si="18"/>
        <v>0.14063765912553164</v>
      </c>
      <c r="Y4" s="20">
        <f t="shared" si="19"/>
        <v>0.016235892362326688</v>
      </c>
      <c r="Z4" s="20">
        <f t="shared" si="20"/>
        <v>0.0029945309808639955</v>
      </c>
      <c r="AA4" s="20">
        <f t="shared" si="21"/>
        <v>0.39595514186139574</v>
      </c>
      <c r="AB4" s="21">
        <f t="shared" si="22"/>
        <v>0.047887305225771504</v>
      </c>
      <c r="AC4" s="21"/>
      <c r="AD4" s="21">
        <f t="shared" si="23"/>
        <v>-0.04922030527735765</v>
      </c>
      <c r="AE4" s="21">
        <f t="shared" si="24"/>
        <v>-0.0004605322544220964</v>
      </c>
      <c r="AF4" s="21">
        <f t="shared" si="25"/>
        <v>-0.022641589079861874</v>
      </c>
      <c r="AG4" s="21"/>
      <c r="AH4" s="31">
        <f t="shared" si="26"/>
        <v>-7.9665168869543885</v>
      </c>
      <c r="AI4" s="1">
        <f t="shared" si="27"/>
        <v>-8.321765999113122</v>
      </c>
      <c r="AJ4" s="1">
        <f t="shared" si="28"/>
        <v>-0.1201668011461237</v>
      </c>
      <c r="AK4" s="1">
        <f t="shared" si="29"/>
        <v>0.3551858386391707</v>
      </c>
      <c r="AL4" s="3">
        <f t="shared" si="30"/>
        <v>29.17618970620686</v>
      </c>
      <c r="AM4" s="3">
        <f t="shared" si="31"/>
        <v>103.31667833895939</v>
      </c>
      <c r="AN4" s="3">
        <f t="shared" si="32"/>
        <v>-0.993596582027695</v>
      </c>
      <c r="AO4" s="3">
        <f t="shared" si="33"/>
        <v>0.9666876815721747</v>
      </c>
      <c r="AP4" s="3">
        <f t="shared" si="34"/>
        <v>-10.46677775056889</v>
      </c>
      <c r="AQ4" s="3">
        <f t="shared" si="35"/>
        <v>1.6595681403847753</v>
      </c>
      <c r="AR4" s="9">
        <f t="shared" si="36"/>
        <v>-17.318324777914043</v>
      </c>
      <c r="AS4" s="10">
        <f t="shared" si="37"/>
        <v>8.662145325123204</v>
      </c>
      <c r="AT4" s="3">
        <f t="shared" si="38"/>
        <v>14.552631480415867</v>
      </c>
      <c r="AU4" s="3">
        <f t="shared" si="39"/>
        <v>4.933978999041334</v>
      </c>
      <c r="AV4" s="9">
        <f t="shared" si="40"/>
        <v>-305.380693263303</v>
      </c>
      <c r="AW4" s="3">
        <f t="shared" si="41"/>
        <v>0.11544484218010702</v>
      </c>
      <c r="AX4" s="3">
        <f t="shared" si="42"/>
        <v>-3.274601250373702</v>
      </c>
      <c r="AZ4" s="27">
        <v>0.60387</v>
      </c>
      <c r="BA4" s="20">
        <v>0.03778351968</v>
      </c>
      <c r="BB4" s="21">
        <v>-0.10884842189999999</v>
      </c>
      <c r="BC4" s="20">
        <v>0.75315</v>
      </c>
      <c r="BD4" s="20">
        <v>0.31385094480000003</v>
      </c>
      <c r="BE4" s="20">
        <v>0.0225234921</v>
      </c>
      <c r="BF4" s="20">
        <v>0.009389999999999999</v>
      </c>
      <c r="BG4" s="20">
        <v>0.5195705781</v>
      </c>
      <c r="BH4" s="21">
        <v>0.08466</v>
      </c>
      <c r="BI4" s="21">
        <v>0.05717081208000001</v>
      </c>
      <c r="BJ4" s="21">
        <v>-0.07890243380999999</v>
      </c>
      <c r="BK4" s="21">
        <v>-0.0023031765914999997</v>
      </c>
      <c r="BL4" s="21">
        <v>-0.06187639206000001</v>
      </c>
      <c r="BM4" s="21">
        <v>-0.03470868543</v>
      </c>
      <c r="BN4" s="28">
        <v>0.5055</v>
      </c>
      <c r="BO4" s="17">
        <v>8.856399999999999</v>
      </c>
      <c r="BP4" s="42">
        <v>38897</v>
      </c>
    </row>
    <row r="5" spans="1:68" ht="12.75">
      <c r="A5" s="8" t="s">
        <v>44</v>
      </c>
      <c r="B5" s="13">
        <v>6</v>
      </c>
      <c r="C5" s="8" t="s">
        <v>27</v>
      </c>
      <c r="D5" s="14" t="s">
        <v>40</v>
      </c>
      <c r="E5" s="13" t="s">
        <v>45</v>
      </c>
      <c r="F5" s="27">
        <f t="shared" si="0"/>
        <v>0.2400553133156028</v>
      </c>
      <c r="G5" s="20">
        <f t="shared" si="1"/>
        <v>0.0034835049920292553</v>
      </c>
      <c r="H5" s="20">
        <f t="shared" si="2"/>
        <v>0.0021098650318449466</v>
      </c>
      <c r="I5" s="20">
        <f t="shared" si="3"/>
        <v>0.05068294819148936</v>
      </c>
      <c r="J5" s="20">
        <f t="shared" si="4"/>
        <v>0.01215933286864805</v>
      </c>
      <c r="K5" s="20">
        <f t="shared" si="5"/>
        <v>0.00016993122241662942</v>
      </c>
      <c r="L5" s="20">
        <f t="shared" si="6"/>
        <v>0.0002050370744680851</v>
      </c>
      <c r="M5" s="20">
        <f t="shared" si="7"/>
        <v>0.013269292598878187</v>
      </c>
      <c r="N5" s="21">
        <f t="shared" si="8"/>
        <v>0.0013853856382978723</v>
      </c>
      <c r="O5" s="21">
        <f t="shared" si="9"/>
        <v>0.0013872866152125885</v>
      </c>
      <c r="P5" s="21">
        <f t="shared" si="10"/>
        <v>-0.00168007427461578</v>
      </c>
      <c r="Q5" s="22">
        <f t="shared" si="11"/>
        <v>7.652321450054786E-05</v>
      </c>
      <c r="R5" s="21">
        <f t="shared" si="12"/>
        <v>-0.0012705265654491666</v>
      </c>
      <c r="S5" s="21">
        <f t="shared" si="13"/>
        <v>-0.0006841114351047516</v>
      </c>
      <c r="T5" s="27">
        <f t="shared" si="14"/>
        <v>8.897020456045237</v>
      </c>
      <c r="U5" s="20">
        <f t="shared" si="15"/>
        <v>0.025365943290098704</v>
      </c>
      <c r="V5" s="20">
        <f t="shared" si="16"/>
        <v>0.05264134310990386</v>
      </c>
      <c r="W5" s="20">
        <f t="shared" si="17"/>
        <v>0.9075321537681408</v>
      </c>
      <c r="X5" s="20">
        <f t="shared" si="18"/>
        <v>0.31099390174631764</v>
      </c>
      <c r="Y5" s="20">
        <f t="shared" si="19"/>
        <v>0.0069916158163599845</v>
      </c>
      <c r="Z5" s="20">
        <f t="shared" si="20"/>
        <v>0.003732153963888112</v>
      </c>
      <c r="AA5" s="20">
        <f t="shared" si="21"/>
        <v>0.577182485900389</v>
      </c>
      <c r="AB5" s="21">
        <f t="shared" si="22"/>
        <v>0.044727719149947325</v>
      </c>
      <c r="AC5" s="21"/>
      <c r="AD5" s="21">
        <f t="shared" si="23"/>
        <v>-0.059819988058456494</v>
      </c>
      <c r="AE5" s="22">
        <f t="shared" si="24"/>
        <v>0.0008733532812205872</v>
      </c>
      <c r="AF5" s="21">
        <f t="shared" si="25"/>
        <v>-0.026535642553240736</v>
      </c>
      <c r="AG5" s="21"/>
      <c r="AH5" s="31">
        <f t="shared" si="26"/>
        <v>-148.72989354914296</v>
      </c>
      <c r="AI5" s="1">
        <f t="shared" si="27"/>
        <v>10.964433120472544</v>
      </c>
      <c r="AJ5" s="1">
        <f t="shared" si="28"/>
        <v>0.09120398556062351</v>
      </c>
      <c r="AK5" s="1">
        <f t="shared" si="29"/>
        <v>0.5388138229128273</v>
      </c>
      <c r="AL5" s="3">
        <f t="shared" si="30"/>
        <v>12.26029318876978</v>
      </c>
      <c r="AM5" s="3">
        <f t="shared" si="31"/>
        <v>60.27497032624988</v>
      </c>
      <c r="AN5" s="3">
        <f t="shared" si="32"/>
        <v>1.1769288510649631</v>
      </c>
      <c r="AO5" s="3">
        <f t="shared" si="33"/>
        <v>-0.8799958812840681</v>
      </c>
      <c r="AP5" s="3">
        <f t="shared" si="34"/>
        <v>29.044309829176562</v>
      </c>
      <c r="AQ5" s="3">
        <f t="shared" si="35"/>
        <v>9.80353194000251</v>
      </c>
      <c r="AR5" s="9">
        <f t="shared" si="36"/>
        <v>-335.2856610950491</v>
      </c>
      <c r="AS5" s="10">
        <f t="shared" si="37"/>
        <v>44.4809769178978</v>
      </c>
      <c r="AT5" s="3">
        <f t="shared" si="38"/>
        <v>129.80292075611007</v>
      </c>
      <c r="AU5" s="3">
        <f t="shared" si="39"/>
        <v>20.290150515515602</v>
      </c>
      <c r="AV5" s="9">
        <f t="shared" si="40"/>
        <v>356.0917539711726</v>
      </c>
      <c r="AW5" s="3">
        <f t="shared" si="41"/>
        <v>0.02248152062500296</v>
      </c>
      <c r="AX5" s="3">
        <f t="shared" si="42"/>
        <v>2.808264973417371</v>
      </c>
      <c r="AZ5" s="27">
        <v>11.69619</v>
      </c>
      <c r="BA5" s="20">
        <v>0.16972645050000001</v>
      </c>
      <c r="BB5" s="20">
        <v>0.10279873395</v>
      </c>
      <c r="BC5" s="20">
        <v>2.46942</v>
      </c>
      <c r="BD5" s="20">
        <v>0.5924379075</v>
      </c>
      <c r="BE5" s="20">
        <v>0.008279541231</v>
      </c>
      <c r="BF5" s="20">
        <v>0.00999</v>
      </c>
      <c r="BG5" s="20">
        <v>0.6465183596999999</v>
      </c>
      <c r="BH5" s="21">
        <v>0.0675</v>
      </c>
      <c r="BI5" s="21">
        <v>0.0675926211</v>
      </c>
      <c r="BJ5" s="21">
        <v>-0.0818580837</v>
      </c>
      <c r="BK5" s="22">
        <v>0.003728432601</v>
      </c>
      <c r="BL5" s="21">
        <v>-0.061903733370000005</v>
      </c>
      <c r="BM5" s="21">
        <v>-0.03333189012</v>
      </c>
      <c r="BN5" s="28">
        <v>0.5076</v>
      </c>
      <c r="BO5" s="17">
        <v>10.418099999999999</v>
      </c>
      <c r="BP5" s="42">
        <v>38897</v>
      </c>
    </row>
    <row r="6" spans="1:68" ht="12.75">
      <c r="A6" s="8" t="s">
        <v>46</v>
      </c>
      <c r="B6" s="13">
        <v>7</v>
      </c>
      <c r="C6" s="8" t="s">
        <v>27</v>
      </c>
      <c r="D6" s="14" t="s">
        <v>40</v>
      </c>
      <c r="E6" s="13" t="s">
        <v>47</v>
      </c>
      <c r="F6" s="27">
        <f t="shared" si="0"/>
        <v>0.0025120763629160065</v>
      </c>
      <c r="G6" s="20">
        <f t="shared" si="1"/>
        <v>0.0008354345166728131</v>
      </c>
      <c r="H6" s="20">
        <f t="shared" si="2"/>
        <v>0.0031091574181964267</v>
      </c>
      <c r="I6" s="20">
        <f t="shared" si="3"/>
        <v>0.0010941514659271</v>
      </c>
      <c r="J6" s="20">
        <f t="shared" si="4"/>
        <v>0.008487492011415928</v>
      </c>
      <c r="K6" s="21">
        <f t="shared" si="5"/>
        <v>-0.0009447806947545641</v>
      </c>
      <c r="L6" s="20">
        <f t="shared" si="6"/>
        <v>0.00015741470681458004</v>
      </c>
      <c r="M6" s="20">
        <f t="shared" si="7"/>
        <v>0.007230779379491363</v>
      </c>
      <c r="N6" s="21">
        <f t="shared" si="8"/>
        <v>0.0009951710063391443</v>
      </c>
      <c r="O6" s="21">
        <f t="shared" si="9"/>
        <v>0.0012152117923841838</v>
      </c>
      <c r="P6" s="21">
        <f t="shared" si="10"/>
        <v>-0.0062041510832313</v>
      </c>
      <c r="Q6" s="22">
        <f t="shared" si="11"/>
        <v>2.526267915872544E-05</v>
      </c>
      <c r="R6" s="21">
        <f t="shared" si="12"/>
        <v>-0.001321281688632718</v>
      </c>
      <c r="S6" s="21">
        <f t="shared" si="13"/>
        <v>-0.0007121401040511727</v>
      </c>
      <c r="T6" s="27">
        <f t="shared" si="14"/>
        <v>0.09310352051498938</v>
      </c>
      <c r="U6" s="20">
        <f t="shared" si="15"/>
        <v>0.0060834086992850285</v>
      </c>
      <c r="V6" s="20">
        <f t="shared" si="16"/>
        <v>0.07757378787915237</v>
      </c>
      <c r="W6" s="20">
        <f t="shared" si="17"/>
        <v>0.019591947032555016</v>
      </c>
      <c r="X6" s="20">
        <f t="shared" si="18"/>
        <v>0.21708084523920293</v>
      </c>
      <c r="Y6" s="21">
        <f t="shared" si="19"/>
        <v>-0.03887186565540276</v>
      </c>
      <c r="Z6" s="20">
        <f t="shared" si="20"/>
        <v>0.0028653155705446144</v>
      </c>
      <c r="AA6" s="20">
        <f t="shared" si="21"/>
        <v>0.3145216058921583</v>
      </c>
      <c r="AB6" s="21">
        <f t="shared" si="22"/>
        <v>0.03212948658280894</v>
      </c>
      <c r="AC6" s="21"/>
      <c r="AD6" s="21">
        <f t="shared" si="23"/>
        <v>-0.22090228349971697</v>
      </c>
      <c r="AE6" s="22">
        <f t="shared" si="24"/>
        <v>0.0002883209216928263</v>
      </c>
      <c r="AF6" s="21">
        <f t="shared" si="25"/>
        <v>-0.027595691074200457</v>
      </c>
      <c r="AG6" s="21"/>
      <c r="AH6" s="31">
        <f t="shared" si="26"/>
        <v>-0.42146925346341507</v>
      </c>
      <c r="AI6" s="1">
        <f t="shared" si="27"/>
        <v>4.054483021792528</v>
      </c>
      <c r="AJ6" s="1">
        <f t="shared" si="28"/>
        <v>0.24664056912436888</v>
      </c>
      <c r="AK6" s="1">
        <f t="shared" si="29"/>
        <v>0.6901937455884497</v>
      </c>
      <c r="AL6" s="3">
        <f t="shared" si="30"/>
        <v>35.684080417729625</v>
      </c>
      <c r="AM6" s="3">
        <f t="shared" si="31"/>
        <v>269.05362061029535</v>
      </c>
      <c r="AN6" s="3">
        <f t="shared" si="32"/>
        <v>2.414411063781475</v>
      </c>
      <c r="AO6" s="3">
        <f t="shared" si="33"/>
        <v>-0.3511678858641213</v>
      </c>
      <c r="AP6" s="3">
        <f t="shared" si="34"/>
        <v>21.09943553026728</v>
      </c>
      <c r="AQ6" s="3">
        <f t="shared" si="35"/>
        <v>4.752132106129301</v>
      </c>
      <c r="AR6" s="9">
        <f t="shared" si="36"/>
        <v>-3.3738426866951334</v>
      </c>
      <c r="AS6" s="10">
        <f t="shared" si="37"/>
        <v>-5.584523448491367</v>
      </c>
      <c r="AT6" s="3">
        <f t="shared" si="38"/>
        <v>-0.5040135507319534</v>
      </c>
      <c r="AU6" s="3">
        <f t="shared" si="39"/>
        <v>0.6097808933877517</v>
      </c>
      <c r="AV6" s="9">
        <f t="shared" si="40"/>
        <v>752.9139542307593</v>
      </c>
      <c r="AW6" s="3">
        <f t="shared" si="41"/>
        <v>-0.17906630874119536</v>
      </c>
      <c r="AX6" s="3">
        <f t="shared" si="42"/>
        <v>1.3281730194809378</v>
      </c>
      <c r="AZ6" s="27">
        <v>0.12639</v>
      </c>
      <c r="BA6" s="20">
        <v>0.04203318423</v>
      </c>
      <c r="BB6" s="20">
        <v>0.15643091583000002</v>
      </c>
      <c r="BC6" s="20">
        <v>0.05505</v>
      </c>
      <c r="BD6" s="20">
        <v>0.42703085430000004</v>
      </c>
      <c r="BE6" s="21">
        <v>-0.047534714219999996</v>
      </c>
      <c r="BF6" s="20">
        <v>0.00792</v>
      </c>
      <c r="BG6" s="20">
        <v>0.3638019207</v>
      </c>
      <c r="BH6" s="21">
        <v>0.05007</v>
      </c>
      <c r="BI6" s="21">
        <v>0.061140903479999995</v>
      </c>
      <c r="BJ6" s="21">
        <v>-0.3121492113</v>
      </c>
      <c r="BK6" s="22">
        <v>0.0012710401905</v>
      </c>
      <c r="BL6" s="21">
        <v>-0.06647759403</v>
      </c>
      <c r="BM6" s="21">
        <v>-0.03582987726</v>
      </c>
      <c r="BN6" s="28">
        <v>0.5048</v>
      </c>
      <c r="BO6" s="17">
        <v>10.0332</v>
      </c>
      <c r="BP6" s="42">
        <v>38897</v>
      </c>
    </row>
    <row r="7" spans="1:68" ht="12.75">
      <c r="A7" s="8" t="s">
        <v>48</v>
      </c>
      <c r="B7" s="13">
        <v>8</v>
      </c>
      <c r="C7" s="8" t="s">
        <v>27</v>
      </c>
      <c r="D7" s="14" t="s">
        <v>40</v>
      </c>
      <c r="E7" s="13" t="s">
        <v>49</v>
      </c>
      <c r="F7" s="27">
        <f t="shared" si="0"/>
        <v>0.16192633342657345</v>
      </c>
      <c r="G7" s="20">
        <f t="shared" si="1"/>
        <v>0.011226931474878882</v>
      </c>
      <c r="H7" s="20">
        <f t="shared" si="2"/>
        <v>0.12990383410627132</v>
      </c>
      <c r="I7" s="20">
        <f t="shared" si="3"/>
        <v>0.009710838881118882</v>
      </c>
      <c r="J7" s="20">
        <f t="shared" si="4"/>
        <v>0.04179783547105175</v>
      </c>
      <c r="K7" s="20">
        <f t="shared" si="5"/>
        <v>0.018369305477561958</v>
      </c>
      <c r="L7" s="20">
        <f t="shared" si="6"/>
        <v>0.0009448383776223776</v>
      </c>
      <c r="M7" s="20">
        <f t="shared" si="7"/>
        <v>0.02640243535993007</v>
      </c>
      <c r="N7" s="20">
        <f t="shared" si="8"/>
        <v>0.011148979972027974</v>
      </c>
      <c r="O7" s="21">
        <f t="shared" si="9"/>
        <v>0.0012434496685914964</v>
      </c>
      <c r="P7" s="21">
        <f t="shared" si="10"/>
        <v>-0.010044069938076087</v>
      </c>
      <c r="Q7" s="22">
        <f t="shared" si="11"/>
        <v>0.0029231962637946292</v>
      </c>
      <c r="R7" s="21">
        <f t="shared" si="12"/>
        <v>-0.0012673868322491749</v>
      </c>
      <c r="S7" s="21">
        <f t="shared" si="13"/>
        <v>-0.0006422606743342658</v>
      </c>
      <c r="T7" s="27">
        <f t="shared" si="14"/>
        <v>6.001374770549548</v>
      </c>
      <c r="U7" s="20">
        <f t="shared" si="15"/>
        <v>0.08175148529002316</v>
      </c>
      <c r="V7" s="20">
        <f t="shared" si="16"/>
        <v>3.2411136254059714</v>
      </c>
      <c r="W7" s="20">
        <f t="shared" si="17"/>
        <v>0.17388291011368348</v>
      </c>
      <c r="X7" s="20">
        <f t="shared" si="18"/>
        <v>1.0690448298532609</v>
      </c>
      <c r="Y7" s="20">
        <f t="shared" si="19"/>
        <v>0.7557829861165175</v>
      </c>
      <c r="Z7" s="20">
        <f t="shared" si="20"/>
        <v>0.017198266730175427</v>
      </c>
      <c r="AA7" s="20">
        <f t="shared" si="21"/>
        <v>1.1484427795462968</v>
      </c>
      <c r="AB7" s="20">
        <f t="shared" si="22"/>
        <v>0.35994919480321325</v>
      </c>
      <c r="AC7" s="21"/>
      <c r="AD7" s="21">
        <f t="shared" si="23"/>
        <v>-0.35762475078158074</v>
      </c>
      <c r="AE7" s="22">
        <f t="shared" si="24"/>
        <v>0.03336220342153195</v>
      </c>
      <c r="AF7" s="21">
        <f t="shared" si="25"/>
        <v>-0.026470067507292708</v>
      </c>
      <c r="AG7" s="21"/>
      <c r="AH7" s="31">
        <f t="shared" si="26"/>
        <v>-16.78120643896621</v>
      </c>
      <c r="AI7" s="1">
        <f t="shared" si="27"/>
        <v>0.3543358586826608</v>
      </c>
      <c r="AJ7" s="1">
        <f t="shared" si="28"/>
        <v>2.822181203217111</v>
      </c>
      <c r="AK7" s="1">
        <f t="shared" si="29"/>
        <v>0.9308646881611264</v>
      </c>
      <c r="AL7" s="3">
        <f t="shared" si="30"/>
        <v>13.076763389199556</v>
      </c>
      <c r="AM7" s="3">
        <f t="shared" si="31"/>
        <v>97.14926752452322</v>
      </c>
      <c r="AN7" s="3">
        <f t="shared" si="32"/>
        <v>9.004364149718159</v>
      </c>
      <c r="AO7" s="3">
        <f t="shared" si="33"/>
        <v>-9.062889574400517</v>
      </c>
      <c r="AP7" s="3">
        <f t="shared" si="34"/>
        <v>2.4504222415136043</v>
      </c>
      <c r="AQ7" s="3">
        <f t="shared" si="35"/>
        <v>34.5138850426755</v>
      </c>
      <c r="AR7" s="9">
        <f t="shared" si="36"/>
        <v>-226.72306252698914</v>
      </c>
      <c r="AS7" s="10">
        <f t="shared" si="37"/>
        <v>1.4144864987585848</v>
      </c>
      <c r="AT7" s="3">
        <f t="shared" si="38"/>
        <v>0.23006989216197613</v>
      </c>
      <c r="AU7" s="3">
        <f t="shared" si="39"/>
        <v>0.483076258050102</v>
      </c>
      <c r="AV7" s="9">
        <f t="shared" si="40"/>
        <v>32.04359185590541</v>
      </c>
      <c r="AW7" s="3">
        <f t="shared" si="41"/>
        <v>0.7069703393264225</v>
      </c>
      <c r="AX7" s="3">
        <f t="shared" si="42"/>
        <v>31.20748774035165</v>
      </c>
      <c r="AZ7" s="27">
        <v>8.6067</v>
      </c>
      <c r="BA7" s="20">
        <v>0.5967332742</v>
      </c>
      <c r="BB7" s="20">
        <v>6.904641792</v>
      </c>
      <c r="BC7" s="20">
        <v>0.51615</v>
      </c>
      <c r="BD7" s="20">
        <v>2.2216363635</v>
      </c>
      <c r="BE7" s="20">
        <v>0.9763643633999999</v>
      </c>
      <c r="BF7" s="20">
        <v>0.05022</v>
      </c>
      <c r="BG7" s="20">
        <v>1.4033408625</v>
      </c>
      <c r="BH7" s="20">
        <v>0.5925900000000001</v>
      </c>
      <c r="BI7" s="21">
        <v>0.06609177171</v>
      </c>
      <c r="BJ7" s="21">
        <v>-0.5338618797000001</v>
      </c>
      <c r="BK7" s="22">
        <v>0.15537357483</v>
      </c>
      <c r="BL7" s="21">
        <v>-0.06736407858</v>
      </c>
      <c r="BM7" s="21">
        <v>-0.03413740575</v>
      </c>
      <c r="BN7" s="28">
        <v>0.5005</v>
      </c>
      <c r="BO7" s="17">
        <v>9.4164</v>
      </c>
      <c r="BP7" s="42">
        <v>38897</v>
      </c>
    </row>
    <row r="8" spans="1:68" ht="12.75">
      <c r="A8" s="8" t="s">
        <v>50</v>
      </c>
      <c r="B8" s="13">
        <v>9</v>
      </c>
      <c r="C8" s="8" t="s">
        <v>27</v>
      </c>
      <c r="D8" s="14" t="s">
        <v>40</v>
      </c>
      <c r="E8" s="13" t="s">
        <v>51</v>
      </c>
      <c r="F8" s="27">
        <f t="shared" si="0"/>
        <v>0.6167601790767384</v>
      </c>
      <c r="G8" s="20">
        <f t="shared" si="1"/>
        <v>0.03257308913618885</v>
      </c>
      <c r="H8" s="20">
        <f t="shared" si="2"/>
        <v>0.12775597176092326</v>
      </c>
      <c r="I8" s="20">
        <f t="shared" si="3"/>
        <v>0.03870683782973621</v>
      </c>
      <c r="J8" s="20">
        <f t="shared" si="4"/>
        <v>0.17155542117787168</v>
      </c>
      <c r="K8" s="20">
        <f t="shared" si="5"/>
        <v>0.09393047132300357</v>
      </c>
      <c r="L8" s="20">
        <f t="shared" si="6"/>
        <v>0.004378693225419663</v>
      </c>
      <c r="M8" s="20">
        <f t="shared" si="7"/>
        <v>0.06316880982637887</v>
      </c>
      <c r="N8" s="20">
        <f t="shared" si="8"/>
        <v>0.039393046223021574</v>
      </c>
      <c r="O8" s="21">
        <f t="shared" si="9"/>
        <v>0.0021039109425362705</v>
      </c>
      <c r="P8" s="21">
        <f t="shared" si="10"/>
        <v>-0.009204512110564148</v>
      </c>
      <c r="Q8" s="22">
        <f t="shared" si="11"/>
        <v>0.002776085947514328</v>
      </c>
      <c r="R8" s="21">
        <f t="shared" si="12"/>
        <v>-0.001411972971875899</v>
      </c>
      <c r="S8" s="21">
        <f t="shared" si="13"/>
        <v>-0.0007137944866178056</v>
      </c>
      <c r="T8" s="27">
        <f t="shared" si="14"/>
        <v>22.858598103619677</v>
      </c>
      <c r="U8" s="20">
        <f t="shared" si="15"/>
        <v>0.23718844488595972</v>
      </c>
      <c r="V8" s="20">
        <f t="shared" si="16"/>
        <v>3.1875242455320176</v>
      </c>
      <c r="W8" s="20">
        <f t="shared" si="17"/>
        <v>0.69308714576855</v>
      </c>
      <c r="X8" s="20">
        <f t="shared" si="18"/>
        <v>4.387797453543291</v>
      </c>
      <c r="Y8" s="20">
        <f t="shared" si="19"/>
        <v>3.8646562980046726</v>
      </c>
      <c r="Z8" s="20">
        <f t="shared" si="20"/>
        <v>0.07970245049728172</v>
      </c>
      <c r="AA8" s="20">
        <f t="shared" si="21"/>
        <v>2.747692118119445</v>
      </c>
      <c r="AB8" s="20">
        <f t="shared" si="22"/>
        <v>1.2718199606060605</v>
      </c>
      <c r="AC8" s="21"/>
      <c r="AD8" s="21">
        <f t="shared" si="23"/>
        <v>-0.32773182284681235</v>
      </c>
      <c r="AE8" s="22">
        <f t="shared" si="24"/>
        <v>0.031683245235269664</v>
      </c>
      <c r="AF8" s="21">
        <f t="shared" si="25"/>
        <v>-0.029489828151125712</v>
      </c>
      <c r="AG8" s="21"/>
      <c r="AH8" s="31">
        <f t="shared" si="26"/>
        <v>-69.74787466490305</v>
      </c>
      <c r="AI8" s="1">
        <f t="shared" si="27"/>
        <v>0.8620144998021304</v>
      </c>
      <c r="AJ8" s="1">
        <f t="shared" si="28"/>
        <v>1.160073293696966</v>
      </c>
      <c r="AK8" s="1">
        <f t="shared" si="29"/>
        <v>1.596902878822666</v>
      </c>
      <c r="AL8" s="3">
        <f t="shared" si="30"/>
        <v>18.49920410605561</v>
      </c>
      <c r="AM8" s="3">
        <f t="shared" si="31"/>
        <v>100.60598975459996</v>
      </c>
      <c r="AN8" s="3">
        <f t="shared" si="32"/>
        <v>2.5062700258400303</v>
      </c>
      <c r="AO8" s="3">
        <f t="shared" si="33"/>
        <v>-9.726013842183164</v>
      </c>
      <c r="AP8" s="3">
        <f t="shared" si="34"/>
        <v>7.4862421170771505</v>
      </c>
      <c r="AQ8" s="3">
        <f t="shared" si="35"/>
        <v>32.98084265907464</v>
      </c>
      <c r="AR8" s="9">
        <f t="shared" si="36"/>
        <v>-775.1350054153197</v>
      </c>
      <c r="AS8" s="10">
        <f t="shared" si="37"/>
        <v>1.1353655060629109</v>
      </c>
      <c r="AT8" s="3">
        <f t="shared" si="38"/>
        <v>0.17933991856569287</v>
      </c>
      <c r="AU8" s="3">
        <f t="shared" si="39"/>
        <v>0.5449569650080607</v>
      </c>
      <c r="AV8" s="9">
        <f t="shared" si="40"/>
        <v>138.48952091116007</v>
      </c>
      <c r="AW8" s="3">
        <f t="shared" si="41"/>
        <v>0.8807736316278308</v>
      </c>
      <c r="AX8" s="3">
        <f t="shared" si="42"/>
        <v>7.220762938746044</v>
      </c>
      <c r="AZ8" s="27">
        <v>29.228789999999996</v>
      </c>
      <c r="BA8" s="20">
        <v>1.5436664271000002</v>
      </c>
      <c r="BB8" s="20">
        <v>6.054464274000001</v>
      </c>
      <c r="BC8" s="20">
        <v>1.8343500000000001</v>
      </c>
      <c r="BD8" s="20">
        <v>8.130157473</v>
      </c>
      <c r="BE8" s="20">
        <v>4.4514450089999995</v>
      </c>
      <c r="BF8" s="20">
        <v>0.20750999999999997</v>
      </c>
      <c r="BG8" s="20">
        <v>2.99362368</v>
      </c>
      <c r="BH8" s="20">
        <v>1.86687</v>
      </c>
      <c r="BI8" s="21">
        <v>0.09970613084999999</v>
      </c>
      <c r="BJ8" s="21">
        <v>-0.43620966569999997</v>
      </c>
      <c r="BK8" s="22">
        <v>0.13156107663</v>
      </c>
      <c r="BL8" s="21">
        <v>-0.0669146013</v>
      </c>
      <c r="BM8" s="21">
        <v>-0.03382732845</v>
      </c>
      <c r="BN8" s="28">
        <v>0.5004</v>
      </c>
      <c r="BO8" s="17">
        <v>10.558999999999997</v>
      </c>
      <c r="BP8" s="42">
        <v>38897</v>
      </c>
    </row>
    <row r="9" spans="1:68" ht="12.75">
      <c r="A9" s="8" t="s">
        <v>52</v>
      </c>
      <c r="B9" s="13">
        <v>15</v>
      </c>
      <c r="C9" s="8" t="s">
        <v>27</v>
      </c>
      <c r="D9" s="14" t="s">
        <v>53</v>
      </c>
      <c r="E9" s="13" t="s">
        <v>54</v>
      </c>
      <c r="F9" s="27">
        <f t="shared" si="0"/>
        <v>0.004633336208474239</v>
      </c>
      <c r="G9" s="20">
        <f t="shared" si="1"/>
        <v>0.0010972070628851242</v>
      </c>
      <c r="H9" s="21">
        <f t="shared" si="2"/>
        <v>-0.00017894789402604096</v>
      </c>
      <c r="I9" s="21">
        <f t="shared" si="3"/>
        <v>8.848385120350109E-05</v>
      </c>
      <c r="J9" s="20">
        <f t="shared" si="4"/>
        <v>0.006595376285469584</v>
      </c>
      <c r="K9" s="21">
        <f t="shared" si="5"/>
        <v>-0.0004865365575445267</v>
      </c>
      <c r="L9" s="20">
        <f t="shared" si="6"/>
        <v>0.00026746255022876467</v>
      </c>
      <c r="M9" s="20">
        <f t="shared" si="7"/>
        <v>0.0064567017443754125</v>
      </c>
      <c r="N9" s="21">
        <f t="shared" si="8"/>
        <v>0.0012267079371394468</v>
      </c>
      <c r="O9" s="21">
        <f t="shared" si="9"/>
        <v>0.0009089016315206602</v>
      </c>
      <c r="P9" s="21">
        <f t="shared" si="10"/>
        <v>-0.008125152377940084</v>
      </c>
      <c r="Q9" s="21">
        <f t="shared" si="11"/>
        <v>-3.540828183068104E-05</v>
      </c>
      <c r="R9" s="21">
        <f t="shared" si="12"/>
        <v>-0.0011437731118583247</v>
      </c>
      <c r="S9" s="21">
        <f t="shared" si="13"/>
        <v>-0.0005737959562441455</v>
      </c>
      <c r="T9" s="27">
        <f t="shared" si="14"/>
        <v>0.1717224520347704</v>
      </c>
      <c r="U9" s="20">
        <f t="shared" si="15"/>
        <v>0.007989565738623201</v>
      </c>
      <c r="V9" s="21">
        <f t="shared" si="16"/>
        <v>-0.004464767815020983</v>
      </c>
      <c r="W9" s="21">
        <f t="shared" si="17"/>
        <v>0.0015843975720003058</v>
      </c>
      <c r="X9" s="20">
        <f t="shared" si="18"/>
        <v>0.1686870346145378</v>
      </c>
      <c r="Y9" s="21">
        <f t="shared" si="19"/>
        <v>-0.02001796163524076</v>
      </c>
      <c r="Z9" s="20">
        <f t="shared" si="20"/>
        <v>0.004868443522311782</v>
      </c>
      <c r="AA9" s="20">
        <f t="shared" si="21"/>
        <v>0.2808510804751597</v>
      </c>
      <c r="AB9" s="21">
        <f t="shared" si="22"/>
        <v>0.03960474728090638</v>
      </c>
      <c r="AC9" s="21"/>
      <c r="AD9" s="21">
        <f t="shared" si="23"/>
        <v>-0.2893006134104817</v>
      </c>
      <c r="AE9" s="21">
        <f t="shared" si="24"/>
        <v>-0.0004041118675037782</v>
      </c>
      <c r="AF9" s="21">
        <f t="shared" si="25"/>
        <v>-0.023888327315336775</v>
      </c>
      <c r="AG9" s="21"/>
      <c r="AH9" s="31">
        <f t="shared" si="26"/>
        <v>-0.5935779050392733</v>
      </c>
      <c r="AI9" s="1">
        <f t="shared" si="27"/>
        <v>-62.903849004259996</v>
      </c>
      <c r="AJ9" s="1">
        <f t="shared" si="28"/>
        <v>-0.015897278399168827</v>
      </c>
      <c r="AK9" s="1">
        <f t="shared" si="29"/>
        <v>0.6006280421963965</v>
      </c>
      <c r="AL9" s="3">
        <f t="shared" si="30"/>
        <v>21.11341719100827</v>
      </c>
      <c r="AM9" s="3">
        <f t="shared" si="31"/>
        <v>11.048346198294313</v>
      </c>
      <c r="AN9" s="3">
        <f t="shared" si="32"/>
        <v>-0.11273314745208504</v>
      </c>
      <c r="AO9" s="3">
        <f t="shared" si="33"/>
        <v>0.01543297043994176</v>
      </c>
      <c r="AP9" s="3">
        <f t="shared" si="34"/>
        <v>-19.770678322255666</v>
      </c>
      <c r="AQ9" s="3">
        <f t="shared" si="35"/>
        <v>108.38343548959772</v>
      </c>
      <c r="AR9" s="9">
        <f t="shared" si="36"/>
        <v>-7.1885506995929855</v>
      </c>
      <c r="AS9" s="10">
        <f t="shared" si="37"/>
        <v>-8.42678378989255</v>
      </c>
      <c r="AT9" s="3">
        <f t="shared" si="38"/>
        <v>-0.07914879650938296</v>
      </c>
      <c r="AU9" s="3">
        <f t="shared" si="39"/>
        <v>0.040005243835103343</v>
      </c>
      <c r="AV9" s="9">
        <f t="shared" si="40"/>
        <v>-417.4265795670073</v>
      </c>
      <c r="AW9" s="3">
        <f t="shared" si="41"/>
        <v>-0.11866923667834499</v>
      </c>
      <c r="AX9" s="3">
        <f t="shared" si="42"/>
        <v>-2.395630870073704</v>
      </c>
      <c r="AZ9" s="27">
        <v>0.27648</v>
      </c>
      <c r="BA9" s="20">
        <v>0.06547243608</v>
      </c>
      <c r="BB9" s="21">
        <v>-0.010678161807</v>
      </c>
      <c r="BC9" s="21">
        <v>0.00528</v>
      </c>
      <c r="BD9" s="20">
        <v>0.3935586699</v>
      </c>
      <c r="BE9" s="21">
        <v>-0.029032563444</v>
      </c>
      <c r="BF9" s="20">
        <v>0.015960000000000002</v>
      </c>
      <c r="BG9" s="20">
        <v>0.3852836958</v>
      </c>
      <c r="BH9" s="21">
        <v>0.0732</v>
      </c>
      <c r="BI9" s="21">
        <v>0.054235892189999996</v>
      </c>
      <c r="BJ9" s="21">
        <v>-0.4848433242</v>
      </c>
      <c r="BK9" s="21">
        <v>-0.0021128796444</v>
      </c>
      <c r="BL9" s="21">
        <v>-0.06825112095</v>
      </c>
      <c r="BM9" s="21">
        <v>-0.034239498029999996</v>
      </c>
      <c r="BN9" s="28">
        <v>0.5027</v>
      </c>
      <c r="BO9" s="17">
        <v>8.4244</v>
      </c>
      <c r="BP9" s="42">
        <v>38897</v>
      </c>
    </row>
    <row r="10" spans="1:68" ht="12.75">
      <c r="A10" s="8" t="s">
        <v>55</v>
      </c>
      <c r="B10" s="13">
        <v>16</v>
      </c>
      <c r="C10" s="8" t="s">
        <v>27</v>
      </c>
      <c r="D10" s="14" t="s">
        <v>53</v>
      </c>
      <c r="E10" s="13" t="s">
        <v>56</v>
      </c>
      <c r="F10" s="27">
        <f t="shared" si="0"/>
        <v>0.006934270317145689</v>
      </c>
      <c r="G10" s="20">
        <f t="shared" si="1"/>
        <v>0.0013865635637313183</v>
      </c>
      <c r="H10" s="21">
        <f t="shared" si="2"/>
        <v>-0.0014050704061507433</v>
      </c>
      <c r="I10" s="20">
        <f t="shared" si="3"/>
        <v>0.003515526362735382</v>
      </c>
      <c r="J10" s="20">
        <f t="shared" si="4"/>
        <v>0.008089217298845887</v>
      </c>
      <c r="K10" s="21">
        <f t="shared" si="5"/>
        <v>-0.0005550022312003469</v>
      </c>
      <c r="L10" s="20">
        <f t="shared" si="6"/>
        <v>0.0007023483151635283</v>
      </c>
      <c r="M10" s="20">
        <f t="shared" si="7"/>
        <v>0.011381285278586225</v>
      </c>
      <c r="N10" s="21">
        <f t="shared" si="8"/>
        <v>0.001256549256689792</v>
      </c>
      <c r="O10" s="21">
        <f t="shared" si="9"/>
        <v>0.0010464085904988106</v>
      </c>
      <c r="P10" s="21">
        <f t="shared" si="10"/>
        <v>-0.005075868231258821</v>
      </c>
      <c r="Q10" s="21">
        <f t="shared" si="11"/>
        <v>-4.508516512309861E-05</v>
      </c>
      <c r="R10" s="21">
        <f t="shared" si="12"/>
        <v>-0.001188992645829782</v>
      </c>
      <c r="S10" s="21">
        <f t="shared" si="13"/>
        <v>-0.0006238636219381071</v>
      </c>
      <c r="T10" s="27">
        <f t="shared" si="14"/>
        <v>0.25700053878116996</v>
      </c>
      <c r="U10" s="20">
        <f t="shared" si="15"/>
        <v>0.010096581691773961</v>
      </c>
      <c r="V10" s="21">
        <f t="shared" si="16"/>
        <v>-0.03505664686004849</v>
      </c>
      <c r="W10" s="20">
        <f t="shared" si="17"/>
        <v>0.0629492428015002</v>
      </c>
      <c r="X10" s="20">
        <f t="shared" si="18"/>
        <v>0.2068943483181081</v>
      </c>
      <c r="Y10" s="21">
        <f t="shared" si="19"/>
        <v>-0.022834899452801764</v>
      </c>
      <c r="Z10" s="20">
        <f t="shared" si="20"/>
        <v>0.012784380850477416</v>
      </c>
      <c r="AA10" s="20">
        <f t="shared" si="21"/>
        <v>0.4950586838661816</v>
      </c>
      <c r="AB10" s="21">
        <f t="shared" si="22"/>
        <v>0.04056818599646256</v>
      </c>
      <c r="AC10" s="21"/>
      <c r="AD10" s="21">
        <f t="shared" si="23"/>
        <v>-0.180729138924314</v>
      </c>
      <c r="AE10" s="21">
        <f t="shared" si="24"/>
        <v>-0.0005145533568032254</v>
      </c>
      <c r="AF10" s="21">
        <f t="shared" si="25"/>
        <v>-0.024832762026520093</v>
      </c>
      <c r="AG10" s="21"/>
      <c r="AH10" s="31">
        <f t="shared" si="26"/>
        <v>-1.4220204905020712</v>
      </c>
      <c r="AI10" s="1">
        <f t="shared" si="27"/>
        <v>-14.12167814687274</v>
      </c>
      <c r="AJ10" s="1">
        <f t="shared" si="28"/>
        <v>-0.07081311368234595</v>
      </c>
      <c r="AK10" s="1">
        <f t="shared" si="29"/>
        <v>0.4179188347982465</v>
      </c>
      <c r="AL10" s="3">
        <f t="shared" si="30"/>
        <v>20.491524224151245</v>
      </c>
      <c r="AM10" s="3">
        <f t="shared" si="31"/>
        <v>68.1302461572606</v>
      </c>
      <c r="AN10" s="3">
        <f t="shared" si="32"/>
        <v>-0.864141346204273</v>
      </c>
      <c r="AO10" s="3">
        <f t="shared" si="33"/>
        <v>0.1939734072142598</v>
      </c>
      <c r="AP10" s="3">
        <f t="shared" si="34"/>
        <v>-19.622030559670566</v>
      </c>
      <c r="AQ10" s="3">
        <f t="shared" si="35"/>
        <v>4.082662909728362</v>
      </c>
      <c r="AR10" s="9">
        <f t="shared" si="36"/>
        <v>-10.34925307570325</v>
      </c>
      <c r="AS10" s="10">
        <f t="shared" si="37"/>
        <v>-9.060444901268127</v>
      </c>
      <c r="AT10" s="3">
        <f t="shared" si="38"/>
        <v>-2.7567120639883766</v>
      </c>
      <c r="AU10" s="3">
        <f t="shared" si="39"/>
        <v>1.55168985882162</v>
      </c>
      <c r="AV10" s="9">
        <f t="shared" si="40"/>
        <v>-402.0853145405255</v>
      </c>
      <c r="AW10" s="3">
        <f t="shared" si="41"/>
        <v>-0.11036985610497305</v>
      </c>
      <c r="AX10" s="3">
        <f t="shared" si="42"/>
        <v>-2.4870343776238855</v>
      </c>
      <c r="AZ10" s="27">
        <v>0.38475000000000004</v>
      </c>
      <c r="BA10" s="20">
        <v>0.07693388154</v>
      </c>
      <c r="BB10" s="21">
        <v>-0.07796073905999999</v>
      </c>
      <c r="BC10" s="20">
        <v>0.19505999999999998</v>
      </c>
      <c r="BD10" s="20">
        <v>0.44883256829999996</v>
      </c>
      <c r="BE10" s="21">
        <v>-0.03079445979</v>
      </c>
      <c r="BF10" s="20">
        <v>0.03897</v>
      </c>
      <c r="BG10" s="20">
        <v>0.6314939151000001</v>
      </c>
      <c r="BH10" s="21">
        <v>0.06972</v>
      </c>
      <c r="BI10" s="21">
        <v>0.058060284180000005</v>
      </c>
      <c r="BJ10" s="21">
        <v>-0.28163602119</v>
      </c>
      <c r="BK10" s="21">
        <v>-0.0025015634649</v>
      </c>
      <c r="BL10" s="21">
        <v>-0.06597160184999999</v>
      </c>
      <c r="BM10" s="21">
        <v>-0.03461525403</v>
      </c>
      <c r="BN10" s="28">
        <v>0.5045</v>
      </c>
      <c r="BO10" s="17">
        <v>9.0925</v>
      </c>
      <c r="BP10" s="42">
        <v>38897</v>
      </c>
    </row>
    <row r="11" spans="1:68" ht="12.75">
      <c r="A11" s="8" t="s">
        <v>57</v>
      </c>
      <c r="B11" s="13">
        <v>17</v>
      </c>
      <c r="C11" s="8" t="s">
        <v>27</v>
      </c>
      <c r="D11" s="14" t="s">
        <v>53</v>
      </c>
      <c r="E11" s="13" t="s">
        <v>58</v>
      </c>
      <c r="F11" s="27">
        <f t="shared" si="0"/>
        <v>0.33925952388755976</v>
      </c>
      <c r="G11" s="20">
        <f t="shared" si="1"/>
        <v>0.004179390003402876</v>
      </c>
      <c r="H11" s="20">
        <f t="shared" si="2"/>
        <v>0.005581541217291482</v>
      </c>
      <c r="I11" s="20">
        <f t="shared" si="3"/>
        <v>0.02211781611842105</v>
      </c>
      <c r="J11" s="20">
        <f t="shared" si="4"/>
        <v>0.018544555016442164</v>
      </c>
      <c r="K11" s="20">
        <f t="shared" si="5"/>
        <v>0.0017351635816394016</v>
      </c>
      <c r="L11" s="20">
        <f t="shared" si="6"/>
        <v>0.0011032404844497606</v>
      </c>
      <c r="M11" s="20">
        <f t="shared" si="7"/>
        <v>0.027914401045857233</v>
      </c>
      <c r="N11" s="21">
        <f t="shared" si="8"/>
        <v>0.0005717626854066985</v>
      </c>
      <c r="O11" s="21">
        <f t="shared" si="9"/>
        <v>0.0017556552792374399</v>
      </c>
      <c r="P11" s="20">
        <f t="shared" si="10"/>
        <v>0.002928710755217727</v>
      </c>
      <c r="Q11" s="22">
        <f t="shared" si="11"/>
        <v>0.00014759193281006335</v>
      </c>
      <c r="R11" s="21">
        <f t="shared" si="12"/>
        <v>-0.001589534576139013</v>
      </c>
      <c r="S11" s="21">
        <f t="shared" si="13"/>
        <v>-0.0007825822700785586</v>
      </c>
      <c r="T11" s="27">
        <f t="shared" si="14"/>
        <v>12.573764280599246</v>
      </c>
      <c r="U11" s="20">
        <f t="shared" si="15"/>
        <v>0.030433190150752753</v>
      </c>
      <c r="V11" s="20">
        <f t="shared" si="16"/>
        <v>0.13926001041146413</v>
      </c>
      <c r="W11" s="20">
        <f t="shared" si="17"/>
        <v>0.39604304830019604</v>
      </c>
      <c r="X11" s="20">
        <f t="shared" si="18"/>
        <v>0.4743059165345338</v>
      </c>
      <c r="Y11" s="20">
        <f t="shared" si="19"/>
        <v>0.07139121915817329</v>
      </c>
      <c r="Z11" s="20">
        <f t="shared" si="20"/>
        <v>0.02008155528868471</v>
      </c>
      <c r="AA11" s="20">
        <f t="shared" si="21"/>
        <v>1.2142096700339862</v>
      </c>
      <c r="AB11" s="21">
        <f t="shared" si="22"/>
        <v>0.018459582737346016</v>
      </c>
      <c r="AC11" s="21"/>
      <c r="AD11" s="20">
        <f t="shared" si="23"/>
        <v>0.10427839117045191</v>
      </c>
      <c r="AE11" s="22">
        <f t="shared" si="24"/>
        <v>0.0016844548369101043</v>
      </c>
      <c r="AF11" s="21">
        <f t="shared" si="25"/>
        <v>-0.03319829941810804</v>
      </c>
      <c r="AG11" s="21"/>
      <c r="AH11" s="31">
        <f t="shared" si="26"/>
        <v>120.57880966006041</v>
      </c>
      <c r="AI11" s="1">
        <f t="shared" si="27"/>
        <v>8.71901177119279</v>
      </c>
      <c r="AJ11" s="1">
        <f t="shared" si="28"/>
        <v>0.1146918969996065</v>
      </c>
      <c r="AK11" s="1">
        <f t="shared" si="29"/>
        <v>0.39062933547651435</v>
      </c>
      <c r="AL11" s="3">
        <f t="shared" si="30"/>
        <v>15.585152729143054</v>
      </c>
      <c r="AM11" s="3">
        <f t="shared" si="31"/>
        <v>82.67363859212577</v>
      </c>
      <c r="AN11" s="3">
        <f t="shared" si="32"/>
        <v>7.544049743319708</v>
      </c>
      <c r="AO11" s="3">
        <f t="shared" si="33"/>
        <v>1.3354637413213615</v>
      </c>
      <c r="AP11" s="3">
        <f t="shared" si="34"/>
        <v>18.067085851098366</v>
      </c>
      <c r="AQ11" s="3">
        <f t="shared" si="35"/>
        <v>31.748478693327495</v>
      </c>
      <c r="AR11" s="9">
        <f t="shared" si="36"/>
        <v>-378.7472400993189</v>
      </c>
      <c r="AS11" s="10">
        <f t="shared" si="37"/>
        <v>6.643757063227467</v>
      </c>
      <c r="AT11" s="3">
        <f t="shared" si="38"/>
        <v>5.5475036421878325</v>
      </c>
      <c r="AU11" s="3">
        <f t="shared" si="39"/>
        <v>21.454604577759607</v>
      </c>
      <c r="AV11" s="9">
        <f t="shared" si="40"/>
        <v>281.5782923599076</v>
      </c>
      <c r="AW11" s="3">
        <f t="shared" si="41"/>
        <v>0.15051724355408785</v>
      </c>
      <c r="AX11" s="3">
        <f t="shared" si="42"/>
        <v>3.551410130443651</v>
      </c>
      <c r="AZ11" s="27">
        <v>14.40078</v>
      </c>
      <c r="BA11" s="20">
        <v>0.17740541307</v>
      </c>
      <c r="BB11" s="20">
        <v>0.23692348032</v>
      </c>
      <c r="BC11" s="20">
        <v>0.93885</v>
      </c>
      <c r="BD11" s="20">
        <v>0.7871733531</v>
      </c>
      <c r="BE11" s="20">
        <v>0.07365366996</v>
      </c>
      <c r="BF11" s="20">
        <v>0.046830000000000004</v>
      </c>
      <c r="BG11" s="20">
        <v>1.1849015871</v>
      </c>
      <c r="BH11" s="21">
        <v>0.02427</v>
      </c>
      <c r="BI11" s="21">
        <v>0.074523495</v>
      </c>
      <c r="BJ11" s="20">
        <v>0.12431697948</v>
      </c>
      <c r="BK11" s="22">
        <v>0.006264935261999999</v>
      </c>
      <c r="BL11" s="21">
        <v>-0.06747205641000001</v>
      </c>
      <c r="BM11" s="21">
        <v>-0.03321880245</v>
      </c>
      <c r="BN11" s="28">
        <v>0.5016</v>
      </c>
      <c r="BO11" s="17">
        <v>11.816899999999999</v>
      </c>
      <c r="BP11" s="42">
        <v>38897</v>
      </c>
    </row>
    <row r="12" spans="1:68" ht="12.75">
      <c r="A12" s="8" t="s">
        <v>59</v>
      </c>
      <c r="B12" s="13">
        <v>18</v>
      </c>
      <c r="C12" s="8" t="s">
        <v>27</v>
      </c>
      <c r="D12" s="14" t="s">
        <v>53</v>
      </c>
      <c r="E12" s="13" t="s">
        <v>60</v>
      </c>
      <c r="F12" s="27">
        <f t="shared" si="0"/>
        <v>0.669700395</v>
      </c>
      <c r="G12" s="20">
        <f t="shared" si="1"/>
        <v>0.00745834033518</v>
      </c>
      <c r="H12" s="20">
        <f t="shared" si="2"/>
        <v>0.01961368452648</v>
      </c>
      <c r="I12" s="20">
        <f t="shared" si="3"/>
        <v>0.11386187849999999</v>
      </c>
      <c r="J12" s="20">
        <f t="shared" si="4"/>
        <v>0.032440243190295</v>
      </c>
      <c r="K12" s="20">
        <f t="shared" si="5"/>
        <v>0.007899012542205</v>
      </c>
      <c r="L12" s="20">
        <f t="shared" si="6"/>
        <v>0.0036572669999999996</v>
      </c>
      <c r="M12" s="20">
        <f t="shared" si="7"/>
        <v>0.0629525569785</v>
      </c>
      <c r="N12" s="21">
        <f t="shared" si="8"/>
        <v>0.0007807455</v>
      </c>
      <c r="O12" s="21">
        <f t="shared" si="9"/>
        <v>0.0012578183022104999</v>
      </c>
      <c r="P12" s="20">
        <f t="shared" si="10"/>
        <v>0.009715584092985</v>
      </c>
      <c r="Q12" s="22">
        <f t="shared" si="11"/>
        <v>0.0005974293474839999</v>
      </c>
      <c r="R12" s="21">
        <f t="shared" si="12"/>
        <v>-0.0012732441477074999</v>
      </c>
      <c r="S12" s="21">
        <f t="shared" si="13"/>
        <v>-0.0006375126956384998</v>
      </c>
      <c r="T12" s="27">
        <f t="shared" si="14"/>
        <v>24.820688329872944</v>
      </c>
      <c r="U12" s="20">
        <f t="shared" si="15"/>
        <v>0.05430962160620403</v>
      </c>
      <c r="V12" s="20">
        <f t="shared" si="16"/>
        <v>0.48936338638922167</v>
      </c>
      <c r="W12" s="20">
        <f t="shared" si="17"/>
        <v>2.0388181728651493</v>
      </c>
      <c r="X12" s="20">
        <f t="shared" si="18"/>
        <v>0.8297098132219304</v>
      </c>
      <c r="Y12" s="20">
        <f t="shared" si="19"/>
        <v>0.3249953730592471</v>
      </c>
      <c r="Z12" s="20">
        <f t="shared" si="20"/>
        <v>0.06657080709163056</v>
      </c>
      <c r="AA12" s="20">
        <f t="shared" si="21"/>
        <v>2.7382856365461676</v>
      </c>
      <c r="AB12" s="21">
        <f t="shared" si="22"/>
        <v>0.025206674940336595</v>
      </c>
      <c r="AC12" s="21"/>
      <c r="AD12" s="20">
        <f t="shared" si="23"/>
        <v>0.34592882779316725</v>
      </c>
      <c r="AE12" s="22">
        <f t="shared" si="24"/>
        <v>0.006818413004839077</v>
      </c>
      <c r="AF12" s="21">
        <f t="shared" si="25"/>
        <v>-0.026592400745770673</v>
      </c>
      <c r="AG12" s="21"/>
      <c r="AH12" s="31">
        <f t="shared" si="26"/>
        <v>71.75085259073398</v>
      </c>
      <c r="AI12" s="1">
        <f t="shared" si="27"/>
        <v>5.59560791163938</v>
      </c>
      <c r="AJ12" s="1">
        <f t="shared" si="28"/>
        <v>0.17871159234011158</v>
      </c>
      <c r="AK12" s="1">
        <f t="shared" si="29"/>
        <v>0.3030033836311004</v>
      </c>
      <c r="AL12" s="3">
        <f t="shared" si="30"/>
        <v>15.277400001754918</v>
      </c>
      <c r="AM12" s="3">
        <f t="shared" si="31"/>
        <v>71.77086310874934</v>
      </c>
      <c r="AN12" s="3">
        <f t="shared" si="32"/>
        <v>19.414039636228473</v>
      </c>
      <c r="AO12" s="3">
        <f t="shared" si="33"/>
        <v>1.4146360380286511</v>
      </c>
      <c r="AP12" s="3">
        <f t="shared" si="34"/>
        <v>7.96514109187286</v>
      </c>
      <c r="AQ12" s="3">
        <f t="shared" si="35"/>
        <v>12.174056843427314</v>
      </c>
      <c r="AR12" s="9">
        <f t="shared" si="36"/>
        <v>-933.375236300186</v>
      </c>
      <c r="AS12" s="10">
        <f t="shared" si="37"/>
        <v>2.5529896177034903</v>
      </c>
      <c r="AT12" s="3">
        <f t="shared" si="38"/>
        <v>6.273375998166811</v>
      </c>
      <c r="AU12" s="3">
        <f t="shared" si="39"/>
        <v>80.88405859523192</v>
      </c>
      <c r="AV12" s="9">
        <f t="shared" si="40"/>
        <v>121.6866465309566</v>
      </c>
      <c r="AW12" s="3">
        <f t="shared" si="41"/>
        <v>0.391697636788487</v>
      </c>
      <c r="AX12" s="3">
        <f t="shared" si="42"/>
        <v>8.217828566305375</v>
      </c>
      <c r="AZ12" s="27">
        <v>34.9713</v>
      </c>
      <c r="BA12" s="20">
        <v>0.38946946920000003</v>
      </c>
      <c r="BB12" s="20">
        <v>1.0242132912000002</v>
      </c>
      <c r="BC12" s="20">
        <v>5.94579</v>
      </c>
      <c r="BD12" s="20">
        <v>1.6940074773</v>
      </c>
      <c r="BE12" s="20">
        <v>0.4124810727</v>
      </c>
      <c r="BF12" s="20">
        <v>0.19097999999999998</v>
      </c>
      <c r="BG12" s="20">
        <v>3.28733979</v>
      </c>
      <c r="BH12" s="21">
        <v>0.04077</v>
      </c>
      <c r="BI12" s="21">
        <v>0.06568241787</v>
      </c>
      <c r="BJ12" s="20">
        <v>0.5073412059</v>
      </c>
      <c r="BK12" s="22">
        <v>0.03119735496</v>
      </c>
      <c r="BL12" s="21">
        <v>-0.06648794505</v>
      </c>
      <c r="BM12" s="21">
        <v>-0.03329048019</v>
      </c>
      <c r="BN12" s="28">
        <v>0.5</v>
      </c>
      <c r="BO12" s="17">
        <v>9.575</v>
      </c>
      <c r="BP12" s="42">
        <v>38897</v>
      </c>
    </row>
    <row r="13" spans="1:68" ht="12.75">
      <c r="A13" s="8" t="s">
        <v>61</v>
      </c>
      <c r="B13" s="13">
        <v>19</v>
      </c>
      <c r="C13" s="8" t="s">
        <v>27</v>
      </c>
      <c r="D13" s="14" t="s">
        <v>53</v>
      </c>
      <c r="E13" s="13" t="s">
        <v>49</v>
      </c>
      <c r="F13" s="27">
        <f t="shared" si="0"/>
        <v>0.3208574095759717</v>
      </c>
      <c r="G13" s="20">
        <f t="shared" si="1"/>
        <v>0.0052521390561880744</v>
      </c>
      <c r="H13" s="20">
        <f t="shared" si="2"/>
        <v>0.02513311059382844</v>
      </c>
      <c r="I13" s="20">
        <f t="shared" si="3"/>
        <v>0.037544708869257946</v>
      </c>
      <c r="J13" s="20">
        <f t="shared" si="4"/>
        <v>0.02439692908720442</v>
      </c>
      <c r="K13" s="20">
        <f t="shared" si="5"/>
        <v>0.003836486438402721</v>
      </c>
      <c r="L13" s="20">
        <f t="shared" si="6"/>
        <v>0.0008753526148409895</v>
      </c>
      <c r="M13" s="20">
        <f t="shared" si="7"/>
        <v>0.019213175937144878</v>
      </c>
      <c r="N13" s="21">
        <f t="shared" si="8"/>
        <v>0.0014529551766784452</v>
      </c>
      <c r="O13" s="21">
        <f t="shared" si="9"/>
        <v>0.0010100861772119963</v>
      </c>
      <c r="P13" s="21">
        <f t="shared" si="10"/>
        <v>-0.0054544815234167845</v>
      </c>
      <c r="Q13" s="22">
        <f t="shared" si="11"/>
        <v>0.00051370933754297</v>
      </c>
      <c r="R13" s="21">
        <f t="shared" si="12"/>
        <v>-0.0008916976343722084</v>
      </c>
      <c r="S13" s="21">
        <f t="shared" si="13"/>
        <v>-0.0006186740230039223</v>
      </c>
      <c r="T13" s="27">
        <f t="shared" si="14"/>
        <v>11.891738187515307</v>
      </c>
      <c r="U13" s="20">
        <f t="shared" si="15"/>
        <v>0.03824465926008938</v>
      </c>
      <c r="V13" s="20">
        <f t="shared" si="16"/>
        <v>0.6270736176104901</v>
      </c>
      <c r="W13" s="20">
        <f t="shared" si="17"/>
        <v>0.6722779893146981</v>
      </c>
      <c r="X13" s="20">
        <f t="shared" si="18"/>
        <v>0.6239895107256432</v>
      </c>
      <c r="Y13" s="20">
        <f t="shared" si="19"/>
        <v>0.1578476214113442</v>
      </c>
      <c r="Z13" s="20">
        <f t="shared" si="20"/>
        <v>0.01593346344681258</v>
      </c>
      <c r="AA13" s="20">
        <f t="shared" si="21"/>
        <v>0.8357271924488535</v>
      </c>
      <c r="AB13" s="21">
        <f t="shared" si="22"/>
        <v>0.046909228220223996</v>
      </c>
      <c r="AC13" s="21"/>
      <c r="AD13" s="21">
        <f t="shared" si="23"/>
        <v>-0.19420987781655247</v>
      </c>
      <c r="AE13" s="22">
        <f t="shared" si="24"/>
        <v>0.00586292327713958</v>
      </c>
      <c r="AF13" s="21">
        <f t="shared" si="25"/>
        <v>-0.01862359303200101</v>
      </c>
      <c r="AG13" s="21"/>
      <c r="AH13" s="31">
        <f t="shared" si="26"/>
        <v>-61.231376700355334</v>
      </c>
      <c r="AI13" s="1">
        <f t="shared" si="27"/>
        <v>1.3327417530870669</v>
      </c>
      <c r="AJ13" s="1">
        <f t="shared" si="28"/>
        <v>0.7503329115964681</v>
      </c>
      <c r="AK13" s="1">
        <f t="shared" si="29"/>
        <v>0.746642584283066</v>
      </c>
      <c r="AL13" s="3">
        <f t="shared" si="30"/>
        <v>16.3157293802017</v>
      </c>
      <c r="AM13" s="3">
        <f t="shared" si="31"/>
        <v>106.95579457018385</v>
      </c>
      <c r="AN13" s="3">
        <f t="shared" si="32"/>
        <v>13.36780930751147</v>
      </c>
      <c r="AO13" s="3">
        <f t="shared" si="33"/>
        <v>-3.2288451270373266</v>
      </c>
      <c r="AP13" s="3">
        <f t="shared" si="34"/>
        <v>6.523138279706142</v>
      </c>
      <c r="AQ13" s="3">
        <f t="shared" si="35"/>
        <v>17.688721595120825</v>
      </c>
      <c r="AR13" s="9">
        <f t="shared" si="36"/>
        <v>-638.5308230845507</v>
      </c>
      <c r="AS13" s="10">
        <f t="shared" si="37"/>
        <v>3.9531131679175138</v>
      </c>
      <c r="AT13" s="3">
        <f t="shared" si="38"/>
        <v>4.25903148431214</v>
      </c>
      <c r="AU13" s="3">
        <f t="shared" si="39"/>
        <v>14.331465573438246</v>
      </c>
      <c r="AV13" s="9">
        <f t="shared" si="40"/>
        <v>106.42975888131987</v>
      </c>
      <c r="AW13" s="3">
        <f t="shared" si="41"/>
        <v>0.25296518402654194</v>
      </c>
      <c r="AX13" s="3">
        <f t="shared" si="42"/>
        <v>9.395868322083702</v>
      </c>
      <c r="AZ13" s="27">
        <v>17.748179999999998</v>
      </c>
      <c r="BA13" s="20">
        <v>0.29052129255000003</v>
      </c>
      <c r="BB13" s="20">
        <v>1.3902342830999999</v>
      </c>
      <c r="BC13" s="20">
        <v>2.07678</v>
      </c>
      <c r="BD13" s="20">
        <v>1.3495125123</v>
      </c>
      <c r="BE13" s="20">
        <v>0.21221467806</v>
      </c>
      <c r="BF13" s="20">
        <v>0.048420000000000005</v>
      </c>
      <c r="BG13" s="20">
        <v>1.0627739760000001</v>
      </c>
      <c r="BH13" s="21">
        <v>0.08037</v>
      </c>
      <c r="BI13" s="21">
        <v>0.05587276701</v>
      </c>
      <c r="BJ13" s="21">
        <v>-0.3017138361</v>
      </c>
      <c r="BK13" s="22">
        <v>0.028415755779000004</v>
      </c>
      <c r="BL13" s="21">
        <v>-0.04932412233</v>
      </c>
      <c r="BM13" s="21">
        <v>-0.03422186178</v>
      </c>
      <c r="BN13" s="28">
        <v>0.5094</v>
      </c>
      <c r="BO13" s="17">
        <v>9.2091</v>
      </c>
      <c r="BP13" s="42">
        <v>38897</v>
      </c>
    </row>
    <row r="14" spans="1:68" ht="12.75">
      <c r="A14" s="8" t="s">
        <v>62</v>
      </c>
      <c r="B14" s="13">
        <v>20</v>
      </c>
      <c r="C14" s="8" t="s">
        <v>27</v>
      </c>
      <c r="D14" s="14" t="s">
        <v>53</v>
      </c>
      <c r="E14" s="13" t="s">
        <v>51</v>
      </c>
      <c r="F14" s="27">
        <f t="shared" si="0"/>
        <v>0.5317403062389292</v>
      </c>
      <c r="G14" s="20">
        <f t="shared" si="1"/>
        <v>0.03429837068206998</v>
      </c>
      <c r="H14" s="20">
        <f t="shared" si="2"/>
        <v>0.40846597475279184</v>
      </c>
      <c r="I14" s="20">
        <f t="shared" si="3"/>
        <v>0.085241769966542</v>
      </c>
      <c r="J14" s="20">
        <f t="shared" si="4"/>
        <v>0.20204184052451404</v>
      </c>
      <c r="K14" s="20">
        <f t="shared" si="5"/>
        <v>0.045847645948206256</v>
      </c>
      <c r="L14" s="20">
        <f t="shared" si="6"/>
        <v>0.007619767935445776</v>
      </c>
      <c r="M14" s="20">
        <f t="shared" si="7"/>
        <v>0.062363872861528044</v>
      </c>
      <c r="N14" s="20">
        <f t="shared" si="8"/>
        <v>0.03341987312733714</v>
      </c>
      <c r="O14" s="21">
        <f t="shared" si="9"/>
        <v>0.0016838659643653294</v>
      </c>
      <c r="P14" s="21">
        <f t="shared" si="10"/>
        <v>-0.005380892675761936</v>
      </c>
      <c r="Q14" s="22">
        <f t="shared" si="11"/>
        <v>0.0062272338063304065</v>
      </c>
      <c r="R14" s="21">
        <f t="shared" si="12"/>
        <v>-0.0011332968444697183</v>
      </c>
      <c r="S14" s="21">
        <f t="shared" si="13"/>
        <v>-0.0005848581759527966</v>
      </c>
      <c r="T14" s="27">
        <f t="shared" si="14"/>
        <v>19.70755954771037</v>
      </c>
      <c r="U14" s="20">
        <f t="shared" si="15"/>
        <v>0.24975147951700263</v>
      </c>
      <c r="V14" s="20">
        <f t="shared" si="16"/>
        <v>10.191266835149497</v>
      </c>
      <c r="W14" s="20">
        <f t="shared" si="17"/>
        <v>1.526344655335864</v>
      </c>
      <c r="X14" s="20">
        <f t="shared" si="18"/>
        <v>5.167535174790568</v>
      </c>
      <c r="Y14" s="20">
        <f t="shared" si="19"/>
        <v>1.8863462640693789</v>
      </c>
      <c r="Z14" s="20">
        <f t="shared" si="20"/>
        <v>0.13869758519505215</v>
      </c>
      <c r="AA14" s="20">
        <f t="shared" si="21"/>
        <v>2.7126792856791537</v>
      </c>
      <c r="AB14" s="20">
        <f t="shared" si="22"/>
        <v>1.0789737225101874</v>
      </c>
      <c r="AC14" s="21"/>
      <c r="AD14" s="21">
        <f t="shared" si="23"/>
        <v>-0.19158970556913482</v>
      </c>
      <c r="AE14" s="22">
        <f t="shared" si="24"/>
        <v>0.07107091767097018</v>
      </c>
      <c r="AF14" s="21">
        <f t="shared" si="25"/>
        <v>-0.023669524738298208</v>
      </c>
      <c r="AG14" s="21"/>
      <c r="AH14" s="31">
        <f t="shared" si="26"/>
        <v>-102.86335317008424</v>
      </c>
      <c r="AI14" s="1">
        <f t="shared" si="27"/>
        <v>0.26617684823276055</v>
      </c>
      <c r="AJ14" s="1">
        <f t="shared" si="28"/>
        <v>3.7569007471511635</v>
      </c>
      <c r="AK14" s="1">
        <f t="shared" si="29"/>
        <v>1.9049561819088427</v>
      </c>
      <c r="AL14" s="3">
        <f t="shared" si="30"/>
        <v>20.690708959098565</v>
      </c>
      <c r="AM14" s="3">
        <f t="shared" si="31"/>
        <v>143.3957400456115</v>
      </c>
      <c r="AN14" s="3">
        <f t="shared" si="32"/>
        <v>9.445333674521692</v>
      </c>
      <c r="AO14" s="3">
        <f t="shared" si="33"/>
        <v>-53.19318595367847</v>
      </c>
      <c r="AP14" s="3">
        <f t="shared" si="34"/>
        <v>3.51411643048218</v>
      </c>
      <c r="AQ14" s="3">
        <f t="shared" si="35"/>
        <v>12.911605173062194</v>
      </c>
      <c r="AR14" s="9">
        <f t="shared" si="36"/>
        <v>-832.6132343427571</v>
      </c>
      <c r="AS14" s="10">
        <f t="shared" si="37"/>
        <v>2.739441465875275</v>
      </c>
      <c r="AT14" s="3">
        <f t="shared" si="38"/>
        <v>0.8091540161047154</v>
      </c>
      <c r="AU14" s="3">
        <f t="shared" si="39"/>
        <v>1.414626346770417</v>
      </c>
      <c r="AV14" s="9">
        <f t="shared" si="40"/>
        <v>72.7095603114931</v>
      </c>
      <c r="AW14" s="3">
        <f t="shared" si="41"/>
        <v>0.3650379146467696</v>
      </c>
      <c r="AX14" s="3">
        <f t="shared" si="42"/>
        <v>13.753349569381609</v>
      </c>
      <c r="AZ14" s="27">
        <v>31.157999999999998</v>
      </c>
      <c r="BA14" s="20">
        <v>2.0097566823</v>
      </c>
      <c r="BB14" s="20">
        <v>23.934583652999997</v>
      </c>
      <c r="BC14" s="20">
        <v>4.99485</v>
      </c>
      <c r="BD14" s="20">
        <v>11.838898788</v>
      </c>
      <c r="BE14" s="20">
        <v>2.6865011655</v>
      </c>
      <c r="BF14" s="20">
        <v>0.44648999999999994</v>
      </c>
      <c r="BG14" s="20">
        <v>3.6542905020000003</v>
      </c>
      <c r="BH14" s="20">
        <v>1.95828</v>
      </c>
      <c r="BI14" s="21">
        <v>0.09866826927</v>
      </c>
      <c r="BJ14" s="21">
        <v>-0.3153002547</v>
      </c>
      <c r="BK14" s="22">
        <v>0.3648926904</v>
      </c>
      <c r="BL14" s="21">
        <v>-0.06640697096999999</v>
      </c>
      <c r="BM14" s="21">
        <v>-0.03427050918</v>
      </c>
      <c r="BN14" s="28">
        <v>0.5081</v>
      </c>
      <c r="BO14" s="17">
        <v>8.671199999999999</v>
      </c>
      <c r="BP14" s="42">
        <v>38897</v>
      </c>
    </row>
    <row r="15" spans="1:68" ht="12.75">
      <c r="A15" s="8" t="s">
        <v>63</v>
      </c>
      <c r="B15" s="13">
        <v>25</v>
      </c>
      <c r="C15" s="8" t="s">
        <v>27</v>
      </c>
      <c r="D15" s="14" t="s">
        <v>64</v>
      </c>
      <c r="E15" s="13" t="s">
        <v>41</v>
      </c>
      <c r="F15" s="27">
        <f t="shared" si="0"/>
        <v>0.018156360035842287</v>
      </c>
      <c r="G15" s="20">
        <f t="shared" si="1"/>
        <v>0.002173972542337455</v>
      </c>
      <c r="H15" s="20">
        <f t="shared" si="2"/>
        <v>0.0006450179546396055</v>
      </c>
      <c r="I15" s="20">
        <f t="shared" si="3"/>
        <v>0.005047386469534049</v>
      </c>
      <c r="J15" s="20">
        <f t="shared" si="4"/>
        <v>0.006873662146141575</v>
      </c>
      <c r="K15" s="21">
        <f t="shared" si="5"/>
        <v>-0.0010671942889879029</v>
      </c>
      <c r="L15" s="20">
        <f t="shared" si="6"/>
        <v>0.00036258306451612897</v>
      </c>
      <c r="M15" s="20">
        <f t="shared" si="7"/>
        <v>0.006469669824935483</v>
      </c>
      <c r="N15" s="21">
        <f t="shared" si="8"/>
        <v>0.0011902979390681003</v>
      </c>
      <c r="O15" s="21">
        <f t="shared" si="9"/>
        <v>0.0009345806093797489</v>
      </c>
      <c r="P15" s="21">
        <f t="shared" si="10"/>
        <v>-0.004718636425789873</v>
      </c>
      <c r="Q15" s="23">
        <f t="shared" si="11"/>
        <v>-1.0258364202068098E-05</v>
      </c>
      <c r="R15" s="21">
        <f t="shared" si="12"/>
        <v>-0.0010545552434783154</v>
      </c>
      <c r="S15" s="21">
        <f t="shared" si="13"/>
        <v>-0.0005888440508193547</v>
      </c>
      <c r="T15" s="27">
        <f t="shared" si="14"/>
        <v>0.6729178555353879</v>
      </c>
      <c r="U15" s="20">
        <f t="shared" si="15"/>
        <v>0.01583028138307329</v>
      </c>
      <c r="V15" s="20">
        <f>H15/40.08*1000</f>
        <v>0.016093262341307524</v>
      </c>
      <c r="W15" s="20">
        <f t="shared" si="17"/>
        <v>0.0903788291140804</v>
      </c>
      <c r="X15" s="20">
        <f t="shared" si="18"/>
        <v>0.17580462951436698</v>
      </c>
      <c r="Y15" s="21">
        <f t="shared" si="19"/>
        <v>-0.043908425796663354</v>
      </c>
      <c r="Z15" s="20">
        <f t="shared" si="20"/>
        <v>0.006599859196114328</v>
      </c>
      <c r="AA15" s="20">
        <f t="shared" si="21"/>
        <v>0.28141516095791663</v>
      </c>
      <c r="AB15" s="21">
        <f t="shared" si="22"/>
        <v>0.038429236200839045</v>
      </c>
      <c r="AC15" s="21"/>
      <c r="AD15" s="21">
        <f t="shared" si="23"/>
        <v>-0.1680096998732397</v>
      </c>
      <c r="AE15" s="23">
        <f t="shared" si="24"/>
        <v>-0.00011707788406834168</v>
      </c>
      <c r="AF15" s="21">
        <f t="shared" si="25"/>
        <v>-0.022024963314083445</v>
      </c>
      <c r="AG15" s="21"/>
      <c r="AH15" s="31">
        <f t="shared" si="26"/>
        <v>-4.005232174351197</v>
      </c>
      <c r="AI15" s="1">
        <f t="shared" si="27"/>
        <v>17.486520444993417</v>
      </c>
      <c r="AJ15" s="1">
        <f t="shared" si="28"/>
        <v>0.057186905945391275</v>
      </c>
      <c r="AK15" s="1">
        <f t="shared" si="29"/>
        <v>0.6247162694289138</v>
      </c>
      <c r="AL15" s="3">
        <f t="shared" si="30"/>
        <v>11.105590940559534</v>
      </c>
      <c r="AM15" s="3">
        <f t="shared" si="31"/>
        <v>-137.45774848402138</v>
      </c>
      <c r="AN15" s="3">
        <f t="shared" si="32"/>
        <v>0.418776534022192</v>
      </c>
      <c r="AO15" s="3">
        <f t="shared" si="33"/>
        <v>-0.09578769769513072</v>
      </c>
      <c r="AP15" s="3">
        <f t="shared" si="34"/>
        <v>-135.21154323076684</v>
      </c>
      <c r="AQ15" s="3">
        <f t="shared" si="35"/>
        <v>7.445525264395706</v>
      </c>
      <c r="AR15" s="9">
        <f t="shared" si="36"/>
        <v>-30.552507440732185</v>
      </c>
      <c r="AS15" s="10">
        <f t="shared" si="37"/>
        <v>-4.003892791067143</v>
      </c>
      <c r="AT15" s="3">
        <f t="shared" si="38"/>
        <v>-2.058348197965876</v>
      </c>
      <c r="AU15" s="3">
        <f t="shared" si="39"/>
        <v>2.3518247576335414</v>
      </c>
      <c r="AV15" s="9">
        <f t="shared" si="40"/>
        <v>-1501.6040895626782</v>
      </c>
      <c r="AW15" s="3">
        <f t="shared" si="41"/>
        <v>-0.24975693710656863</v>
      </c>
      <c r="AX15" s="3">
        <f t="shared" si="42"/>
        <v>-0.6659544995586929</v>
      </c>
      <c r="AZ15" s="27">
        <v>1.0410599999999999</v>
      </c>
      <c r="BA15" s="20">
        <v>0.12465251022</v>
      </c>
      <c r="BB15" s="20">
        <v>0.03698441706</v>
      </c>
      <c r="BC15" s="20">
        <v>0.28941</v>
      </c>
      <c r="BD15" s="20">
        <v>0.3941260638</v>
      </c>
      <c r="BE15" s="21">
        <v>-0.061191410849999996</v>
      </c>
      <c r="BF15" s="20">
        <v>0.020790000000000003</v>
      </c>
      <c r="BG15" s="20">
        <v>0.3709617156</v>
      </c>
      <c r="BH15" s="21">
        <v>0.06825</v>
      </c>
      <c r="BI15" s="21">
        <v>0.05358753006</v>
      </c>
      <c r="BJ15" s="21">
        <v>-0.27055993754999996</v>
      </c>
      <c r="BK15" s="23">
        <v>-0.0005882000916</v>
      </c>
      <c r="BL15" s="21">
        <v>-0.060466705860000004</v>
      </c>
      <c r="BM15" s="21">
        <v>-0.03376348488</v>
      </c>
      <c r="BN15" s="28">
        <v>0.5022</v>
      </c>
      <c r="BO15" s="17">
        <v>8.758499999999998</v>
      </c>
      <c r="BP15" s="42">
        <v>38897</v>
      </c>
    </row>
    <row r="16" spans="1:68" ht="12.75">
      <c r="A16" s="8" t="s">
        <v>65</v>
      </c>
      <c r="B16" s="13">
        <v>26</v>
      </c>
      <c r="C16" s="8" t="s">
        <v>27</v>
      </c>
      <c r="D16" s="14" t="s">
        <v>64</v>
      </c>
      <c r="E16" s="13" t="s">
        <v>66</v>
      </c>
      <c r="F16" s="27">
        <f t="shared" si="0"/>
        <v>0.03492495816009558</v>
      </c>
      <c r="G16" s="20">
        <f t="shared" si="1"/>
        <v>0.0017335452400354596</v>
      </c>
      <c r="H16" s="21">
        <f t="shared" si="2"/>
        <v>-0.0027802188237360807</v>
      </c>
      <c r="I16" s="20">
        <f t="shared" si="3"/>
        <v>0.005963820716845878</v>
      </c>
      <c r="J16" s="20">
        <f t="shared" si="4"/>
        <v>0.007922644126177776</v>
      </c>
      <c r="K16" s="21">
        <f t="shared" si="5"/>
        <v>-0.0014174804700532852</v>
      </c>
      <c r="L16" s="20">
        <f t="shared" si="6"/>
        <v>0.000290511899641577</v>
      </c>
      <c r="M16" s="20">
        <f t="shared" si="7"/>
        <v>0.008219045873941455</v>
      </c>
      <c r="N16" s="21">
        <f t="shared" si="8"/>
        <v>0.0017443049940262842</v>
      </c>
      <c r="O16" s="21">
        <f t="shared" si="9"/>
        <v>0.0011054279864393787</v>
      </c>
      <c r="P16" s="20">
        <f t="shared" si="10"/>
        <v>0.0015315829013814817</v>
      </c>
      <c r="Q16" s="21">
        <f t="shared" si="11"/>
        <v>-6.22994342085878E-05</v>
      </c>
      <c r="R16" s="21">
        <f t="shared" si="12"/>
        <v>-0.0011896566115944802</v>
      </c>
      <c r="S16" s="21">
        <f t="shared" si="13"/>
        <v>-0.0006991604311989008</v>
      </c>
      <c r="T16" s="27">
        <f t="shared" si="14"/>
        <v>1.2944019563040354</v>
      </c>
      <c r="U16" s="20">
        <f t="shared" si="15"/>
        <v>0.01262320862182669</v>
      </c>
      <c r="V16" s="21">
        <f t="shared" si="16"/>
        <v>-0.06936673711916369</v>
      </c>
      <c r="W16" s="20">
        <f t="shared" si="17"/>
        <v>0.10678856011685278</v>
      </c>
      <c r="X16" s="20">
        <f t="shared" si="18"/>
        <v>0.20263397964049015</v>
      </c>
      <c r="Y16" s="21">
        <f t="shared" si="19"/>
        <v>-0.058320529522867114</v>
      </c>
      <c r="Z16" s="20">
        <f t="shared" si="20"/>
        <v>0.005287995552105592</v>
      </c>
      <c r="AA16" s="20">
        <f t="shared" si="21"/>
        <v>0.35750883431811</v>
      </c>
      <c r="AB16" s="21">
        <f t="shared" si="22"/>
        <v>0.05631557143938238</v>
      </c>
      <c r="AC16" s="21"/>
      <c r="AD16" s="20">
        <f t="shared" si="23"/>
        <v>0.05453286932336906</v>
      </c>
      <c r="AE16" s="21">
        <f t="shared" si="24"/>
        <v>-0.0007110184228325473</v>
      </c>
      <c r="AF16" s="21">
        <f t="shared" si="25"/>
        <v>-0.024846629314838768</v>
      </c>
      <c r="AG16" s="21"/>
      <c r="AH16" s="31">
        <f t="shared" si="26"/>
        <v>23.73617915882052</v>
      </c>
      <c r="AI16" s="1">
        <f t="shared" si="27"/>
        <v>-5.1538943471415255</v>
      </c>
      <c r="AJ16" s="1">
        <f t="shared" si="28"/>
        <v>-0.19402803640214786</v>
      </c>
      <c r="AK16" s="1">
        <f t="shared" si="29"/>
        <v>0.5667943283890636</v>
      </c>
      <c r="AL16" s="3">
        <f t="shared" si="30"/>
        <v>16.052493919027636</v>
      </c>
      <c r="AM16" s="3">
        <f t="shared" si="31"/>
        <v>97.55969028597214</v>
      </c>
      <c r="AN16" s="3">
        <f t="shared" si="32"/>
        <v>-1.2317505682034937</v>
      </c>
      <c r="AO16" s="3">
        <f t="shared" si="33"/>
        <v>-1.2720170051539512</v>
      </c>
      <c r="AP16" s="3">
        <f t="shared" si="34"/>
        <v>-17.75370119319622</v>
      </c>
      <c r="AQ16" s="3">
        <f t="shared" si="35"/>
        <v>12.121166863638233</v>
      </c>
      <c r="AR16" s="9">
        <f t="shared" si="36"/>
        <v>-52.09567623448223</v>
      </c>
      <c r="AS16" s="10">
        <f t="shared" si="37"/>
        <v>-3.4744879941640217</v>
      </c>
      <c r="AT16" s="3">
        <f t="shared" si="38"/>
        <v>-1.8310629377084386</v>
      </c>
      <c r="AU16" s="3">
        <f t="shared" si="39"/>
        <v>1.8962528016216458</v>
      </c>
      <c r="AV16" s="9">
        <f t="shared" si="40"/>
        <v>-284.991180444016</v>
      </c>
      <c r="AW16" s="3">
        <f t="shared" si="41"/>
        <v>-0.2878121903657937</v>
      </c>
      <c r="AX16" s="3">
        <f t="shared" si="42"/>
        <v>-3.5088805149759406</v>
      </c>
      <c r="AZ16" s="27">
        <v>1.69869</v>
      </c>
      <c r="BA16" s="20">
        <v>0.08431666403999999</v>
      </c>
      <c r="BB16" s="21">
        <v>-0.13522507005</v>
      </c>
      <c r="BC16" s="20">
        <v>0.29007</v>
      </c>
      <c r="BD16" s="20">
        <v>0.38534380739999996</v>
      </c>
      <c r="BE16" s="21">
        <v>-0.06894381629999999</v>
      </c>
      <c r="BF16" s="20">
        <v>0.01413</v>
      </c>
      <c r="BG16" s="20">
        <v>0.3997602795</v>
      </c>
      <c r="BH16" s="21">
        <v>0.08484</v>
      </c>
      <c r="BI16" s="21">
        <v>0.05376611928</v>
      </c>
      <c r="BJ16" s="20">
        <v>0.07449356265000001</v>
      </c>
      <c r="BK16" s="21">
        <v>-0.0030301375139999997</v>
      </c>
      <c r="BL16" s="21">
        <v>-0.05786285499</v>
      </c>
      <c r="BM16" s="21">
        <v>-0.03400596294</v>
      </c>
      <c r="BN16" s="28">
        <v>0.5022</v>
      </c>
      <c r="BO16" s="17">
        <v>10.325199999999999</v>
      </c>
      <c r="BP16" s="42">
        <v>38897</v>
      </c>
    </row>
    <row r="17" spans="1:68" ht="12.75">
      <c r="A17" s="8" t="s">
        <v>67</v>
      </c>
      <c r="B17" s="13">
        <v>27</v>
      </c>
      <c r="C17" s="8" t="s">
        <v>27</v>
      </c>
      <c r="D17" s="14" t="s">
        <v>64</v>
      </c>
      <c r="E17" s="13" t="s">
        <v>68</v>
      </c>
      <c r="F17" s="27">
        <f t="shared" si="0"/>
        <v>0.006688706082289803</v>
      </c>
      <c r="G17" s="20">
        <f t="shared" si="1"/>
        <v>0.0016446935651867618</v>
      </c>
      <c r="H17" s="21">
        <f t="shared" si="2"/>
        <v>-0.0023037884290148477</v>
      </c>
      <c r="I17" s="20">
        <f t="shared" si="3"/>
        <v>0.0012850104353011329</v>
      </c>
      <c r="J17" s="20">
        <f t="shared" si="4"/>
        <v>0.009221275260260585</v>
      </c>
      <c r="K17" s="21">
        <f t="shared" si="5"/>
        <v>-0.0013130505972141324</v>
      </c>
      <c r="L17" s="20">
        <f t="shared" si="6"/>
        <v>0.0002745387000596302</v>
      </c>
      <c r="M17" s="20">
        <f t="shared" si="7"/>
        <v>0.010346754552630887</v>
      </c>
      <c r="N17" s="21">
        <f t="shared" si="8"/>
        <v>0.0006760666666666665</v>
      </c>
      <c r="O17" s="21">
        <f t="shared" si="9"/>
        <v>0.0011583814221851518</v>
      </c>
      <c r="P17" s="21">
        <f t="shared" si="10"/>
        <v>-0.008697174967775194</v>
      </c>
      <c r="Q17" s="21">
        <f t="shared" si="11"/>
        <v>-5.2077048213410846E-05</v>
      </c>
      <c r="R17" s="21">
        <f t="shared" si="12"/>
        <v>-0.0013064383362514607</v>
      </c>
      <c r="S17" s="21">
        <f t="shared" si="13"/>
        <v>-0.0006928301151920692</v>
      </c>
      <c r="T17" s="27">
        <f t="shared" si="14"/>
        <v>0.24789934459967083</v>
      </c>
      <c r="U17" s="20">
        <f t="shared" si="15"/>
        <v>0.011976214703173099</v>
      </c>
      <c r="V17" s="21">
        <f t="shared" si="16"/>
        <v>-0.05747975122292535</v>
      </c>
      <c r="W17" s="20">
        <f t="shared" si="17"/>
        <v>0.0230094801028011</v>
      </c>
      <c r="X17" s="20">
        <f t="shared" si="18"/>
        <v>0.23584849623284349</v>
      </c>
      <c r="Y17" s="21">
        <f t="shared" si="19"/>
        <v>-0.05402388797424943</v>
      </c>
      <c r="Z17" s="20">
        <f t="shared" si="20"/>
        <v>0.0049972459874700614</v>
      </c>
      <c r="AA17" s="20">
        <f t="shared" si="21"/>
        <v>0.4500590720407767</v>
      </c>
      <c r="AB17" s="21">
        <f t="shared" si="22"/>
        <v>0.021827077715675026</v>
      </c>
      <c r="AC17" s="21"/>
      <c r="AD17" s="21">
        <f t="shared" si="23"/>
        <v>-0.3096677989629949</v>
      </c>
      <c r="AE17" s="21">
        <f t="shared" si="24"/>
        <v>-0.0005943511551405027</v>
      </c>
      <c r="AF17" s="21">
        <f t="shared" si="25"/>
        <v>-0.027285679537415636</v>
      </c>
      <c r="AG17" s="21"/>
      <c r="AH17" s="31">
        <f t="shared" si="26"/>
        <v>-0.8005331695120637</v>
      </c>
      <c r="AI17" s="1">
        <f t="shared" si="27"/>
        <v>-7.829871606355773</v>
      </c>
      <c r="AJ17" s="1">
        <f t="shared" si="28"/>
        <v>-0.127716015060613</v>
      </c>
      <c r="AK17" s="1">
        <f t="shared" si="29"/>
        <v>0.5240389781799019</v>
      </c>
      <c r="AL17" s="3">
        <f t="shared" si="30"/>
        <v>19.6930751559051</v>
      </c>
      <c r="AM17" s="3">
        <f t="shared" si="31"/>
        <v>96.7100858234848</v>
      </c>
      <c r="AN17" s="3">
        <f t="shared" si="32"/>
        <v>-2.633414879063105</v>
      </c>
      <c r="AO17" s="3">
        <f t="shared" si="33"/>
        <v>0.1856174630213784</v>
      </c>
      <c r="AP17" s="3">
        <f t="shared" si="34"/>
        <v>-20.150065495106105</v>
      </c>
      <c r="AQ17" s="3">
        <f t="shared" si="35"/>
        <v>10.773791649881405</v>
      </c>
      <c r="AR17" s="9">
        <f t="shared" si="36"/>
        <v>-9.085327864374333</v>
      </c>
      <c r="AS17" s="10">
        <f t="shared" si="37"/>
        <v>-4.365633520217224</v>
      </c>
      <c r="AT17" s="3">
        <f t="shared" si="38"/>
        <v>-0.42591307226478414</v>
      </c>
      <c r="AU17" s="3">
        <f t="shared" si="39"/>
        <v>1.0541713555304262</v>
      </c>
      <c r="AV17" s="9">
        <f t="shared" si="40"/>
        <v>-396.8167541915346</v>
      </c>
      <c r="AW17" s="3">
        <f t="shared" si="41"/>
        <v>-0.2290618292554805</v>
      </c>
      <c r="AX17" s="3">
        <f t="shared" si="42"/>
        <v>-2.5200548853774514</v>
      </c>
      <c r="AZ17" s="27">
        <v>0.33183</v>
      </c>
      <c r="BA17" s="20">
        <v>0.08159405706</v>
      </c>
      <c r="BB17" s="21">
        <v>-0.11429207757</v>
      </c>
      <c r="BC17" s="20">
        <v>0.06375</v>
      </c>
      <c r="BD17" s="20">
        <v>0.4574720031</v>
      </c>
      <c r="BE17" s="21">
        <v>-0.06514108623</v>
      </c>
      <c r="BF17" s="20">
        <v>0.01362</v>
      </c>
      <c r="BG17" s="20">
        <v>0.5133075845999999</v>
      </c>
      <c r="BH17" s="21">
        <v>0.03354</v>
      </c>
      <c r="BI17" s="21">
        <v>0.057467872350000004</v>
      </c>
      <c r="BJ17" s="21">
        <v>-0.4314711297</v>
      </c>
      <c r="BK17" s="21">
        <v>-0.002583567987</v>
      </c>
      <c r="BL17" s="21">
        <v>-0.06481304871</v>
      </c>
      <c r="BM17" s="21">
        <v>-0.03437164293</v>
      </c>
      <c r="BN17" s="28">
        <v>0.5031</v>
      </c>
      <c r="BO17" s="17">
        <v>10.140999999999998</v>
      </c>
      <c r="BP17" s="42">
        <v>38897</v>
      </c>
    </row>
    <row r="18" spans="1:68" ht="12.75">
      <c r="A18" s="8" t="s">
        <v>69</v>
      </c>
      <c r="B18" s="13">
        <v>28</v>
      </c>
      <c r="C18" s="8" t="s">
        <v>27</v>
      </c>
      <c r="D18" s="14" t="s">
        <v>64</v>
      </c>
      <c r="E18" s="13" t="s">
        <v>70</v>
      </c>
      <c r="F18" s="27">
        <f t="shared" si="0"/>
        <v>0.00816598752593775</v>
      </c>
      <c r="G18" s="20">
        <f t="shared" si="1"/>
        <v>0.0014328109389370033</v>
      </c>
      <c r="H18" s="21">
        <f t="shared" si="2"/>
        <v>-0.0024745299802632764</v>
      </c>
      <c r="I18" s="20">
        <f t="shared" si="3"/>
        <v>0.001655609688747007</v>
      </c>
      <c r="J18" s="20">
        <f t="shared" si="4"/>
        <v>0.022215709773062853</v>
      </c>
      <c r="K18" s="21">
        <f t="shared" si="5"/>
        <v>-0.001279091379165922</v>
      </c>
      <c r="L18" s="20">
        <f t="shared" si="6"/>
        <v>9.45890542697526E-05</v>
      </c>
      <c r="M18" s="20">
        <f t="shared" si="7"/>
        <v>0.00959086375481624</v>
      </c>
      <c r="N18" s="21">
        <f t="shared" si="8"/>
        <v>0.0009507103671189145</v>
      </c>
      <c r="O18" s="21">
        <f t="shared" si="9"/>
        <v>0.001007438919144625</v>
      </c>
      <c r="P18" s="21">
        <f t="shared" si="10"/>
        <v>-0.008772858071374741</v>
      </c>
      <c r="Q18" s="21">
        <f t="shared" si="11"/>
        <v>-4.329226252702147E-05</v>
      </c>
      <c r="R18" s="21">
        <f t="shared" si="12"/>
        <v>-0.0012863191324402556</v>
      </c>
      <c r="S18" s="21">
        <f t="shared" si="13"/>
        <v>-0.0006771558489416001</v>
      </c>
      <c r="T18" s="27">
        <f t="shared" si="14"/>
        <v>0.3026509059874918</v>
      </c>
      <c r="U18" s="20">
        <f t="shared" si="15"/>
        <v>0.010433342597662588</v>
      </c>
      <c r="V18" s="21">
        <f t="shared" si="16"/>
        <v>-0.061739769966648615</v>
      </c>
      <c r="W18" s="20">
        <f t="shared" si="17"/>
        <v>0.029645454343957725</v>
      </c>
      <c r="X18" s="20">
        <f t="shared" si="18"/>
        <v>0.5682014249484721</v>
      </c>
      <c r="Y18" s="21">
        <f t="shared" si="19"/>
        <v>-0.05262667678115293</v>
      </c>
      <c r="Z18" s="20">
        <f t="shared" si="20"/>
        <v>0.0017217418593642396</v>
      </c>
      <c r="AA18" s="20">
        <f t="shared" si="21"/>
        <v>0.4171796305407249</v>
      </c>
      <c r="AB18" s="21">
        <f t="shared" si="22"/>
        <v>0.030694057393061563</v>
      </c>
      <c r="AC18" s="21"/>
      <c r="AD18" s="21">
        <f t="shared" si="23"/>
        <v>-0.3123625383694341</v>
      </c>
      <c r="AE18" s="21">
        <f t="shared" si="24"/>
        <v>-0.0004940911039377022</v>
      </c>
      <c r="AF18" s="21">
        <f t="shared" si="25"/>
        <v>-0.026865478956563396</v>
      </c>
      <c r="AG18" s="21"/>
      <c r="AH18" s="31">
        <f t="shared" si="26"/>
        <v>-0.9689091001992809</v>
      </c>
      <c r="AI18" s="1">
        <f t="shared" si="27"/>
        <v>-6.757064867039225</v>
      </c>
      <c r="AJ18" s="1">
        <f t="shared" si="28"/>
        <v>-0.1479932514601084</v>
      </c>
      <c r="AK18" s="1">
        <f t="shared" si="29"/>
        <v>1.3620066353958875</v>
      </c>
      <c r="AL18" s="3">
        <f t="shared" si="30"/>
        <v>54.460152116136584</v>
      </c>
      <c r="AM18" s="3">
        <f t="shared" si="31"/>
        <v>124.9562468836377</v>
      </c>
      <c r="AN18" s="3">
        <f t="shared" si="32"/>
        <v>-2.0114567838335047</v>
      </c>
      <c r="AO18" s="3">
        <f t="shared" si="33"/>
        <v>0.19765420747614879</v>
      </c>
      <c r="AP18" s="3">
        <f t="shared" si="34"/>
        <v>-21.116232440764776</v>
      </c>
      <c r="AQ18" s="3">
        <f t="shared" si="35"/>
        <v>10.209015604079532</v>
      </c>
      <c r="AR18" s="9">
        <f t="shared" si="36"/>
        <v>-11.265420075957826</v>
      </c>
      <c r="AS18" s="10">
        <f t="shared" si="37"/>
        <v>-10.796832703522727</v>
      </c>
      <c r="AT18" s="3">
        <f t="shared" si="38"/>
        <v>-0.5633161004491658</v>
      </c>
      <c r="AU18" s="3">
        <f t="shared" si="39"/>
        <v>0.965836935935981</v>
      </c>
      <c r="AV18" s="9">
        <f t="shared" si="40"/>
        <v>-1149.9932308437478</v>
      </c>
      <c r="AW18" s="3">
        <f t="shared" si="41"/>
        <v>-0.0926197550207225</v>
      </c>
      <c r="AX18" s="3">
        <f t="shared" si="42"/>
        <v>-0.8695703358760659</v>
      </c>
      <c r="AZ18" s="27">
        <v>0.40662</v>
      </c>
      <c r="BA18" s="20">
        <v>0.07134588219</v>
      </c>
      <c r="BB18" s="21">
        <v>-0.12321759951</v>
      </c>
      <c r="BC18" s="20">
        <v>0.08244</v>
      </c>
      <c r="BD18" s="20">
        <v>1.1062167165</v>
      </c>
      <c r="BE18" s="21">
        <v>-0.06369151740000001</v>
      </c>
      <c r="BF18" s="20">
        <v>0.00471</v>
      </c>
      <c r="BG18" s="20">
        <v>0.47757077849999996</v>
      </c>
      <c r="BH18" s="21">
        <v>0.04733999999999999</v>
      </c>
      <c r="BI18" s="21">
        <v>0.050164761089999996</v>
      </c>
      <c r="BJ18" s="21">
        <v>-0.4368387213</v>
      </c>
      <c r="BK18" s="21">
        <v>-0.0021557098554</v>
      </c>
      <c r="BL18" s="21">
        <v>-0.06405141864</v>
      </c>
      <c r="BM18" s="21">
        <v>-0.03371853195</v>
      </c>
      <c r="BN18" s="28">
        <v>0.5012</v>
      </c>
      <c r="BO18" s="17">
        <v>10.0654</v>
      </c>
      <c r="BP18" s="42">
        <v>38897</v>
      </c>
    </row>
    <row r="19" spans="1:68" ht="12.75">
      <c r="A19" s="8" t="s">
        <v>71</v>
      </c>
      <c r="B19" s="13">
        <v>29</v>
      </c>
      <c r="C19" s="8" t="s">
        <v>27</v>
      </c>
      <c r="D19" s="14" t="s">
        <v>64</v>
      </c>
      <c r="E19" s="13" t="s">
        <v>60</v>
      </c>
      <c r="F19" s="27">
        <f t="shared" si="0"/>
        <v>0.04815206649350649</v>
      </c>
      <c r="G19" s="20">
        <f t="shared" si="1"/>
        <v>0.004492210003393091</v>
      </c>
      <c r="H19" s="20">
        <f t="shared" si="2"/>
        <v>0.00812848090836</v>
      </c>
      <c r="I19" s="20">
        <f t="shared" si="3"/>
        <v>0.011710989974025974</v>
      </c>
      <c r="J19" s="20">
        <f t="shared" si="4"/>
        <v>0.028106243623784416</v>
      </c>
      <c r="K19" s="20">
        <f t="shared" si="5"/>
        <v>0.001591268407598961</v>
      </c>
      <c r="L19" s="20">
        <f t="shared" si="6"/>
        <v>0.0006933210389610388</v>
      </c>
      <c r="M19" s="20">
        <f t="shared" si="7"/>
        <v>0.03394520939546649</v>
      </c>
      <c r="N19" s="21">
        <f t="shared" si="8"/>
        <v>0.0010596154285714286</v>
      </c>
      <c r="O19" s="21">
        <f t="shared" si="9"/>
        <v>0.0012804965926983894</v>
      </c>
      <c r="P19" s="20">
        <f t="shared" si="10"/>
        <v>0.009232759151788051</v>
      </c>
      <c r="Q19" s="22">
        <f t="shared" si="11"/>
        <v>0.00019189360960602075</v>
      </c>
      <c r="R19" s="21">
        <f t="shared" si="12"/>
        <v>-0.0013698374220949092</v>
      </c>
      <c r="S19" s="21">
        <f t="shared" si="13"/>
        <v>-0.0007045187056954286</v>
      </c>
      <c r="T19" s="27">
        <f t="shared" si="14"/>
        <v>1.7846300282899528</v>
      </c>
      <c r="U19" s="20">
        <f t="shared" si="15"/>
        <v>0.032711060972788836</v>
      </c>
      <c r="V19" s="20">
        <f t="shared" si="16"/>
        <v>0.20280640988922158</v>
      </c>
      <c r="W19" s="20">
        <f t="shared" si="17"/>
        <v>0.2096977451613511</v>
      </c>
      <c r="X19" s="20">
        <f t="shared" si="18"/>
        <v>0.7188610150258302</v>
      </c>
      <c r="Y19" s="20">
        <f t="shared" si="19"/>
        <v>0.06547082524579144</v>
      </c>
      <c r="Z19" s="20">
        <f t="shared" si="20"/>
        <v>0.012620063325221864</v>
      </c>
      <c r="AA19" s="20">
        <f t="shared" si="21"/>
        <v>1.4765354066381042</v>
      </c>
      <c r="AB19" s="21">
        <f t="shared" si="22"/>
        <v>0.03421010005150904</v>
      </c>
      <c r="AC19" s="21"/>
      <c r="AD19" s="20">
        <f t="shared" si="23"/>
        <v>0.32873757461280917</v>
      </c>
      <c r="AE19" s="22">
        <f t="shared" si="24"/>
        <v>0.002190066304565404</v>
      </c>
      <c r="AF19" s="21">
        <f t="shared" si="25"/>
        <v>-0.028609804137320574</v>
      </c>
      <c r="AG19" s="21"/>
      <c r="AH19" s="31">
        <f t="shared" si="26"/>
        <v>5.42873758922116</v>
      </c>
      <c r="AI19" s="1">
        <f t="shared" si="27"/>
        <v>7.28051646614438</v>
      </c>
      <c r="AJ19" s="1">
        <f t="shared" si="28"/>
        <v>0.13735289311550455</v>
      </c>
      <c r="AK19" s="1">
        <f t="shared" si="29"/>
        <v>0.4868566048562231</v>
      </c>
      <c r="AL19" s="3">
        <f t="shared" si="30"/>
        <v>21.97608373582945</v>
      </c>
      <c r="AM19" s="3">
        <f t="shared" si="31"/>
        <v>92.60286296650109</v>
      </c>
      <c r="AN19" s="3">
        <f t="shared" si="32"/>
        <v>5.928261232322107</v>
      </c>
      <c r="AO19" s="3">
        <f t="shared" si="33"/>
        <v>0.6169249442449324</v>
      </c>
      <c r="AP19" s="3">
        <f t="shared" si="34"/>
        <v>14.936105315441582</v>
      </c>
      <c r="AQ19" s="3">
        <f t="shared" si="35"/>
        <v>8.5104874490509</v>
      </c>
      <c r="AR19" s="9">
        <f t="shared" si="36"/>
        <v>-62.37826794353898</v>
      </c>
      <c r="AS19" s="10">
        <f t="shared" si="37"/>
        <v>10.979867938537092</v>
      </c>
      <c r="AT19" s="3">
        <f t="shared" si="38"/>
        <v>3.202918924178839</v>
      </c>
      <c r="AU19" s="3">
        <f t="shared" si="39"/>
        <v>6.129702773321796</v>
      </c>
      <c r="AV19" s="9">
        <f t="shared" si="40"/>
        <v>328.23710109931153</v>
      </c>
      <c r="AW19" s="3">
        <f t="shared" si="41"/>
        <v>0.09107577664847903</v>
      </c>
      <c r="AX19" s="3">
        <f t="shared" si="42"/>
        <v>3.04657821023541</v>
      </c>
      <c r="AZ19" s="27">
        <v>2.3544</v>
      </c>
      <c r="BA19" s="20">
        <v>0.21964704741000002</v>
      </c>
      <c r="BB19" s="20">
        <v>0.3974428689</v>
      </c>
      <c r="BC19" s="20">
        <v>0.5726100000000001</v>
      </c>
      <c r="BD19" s="20">
        <v>1.3742575305</v>
      </c>
      <c r="BE19" s="20">
        <v>0.0778052244</v>
      </c>
      <c r="BF19" s="20">
        <v>0.0339</v>
      </c>
      <c r="BG19" s="20">
        <v>1.6597543329</v>
      </c>
      <c r="BH19" s="21">
        <v>0.05181</v>
      </c>
      <c r="BI19" s="21">
        <v>0.06261000611999999</v>
      </c>
      <c r="BJ19" s="20">
        <v>0.45143666159999996</v>
      </c>
      <c r="BK19" s="22">
        <v>0.009382656807</v>
      </c>
      <c r="BL19" s="21">
        <v>-0.06697833471</v>
      </c>
      <c r="BM19" s="21">
        <v>-0.03444751101</v>
      </c>
      <c r="BN19" s="28">
        <v>0.5005</v>
      </c>
      <c r="BO19" s="17">
        <v>10.236199999999998</v>
      </c>
      <c r="BP19" s="42">
        <v>38897</v>
      </c>
    </row>
    <row r="20" spans="1:68" ht="12.75">
      <c r="A20" s="8" t="s">
        <v>72</v>
      </c>
      <c r="B20" s="13">
        <v>30</v>
      </c>
      <c r="C20" s="8" t="s">
        <v>27</v>
      </c>
      <c r="D20" s="14" t="s">
        <v>64</v>
      </c>
      <c r="E20" s="13" t="s">
        <v>49</v>
      </c>
      <c r="F20" s="27">
        <f t="shared" si="0"/>
        <v>0.168073295720263</v>
      </c>
      <c r="G20" s="20">
        <f t="shared" si="1"/>
        <v>0.006639659875797011</v>
      </c>
      <c r="H20" s="20">
        <f t="shared" si="2"/>
        <v>0.01943761438893329</v>
      </c>
      <c r="I20" s="20">
        <f t="shared" si="3"/>
        <v>0.09267466243873282</v>
      </c>
      <c r="J20" s="20">
        <f t="shared" si="4"/>
        <v>0.026110828142797728</v>
      </c>
      <c r="K20" s="20">
        <f t="shared" si="5"/>
        <v>0.004929519905036545</v>
      </c>
      <c r="L20" s="20">
        <f t="shared" si="6"/>
        <v>0.0006660173221757324</v>
      </c>
      <c r="M20" s="20">
        <f t="shared" si="7"/>
        <v>0.016471557057205738</v>
      </c>
      <c r="N20" s="21">
        <f t="shared" si="8"/>
        <v>0.0008662578242677824</v>
      </c>
      <c r="O20" s="21">
        <f t="shared" si="9"/>
        <v>0.0012871565110669815</v>
      </c>
      <c r="P20" s="21">
        <f t="shared" si="10"/>
        <v>-0.005975125560276234</v>
      </c>
      <c r="Q20" s="22">
        <f t="shared" si="11"/>
        <v>0.00045073954049607056</v>
      </c>
      <c r="R20" s="21">
        <f t="shared" si="12"/>
        <v>-0.0013746634163769157</v>
      </c>
      <c r="S20" s="21">
        <f t="shared" si="13"/>
        <v>-0.000703709860488942</v>
      </c>
      <c r="T20" s="27">
        <f t="shared" si="14"/>
        <v>6.229195802769709</v>
      </c>
      <c r="U20" s="20">
        <f t="shared" si="15"/>
        <v>0.0483482114308382</v>
      </c>
      <c r="V20" s="20">
        <f t="shared" si="16"/>
        <v>0.48497041888556114</v>
      </c>
      <c r="W20" s="20">
        <f t="shared" si="17"/>
        <v>1.6594385094764772</v>
      </c>
      <c r="X20" s="20">
        <f t="shared" si="18"/>
        <v>0.6678251520602616</v>
      </c>
      <c r="Y20" s="20">
        <f t="shared" si="19"/>
        <v>0.20281916910251163</v>
      </c>
      <c r="Z20" s="20">
        <f t="shared" si="20"/>
        <v>0.012123071866025925</v>
      </c>
      <c r="AA20" s="20">
        <f t="shared" si="21"/>
        <v>0.7164733295376916</v>
      </c>
      <c r="AB20" s="21">
        <f t="shared" si="22"/>
        <v>0.027967473896219976</v>
      </c>
      <c r="AC20" s="21"/>
      <c r="AD20" s="21">
        <f t="shared" si="23"/>
        <v>-0.21274770113675148</v>
      </c>
      <c r="AE20" s="22">
        <f t="shared" si="24"/>
        <v>0.005144254057248008</v>
      </c>
      <c r="AF20" s="21">
        <f t="shared" si="25"/>
        <v>-0.0287105976686908</v>
      </c>
      <c r="AG20" s="21"/>
      <c r="AH20" s="31">
        <f t="shared" si="26"/>
        <v>-29.279732610439172</v>
      </c>
      <c r="AI20" s="1">
        <f t="shared" si="27"/>
        <v>1.4773547037860848</v>
      </c>
      <c r="AJ20" s="1">
        <f t="shared" si="28"/>
        <v>0.6768855153317305</v>
      </c>
      <c r="AK20" s="1">
        <f t="shared" si="29"/>
        <v>0.9321005046917511</v>
      </c>
      <c r="AL20" s="3">
        <f t="shared" si="30"/>
        <v>13.812820211882732</v>
      </c>
      <c r="AM20" s="3">
        <f t="shared" si="31"/>
        <v>94.2741967034581</v>
      </c>
      <c r="AN20" s="3">
        <f t="shared" si="32"/>
        <v>17.340515653475187</v>
      </c>
      <c r="AO20" s="3">
        <f t="shared" si="33"/>
        <v>-2.2795565653319487</v>
      </c>
      <c r="AP20" s="3">
        <f t="shared" si="34"/>
        <v>9.398488273089445</v>
      </c>
      <c r="AQ20" s="3">
        <f t="shared" si="35"/>
        <v>3.7537973038452073</v>
      </c>
      <c r="AR20" s="9">
        <f t="shared" si="36"/>
        <v>-216.96503411918556</v>
      </c>
      <c r="AS20" s="10">
        <f t="shared" si="37"/>
        <v>3.2927121978431946</v>
      </c>
      <c r="AT20" s="3">
        <f t="shared" si="38"/>
        <v>8.181862280669048</v>
      </c>
      <c r="AU20" s="3">
        <f t="shared" si="39"/>
        <v>59.33458687167179</v>
      </c>
      <c r="AV20" s="9">
        <f t="shared" si="40"/>
        <v>129.8196287796727</v>
      </c>
      <c r="AW20" s="3">
        <f t="shared" si="41"/>
        <v>0.3037010038882305</v>
      </c>
      <c r="AX20" s="3">
        <f t="shared" si="42"/>
        <v>7.702995374429703</v>
      </c>
      <c r="AZ20" s="27">
        <v>8.10819</v>
      </c>
      <c r="BA20" s="20">
        <v>0.3203103954</v>
      </c>
      <c r="BB20" s="20">
        <v>0.9377091699</v>
      </c>
      <c r="BC20" s="20">
        <v>4.47081</v>
      </c>
      <c r="BD20" s="20">
        <v>1.2596382711</v>
      </c>
      <c r="BE20" s="20">
        <v>0.23780984259</v>
      </c>
      <c r="BF20" s="20">
        <v>0.032130000000000006</v>
      </c>
      <c r="BG20" s="20">
        <v>0.7946206662</v>
      </c>
      <c r="BH20" s="21">
        <v>0.04179</v>
      </c>
      <c r="BI20" s="21">
        <v>0.06209498961</v>
      </c>
      <c r="BJ20" s="21">
        <v>-0.28825193859</v>
      </c>
      <c r="BK20" s="22">
        <v>0.021744571731</v>
      </c>
      <c r="BL20" s="21">
        <v>-0.06631649673000001</v>
      </c>
      <c r="BM20" s="21">
        <v>-0.033948363</v>
      </c>
      <c r="BN20" s="28">
        <v>0.5019</v>
      </c>
      <c r="BO20" s="17">
        <v>10.4038</v>
      </c>
      <c r="BP20" s="42">
        <v>38897</v>
      </c>
    </row>
    <row r="21" spans="1:68" ht="12.75">
      <c r="A21" s="8" t="s">
        <v>73</v>
      </c>
      <c r="B21" s="13">
        <v>31</v>
      </c>
      <c r="C21" s="8" t="s">
        <v>27</v>
      </c>
      <c r="D21" s="14" t="s">
        <v>64</v>
      </c>
      <c r="E21" s="13" t="s">
        <v>51</v>
      </c>
      <c r="F21" s="27">
        <f t="shared" si="0"/>
        <v>0.0019559221856287425</v>
      </c>
      <c r="G21" s="20">
        <f t="shared" si="1"/>
        <v>0.0026180872375448205</v>
      </c>
      <c r="H21" s="20">
        <f t="shared" si="2"/>
        <v>0.01903892300578054</v>
      </c>
      <c r="I21" s="20">
        <f t="shared" si="3"/>
        <v>0.0008388719161676647</v>
      </c>
      <c r="J21" s="20">
        <f t="shared" si="4"/>
        <v>0.016918239325327242</v>
      </c>
      <c r="K21" s="20">
        <f t="shared" si="5"/>
        <v>0.0015025798431201494</v>
      </c>
      <c r="L21" s="20">
        <f t="shared" si="6"/>
        <v>0.00010594320359281436</v>
      </c>
      <c r="M21" s="20">
        <f t="shared" si="7"/>
        <v>0.00777646451614491</v>
      </c>
      <c r="N21" s="21">
        <f t="shared" si="8"/>
        <v>0.0019206077844311376</v>
      </c>
      <c r="O21" s="21">
        <f t="shared" si="9"/>
        <v>0.001282032733308982</v>
      </c>
      <c r="P21" s="21">
        <f t="shared" si="10"/>
        <v>-0.008051981074327844</v>
      </c>
      <c r="Q21" s="22">
        <f t="shared" si="11"/>
        <v>0.00026228633318761376</v>
      </c>
      <c r="R21" s="21">
        <f t="shared" si="12"/>
        <v>-0.0013839921434651793</v>
      </c>
      <c r="S21" s="21">
        <f t="shared" si="13"/>
        <v>-0.0007112652740690419</v>
      </c>
      <c r="T21" s="27">
        <f t="shared" si="14"/>
        <v>0.07249112488126114</v>
      </c>
      <c r="U21" s="20">
        <f t="shared" si="15"/>
        <v>0.019064204744373554</v>
      </c>
      <c r="V21" s="20">
        <f t="shared" si="16"/>
        <v>0.4750230290863408</v>
      </c>
      <c r="W21" s="20">
        <f t="shared" si="17"/>
        <v>0.015020894876495865</v>
      </c>
      <c r="X21" s="20">
        <f t="shared" si="18"/>
        <v>0.43271035634099797</v>
      </c>
      <c r="Y21" s="20">
        <f t="shared" si="19"/>
        <v>0.061821840901878186</v>
      </c>
      <c r="Z21" s="20">
        <f t="shared" si="20"/>
        <v>0.0019284139137357452</v>
      </c>
      <c r="AA21" s="20">
        <f t="shared" si="21"/>
        <v>0.33825760397537297</v>
      </c>
      <c r="AB21" s="21">
        <f t="shared" si="22"/>
        <v>0.06200757623327415</v>
      </c>
      <c r="AC21" s="21"/>
      <c r="AD21" s="21">
        <f t="shared" si="23"/>
        <v>-0.28669530805318916</v>
      </c>
      <c r="AE21" s="22">
        <f t="shared" si="24"/>
        <v>0.0029934527868935605</v>
      </c>
      <c r="AF21" s="21">
        <f t="shared" si="25"/>
        <v>-0.02890543323862112</v>
      </c>
      <c r="AG21" s="21"/>
      <c r="AH21" s="31">
        <f t="shared" si="26"/>
        <v>-0.25285075425026565</v>
      </c>
      <c r="AI21" s="1">
        <f t="shared" si="27"/>
        <v>0.7120867479329951</v>
      </c>
      <c r="AJ21" s="1">
        <f t="shared" si="28"/>
        <v>1.4043232835082848</v>
      </c>
      <c r="AK21" s="1">
        <f t="shared" si="29"/>
        <v>1.2792331975854168</v>
      </c>
      <c r="AL21" s="3">
        <f t="shared" si="30"/>
        <v>22.69752985467198</v>
      </c>
      <c r="AM21" s="3">
        <f t="shared" si="31"/>
        <v>158.68732961687812</v>
      </c>
      <c r="AN21" s="3">
        <f t="shared" si="32"/>
        <v>7.660725639384638</v>
      </c>
      <c r="AO21" s="3">
        <f t="shared" si="33"/>
        <v>-1.6568915351701958</v>
      </c>
      <c r="AP21" s="3">
        <f t="shared" si="34"/>
        <v>6.368633849126891</v>
      </c>
      <c r="AQ21" s="3">
        <f t="shared" si="35"/>
        <v>4.826019053944152</v>
      </c>
      <c r="AR21" s="9">
        <f t="shared" si="36"/>
        <v>-2.5078719382210926</v>
      </c>
      <c r="AS21" s="10">
        <f t="shared" si="37"/>
        <v>6.999312055876549</v>
      </c>
      <c r="AT21" s="3">
        <f t="shared" si="38"/>
        <v>0.2429706824864143</v>
      </c>
      <c r="AU21" s="3">
        <f t="shared" si="39"/>
        <v>0.24224289657745787</v>
      </c>
      <c r="AV21" s="9">
        <f t="shared" si="40"/>
        <v>144.55225692403212</v>
      </c>
      <c r="AW21" s="3">
        <f t="shared" si="41"/>
        <v>0.14287118391305478</v>
      </c>
      <c r="AX21" s="3">
        <f t="shared" si="42"/>
        <v>6.9179134333789</v>
      </c>
      <c r="AZ21" s="27">
        <v>0.09471</v>
      </c>
      <c r="BA21" s="20">
        <v>0.12677346987000002</v>
      </c>
      <c r="BB21" s="20">
        <v>0.9219059997000001</v>
      </c>
      <c r="BC21" s="20">
        <v>0.04062</v>
      </c>
      <c r="BD21" s="20">
        <v>0.8192178903</v>
      </c>
      <c r="BE21" s="20">
        <v>0.07275817923</v>
      </c>
      <c r="BF21" s="20">
        <v>0.00513</v>
      </c>
      <c r="BG21" s="20">
        <v>0.3765533004</v>
      </c>
      <c r="BH21" s="21">
        <v>0.093</v>
      </c>
      <c r="BI21" s="21">
        <v>0.0620788092</v>
      </c>
      <c r="BJ21" s="21">
        <v>-0.3898944105</v>
      </c>
      <c r="BK21" s="22">
        <v>0.012700473872999999</v>
      </c>
      <c r="BL21" s="21">
        <v>-0.06701590527</v>
      </c>
      <c r="BM21" s="21">
        <v>-0.03444100926</v>
      </c>
      <c r="BN21" s="28">
        <v>0.501</v>
      </c>
      <c r="BO21" s="17">
        <v>10.346499999999999</v>
      </c>
      <c r="BP21" s="42">
        <v>38897</v>
      </c>
    </row>
    <row r="22" spans="1:68" ht="12.75">
      <c r="A22" s="8" t="s">
        <v>74</v>
      </c>
      <c r="B22" s="13">
        <v>35</v>
      </c>
      <c r="C22" s="8" t="s">
        <v>27</v>
      </c>
      <c r="D22" s="14" t="s">
        <v>75</v>
      </c>
      <c r="E22" s="13" t="s">
        <v>76</v>
      </c>
      <c r="F22" s="27">
        <f t="shared" si="0"/>
        <v>0.013165489974231911</v>
      </c>
      <c r="G22" s="20">
        <f t="shared" si="1"/>
        <v>0.0024262502599108307</v>
      </c>
      <c r="H22" s="20">
        <f t="shared" si="2"/>
        <v>0.0052577004288752345</v>
      </c>
      <c r="I22" s="20">
        <f t="shared" si="3"/>
        <v>0.01227191578989098</v>
      </c>
      <c r="J22" s="20">
        <f t="shared" si="4"/>
        <v>0.010706834709269732</v>
      </c>
      <c r="K22" s="21">
        <f t="shared" si="5"/>
        <v>-0.00013049018765585885</v>
      </c>
      <c r="L22" s="20">
        <f t="shared" si="6"/>
        <v>0.00042837553617443015</v>
      </c>
      <c r="M22" s="20">
        <f t="shared" si="7"/>
        <v>0.013873381364005807</v>
      </c>
      <c r="N22" s="21">
        <f t="shared" si="8"/>
        <v>0.0006560651119920714</v>
      </c>
      <c r="O22" s="21">
        <f t="shared" si="9"/>
        <v>0.0010400993877889056</v>
      </c>
      <c r="P22" s="21">
        <f t="shared" si="10"/>
        <v>-0.005240918087534265</v>
      </c>
      <c r="Q22" s="22">
        <f t="shared" si="11"/>
        <v>1.4787891997623033E-05</v>
      </c>
      <c r="R22" s="21">
        <f t="shared" si="12"/>
        <v>-0.001047183709590244</v>
      </c>
      <c r="S22" s="21">
        <f t="shared" si="13"/>
        <v>-0.0007120600152211219</v>
      </c>
      <c r="T22" s="27">
        <f t="shared" si="14"/>
        <v>0.4879443491450789</v>
      </c>
      <c r="U22" s="20">
        <f t="shared" si="15"/>
        <v>0.017667299642545917</v>
      </c>
      <c r="V22" s="20">
        <f t="shared" si="16"/>
        <v>0.1311801504210388</v>
      </c>
      <c r="W22" s="20">
        <f t="shared" si="17"/>
        <v>0.2197417191593278</v>
      </c>
      <c r="X22" s="20">
        <f t="shared" si="18"/>
        <v>0.2738439960118402</v>
      </c>
      <c r="Y22" s="21">
        <f t="shared" si="19"/>
        <v>-0.005368861866112275</v>
      </c>
      <c r="Z22" s="20">
        <f t="shared" si="20"/>
        <v>0.007797435949150499</v>
      </c>
      <c r="AA22" s="20">
        <f t="shared" si="21"/>
        <v>0.6034589021119309</v>
      </c>
      <c r="AB22" s="21">
        <f t="shared" si="22"/>
        <v>0.02118131967162112</v>
      </c>
      <c r="AC22" s="21"/>
      <c r="AD22" s="21">
        <f t="shared" si="23"/>
        <v>-0.18660583174713874</v>
      </c>
      <c r="AE22" s="22">
        <f t="shared" si="24"/>
        <v>0.00016877301983135167</v>
      </c>
      <c r="AF22" s="21">
        <f t="shared" si="25"/>
        <v>-0.021871004795117877</v>
      </c>
      <c r="AG22" s="21"/>
      <c r="AH22" s="31">
        <f t="shared" si="26"/>
        <v>-2.6148397645271375</v>
      </c>
      <c r="AI22" s="1">
        <f t="shared" si="27"/>
        <v>4.600230295323304</v>
      </c>
      <c r="AJ22" s="1">
        <f t="shared" si="28"/>
        <v>0.21738042137077834</v>
      </c>
      <c r="AK22" s="1">
        <f t="shared" si="29"/>
        <v>0.45379063106611855</v>
      </c>
      <c r="AL22" s="3">
        <f t="shared" si="30"/>
        <v>15.5000481993511</v>
      </c>
      <c r="AM22" s="3">
        <f t="shared" si="31"/>
        <v>777.257825641338</v>
      </c>
      <c r="AN22" s="3">
        <f t="shared" si="32"/>
        <v>6.1932000675479575</v>
      </c>
      <c r="AO22" s="3">
        <f t="shared" si="33"/>
        <v>-0.7029799079312548</v>
      </c>
      <c r="AP22" s="3">
        <f t="shared" si="34"/>
        <v>104.68082908156863</v>
      </c>
      <c r="AQ22" s="3">
        <f t="shared" si="35"/>
        <v>2.2205357772380303</v>
      </c>
      <c r="AR22" s="9">
        <f t="shared" si="36"/>
        <v>-22.310102060514364</v>
      </c>
      <c r="AS22" s="10">
        <f t="shared" si="37"/>
        <v>-51.005967901747745</v>
      </c>
      <c r="AT22" s="3">
        <f t="shared" si="38"/>
        <v>-40.928920251481195</v>
      </c>
      <c r="AU22" s="3">
        <f t="shared" si="39"/>
        <v>10.374316735974638</v>
      </c>
      <c r="AV22" s="9">
        <f t="shared" si="40"/>
        <v>1622.557896312348</v>
      </c>
      <c r="AW22" s="3">
        <f t="shared" si="41"/>
        <v>-0.019605548941376612</v>
      </c>
      <c r="AX22" s="3">
        <f t="shared" si="42"/>
        <v>0.6163108276584397</v>
      </c>
      <c r="AZ22" s="27">
        <v>0.6435599999999999</v>
      </c>
      <c r="BA22" s="20">
        <v>0.11860079802000001</v>
      </c>
      <c r="BB22" s="20">
        <v>0.25700871708</v>
      </c>
      <c r="BC22" s="20">
        <v>0.59988</v>
      </c>
      <c r="BD22" s="20">
        <v>0.5233751694</v>
      </c>
      <c r="BE22" s="21">
        <v>-0.006378666143999999</v>
      </c>
      <c r="BF22" s="20">
        <v>0.02094</v>
      </c>
      <c r="BG22" s="20">
        <v>0.6781633899</v>
      </c>
      <c r="BH22" s="21">
        <v>0.03207</v>
      </c>
      <c r="BI22" s="21">
        <v>0.05084249529</v>
      </c>
      <c r="BJ22" s="21">
        <v>-0.25618835691</v>
      </c>
      <c r="BK22" s="22">
        <v>0.0007228668126</v>
      </c>
      <c r="BL22" s="21">
        <v>-0.05118879354</v>
      </c>
      <c r="BM22" s="21">
        <v>-0.03480716208</v>
      </c>
      <c r="BN22" s="28">
        <v>0.5045</v>
      </c>
      <c r="BO22" s="17">
        <v>10.320699999999999</v>
      </c>
      <c r="BP22" s="42">
        <v>38897</v>
      </c>
    </row>
    <row r="23" spans="1:68" ht="12.75">
      <c r="A23" s="8" t="s">
        <v>77</v>
      </c>
      <c r="B23" s="13">
        <v>36</v>
      </c>
      <c r="C23" s="8" t="s">
        <v>27</v>
      </c>
      <c r="D23" s="14" t="s">
        <v>75</v>
      </c>
      <c r="E23" s="13" t="s">
        <v>78</v>
      </c>
      <c r="F23" s="27">
        <f t="shared" si="0"/>
        <v>0.007491829169329071</v>
      </c>
      <c r="G23" s="20">
        <f t="shared" si="1"/>
        <v>0.0025122823602349775</v>
      </c>
      <c r="H23" s="20">
        <f t="shared" si="2"/>
        <v>0.0043345122962820575</v>
      </c>
      <c r="I23" s="20">
        <f t="shared" si="3"/>
        <v>0.006525592122603833</v>
      </c>
      <c r="J23" s="20">
        <f t="shared" si="4"/>
        <v>0.013472157310760399</v>
      </c>
      <c r="K23" s="21">
        <f t="shared" si="5"/>
        <v>-0.0006230228968227076</v>
      </c>
      <c r="L23" s="20">
        <f t="shared" si="6"/>
        <v>0.0003656032068690095</v>
      </c>
      <c r="M23" s="20">
        <f t="shared" si="7"/>
        <v>0.013877314612363415</v>
      </c>
      <c r="N23" s="21">
        <f t="shared" si="8"/>
        <v>0.0012364919089456864</v>
      </c>
      <c r="O23" s="21">
        <f t="shared" si="9"/>
        <v>0.0011389896816303713</v>
      </c>
      <c r="P23" s="21">
        <f t="shared" si="10"/>
        <v>-0.007082449782293589</v>
      </c>
      <c r="Q23" s="22">
        <f t="shared" si="11"/>
        <v>1.6726857708506783E-05</v>
      </c>
      <c r="R23" s="21">
        <f t="shared" si="12"/>
        <v>-0.0011597272809749637</v>
      </c>
      <c r="S23" s="21">
        <f t="shared" si="13"/>
        <v>-0.0007004969073679012</v>
      </c>
      <c r="T23" s="27">
        <f t="shared" si="14"/>
        <v>0.2776649950050691</v>
      </c>
      <c r="U23" s="20">
        <f t="shared" si="15"/>
        <v>0.0182937621804047</v>
      </c>
      <c r="V23" s="20">
        <f t="shared" si="16"/>
        <v>0.10814651437829484</v>
      </c>
      <c r="W23" s="20">
        <f t="shared" si="17"/>
        <v>0.11684767530223347</v>
      </c>
      <c r="X23" s="20">
        <f t="shared" si="18"/>
        <v>0.3445714343273339</v>
      </c>
      <c r="Y23" s="21">
        <f t="shared" si="19"/>
        <v>-0.025633527949915965</v>
      </c>
      <c r="Z23" s="20">
        <f t="shared" si="20"/>
        <v>0.006654832845553341</v>
      </c>
      <c r="AA23" s="20">
        <f t="shared" si="21"/>
        <v>0.6036299890065632</v>
      </c>
      <c r="AB23" s="21">
        <f t="shared" si="22"/>
        <v>0.03992062665125856</v>
      </c>
      <c r="AC23" s="21"/>
      <c r="AD23" s="21">
        <f t="shared" si="23"/>
        <v>-0.2521746019224721</v>
      </c>
      <c r="AE23" s="22">
        <f t="shared" si="24"/>
        <v>0.00019090227925709635</v>
      </c>
      <c r="AF23" s="21">
        <f t="shared" si="25"/>
        <v>-0.024221538867480442</v>
      </c>
      <c r="AG23" s="21"/>
      <c r="AH23" s="31">
        <f t="shared" si="26"/>
        <v>-1.1010823171257893</v>
      </c>
      <c r="AI23" s="1">
        <f t="shared" si="27"/>
        <v>5.581594492218906</v>
      </c>
      <c r="AJ23" s="1">
        <f t="shared" si="28"/>
        <v>0.17916027425390058</v>
      </c>
      <c r="AK23" s="1">
        <f t="shared" si="29"/>
        <v>0.5708321995307417</v>
      </c>
      <c r="AL23" s="3">
        <f t="shared" si="30"/>
        <v>18.83546046621402</v>
      </c>
      <c r="AM23" s="3">
        <f t="shared" si="31"/>
        <v>566.5019548176754</v>
      </c>
      <c r="AN23" s="3">
        <f t="shared" si="32"/>
        <v>2.7090384958895766</v>
      </c>
      <c r="AO23" s="3">
        <f t="shared" si="33"/>
        <v>-0.42885569583071304</v>
      </c>
      <c r="AP23" s="3">
        <f t="shared" si="34"/>
        <v>95.82788771090416</v>
      </c>
      <c r="AQ23" s="3">
        <f t="shared" si="35"/>
        <v>2.376298837669402</v>
      </c>
      <c r="AR23" s="9">
        <f t="shared" si="36"/>
        <v>-11.463557147389132</v>
      </c>
      <c r="AS23" s="10">
        <f t="shared" si="37"/>
        <v>-13.442216576687155</v>
      </c>
      <c r="AT23" s="3">
        <f t="shared" si="38"/>
        <v>-4.558392256053718</v>
      </c>
      <c r="AU23" s="3">
        <f t="shared" si="39"/>
        <v>2.927000027404371</v>
      </c>
      <c r="AV23" s="9">
        <f t="shared" si="40"/>
        <v>1804.9623905395317</v>
      </c>
      <c r="AW23" s="3">
        <f t="shared" si="41"/>
        <v>-0.07439249280764458</v>
      </c>
      <c r="AX23" s="3">
        <f t="shared" si="42"/>
        <v>0.5540281643769233</v>
      </c>
      <c r="AZ23" s="27">
        <v>0.37007999999999996</v>
      </c>
      <c r="BA23" s="20">
        <v>0.12410126217</v>
      </c>
      <c r="BB23" s="20">
        <v>0.21411544154999998</v>
      </c>
      <c r="BC23" s="20">
        <v>0.32235</v>
      </c>
      <c r="BD23" s="20">
        <v>0.6654951500999999</v>
      </c>
      <c r="BE23" s="21">
        <v>-0.03077597052</v>
      </c>
      <c r="BF23" s="20">
        <v>0.01806</v>
      </c>
      <c r="BG23" s="20">
        <v>0.685509036</v>
      </c>
      <c r="BH23" s="21">
        <v>0.061079999999999995</v>
      </c>
      <c r="BI23" s="21">
        <v>0.0562636029</v>
      </c>
      <c r="BJ23" s="21">
        <v>-0.3498575523</v>
      </c>
      <c r="BK23" s="22">
        <v>0.0008262702419999999</v>
      </c>
      <c r="BL23" s="21">
        <v>-0.057287995019999996</v>
      </c>
      <c r="BM23" s="21">
        <v>-0.034603017449999995</v>
      </c>
      <c r="BN23" s="28">
        <v>0.5008</v>
      </c>
      <c r="BO23" s="17">
        <v>10.138099999999998</v>
      </c>
      <c r="BP23" s="42">
        <v>38897</v>
      </c>
    </row>
    <row r="24" spans="1:68" ht="12.75">
      <c r="A24" s="8" t="s">
        <v>79</v>
      </c>
      <c r="B24" s="13">
        <v>37</v>
      </c>
      <c r="C24" s="8" t="s">
        <v>27</v>
      </c>
      <c r="D24" s="14" t="s">
        <v>75</v>
      </c>
      <c r="E24" s="13" t="s">
        <v>80</v>
      </c>
      <c r="F24" s="27">
        <f t="shared" si="0"/>
        <v>0.0008875513252048771</v>
      </c>
      <c r="G24" s="20">
        <f t="shared" si="1"/>
        <v>0.0024712546705026347</v>
      </c>
      <c r="H24" s="20">
        <f t="shared" si="2"/>
        <v>0.02387213969173444</v>
      </c>
      <c r="I24" s="21">
        <f t="shared" si="3"/>
        <v>0.00025367341595042975</v>
      </c>
      <c r="J24" s="20">
        <f t="shared" si="4"/>
        <v>0.02010859143554667</v>
      </c>
      <c r="K24" s="20">
        <f t="shared" si="5"/>
        <v>0.0008278567906039656</v>
      </c>
      <c r="L24" s="20">
        <f t="shared" si="6"/>
        <v>0.00021394143513891667</v>
      </c>
      <c r="M24" s="20">
        <f t="shared" si="7"/>
        <v>0.017144621945362586</v>
      </c>
      <c r="N24" s="21">
        <f t="shared" si="8"/>
        <v>0.0015605499540275838</v>
      </c>
      <c r="O24" s="21">
        <f t="shared" si="9"/>
        <v>0.000962835436601939</v>
      </c>
      <c r="P24" s="21">
        <f t="shared" si="10"/>
        <v>-0.010127711047678154</v>
      </c>
      <c r="Q24" s="22">
        <f t="shared" si="11"/>
        <v>0.0001390209724688899</v>
      </c>
      <c r="R24" s="21">
        <f t="shared" si="12"/>
        <v>-0.0013753970181446373</v>
      </c>
      <c r="S24" s="21">
        <f t="shared" si="13"/>
        <v>-0.0007060282058983329</v>
      </c>
      <c r="T24" s="27">
        <f t="shared" si="14"/>
        <v>0.032894761574205074</v>
      </c>
      <c r="U24" s="20">
        <f t="shared" si="15"/>
        <v>0.01799500961554383</v>
      </c>
      <c r="V24" s="20">
        <f t="shared" si="16"/>
        <v>0.5956122677578454</v>
      </c>
      <c r="W24" s="21">
        <f t="shared" si="17"/>
        <v>0.004542292620023094</v>
      </c>
      <c r="X24" s="20">
        <f t="shared" si="18"/>
        <v>0.514308587215983</v>
      </c>
      <c r="Y24" s="20">
        <f t="shared" si="19"/>
        <v>0.03406117221164228</v>
      </c>
      <c r="Z24" s="20">
        <f t="shared" si="20"/>
        <v>0.0038942341391917557</v>
      </c>
      <c r="AA24" s="20">
        <f t="shared" si="21"/>
        <v>0.7457500420997072</v>
      </c>
      <c r="AB24" s="21">
        <f t="shared" si="22"/>
        <v>0.05038296784205676</v>
      </c>
      <c r="AC24" s="21"/>
      <c r="AD24" s="21">
        <f t="shared" si="23"/>
        <v>-0.3606028394608661</v>
      </c>
      <c r="AE24" s="22">
        <f t="shared" si="24"/>
        <v>0.0015866351571432308</v>
      </c>
      <c r="AF24" s="21">
        <f t="shared" si="25"/>
        <v>-0.028725919343037535</v>
      </c>
      <c r="AG24" s="21"/>
      <c r="AH24" s="31">
        <f t="shared" si="26"/>
        <v>-0.09122158223541924</v>
      </c>
      <c r="AI24" s="1">
        <f t="shared" si="27"/>
        <v>1.2520730053245015</v>
      </c>
      <c r="AJ24" s="1">
        <f t="shared" si="28"/>
        <v>0.7986754731932173</v>
      </c>
      <c r="AK24" s="1">
        <f t="shared" si="29"/>
        <v>0.6896527766433833</v>
      </c>
      <c r="AL24" s="3">
        <f t="shared" si="30"/>
        <v>28.580623084064968</v>
      </c>
      <c r="AM24" s="3">
        <f t="shared" si="31"/>
        <v>375.39333795568825</v>
      </c>
      <c r="AN24" s="3">
        <f t="shared" si="32"/>
        <v>11.821698745992947</v>
      </c>
      <c r="AO24" s="3">
        <f t="shared" si="33"/>
        <v>-1.651712639446599</v>
      </c>
      <c r="AP24" s="3">
        <f t="shared" si="34"/>
        <v>11.341617847384786</v>
      </c>
      <c r="AQ24" s="3">
        <f t="shared" si="35"/>
        <v>7.241885172522819</v>
      </c>
      <c r="AR24" s="9">
        <f t="shared" si="36"/>
        <v>-1.145124762810349</v>
      </c>
      <c r="AS24" s="10">
        <f t="shared" si="37"/>
        <v>15.09955629302123</v>
      </c>
      <c r="AT24" s="3">
        <f t="shared" si="38"/>
        <v>0.1333569083236224</v>
      </c>
      <c r="AU24" s="3">
        <f t="shared" si="39"/>
        <v>0.09015532062864018</v>
      </c>
      <c r="AV24" s="9">
        <f t="shared" si="40"/>
        <v>324.1505048596088</v>
      </c>
      <c r="AW24" s="3">
        <f t="shared" si="41"/>
        <v>0.06622711161798733</v>
      </c>
      <c r="AX24" s="3">
        <f t="shared" si="42"/>
        <v>3.08498671144475</v>
      </c>
      <c r="AZ24" s="27">
        <v>0.04356</v>
      </c>
      <c r="BA24" s="20">
        <v>0.12128634186000001</v>
      </c>
      <c r="BB24" s="20">
        <v>1.1716172073000002</v>
      </c>
      <c r="BC24" s="21">
        <v>0.01245</v>
      </c>
      <c r="BD24" s="20">
        <v>0.9869065799999999</v>
      </c>
      <c r="BE24" s="20">
        <v>0.040630260779999997</v>
      </c>
      <c r="BF24" s="20">
        <v>0.0105</v>
      </c>
      <c r="BG24" s="20">
        <v>0.8414383605</v>
      </c>
      <c r="BH24" s="21">
        <v>0.07659</v>
      </c>
      <c r="BI24" s="21">
        <v>0.047254857750000004</v>
      </c>
      <c r="BJ24" s="21">
        <v>-0.4970564301</v>
      </c>
      <c r="BK24" s="22">
        <v>0.006822989712</v>
      </c>
      <c r="BL24" s="21">
        <v>-0.06750290649</v>
      </c>
      <c r="BM24" s="21">
        <v>-0.03465105372</v>
      </c>
      <c r="BN24" s="28">
        <v>0.5003</v>
      </c>
      <c r="BO24" s="17">
        <v>10.1938</v>
      </c>
      <c r="BP24" s="42">
        <v>38897</v>
      </c>
    </row>
    <row r="25" spans="1:68" ht="12.75">
      <c r="A25" s="8" t="s">
        <v>81</v>
      </c>
      <c r="B25" s="13">
        <v>38</v>
      </c>
      <c r="C25" s="8" t="s">
        <v>27</v>
      </c>
      <c r="D25" s="14" t="s">
        <v>75</v>
      </c>
      <c r="E25" s="13" t="s">
        <v>60</v>
      </c>
      <c r="F25" s="27">
        <f t="shared" si="0"/>
        <v>0.0036830812011062826</v>
      </c>
      <c r="G25" s="20">
        <f t="shared" si="1"/>
        <v>0.003429145373440538</v>
      </c>
      <c r="H25" s="20">
        <f t="shared" si="2"/>
        <v>0.054996647628171164</v>
      </c>
      <c r="I25" s="21">
        <f t="shared" si="3"/>
        <v>3.187159225602529E-05</v>
      </c>
      <c r="J25" s="20">
        <f t="shared" si="4"/>
        <v>0.028125603620047734</v>
      </c>
      <c r="K25" s="20">
        <f t="shared" si="5"/>
        <v>0.006972225015284947</v>
      </c>
      <c r="L25" s="20">
        <f t="shared" si="6"/>
        <v>0.0019479917186882658</v>
      </c>
      <c r="M25" s="20">
        <f t="shared" si="7"/>
        <v>0.022336700867084</v>
      </c>
      <c r="N25" s="21">
        <f t="shared" si="8"/>
        <v>0.0017873588937178983</v>
      </c>
      <c r="O25" s="21">
        <f t="shared" si="9"/>
        <v>0.0013327772379889216</v>
      </c>
      <c r="P25" s="21">
        <f t="shared" si="10"/>
        <v>-0.006799781897708417</v>
      </c>
      <c r="Q25" s="22">
        <f t="shared" si="11"/>
        <v>0.000285558242459085</v>
      </c>
      <c r="R25" s="21">
        <f t="shared" si="12"/>
        <v>-0.0014394765057916237</v>
      </c>
      <c r="S25" s="21">
        <f t="shared" si="13"/>
        <v>-0.0007152765028007982</v>
      </c>
      <c r="T25" s="27">
        <f t="shared" si="14"/>
        <v>0.13650374297042656</v>
      </c>
      <c r="U25" s="20">
        <f t="shared" si="15"/>
        <v>0.024970111217072287</v>
      </c>
      <c r="V25" s="20">
        <f t="shared" si="16"/>
        <v>1.3721718470102586</v>
      </c>
      <c r="W25" s="21">
        <f t="shared" si="17"/>
        <v>0.0005706947957101597</v>
      </c>
      <c r="X25" s="20">
        <f t="shared" si="18"/>
        <v>0.7193561771240113</v>
      </c>
      <c r="Y25" s="20">
        <f t="shared" si="19"/>
        <v>0.28686381465891575</v>
      </c>
      <c r="Z25" s="20">
        <f t="shared" si="20"/>
        <v>0.03545800208759449</v>
      </c>
      <c r="AA25" s="20">
        <f t="shared" si="21"/>
        <v>0.9715930549580966</v>
      </c>
      <c r="AB25" s="21">
        <f t="shared" si="22"/>
        <v>0.05770558349124867</v>
      </c>
      <c r="AC25" s="21"/>
      <c r="AD25" s="21">
        <f t="shared" si="23"/>
        <v>-0.24211005314872147</v>
      </c>
      <c r="AE25" s="22">
        <f t="shared" si="24"/>
        <v>0.003259053212269858</v>
      </c>
      <c r="AF25" s="21">
        <f t="shared" si="25"/>
        <v>-0.030064254506926142</v>
      </c>
      <c r="AG25" s="21"/>
      <c r="AH25" s="31">
        <f t="shared" si="26"/>
        <v>-0.5638086531110549</v>
      </c>
      <c r="AI25" s="1">
        <f t="shared" si="27"/>
        <v>0.7080695155457688</v>
      </c>
      <c r="AJ25" s="1">
        <f t="shared" si="28"/>
        <v>1.4122907116389778</v>
      </c>
      <c r="AK25" s="1">
        <f t="shared" si="29"/>
        <v>0.740388348242193</v>
      </c>
      <c r="AL25" s="3">
        <f t="shared" si="30"/>
        <v>28.80868935145876</v>
      </c>
      <c r="AM25" s="3">
        <f t="shared" si="31"/>
        <v>421.03388856746267</v>
      </c>
      <c r="AN25" s="3">
        <f t="shared" si="32"/>
        <v>23.77884017442359</v>
      </c>
      <c r="AO25" s="3">
        <f t="shared" si="33"/>
        <v>-5.66755419349469</v>
      </c>
      <c r="AP25" s="3">
        <f t="shared" si="34"/>
        <v>7.661768492476121</v>
      </c>
      <c r="AQ25" s="3">
        <f t="shared" si="35"/>
        <v>239.18869419610596</v>
      </c>
      <c r="AR25" s="9">
        <f t="shared" si="36"/>
        <v>-4.540400060110557</v>
      </c>
      <c r="AS25" s="10">
        <f t="shared" si="37"/>
        <v>2.5076574331249613</v>
      </c>
      <c r="AT25" s="3">
        <f t="shared" si="38"/>
        <v>0.001989427618776952</v>
      </c>
      <c r="AU25" s="3">
        <f t="shared" si="39"/>
        <v>0.009889767353218226</v>
      </c>
      <c r="AV25" s="9">
        <f t="shared" si="40"/>
        <v>220.72550838253903</v>
      </c>
      <c r="AW25" s="3">
        <f t="shared" si="41"/>
        <v>0.39877855196267076</v>
      </c>
      <c r="AX25" s="3">
        <f t="shared" si="42"/>
        <v>4.530513973341502</v>
      </c>
      <c r="AZ25" s="27">
        <v>0.17334</v>
      </c>
      <c r="BA25" s="20">
        <v>0.161388801</v>
      </c>
      <c r="BB25" s="20">
        <v>2.5883542554</v>
      </c>
      <c r="BC25" s="21">
        <v>0.0015</v>
      </c>
      <c r="BD25" s="20">
        <v>1.3236993336</v>
      </c>
      <c r="BE25" s="20">
        <v>0.3281397879</v>
      </c>
      <c r="BF25" s="20">
        <v>0.09168</v>
      </c>
      <c r="BG25" s="20">
        <v>1.0512512532</v>
      </c>
      <c r="BH25" s="21">
        <v>0.08412</v>
      </c>
      <c r="BI25" s="21">
        <v>0.06272563482</v>
      </c>
      <c r="BJ25" s="21">
        <v>-0.32002395</v>
      </c>
      <c r="BK25" s="22">
        <v>0.013439471748</v>
      </c>
      <c r="BL25" s="21">
        <v>-0.06774731369999999</v>
      </c>
      <c r="BM25" s="21">
        <v>-0.03366366969</v>
      </c>
      <c r="BN25" s="28">
        <v>0.5062</v>
      </c>
      <c r="BO25" s="17">
        <v>10.755600000000001</v>
      </c>
      <c r="BP25" s="42">
        <v>38897</v>
      </c>
    </row>
    <row r="26" spans="1:68" ht="12.75">
      <c r="A26" s="8" t="s">
        <v>82</v>
      </c>
      <c r="B26" s="13">
        <v>39</v>
      </c>
      <c r="C26" s="8" t="s">
        <v>27</v>
      </c>
      <c r="D26" s="14" t="s">
        <v>75</v>
      </c>
      <c r="E26" s="13" t="s">
        <v>49</v>
      </c>
      <c r="F26" s="27">
        <f t="shared" si="0"/>
        <v>0.007117499405469679</v>
      </c>
      <c r="G26" s="20">
        <f t="shared" si="1"/>
        <v>0.005126616235113556</v>
      </c>
      <c r="H26" s="20">
        <f t="shared" si="2"/>
        <v>0.1041749793401308</v>
      </c>
      <c r="I26" s="20">
        <f t="shared" si="3"/>
        <v>0.0033780719381688467</v>
      </c>
      <c r="J26" s="20">
        <f t="shared" si="4"/>
        <v>0.05921366352341855</v>
      </c>
      <c r="K26" s="20">
        <f t="shared" si="5"/>
        <v>0.018925553894453034</v>
      </c>
      <c r="L26" s="20">
        <f t="shared" si="6"/>
        <v>0.005617873959571937</v>
      </c>
      <c r="M26" s="20">
        <f t="shared" si="7"/>
        <v>0.03494033958637931</v>
      </c>
      <c r="N26" s="21">
        <f t="shared" si="8"/>
        <v>0.0018374928656361474</v>
      </c>
      <c r="O26" s="21">
        <f t="shared" si="9"/>
        <v>0.0013758283877693222</v>
      </c>
      <c r="P26" s="21">
        <f t="shared" si="10"/>
        <v>-0.005099058630692033</v>
      </c>
      <c r="Q26" s="22">
        <f t="shared" si="11"/>
        <v>0.0005952307272572533</v>
      </c>
      <c r="R26" s="21">
        <f t="shared" si="12"/>
        <v>-0.0013348177332092748</v>
      </c>
      <c r="S26" s="21">
        <f t="shared" si="13"/>
        <v>-0.000687937775344233</v>
      </c>
      <c r="T26" s="27">
        <f t="shared" si="14"/>
        <v>0.2637914442789285</v>
      </c>
      <c r="U26" s="20">
        <f t="shared" si="15"/>
        <v>0.03733063595072858</v>
      </c>
      <c r="V26" s="20">
        <f t="shared" si="16"/>
        <v>2.5991761312407884</v>
      </c>
      <c r="W26" s="20">
        <f t="shared" si="17"/>
        <v>0.06048797497034481</v>
      </c>
      <c r="X26" s="20">
        <f t="shared" si="18"/>
        <v>1.5144817939250184</v>
      </c>
      <c r="Y26" s="20">
        <f t="shared" si="19"/>
        <v>0.7786691583811165</v>
      </c>
      <c r="Z26" s="20">
        <f t="shared" si="20"/>
        <v>0.10225843604739775</v>
      </c>
      <c r="AA26" s="20">
        <f t="shared" si="21"/>
        <v>1.5198211894411864</v>
      </c>
      <c r="AB26" s="21">
        <f t="shared" si="22"/>
        <v>0.05932417845415434</v>
      </c>
      <c r="AC26" s="21"/>
      <c r="AD26" s="21">
        <f t="shared" si="23"/>
        <v>-0.18155484611960027</v>
      </c>
      <c r="AE26" s="22">
        <f t="shared" si="24"/>
        <v>0.006793320329345507</v>
      </c>
      <c r="AF26" s="21">
        <f t="shared" si="25"/>
        <v>-0.027878398772123534</v>
      </c>
      <c r="AG26" s="21"/>
      <c r="AH26" s="31">
        <f t="shared" si="26"/>
        <v>-1.4529573289668865</v>
      </c>
      <c r="AI26" s="1">
        <f t="shared" si="27"/>
        <v>0.5847318968398105</v>
      </c>
      <c r="AJ26" s="1">
        <f t="shared" si="28"/>
        <v>1.7101854805672656</v>
      </c>
      <c r="AK26" s="1">
        <f t="shared" si="29"/>
        <v>0.9964868265074451</v>
      </c>
      <c r="AL26" s="3">
        <f t="shared" si="30"/>
        <v>40.569407816248585</v>
      </c>
      <c r="AM26" s="3">
        <f t="shared" si="31"/>
        <v>382.6076211971006</v>
      </c>
      <c r="AN26" s="3">
        <f t="shared" si="32"/>
        <v>43.81309946414899</v>
      </c>
      <c r="AO26" s="3">
        <f t="shared" si="33"/>
        <v>-14.316203542859807</v>
      </c>
      <c r="AP26" s="3">
        <f t="shared" si="34"/>
        <v>5.4951973616596925</v>
      </c>
      <c r="AQ26" s="3">
        <f t="shared" si="35"/>
        <v>4.361055968698843</v>
      </c>
      <c r="AR26" s="9">
        <f t="shared" si="36"/>
        <v>-9.462216479330285</v>
      </c>
      <c r="AS26" s="10">
        <f t="shared" si="37"/>
        <v>1.9449618334360192</v>
      </c>
      <c r="AT26" s="3">
        <f t="shared" si="38"/>
        <v>0.07768122612702635</v>
      </c>
      <c r="AU26" s="3">
        <f t="shared" si="39"/>
        <v>1.0196175749334624</v>
      </c>
      <c r="AV26" s="9">
        <f t="shared" si="40"/>
        <v>222.9369027959453</v>
      </c>
      <c r="AW26" s="3">
        <f t="shared" si="41"/>
        <v>0.5141489065795057</v>
      </c>
      <c r="AX26" s="3">
        <f t="shared" si="42"/>
        <v>4.485574112937697</v>
      </c>
      <c r="AZ26" s="27">
        <v>0.35453999999999997</v>
      </c>
      <c r="BA26" s="20">
        <v>0.25536925491</v>
      </c>
      <c r="BB26" s="20">
        <v>5.189209731</v>
      </c>
      <c r="BC26" s="20">
        <v>0.16827</v>
      </c>
      <c r="BD26" s="20">
        <v>2.9495769609</v>
      </c>
      <c r="BE26" s="20">
        <v>0.9427279856999999</v>
      </c>
      <c r="BF26" s="20">
        <v>0.27984</v>
      </c>
      <c r="BG26" s="20">
        <v>1.7404635098999999</v>
      </c>
      <c r="BH26" s="21">
        <v>0.09153</v>
      </c>
      <c r="BI26" s="21">
        <v>0.06853336668</v>
      </c>
      <c r="BJ26" s="21">
        <v>-0.25399654344</v>
      </c>
      <c r="BK26" s="22">
        <v>0.029649893877</v>
      </c>
      <c r="BL26" s="21">
        <v>-0.06649052598</v>
      </c>
      <c r="BM26" s="21">
        <v>-0.03426785799</v>
      </c>
      <c r="BN26" s="28">
        <v>0.5046</v>
      </c>
      <c r="BO26" s="17">
        <v>10.13</v>
      </c>
      <c r="BP26" s="42">
        <v>38897</v>
      </c>
    </row>
    <row r="27" spans="1:68" ht="12.75">
      <c r="A27" s="8" t="s">
        <v>83</v>
      </c>
      <c r="B27" s="13">
        <v>40</v>
      </c>
      <c r="C27" s="8" t="s">
        <v>27</v>
      </c>
      <c r="D27" s="14" t="s">
        <v>75</v>
      </c>
      <c r="E27" s="13" t="s">
        <v>51</v>
      </c>
      <c r="F27" s="27">
        <f t="shared" si="0"/>
        <v>0.006061378210735587</v>
      </c>
      <c r="G27" s="20">
        <f t="shared" si="1"/>
        <v>0.007208954932119006</v>
      </c>
      <c r="H27" s="20">
        <f t="shared" si="2"/>
        <v>0.222075993440103</v>
      </c>
      <c r="I27" s="20">
        <f t="shared" si="3"/>
        <v>0.009026723916500995</v>
      </c>
      <c r="J27" s="20">
        <f t="shared" si="4"/>
        <v>0.0641358099532354</v>
      </c>
      <c r="K27" s="20">
        <f t="shared" si="5"/>
        <v>0.03048874960709523</v>
      </c>
      <c r="L27" s="20">
        <f t="shared" si="6"/>
        <v>0.0054160343499005965</v>
      </c>
      <c r="M27" s="20">
        <f t="shared" si="7"/>
        <v>0.021872126218434394</v>
      </c>
      <c r="N27" s="21">
        <f t="shared" si="8"/>
        <v>0.0022615039443339958</v>
      </c>
      <c r="O27" s="21">
        <f t="shared" si="9"/>
        <v>0.001378673476746012</v>
      </c>
      <c r="P27" s="21">
        <f t="shared" si="10"/>
        <v>-0.004637700689746163</v>
      </c>
      <c r="Q27" s="22">
        <f t="shared" si="11"/>
        <v>0.001400618211772187</v>
      </c>
      <c r="R27" s="21">
        <f t="shared" si="12"/>
        <v>-0.0013639660353935907</v>
      </c>
      <c r="S27" s="21">
        <f t="shared" si="13"/>
        <v>-0.0007206267009595229</v>
      </c>
      <c r="T27" s="27">
        <f t="shared" si="14"/>
        <v>0.22464908269637637</v>
      </c>
      <c r="U27" s="20">
        <f t="shared" si="15"/>
        <v>0.052493664400487916</v>
      </c>
      <c r="V27" s="20">
        <f t="shared" si="16"/>
        <v>5.540818199603369</v>
      </c>
      <c r="W27" s="20">
        <f t="shared" si="17"/>
        <v>0.16163310323743435</v>
      </c>
      <c r="X27" s="20">
        <f t="shared" si="18"/>
        <v>1.640373365420885</v>
      </c>
      <c r="Y27" s="20">
        <f t="shared" si="19"/>
        <v>1.2544229420734512</v>
      </c>
      <c r="Z27" s="20">
        <f t="shared" si="20"/>
        <v>0.09858448341586144</v>
      </c>
      <c r="AA27" s="20">
        <f t="shared" si="21"/>
        <v>0.9513851690745229</v>
      </c>
      <c r="AB27" s="21">
        <f t="shared" si="22"/>
        <v>0.07301354257067905</v>
      </c>
      <c r="AC27" s="21"/>
      <c r="AD27" s="21">
        <f t="shared" si="23"/>
        <v>-0.16512793753880697</v>
      </c>
      <c r="AE27" s="22">
        <f t="shared" si="24"/>
        <v>0.01598514279584783</v>
      </c>
      <c r="AF27" s="21">
        <f t="shared" si="25"/>
        <v>-0.02848717701323289</v>
      </c>
      <c r="AG27" s="21"/>
      <c r="AH27" s="31">
        <f t="shared" si="26"/>
        <v>-1.3604547240443867</v>
      </c>
      <c r="AI27" s="1">
        <f t="shared" si="27"/>
        <v>0.17170481593181064</v>
      </c>
      <c r="AJ27" s="1">
        <f t="shared" si="28"/>
        <v>5.8239484697804365</v>
      </c>
      <c r="AK27" s="1">
        <f t="shared" si="29"/>
        <v>1.7241948043152573</v>
      </c>
      <c r="AL27" s="3">
        <f t="shared" si="30"/>
        <v>31.24897802725386</v>
      </c>
      <c r="AM27" s="3">
        <f t="shared" si="31"/>
        <v>346.6230030201924</v>
      </c>
      <c r="AN27" s="3">
        <f t="shared" si="32"/>
        <v>75.88754092077795</v>
      </c>
      <c r="AO27" s="3">
        <f t="shared" si="33"/>
        <v>-33.55469875169496</v>
      </c>
      <c r="AP27" s="3">
        <f t="shared" si="34"/>
        <v>3.2839033764604997</v>
      </c>
      <c r="AQ27" s="3">
        <f t="shared" si="35"/>
        <v>1.3898705042269304</v>
      </c>
      <c r="AR27" s="9">
        <f t="shared" si="36"/>
        <v>-7.885972084633805</v>
      </c>
      <c r="AS27" s="10">
        <f t="shared" si="37"/>
        <v>1.3076716874370071</v>
      </c>
      <c r="AT27" s="3">
        <f t="shared" si="38"/>
        <v>0.12885056372635292</v>
      </c>
      <c r="AU27" s="3">
        <f t="shared" si="39"/>
        <v>2.2137414176413808</v>
      </c>
      <c r="AV27" s="9">
        <f t="shared" si="40"/>
        <v>102.6186244546389</v>
      </c>
      <c r="AW27" s="3">
        <f t="shared" si="41"/>
        <v>0.7647179407546604</v>
      </c>
      <c r="AX27" s="3">
        <f t="shared" si="42"/>
        <v>9.74481976653308</v>
      </c>
      <c r="AZ27" s="27">
        <v>0.2922</v>
      </c>
      <c r="BA27" s="20">
        <v>0.3475210683</v>
      </c>
      <c r="BB27" s="20">
        <v>10.705585929</v>
      </c>
      <c r="BC27" s="20">
        <v>0.43515000000000004</v>
      </c>
      <c r="BD27" s="20">
        <v>3.0917858970000003</v>
      </c>
      <c r="BE27" s="20">
        <v>1.4697668295</v>
      </c>
      <c r="BF27" s="20">
        <v>0.26109</v>
      </c>
      <c r="BG27" s="20">
        <v>1.0543864875</v>
      </c>
      <c r="BH27" s="21">
        <v>0.10901999999999999</v>
      </c>
      <c r="BI27" s="21">
        <v>0.06646151682</v>
      </c>
      <c r="BJ27" s="21">
        <v>-0.2235689796</v>
      </c>
      <c r="BK27" s="22">
        <v>0.06751940355</v>
      </c>
      <c r="BL27" s="21">
        <v>-0.06575251728</v>
      </c>
      <c r="BM27" s="21">
        <v>-0.0347391492</v>
      </c>
      <c r="BN27" s="28">
        <v>0.503</v>
      </c>
      <c r="BO27" s="17">
        <v>10.4342</v>
      </c>
      <c r="BP27" s="42">
        <v>38897</v>
      </c>
    </row>
    <row r="28" spans="1:68" ht="12.75">
      <c r="A28" s="8" t="s">
        <v>84</v>
      </c>
      <c r="B28" s="13">
        <v>46</v>
      </c>
      <c r="C28" s="8" t="s">
        <v>27</v>
      </c>
      <c r="D28" s="14" t="s">
        <v>85</v>
      </c>
      <c r="E28" s="13" t="s">
        <v>86</v>
      </c>
      <c r="F28" s="27">
        <f t="shared" si="0"/>
        <v>0.0013249578206650829</v>
      </c>
      <c r="G28" s="20">
        <f t="shared" si="1"/>
        <v>0.0028427029554900173</v>
      </c>
      <c r="H28" s="20">
        <f t="shared" si="2"/>
        <v>0.0027811570642822803</v>
      </c>
      <c r="I28" s="21">
        <f t="shared" si="3"/>
        <v>-0.00012763065320665082</v>
      </c>
      <c r="J28" s="20">
        <f t="shared" si="4"/>
        <v>0.006340953941047445</v>
      </c>
      <c r="K28" s="21">
        <f t="shared" si="5"/>
        <v>-0.001304751706536502</v>
      </c>
      <c r="L28" s="20">
        <f t="shared" si="6"/>
        <v>0.00011246661520190021</v>
      </c>
      <c r="M28" s="20">
        <f t="shared" si="7"/>
        <v>0.0049291640346838</v>
      </c>
      <c r="N28" s="21">
        <f t="shared" si="8"/>
        <v>0.0008681411757719714</v>
      </c>
      <c r="O28" s="21">
        <f t="shared" si="9"/>
        <v>0.0011291487787613835</v>
      </c>
      <c r="P28" s="21">
        <f t="shared" si="10"/>
        <v>-0.01178972956416502</v>
      </c>
      <c r="Q28" s="23">
        <f t="shared" si="11"/>
        <v>-2.093201021474376E-05</v>
      </c>
      <c r="R28" s="21">
        <f t="shared" si="12"/>
        <v>-0.0014339997054899464</v>
      </c>
      <c r="S28" s="21">
        <f t="shared" si="13"/>
        <v>-0.0007161947260450474</v>
      </c>
      <c r="T28" s="27">
        <f t="shared" si="14"/>
        <v>0.04910608588928145</v>
      </c>
      <c r="U28" s="20">
        <f t="shared" si="15"/>
        <v>0.02069979578744642</v>
      </c>
      <c r="V28" s="20">
        <f t="shared" si="16"/>
        <v>0.06939014631442815</v>
      </c>
      <c r="W28" s="21">
        <f t="shared" si="17"/>
        <v>-0.0022853627447607</v>
      </c>
      <c r="X28" s="20">
        <f t="shared" si="18"/>
        <v>0.16217978636021116</v>
      </c>
      <c r="Y28" s="21">
        <f t="shared" si="19"/>
        <v>-0.05368244009613257</v>
      </c>
      <c r="Z28" s="20">
        <f t="shared" si="20"/>
        <v>0.0020471552514088644</v>
      </c>
      <c r="AA28" s="20">
        <f t="shared" si="21"/>
        <v>0.21440684420434827</v>
      </c>
      <c r="AB28" s="21">
        <f t="shared" si="22"/>
        <v>0.028028278638821104</v>
      </c>
      <c r="AC28" s="21"/>
      <c r="AD28" s="21">
        <f t="shared" si="23"/>
        <v>-0.41977994211123254</v>
      </c>
      <c r="AE28" s="23">
        <f t="shared" si="24"/>
        <v>-0.00023889534597972792</v>
      </c>
      <c r="AF28" s="21">
        <f t="shared" si="25"/>
        <v>-0.029949868535713166</v>
      </c>
      <c r="AG28" s="21"/>
      <c r="AH28" s="31">
        <f t="shared" si="26"/>
        <v>-0.11698054376373564</v>
      </c>
      <c r="AI28" s="1">
        <f t="shared" si="27"/>
        <v>3.089874508014506</v>
      </c>
      <c r="AJ28" s="1">
        <f t="shared" si="28"/>
        <v>0.32363773913995647</v>
      </c>
      <c r="AK28" s="1">
        <f t="shared" si="29"/>
        <v>0.7564114240944649</v>
      </c>
      <c r="AL28" s="3">
        <f t="shared" si="30"/>
        <v>7.834849581393772</v>
      </c>
      <c r="AM28" s="3">
        <f t="shared" si="31"/>
        <v>-290.4625288109063</v>
      </c>
      <c r="AN28" s="3">
        <f t="shared" si="32"/>
        <v>2.4757191552362405</v>
      </c>
      <c r="AO28" s="3">
        <f t="shared" si="33"/>
        <v>-0.16530124323101</v>
      </c>
      <c r="AP28" s="3">
        <f t="shared" si="34"/>
        <v>-86.647965880436</v>
      </c>
      <c r="AQ28" s="3">
        <f t="shared" si="35"/>
        <v>-21.487217292685557</v>
      </c>
      <c r="AR28" s="9">
        <f t="shared" si="36"/>
        <v>-1.6396093969736731</v>
      </c>
      <c r="AS28" s="10">
        <f t="shared" si="37"/>
        <v>-3.02109565194476</v>
      </c>
      <c r="AT28" s="3">
        <f t="shared" si="38"/>
        <v>0.0425718864617211</v>
      </c>
      <c r="AU28" s="3">
        <f t="shared" si="39"/>
        <v>-0.08153774886465252</v>
      </c>
      <c r="AV28" s="9">
        <f t="shared" si="40"/>
        <v>-678.8737792069559</v>
      </c>
      <c r="AW28" s="3">
        <f t="shared" si="41"/>
        <v>-0.3310057393767964</v>
      </c>
      <c r="AX28" s="3">
        <f t="shared" si="42"/>
        <v>-1.4730278744425451</v>
      </c>
      <c r="AZ28" s="27">
        <v>0.06291</v>
      </c>
      <c r="BA28" s="20">
        <v>0.13497368757</v>
      </c>
      <c r="BB28" s="20">
        <v>0.13205144208</v>
      </c>
      <c r="BC28" s="21">
        <v>-0.00606</v>
      </c>
      <c r="BD28" s="20">
        <v>0.30107329169999997</v>
      </c>
      <c r="BE28" s="21">
        <v>-0.061950598409999995</v>
      </c>
      <c r="BF28" s="20">
        <v>0.005339999999999999</v>
      </c>
      <c r="BG28" s="20">
        <v>0.23404043856</v>
      </c>
      <c r="BH28" s="21">
        <v>0.04122</v>
      </c>
      <c r="BI28" s="21">
        <v>0.05361283851</v>
      </c>
      <c r="BJ28" s="21">
        <v>-0.5597852817</v>
      </c>
      <c r="BK28" s="23">
        <v>-0.0009938676855</v>
      </c>
      <c r="BL28" s="21">
        <v>-0.06808739121</v>
      </c>
      <c r="BM28" s="21">
        <v>-0.03400546758</v>
      </c>
      <c r="BN28" s="28">
        <v>0.5052</v>
      </c>
      <c r="BO28" s="17">
        <v>10.640099999999999</v>
      </c>
      <c r="BP28" s="42">
        <v>38897</v>
      </c>
    </row>
    <row r="29" spans="1:68" ht="12.75">
      <c r="A29" s="8" t="s">
        <v>87</v>
      </c>
      <c r="B29" s="13">
        <v>47</v>
      </c>
      <c r="C29" s="8" t="s">
        <v>27</v>
      </c>
      <c r="D29" s="14" t="s">
        <v>85</v>
      </c>
      <c r="E29" s="13" t="s">
        <v>88</v>
      </c>
      <c r="F29" s="27">
        <f t="shared" si="0"/>
        <v>0.0013155038836885084</v>
      </c>
      <c r="G29" s="20">
        <f t="shared" si="1"/>
        <v>0.002161993281886461</v>
      </c>
      <c r="H29" s="20">
        <f t="shared" si="2"/>
        <v>0.011409252798271978</v>
      </c>
      <c r="I29" s="21">
        <f t="shared" si="3"/>
        <v>-0.00015493712407886875</v>
      </c>
      <c r="J29" s="20">
        <f t="shared" si="4"/>
        <v>0.007494507660195618</v>
      </c>
      <c r="K29" s="21">
        <f t="shared" si="5"/>
        <v>-0.0006083058249125832</v>
      </c>
      <c r="L29" s="20">
        <f t="shared" si="6"/>
        <v>7.893023302131049E-05</v>
      </c>
      <c r="M29" s="20">
        <f t="shared" si="7"/>
        <v>0.004328191018840833</v>
      </c>
      <c r="N29" s="21">
        <f t="shared" si="8"/>
        <v>0.0008594625373431588</v>
      </c>
      <c r="O29" s="21">
        <f t="shared" si="9"/>
        <v>0.0010101803569462777</v>
      </c>
      <c r="P29" s="21">
        <f t="shared" si="10"/>
        <v>-0.010490448301696874</v>
      </c>
      <c r="Q29" s="22">
        <f t="shared" si="11"/>
        <v>7.482431083135949E-05</v>
      </c>
      <c r="R29" s="21">
        <f t="shared" si="12"/>
        <v>-0.001324563724440036</v>
      </c>
      <c r="S29" s="21">
        <f t="shared" si="13"/>
        <v>-0.0006671930711647719</v>
      </c>
      <c r="T29" s="27">
        <f t="shared" si="14"/>
        <v>0.048755700515556506</v>
      </c>
      <c r="U29" s="20">
        <f t="shared" si="15"/>
        <v>0.015743051641203383</v>
      </c>
      <c r="V29" s="20">
        <f t="shared" si="16"/>
        <v>0.28466199596486974</v>
      </c>
      <c r="W29" s="21">
        <f t="shared" si="17"/>
        <v>-0.0027743141812249313</v>
      </c>
      <c r="X29" s="20">
        <f t="shared" si="18"/>
        <v>0.19168372180364918</v>
      </c>
      <c r="Y29" s="21">
        <f t="shared" si="19"/>
        <v>-0.025028011722385647</v>
      </c>
      <c r="Z29" s="20">
        <f t="shared" si="20"/>
        <v>0.001436714715157277</v>
      </c>
      <c r="AA29" s="20">
        <f t="shared" si="21"/>
        <v>0.18826595563334617</v>
      </c>
      <c r="AB29" s="21">
        <f t="shared" si="22"/>
        <v>0.027748085390445293</v>
      </c>
      <c r="AC29" s="21"/>
      <c r="AD29" s="21">
        <f t="shared" si="23"/>
        <v>-0.37351830309935286</v>
      </c>
      <c r="AE29" s="22">
        <f t="shared" si="24"/>
        <v>0.0008539638305336621</v>
      </c>
      <c r="AF29" s="21">
        <f t="shared" si="25"/>
        <v>-0.027664238187970674</v>
      </c>
      <c r="AG29" s="21"/>
      <c r="AH29" s="31">
        <f t="shared" si="26"/>
        <v>-0.13053095420223057</v>
      </c>
      <c r="AI29" s="1">
        <f t="shared" si="27"/>
        <v>0.6613666674935426</v>
      </c>
      <c r="AJ29" s="1">
        <f t="shared" si="28"/>
        <v>1.5120205615892546</v>
      </c>
      <c r="AK29" s="1">
        <f t="shared" si="29"/>
        <v>1.0181539256994463</v>
      </c>
      <c r="AL29" s="3">
        <f t="shared" si="30"/>
        <v>12.17576656497565</v>
      </c>
      <c r="AM29" s="3">
        <f t="shared" si="31"/>
        <v>333.3419821621458</v>
      </c>
      <c r="AN29" s="3">
        <f t="shared" si="32"/>
        <v>10.258797749804012</v>
      </c>
      <c r="AO29" s="3">
        <f t="shared" si="33"/>
        <v>-0.7621098982374418</v>
      </c>
      <c r="AP29" s="3">
        <f t="shared" si="34"/>
        <v>18.435267488278956</v>
      </c>
      <c r="AQ29" s="3">
        <f t="shared" si="35"/>
        <v>-17.573965070542084</v>
      </c>
      <c r="AR29" s="9">
        <f t="shared" si="36"/>
        <v>-1.762408933304988</v>
      </c>
      <c r="AS29" s="10">
        <f t="shared" si="37"/>
        <v>-7.658767461428137</v>
      </c>
      <c r="AT29" s="3">
        <f t="shared" si="38"/>
        <v>0.11084836510378965</v>
      </c>
      <c r="AU29" s="3">
        <f t="shared" si="39"/>
        <v>-0.09998218407458959</v>
      </c>
      <c r="AV29" s="9">
        <f t="shared" si="40"/>
        <v>224.46351350016954</v>
      </c>
      <c r="AW29" s="3">
        <f t="shared" si="41"/>
        <v>-0.13056931223415538</v>
      </c>
      <c r="AX29" s="3">
        <f t="shared" si="42"/>
        <v>4.455067036983026</v>
      </c>
      <c r="AZ29" s="27">
        <v>0.0675</v>
      </c>
      <c r="BA29" s="20">
        <v>0.11093433348000001</v>
      </c>
      <c r="BB29" s="20">
        <v>0.5854217334</v>
      </c>
      <c r="BC29" s="21">
        <v>-0.00795</v>
      </c>
      <c r="BD29" s="20">
        <v>0.3845517093</v>
      </c>
      <c r="BE29" s="21">
        <v>-0.031212863520000002</v>
      </c>
      <c r="BF29" s="20">
        <v>0.00405</v>
      </c>
      <c r="BG29" s="20">
        <v>0.22208440233</v>
      </c>
      <c r="BH29" s="21">
        <v>0.0441</v>
      </c>
      <c r="BI29" s="21">
        <v>0.051833502690000005</v>
      </c>
      <c r="BJ29" s="21">
        <v>-0.53827683</v>
      </c>
      <c r="BK29" s="22">
        <v>0.0038393204639999997</v>
      </c>
      <c r="BL29" s="21">
        <v>-0.06796487073</v>
      </c>
      <c r="BM29" s="21">
        <v>-0.03423443508</v>
      </c>
      <c r="BN29" s="28">
        <v>0.5021</v>
      </c>
      <c r="BO29" s="17">
        <v>9.7854</v>
      </c>
      <c r="BP29" s="42">
        <v>38897</v>
      </c>
    </row>
    <row r="30" spans="1:68" ht="12.75">
      <c r="A30" s="8" t="s">
        <v>89</v>
      </c>
      <c r="B30" s="13">
        <v>48</v>
      </c>
      <c r="C30" s="8" t="s">
        <v>27</v>
      </c>
      <c r="D30" s="14" t="s">
        <v>85</v>
      </c>
      <c r="E30" s="13" t="s">
        <v>90</v>
      </c>
      <c r="F30" s="27">
        <f t="shared" si="0"/>
        <v>0.0021521150927588275</v>
      </c>
      <c r="G30" s="20">
        <f t="shared" si="1"/>
        <v>0.01018415717706643</v>
      </c>
      <c r="H30" s="20">
        <f t="shared" si="2"/>
        <v>0.014115730690061043</v>
      </c>
      <c r="I30" s="21">
        <f t="shared" si="3"/>
        <v>0.0003082952483542789</v>
      </c>
      <c r="J30" s="20">
        <f t="shared" si="4"/>
        <v>0.007786776353229445</v>
      </c>
      <c r="K30" s="21">
        <f t="shared" si="5"/>
        <v>-0.001092118476592412</v>
      </c>
      <c r="L30" s="24">
        <f t="shared" si="6"/>
        <v>1.785493716337523E-05</v>
      </c>
      <c r="M30" s="20">
        <f t="shared" si="7"/>
        <v>0.006264878520237703</v>
      </c>
      <c r="N30" s="21">
        <f t="shared" si="8"/>
        <v>0.0004808929742669062</v>
      </c>
      <c r="O30" s="21">
        <f t="shared" si="9"/>
        <v>0.0010418266917242374</v>
      </c>
      <c r="P30" s="21">
        <f t="shared" si="10"/>
        <v>-0.00967509881908989</v>
      </c>
      <c r="Q30" s="22">
        <f t="shared" si="11"/>
        <v>2.209787977714136E-05</v>
      </c>
      <c r="R30" s="21">
        <f t="shared" si="12"/>
        <v>-0.0013428587165010416</v>
      </c>
      <c r="S30" s="21">
        <f t="shared" si="13"/>
        <v>-0.0007023586895064514</v>
      </c>
      <c r="T30" s="27">
        <f t="shared" si="14"/>
        <v>0.07976250031535738</v>
      </c>
      <c r="U30" s="20">
        <f t="shared" si="15"/>
        <v>0.07415828425738316</v>
      </c>
      <c r="V30" s="20">
        <f t="shared" si="16"/>
        <v>0.352188889472581</v>
      </c>
      <c r="W30" s="21">
        <f t="shared" si="17"/>
        <v>0.005520354689674985</v>
      </c>
      <c r="X30" s="20">
        <f t="shared" si="18"/>
        <v>0.19915894944868306</v>
      </c>
      <c r="Y30" s="21">
        <f t="shared" si="19"/>
        <v>-0.04493390152612269</v>
      </c>
      <c r="Z30" s="24">
        <f t="shared" si="20"/>
        <v>0.00032500158657714563</v>
      </c>
      <c r="AA30" s="20">
        <f t="shared" si="21"/>
        <v>0.272507229095276</v>
      </c>
      <c r="AB30" s="21">
        <f t="shared" si="22"/>
        <v>0.01552581844331803</v>
      </c>
      <c r="AC30" s="21"/>
      <c r="AD30" s="21">
        <f t="shared" si="23"/>
        <v>-0.34448732688005873</v>
      </c>
      <c r="AE30" s="22">
        <f t="shared" si="24"/>
        <v>0.00025220132135518554</v>
      </c>
      <c r="AF30" s="21">
        <f t="shared" si="25"/>
        <v>-0.02804633910820889</v>
      </c>
      <c r="AG30" s="21"/>
      <c r="AH30" s="31">
        <f t="shared" si="26"/>
        <v>-0.23153972321056834</v>
      </c>
      <c r="AI30" s="1">
        <f t="shared" si="27"/>
        <v>0.7737530547978617</v>
      </c>
      <c r="AJ30" s="1">
        <f t="shared" si="28"/>
        <v>1.2924020057810872</v>
      </c>
      <c r="AK30" s="1">
        <f t="shared" si="29"/>
        <v>0.7308391418087907</v>
      </c>
      <c r="AL30" s="3">
        <f t="shared" si="30"/>
        <v>2.6855927350942577</v>
      </c>
      <c r="AM30" s="3">
        <f t="shared" si="31"/>
        <v>1396.4593348683484</v>
      </c>
      <c r="AN30" s="3">
        <f t="shared" si="32"/>
        <v>22.684078830263232</v>
      </c>
      <c r="AO30" s="3">
        <f t="shared" si="33"/>
        <v>-1.0223565919311852</v>
      </c>
      <c r="AP30" s="3">
        <f t="shared" si="34"/>
        <v>294.0439957209542</v>
      </c>
      <c r="AQ30" s="3">
        <f t="shared" si="35"/>
        <v>14.448799904930285</v>
      </c>
      <c r="AR30" s="9">
        <f t="shared" si="36"/>
        <v>-2.8439540721381236</v>
      </c>
      <c r="AS30" s="10">
        <f t="shared" si="37"/>
        <v>-4.4322647863751685</v>
      </c>
      <c r="AT30" s="3">
        <f t="shared" si="38"/>
        <v>-0.12285500484451994</v>
      </c>
      <c r="AU30" s="3">
        <f t="shared" si="39"/>
        <v>0.35555965760058367</v>
      </c>
      <c r="AV30" s="9">
        <f t="shared" si="40"/>
        <v>789.6824187062814</v>
      </c>
      <c r="AW30" s="3">
        <f t="shared" si="41"/>
        <v>-0.2256182895647415</v>
      </c>
      <c r="AX30" s="3">
        <f t="shared" si="42"/>
        <v>1.266331852288515</v>
      </c>
      <c r="AZ30" s="27">
        <v>0.10848</v>
      </c>
      <c r="BA30" s="20">
        <v>0.5133449295</v>
      </c>
      <c r="BB30" s="20">
        <v>0.711520713</v>
      </c>
      <c r="BC30" s="21">
        <v>0.015539999999999998</v>
      </c>
      <c r="BD30" s="20">
        <v>0.3925020096</v>
      </c>
      <c r="BE30" s="21">
        <v>-0.05504957088</v>
      </c>
      <c r="BF30" s="24">
        <v>0.0009</v>
      </c>
      <c r="BG30" s="20">
        <v>0.3157888833</v>
      </c>
      <c r="BH30" s="21">
        <v>0.02424</v>
      </c>
      <c r="BI30" s="21">
        <v>0.0525145518</v>
      </c>
      <c r="BJ30" s="21">
        <v>-0.48768521880000004</v>
      </c>
      <c r="BK30" s="22">
        <v>0.0011138707248</v>
      </c>
      <c r="BL30" s="21">
        <v>-0.06768844011</v>
      </c>
      <c r="BM30" s="21">
        <v>-0.03540325092</v>
      </c>
      <c r="BN30" s="28">
        <v>0.5013</v>
      </c>
      <c r="BO30" s="17">
        <v>9.945200000000002</v>
      </c>
      <c r="BP30" s="42">
        <v>38897</v>
      </c>
    </row>
    <row r="31" spans="1:68" ht="12.75">
      <c r="A31" s="8" t="s">
        <v>91</v>
      </c>
      <c r="B31" s="13">
        <v>49</v>
      </c>
      <c r="C31" s="8" t="s">
        <v>27</v>
      </c>
      <c r="D31" s="14" t="s">
        <v>85</v>
      </c>
      <c r="E31" s="13" t="s">
        <v>60</v>
      </c>
      <c r="F31" s="27">
        <f t="shared" si="0"/>
        <v>0.0007077683529177456</v>
      </c>
      <c r="G31" s="20">
        <f t="shared" si="1"/>
        <v>0.003874362090700618</v>
      </c>
      <c r="H31" s="20">
        <f t="shared" si="2"/>
        <v>0.006981886887531768</v>
      </c>
      <c r="I31" s="21">
        <f t="shared" si="3"/>
        <v>-0.00023897088229436373</v>
      </c>
      <c r="J31" s="20">
        <f t="shared" si="4"/>
        <v>0.006794039314319261</v>
      </c>
      <c r="K31" s="21">
        <f t="shared" si="5"/>
        <v>-0.00074065104930239</v>
      </c>
      <c r="L31" s="20">
        <f t="shared" si="6"/>
        <v>7.803130850428204E-05</v>
      </c>
      <c r="M31" s="20">
        <f t="shared" si="7"/>
        <v>0.01081936324828859</v>
      </c>
      <c r="N31" s="21">
        <f t="shared" si="8"/>
        <v>0.0004444126867157938</v>
      </c>
      <c r="O31" s="21">
        <f t="shared" si="9"/>
        <v>0.000963163155294563</v>
      </c>
      <c r="P31" s="21">
        <f t="shared" si="10"/>
        <v>-0.009877856006215498</v>
      </c>
      <c r="Q31" s="22">
        <f t="shared" si="11"/>
        <v>2.11962530646674E-05</v>
      </c>
      <c r="R31" s="21">
        <f t="shared" si="12"/>
        <v>-0.0013666490479984266</v>
      </c>
      <c r="S31" s="21">
        <f t="shared" si="13"/>
        <v>-0.0006961562298164909</v>
      </c>
      <c r="T31" s="27">
        <f t="shared" si="14"/>
        <v>0.026231577327229864</v>
      </c>
      <c r="U31" s="20">
        <f t="shared" si="15"/>
        <v>0.028212059205567738</v>
      </c>
      <c r="V31" s="20">
        <f t="shared" si="16"/>
        <v>0.17419877463901617</v>
      </c>
      <c r="W31" s="21">
        <f t="shared" si="17"/>
        <v>-0.0042790280998865424</v>
      </c>
      <c r="X31" s="20">
        <f t="shared" si="18"/>
        <v>0.17376815141116778</v>
      </c>
      <c r="Y31" s="21">
        <f t="shared" si="19"/>
        <v>-0.03047319684436906</v>
      </c>
      <c r="Z31" s="20">
        <f t="shared" si="20"/>
        <v>0.001420352187998872</v>
      </c>
      <c r="AA31" s="20">
        <f t="shared" si="21"/>
        <v>0.47061641975054946</v>
      </c>
      <c r="AB31" s="21">
        <f t="shared" si="22"/>
        <v>0.014348038039805106</v>
      </c>
      <c r="AC31" s="21"/>
      <c r="AD31" s="21">
        <f t="shared" si="23"/>
        <v>-0.35170661039381523</v>
      </c>
      <c r="AE31" s="22">
        <f t="shared" si="24"/>
        <v>0.00024191112833448297</v>
      </c>
      <c r="AF31" s="21">
        <f t="shared" si="25"/>
        <v>-0.028543213199632968</v>
      </c>
      <c r="AG31" s="21"/>
      <c r="AH31" s="31">
        <f t="shared" si="26"/>
        <v>-0.07458369149746054</v>
      </c>
      <c r="AI31" s="1">
        <f t="shared" si="27"/>
        <v>2.701605799040696</v>
      </c>
      <c r="AJ31" s="1">
        <f t="shared" si="28"/>
        <v>0.370150227081644</v>
      </c>
      <c r="AK31" s="1">
        <f t="shared" si="29"/>
        <v>0.36923520752478994</v>
      </c>
      <c r="AL31" s="3">
        <f t="shared" si="30"/>
        <v>6.159357250210013</v>
      </c>
      <c r="AM31" s="3">
        <f t="shared" si="31"/>
        <v>720.0940933901849</v>
      </c>
      <c r="AN31" s="3">
        <f t="shared" si="32"/>
        <v>12.140947365468678</v>
      </c>
      <c r="AO31" s="3">
        <f t="shared" si="33"/>
        <v>-0.49529570810159407</v>
      </c>
      <c r="AP31" s="3">
        <f t="shared" si="34"/>
        <v>116.62158495891848</v>
      </c>
      <c r="AQ31" s="3">
        <f t="shared" si="35"/>
        <v>-6.13026526465797</v>
      </c>
      <c r="AR31" s="9">
        <f t="shared" si="36"/>
        <v>-0.9190127664942492</v>
      </c>
      <c r="AS31" s="10">
        <f t="shared" si="37"/>
        <v>-5.702327599517254</v>
      </c>
      <c r="AT31" s="3">
        <f t="shared" si="38"/>
        <v>0.14041940272102552</v>
      </c>
      <c r="AU31" s="3">
        <f t="shared" si="39"/>
        <v>-0.2982308862030774</v>
      </c>
      <c r="AV31" s="9">
        <f t="shared" si="40"/>
        <v>718.3140048476976</v>
      </c>
      <c r="AW31" s="3">
        <f t="shared" si="41"/>
        <v>-0.1753669852438253</v>
      </c>
      <c r="AX31" s="3">
        <f t="shared" si="42"/>
        <v>1.3921488280212881</v>
      </c>
      <c r="AZ31" s="27">
        <v>0.03483</v>
      </c>
      <c r="BA31" s="20">
        <v>0.19066129626</v>
      </c>
      <c r="BB31" s="20">
        <v>0.3435857499</v>
      </c>
      <c r="BC31" s="21">
        <v>-0.01176</v>
      </c>
      <c r="BD31" s="20">
        <v>0.3343415799</v>
      </c>
      <c r="BE31" s="21">
        <v>-0.03644819091</v>
      </c>
      <c r="BF31" s="20">
        <v>0.0038400000000000005</v>
      </c>
      <c r="BG31" s="20">
        <v>0.5324318619</v>
      </c>
      <c r="BH31" s="21">
        <v>0.02187</v>
      </c>
      <c r="BI31" s="21">
        <v>0.0473982378</v>
      </c>
      <c r="BJ31" s="21">
        <v>-0.4860993336</v>
      </c>
      <c r="BK31" s="22">
        <v>0.0010430891565</v>
      </c>
      <c r="BL31" s="21">
        <v>-0.06725418866999999</v>
      </c>
      <c r="BM31" s="21">
        <v>-0.03425855562</v>
      </c>
      <c r="BN31" s="28">
        <v>0.5021</v>
      </c>
      <c r="BO31" s="17">
        <v>10.203000000000001</v>
      </c>
      <c r="BP31" s="42">
        <v>38897</v>
      </c>
    </row>
    <row r="32" spans="1:68" ht="12.75">
      <c r="A32" s="8" t="s">
        <v>92</v>
      </c>
      <c r="B32" s="13">
        <v>50</v>
      </c>
      <c r="C32" s="8" t="s">
        <v>27</v>
      </c>
      <c r="D32" s="14" t="s">
        <v>85</v>
      </c>
      <c r="E32" s="13" t="s">
        <v>49</v>
      </c>
      <c r="F32" s="27">
        <f t="shared" si="0"/>
        <v>0.0013801698308121017</v>
      </c>
      <c r="G32" s="20">
        <f t="shared" si="1"/>
        <v>0.0030880080825529477</v>
      </c>
      <c r="H32" s="20">
        <f t="shared" si="2"/>
        <v>0.002696856572914317</v>
      </c>
      <c r="I32" s="21">
        <f t="shared" si="3"/>
        <v>0.00016911391719745222</v>
      </c>
      <c r="J32" s="20">
        <f t="shared" si="4"/>
        <v>0.0077323541641686885</v>
      </c>
      <c r="K32" s="21">
        <f t="shared" si="5"/>
        <v>-0.0004300456973039862</v>
      </c>
      <c r="L32" s="20">
        <f t="shared" si="6"/>
        <v>6.06362400477707E-05</v>
      </c>
      <c r="M32" s="20">
        <f t="shared" si="7"/>
        <v>0.008320425375814011</v>
      </c>
      <c r="N32" s="21">
        <f t="shared" si="8"/>
        <v>0.0015353763535031846</v>
      </c>
      <c r="O32" s="21">
        <f t="shared" si="9"/>
        <v>0.0008434244721867814</v>
      </c>
      <c r="P32" s="21">
        <f t="shared" si="10"/>
        <v>-0.010674571432313215</v>
      </c>
      <c r="Q32" s="23">
        <f t="shared" si="11"/>
        <v>-1.548909723654291E-05</v>
      </c>
      <c r="R32" s="21">
        <f t="shared" si="12"/>
        <v>-0.00125636897749457</v>
      </c>
      <c r="S32" s="21">
        <f t="shared" si="13"/>
        <v>-0.0006294049966825019</v>
      </c>
      <c r="T32" s="27">
        <f t="shared" si="14"/>
        <v>0.05115237420888881</v>
      </c>
      <c r="U32" s="20">
        <f t="shared" si="15"/>
        <v>0.022486041524451668</v>
      </c>
      <c r="V32" s="20">
        <f t="shared" si="16"/>
        <v>0.0672868406415748</v>
      </c>
      <c r="W32" s="21">
        <f t="shared" si="17"/>
        <v>0.0030281647572376713</v>
      </c>
      <c r="X32" s="20">
        <f t="shared" si="18"/>
        <v>0.19776701708689862</v>
      </c>
      <c r="Y32" s="21">
        <f t="shared" si="19"/>
        <v>-0.017693713116806672</v>
      </c>
      <c r="Z32" s="20">
        <f t="shared" si="20"/>
        <v>0.0011037212866826368</v>
      </c>
      <c r="AA32" s="20">
        <f t="shared" si="21"/>
        <v>0.36191860013449506</v>
      </c>
      <c r="AB32" s="21">
        <f t="shared" si="22"/>
        <v>0.049570228267513686</v>
      </c>
      <c r="AC32" s="21"/>
      <c r="AD32" s="21">
        <f t="shared" si="23"/>
        <v>-0.380074110566421</v>
      </c>
      <c r="AE32" s="23">
        <f t="shared" si="24"/>
        <v>-0.00017677581872338407</v>
      </c>
      <c r="AF32" s="21">
        <f t="shared" si="25"/>
        <v>-0.026239953581757937</v>
      </c>
      <c r="AG32" s="21"/>
      <c r="AH32" s="31">
        <f t="shared" si="26"/>
        <v>-0.13458526320737</v>
      </c>
      <c r="AI32" s="1">
        <f t="shared" si="27"/>
        <v>5.3787426587967175</v>
      </c>
      <c r="AJ32" s="1">
        <f t="shared" si="28"/>
        <v>0.18591705598046043</v>
      </c>
      <c r="AK32" s="1">
        <f t="shared" si="29"/>
        <v>0.5464406002161952</v>
      </c>
      <c r="AL32" s="3">
        <f t="shared" si="30"/>
        <v>8.795101479815543</v>
      </c>
      <c r="AM32" s="3">
        <f t="shared" si="31"/>
        <v>-380.6337378466008</v>
      </c>
      <c r="AN32" s="3">
        <f t="shared" si="32"/>
        <v>1.3574042927228531</v>
      </c>
      <c r="AO32" s="3">
        <f t="shared" si="33"/>
        <v>-0.17703610630384117</v>
      </c>
      <c r="AP32" s="3">
        <f t="shared" si="34"/>
        <v>-127.20089029618616</v>
      </c>
      <c r="AQ32" s="3">
        <f t="shared" si="35"/>
        <v>16.892203136116883</v>
      </c>
      <c r="AR32" s="9">
        <f t="shared" si="36"/>
        <v>-1.9494079533909707</v>
      </c>
      <c r="AS32" s="10">
        <f t="shared" si="37"/>
        <v>-11.177247860939165</v>
      </c>
      <c r="AT32" s="3">
        <f t="shared" si="38"/>
        <v>-0.1711435433165986</v>
      </c>
      <c r="AU32" s="3">
        <f t="shared" si="39"/>
        <v>0.061088376291020784</v>
      </c>
      <c r="AV32" s="9">
        <f t="shared" si="40"/>
        <v>-1118.7447384778416</v>
      </c>
      <c r="AW32" s="3">
        <f t="shared" si="41"/>
        <v>-0.08946746215539102</v>
      </c>
      <c r="AX32" s="3">
        <f t="shared" si="42"/>
        <v>-0.8938589524546905</v>
      </c>
      <c r="AZ32" s="27">
        <v>0.07443</v>
      </c>
      <c r="BA32" s="20">
        <v>0.16653055041</v>
      </c>
      <c r="BB32" s="20">
        <v>0.14543647473000001</v>
      </c>
      <c r="BC32" s="21">
        <v>0.00912</v>
      </c>
      <c r="BD32" s="20">
        <v>0.41699152349999996</v>
      </c>
      <c r="BE32" s="21">
        <v>-0.023191567107</v>
      </c>
      <c r="BF32" s="20">
        <v>0.0032700000000000003</v>
      </c>
      <c r="BG32" s="20">
        <v>0.4487051136</v>
      </c>
      <c r="BH32" s="21">
        <v>0.0828</v>
      </c>
      <c r="BI32" s="21">
        <v>0.04548431799</v>
      </c>
      <c r="BJ32" s="21">
        <v>-0.5756598455999999</v>
      </c>
      <c r="BK32" s="23">
        <v>-0.0008352982955999999</v>
      </c>
      <c r="BL32" s="21">
        <v>-0.06775364952</v>
      </c>
      <c r="BM32" s="21">
        <v>-0.03394264449</v>
      </c>
      <c r="BN32" s="28">
        <v>0.5024</v>
      </c>
      <c r="BO32" s="17">
        <v>9.316099999999999</v>
      </c>
      <c r="BP32" s="42">
        <v>38897</v>
      </c>
    </row>
    <row r="33" spans="1:68" ht="12.75">
      <c r="A33" s="8" t="s">
        <v>93</v>
      </c>
      <c r="B33" s="13">
        <v>51</v>
      </c>
      <c r="C33" s="8" t="s">
        <v>27</v>
      </c>
      <c r="D33" s="14" t="s">
        <v>85</v>
      </c>
      <c r="E33" s="13" t="s">
        <v>51</v>
      </c>
      <c r="F33" s="27">
        <f t="shared" si="0"/>
        <v>0.0028476904548174744</v>
      </c>
      <c r="G33" s="20">
        <f t="shared" si="1"/>
        <v>0.0017927699673398504</v>
      </c>
      <c r="H33" s="20">
        <f t="shared" si="2"/>
        <v>0.0027755809944771397</v>
      </c>
      <c r="I33" s="20">
        <f t="shared" si="3"/>
        <v>0.0020725794434470375</v>
      </c>
      <c r="J33" s="20">
        <f t="shared" si="4"/>
        <v>0.010028593698297545</v>
      </c>
      <c r="K33" s="20">
        <f t="shared" si="5"/>
        <v>0.0003901208363417804</v>
      </c>
      <c r="L33" s="20">
        <f t="shared" si="6"/>
        <v>9.166530221424298E-05</v>
      </c>
      <c r="M33" s="20">
        <f t="shared" si="7"/>
        <v>0.006011825854020377</v>
      </c>
      <c r="N33" s="21">
        <f t="shared" si="8"/>
        <v>0.0019485616816277678</v>
      </c>
      <c r="O33" s="21">
        <f t="shared" si="9"/>
        <v>0.0011399643209740575</v>
      </c>
      <c r="P33" s="21">
        <f t="shared" si="10"/>
        <v>-0.011714446452153679</v>
      </c>
      <c r="Q33" s="21">
        <f t="shared" si="11"/>
        <v>-3.7405380849221E-05</v>
      </c>
      <c r="R33" s="21">
        <f t="shared" si="12"/>
        <v>-0.0014512514906631837</v>
      </c>
      <c r="S33" s="21">
        <f t="shared" si="13"/>
        <v>-0.0007879212400509156</v>
      </c>
      <c r="T33" s="27">
        <f t="shared" si="14"/>
        <v>0.10554217642200832</v>
      </c>
      <c r="U33" s="20">
        <f t="shared" si="15"/>
        <v>0.01305446710361793</v>
      </c>
      <c r="V33" s="20">
        <f t="shared" si="16"/>
        <v>0.06925102281629592</v>
      </c>
      <c r="W33" s="20">
        <f t="shared" si="17"/>
        <v>0.03711174178464443</v>
      </c>
      <c r="X33" s="20">
        <f t="shared" si="18"/>
        <v>0.2564969243751658</v>
      </c>
      <c r="Y33" s="20">
        <f t="shared" si="19"/>
        <v>0.016051052719266833</v>
      </c>
      <c r="Z33" s="20">
        <f t="shared" si="20"/>
        <v>0.0016685227386188607</v>
      </c>
      <c r="AA33" s="20">
        <f t="shared" si="21"/>
        <v>0.2615000434549966</v>
      </c>
      <c r="AB33" s="21">
        <f t="shared" si="22"/>
        <v>0.0629100787772543</v>
      </c>
      <c r="AC33" s="21"/>
      <c r="AD33" s="21">
        <f t="shared" si="23"/>
        <v>-0.41709944462992216</v>
      </c>
      <c r="AE33" s="21">
        <f t="shared" si="24"/>
        <v>-0.0004269045976856996</v>
      </c>
      <c r="AF33" s="21">
        <f t="shared" si="25"/>
        <v>-0.030310181509256132</v>
      </c>
      <c r="AG33" s="21"/>
      <c r="AH33" s="31">
        <f t="shared" si="26"/>
        <v>-0.25303840074793726</v>
      </c>
      <c r="AI33" s="1">
        <f t="shared" si="27"/>
        <v>3.776118139780909</v>
      </c>
      <c r="AJ33" s="1">
        <f t="shared" si="28"/>
        <v>0.2648222229768532</v>
      </c>
      <c r="AK33" s="1">
        <f t="shared" si="29"/>
        <v>0.980867616640791</v>
      </c>
      <c r="AL33" s="3">
        <f t="shared" si="30"/>
        <v>19.648211017673784</v>
      </c>
      <c r="AM33" s="3">
        <f t="shared" si="31"/>
        <v>-162.21662449107814</v>
      </c>
      <c r="AN33" s="3">
        <f t="shared" si="32"/>
        <v>1.1007937704464335</v>
      </c>
      <c r="AO33" s="3">
        <f t="shared" si="33"/>
        <v>-0.1660300048534947</v>
      </c>
      <c r="AP33" s="3">
        <f t="shared" si="34"/>
        <v>-30.579354671717624</v>
      </c>
      <c r="AQ33" s="3">
        <f t="shared" si="35"/>
        <v>2.843902531830992</v>
      </c>
      <c r="AR33" s="9">
        <f t="shared" si="36"/>
        <v>-3.4820700888834275</v>
      </c>
      <c r="AS33" s="10">
        <f t="shared" si="37"/>
        <v>15.980068651028757</v>
      </c>
      <c r="AT33" s="3">
        <f t="shared" si="38"/>
        <v>2.3121064040925776</v>
      </c>
      <c r="AU33" s="3">
        <f t="shared" si="39"/>
        <v>0.5899172677250328</v>
      </c>
      <c r="AV33" s="9">
        <f t="shared" si="40"/>
        <v>-600.8296133741966</v>
      </c>
      <c r="AW33" s="3">
        <f t="shared" si="41"/>
        <v>0.06257795393986762</v>
      </c>
      <c r="AX33" s="3">
        <f t="shared" si="42"/>
        <v>-1.6643653670532383</v>
      </c>
      <c r="AZ33" s="27">
        <v>0.12675</v>
      </c>
      <c r="BA33" s="20">
        <v>0.07979574921</v>
      </c>
      <c r="BB33" s="20">
        <v>0.12354042570000001</v>
      </c>
      <c r="BC33" s="20">
        <v>0.09225</v>
      </c>
      <c r="BD33" s="20">
        <v>0.4463702328</v>
      </c>
      <c r="BE33" s="20">
        <v>0.017364182235</v>
      </c>
      <c r="BF33" s="20">
        <v>0.00408</v>
      </c>
      <c r="BG33" s="20">
        <v>0.26758488645</v>
      </c>
      <c r="BH33" s="21">
        <v>0.08673</v>
      </c>
      <c r="BI33" s="21">
        <v>0.050739530850000006</v>
      </c>
      <c r="BJ33" s="21">
        <v>-0.5214071231999999</v>
      </c>
      <c r="BK33" s="21">
        <v>-0.0016649042786999997</v>
      </c>
      <c r="BL33" s="21">
        <v>-0.06459484602</v>
      </c>
      <c r="BM33" s="21">
        <v>-0.03507018012</v>
      </c>
      <c r="BN33" s="28">
        <v>0.5013</v>
      </c>
      <c r="BO33" s="17">
        <v>11.262699999999999</v>
      </c>
      <c r="BP33" s="42">
        <v>38897</v>
      </c>
    </row>
    <row r="34" spans="1:68" ht="12.75">
      <c r="A34" s="8" t="s">
        <v>94</v>
      </c>
      <c r="B34" s="13">
        <v>56</v>
      </c>
      <c r="C34" s="8" t="s">
        <v>27</v>
      </c>
      <c r="D34" s="14" t="s">
        <v>95</v>
      </c>
      <c r="E34" s="13" t="s">
        <v>88</v>
      </c>
      <c r="F34" s="27">
        <f t="shared" si="0"/>
        <v>0.001224627567244471</v>
      </c>
      <c r="G34" s="20">
        <f t="shared" si="1"/>
        <v>0.0039988966563043165</v>
      </c>
      <c r="H34" s="21">
        <f t="shared" si="2"/>
        <v>-0.0013211396692638375</v>
      </c>
      <c r="I34" s="21">
        <f t="shared" si="3"/>
        <v>-0.028678884237547882</v>
      </c>
      <c r="J34" s="20">
        <f t="shared" si="4"/>
        <v>0.007721814984823433</v>
      </c>
      <c r="K34" s="21">
        <f t="shared" si="5"/>
        <v>-0.001775475194252624</v>
      </c>
      <c r="L34" s="20">
        <f t="shared" si="6"/>
        <v>3.2227041243275554E-05</v>
      </c>
      <c r="M34" s="20">
        <f t="shared" si="7"/>
        <v>0.0038685166057424035</v>
      </c>
      <c r="N34" s="21">
        <f t="shared" si="8"/>
        <v>0.0009485695158398088</v>
      </c>
      <c r="O34" s="21">
        <f t="shared" si="9"/>
        <v>0.0013223550494944176</v>
      </c>
      <c r="P34" s="21">
        <f t="shared" si="10"/>
        <v>-0.011250784168289781</v>
      </c>
      <c r="Q34" s="21">
        <f t="shared" si="11"/>
        <v>-4.4102919545900306E-05</v>
      </c>
      <c r="R34" s="21">
        <f t="shared" si="12"/>
        <v>-0.0013779542057557924</v>
      </c>
      <c r="S34" s="21">
        <f t="shared" si="13"/>
        <v>-0.0006913108261977288</v>
      </c>
      <c r="T34" s="27">
        <f t="shared" si="14"/>
        <v>0.045387608240466296</v>
      </c>
      <c r="U34" s="20">
        <f t="shared" si="15"/>
        <v>0.029118886305281554</v>
      </c>
      <c r="V34" s="21">
        <f t="shared" si="16"/>
        <v>-0.03296256659839914</v>
      </c>
      <c r="W34" s="21">
        <f t="shared" si="17"/>
        <v>-0.5135259590944523</v>
      </c>
      <c r="X34" s="20">
        <f t="shared" si="18"/>
        <v>0.19749746113829586</v>
      </c>
      <c r="Y34" s="21">
        <f t="shared" si="19"/>
        <v>-0.07304979198735338</v>
      </c>
      <c r="Z34" s="20">
        <f t="shared" si="20"/>
        <v>0.000586607471026895</v>
      </c>
      <c r="AA34" s="20">
        <f t="shared" si="21"/>
        <v>0.16827121827414557</v>
      </c>
      <c r="AB34" s="21">
        <f t="shared" si="22"/>
        <v>0.030624939169148623</v>
      </c>
      <c r="AC34" s="21"/>
      <c r="AD34" s="21">
        <f t="shared" si="23"/>
        <v>-0.4005904886254395</v>
      </c>
      <c r="AE34" s="21">
        <f t="shared" si="24"/>
        <v>-0.000503343067175306</v>
      </c>
      <c r="AF34" s="21">
        <f t="shared" si="25"/>
        <v>-0.02877932760559299</v>
      </c>
      <c r="AG34" s="21"/>
      <c r="AH34" s="31">
        <f t="shared" si="26"/>
        <v>-0.11330176209676476</v>
      </c>
      <c r="AI34" s="1">
        <f t="shared" si="27"/>
        <v>-5.104918567910238</v>
      </c>
      <c r="AJ34" s="1">
        <f t="shared" si="28"/>
        <v>-0.19588951061551654</v>
      </c>
      <c r="AK34" s="1">
        <f t="shared" si="29"/>
        <v>1.1736853346870957</v>
      </c>
      <c r="AL34" s="3">
        <f t="shared" si="30"/>
        <v>6.7824524285626255</v>
      </c>
      <c r="AM34" s="3">
        <f t="shared" si="31"/>
        <v>65.48727646807706</v>
      </c>
      <c r="AN34" s="3">
        <f t="shared" si="32"/>
        <v>-1.0763308431843492</v>
      </c>
      <c r="AO34" s="3">
        <f t="shared" si="33"/>
        <v>0.08228494568481837</v>
      </c>
      <c r="AP34" s="3">
        <f t="shared" si="34"/>
        <v>-57.85097323122548</v>
      </c>
      <c r="AQ34" s="3">
        <f t="shared" si="35"/>
        <v>-0.08838425290223391</v>
      </c>
      <c r="AR34" s="9">
        <f t="shared" si="36"/>
        <v>-1.5770906416745347</v>
      </c>
      <c r="AS34" s="10">
        <f t="shared" si="37"/>
        <v>-2.7036005957756495</v>
      </c>
      <c r="AT34" s="3">
        <f t="shared" si="38"/>
        <v>7.029807274240501</v>
      </c>
      <c r="AU34" s="3">
        <f t="shared" si="39"/>
        <v>-16.768227889633664</v>
      </c>
      <c r="AV34" s="9">
        <f t="shared" si="40"/>
        <v>-392.3714738868367</v>
      </c>
      <c r="AW34" s="3">
        <f t="shared" si="41"/>
        <v>-0.36987711926180616</v>
      </c>
      <c r="AX34" s="3">
        <f t="shared" si="42"/>
        <v>-2.54860525433714</v>
      </c>
      <c r="AZ34" s="27">
        <v>0.06042</v>
      </c>
      <c r="BA34" s="20">
        <v>0.19729535937000003</v>
      </c>
      <c r="BB34" s="21">
        <v>-0.0651816609</v>
      </c>
      <c r="BC34" s="21">
        <v>-1.4149429851</v>
      </c>
      <c r="BD34" s="20">
        <v>0.38097465210000003</v>
      </c>
      <c r="BE34" s="21">
        <v>-0.08759741664</v>
      </c>
      <c r="BF34" s="20">
        <v>0.0015899999999999998</v>
      </c>
      <c r="BG34" s="20">
        <v>0.19086274029</v>
      </c>
      <c r="BH34" s="21">
        <v>0.046799999999999994</v>
      </c>
      <c r="BI34" s="21">
        <v>0.06524162466</v>
      </c>
      <c r="BJ34" s="21">
        <v>-0.5550849888</v>
      </c>
      <c r="BK34" s="21">
        <v>-0.0021759255387</v>
      </c>
      <c r="BL34" s="21">
        <v>-0.06798474519</v>
      </c>
      <c r="BM34" s="21">
        <v>-0.03410751255</v>
      </c>
      <c r="BN34" s="28">
        <v>0.5019</v>
      </c>
      <c r="BO34" s="17">
        <v>10.172800000000002</v>
      </c>
      <c r="BP34" s="42">
        <v>38897</v>
      </c>
    </row>
    <row r="35" spans="1:68" ht="12.75">
      <c r="A35" s="8" t="s">
        <v>96</v>
      </c>
      <c r="B35" s="13">
        <v>57</v>
      </c>
      <c r="C35" s="8" t="s">
        <v>27</v>
      </c>
      <c r="D35" s="14" t="s">
        <v>95</v>
      </c>
      <c r="E35" s="13" t="s">
        <v>97</v>
      </c>
      <c r="F35" s="27">
        <f t="shared" si="0"/>
        <v>0.0011436293110275197</v>
      </c>
      <c r="G35" s="20">
        <f t="shared" si="1"/>
        <v>0.006631857521459812</v>
      </c>
      <c r="H35" s="20">
        <f t="shared" si="2"/>
        <v>0.0008958256310518791</v>
      </c>
      <c r="I35" s="21">
        <f t="shared" si="3"/>
        <v>-0.02838432789017118</v>
      </c>
      <c r="J35" s="20">
        <f t="shared" si="4"/>
        <v>0.008175421310918276</v>
      </c>
      <c r="K35" s="21">
        <f t="shared" si="5"/>
        <v>-0.0015979458653018455</v>
      </c>
      <c r="L35" s="24">
        <f t="shared" si="6"/>
        <v>2.474343100376164E-05</v>
      </c>
      <c r="M35" s="20">
        <f t="shared" si="7"/>
        <v>0.006708626967255753</v>
      </c>
      <c r="N35" s="21">
        <f t="shared" si="8"/>
        <v>0.0010959529439714911</v>
      </c>
      <c r="O35" s="21">
        <f t="shared" si="9"/>
        <v>0.001152406765566878</v>
      </c>
      <c r="P35" s="21">
        <f t="shared" si="10"/>
        <v>-0.011293380393757576</v>
      </c>
      <c r="Q35" s="21">
        <f t="shared" si="11"/>
        <v>-3.0688992737424534E-05</v>
      </c>
      <c r="R35" s="21">
        <f t="shared" si="12"/>
        <v>-0.0013687701361387806</v>
      </c>
      <c r="S35" s="21">
        <f t="shared" si="13"/>
        <v>-0.0006860721482185233</v>
      </c>
      <c r="T35" s="27">
        <f t="shared" si="14"/>
        <v>0.04238562035478775</v>
      </c>
      <c r="U35" s="20">
        <f t="shared" si="15"/>
        <v>0.04829139679210523</v>
      </c>
      <c r="V35" s="20">
        <f t="shared" si="16"/>
        <v>0.022350938898499977</v>
      </c>
      <c r="W35" s="21">
        <f t="shared" si="17"/>
        <v>-0.5082516140557448</v>
      </c>
      <c r="X35" s="20">
        <f t="shared" si="18"/>
        <v>0.2090991503701766</v>
      </c>
      <c r="Y35" s="21">
        <f t="shared" si="19"/>
        <v>-0.06574556121381796</v>
      </c>
      <c r="Z35" s="24">
        <f t="shared" si="20"/>
        <v>0.0004503882741228592</v>
      </c>
      <c r="AA35" s="20">
        <f t="shared" si="21"/>
        <v>0.29180922502729484</v>
      </c>
      <c r="AB35" s="21">
        <f t="shared" si="22"/>
        <v>0.03538327100008172</v>
      </c>
      <c r="AC35" s="21"/>
      <c r="AD35" s="21">
        <f t="shared" si="23"/>
        <v>-0.4021071511547801</v>
      </c>
      <c r="AE35" s="21">
        <f t="shared" si="24"/>
        <v>-0.0003502510013401567</v>
      </c>
      <c r="AF35" s="21">
        <f t="shared" si="25"/>
        <v>-0.02858751328610653</v>
      </c>
      <c r="AG35" s="21"/>
      <c r="AH35" s="31">
        <f t="shared" si="26"/>
        <v>-0.10540877035651766</v>
      </c>
      <c r="AI35" s="1">
        <f t="shared" si="27"/>
        <v>13.055792705284468</v>
      </c>
      <c r="AJ35" s="1">
        <f t="shared" si="28"/>
        <v>0.07659435337045752</v>
      </c>
      <c r="AK35" s="1">
        <f t="shared" si="29"/>
        <v>0.7165611380196023</v>
      </c>
      <c r="AL35" s="3">
        <f t="shared" si="30"/>
        <v>4.329946206988996</v>
      </c>
      <c r="AM35" s="3">
        <f t="shared" si="31"/>
        <v>-63.81406138163527</v>
      </c>
      <c r="AN35" s="3">
        <f t="shared" si="32"/>
        <v>0.6316809686263419</v>
      </c>
      <c r="AO35" s="3">
        <f t="shared" si="33"/>
        <v>-0.05558453470502095</v>
      </c>
      <c r="AP35" s="3">
        <f t="shared" si="34"/>
        <v>-137.87654170103457</v>
      </c>
      <c r="AQ35" s="3">
        <f t="shared" si="35"/>
        <v>-0.08339495474802154</v>
      </c>
      <c r="AR35" s="9">
        <f t="shared" si="36"/>
        <v>-1.4826620255699914</v>
      </c>
      <c r="AS35" s="10">
        <f t="shared" si="37"/>
        <v>-3.180429925757932</v>
      </c>
      <c r="AT35" s="3">
        <f t="shared" si="38"/>
        <v>7.730584463380076</v>
      </c>
      <c r="AU35" s="3">
        <f t="shared" si="39"/>
        <v>-14.364178316204033</v>
      </c>
      <c r="AV35" s="9">
        <f t="shared" si="40"/>
        <v>-596.9980087711547</v>
      </c>
      <c r="AW35" s="3">
        <f t="shared" si="41"/>
        <v>-0.31442289984165867</v>
      </c>
      <c r="AX35" s="3">
        <f t="shared" si="42"/>
        <v>-1.6750474629863072</v>
      </c>
      <c r="AZ35" s="27">
        <v>0.056850000000000005</v>
      </c>
      <c r="BA35" s="20">
        <v>0.3296707215</v>
      </c>
      <c r="BB35" s="20">
        <v>0.04453163856</v>
      </c>
      <c r="BC35" s="21">
        <v>-1.4109895794</v>
      </c>
      <c r="BD35" s="20">
        <v>0.4064015298</v>
      </c>
      <c r="BE35" s="21">
        <v>-0.07943415018</v>
      </c>
      <c r="BF35" s="24">
        <v>0.00123</v>
      </c>
      <c r="BG35" s="20">
        <v>0.3334869432</v>
      </c>
      <c r="BH35" s="21">
        <v>0.05448</v>
      </c>
      <c r="BI35" s="21">
        <v>0.0572863287</v>
      </c>
      <c r="BJ35" s="21">
        <v>-0.5613957855</v>
      </c>
      <c r="BK35" s="21">
        <v>-0.0015255548457</v>
      </c>
      <c r="BL35" s="21">
        <v>-0.06804178722</v>
      </c>
      <c r="BM35" s="21">
        <v>-0.03410475864</v>
      </c>
      <c r="BN35" s="28">
        <v>0.5051</v>
      </c>
      <c r="BO35" s="17">
        <v>10.160900000000002</v>
      </c>
      <c r="BP35" s="42">
        <v>38897</v>
      </c>
    </row>
    <row r="36" spans="1:68" ht="12.75">
      <c r="A36" s="8" t="s">
        <v>98</v>
      </c>
      <c r="B36" s="13">
        <v>58</v>
      </c>
      <c r="C36" s="8" t="s">
        <v>27</v>
      </c>
      <c r="D36" s="14" t="s">
        <v>95</v>
      </c>
      <c r="E36" s="13" t="s">
        <v>70</v>
      </c>
      <c r="F36" s="27">
        <f t="shared" si="0"/>
        <v>0.001034822689243028</v>
      </c>
      <c r="G36" s="20">
        <f t="shared" si="1"/>
        <v>0.00530425017984003</v>
      </c>
      <c r="H36" s="20">
        <f t="shared" si="2"/>
        <v>0.001564243291934803</v>
      </c>
      <c r="I36" s="21">
        <f t="shared" si="3"/>
        <v>-0.03024246345247506</v>
      </c>
      <c r="J36" s="20">
        <f t="shared" si="4"/>
        <v>0.008036052447010519</v>
      </c>
      <c r="K36" s="21">
        <f t="shared" si="5"/>
        <v>-0.0017798561823678348</v>
      </c>
      <c r="L36" s="25">
        <f t="shared" si="6"/>
        <v>-3.8564820717131485E-06</v>
      </c>
      <c r="M36" s="20">
        <f t="shared" si="7"/>
        <v>0.005615946146148258</v>
      </c>
      <c r="N36" s="21">
        <f t="shared" si="8"/>
        <v>0.0010431784003984066</v>
      </c>
      <c r="O36" s="21">
        <f t="shared" si="9"/>
        <v>0.0012855465401917412</v>
      </c>
      <c r="P36" s="21">
        <f t="shared" si="10"/>
        <v>-0.011655970388304742</v>
      </c>
      <c r="Q36" s="21">
        <f t="shared" si="11"/>
        <v>-4.0488051475755186E-05</v>
      </c>
      <c r="R36" s="21">
        <f t="shared" si="12"/>
        <v>-0.0014573978544124365</v>
      </c>
      <c r="S36" s="21">
        <f t="shared" si="13"/>
        <v>-0.0007513349385522013</v>
      </c>
      <c r="T36" s="27">
        <f t="shared" si="14"/>
        <v>0.03835298834844223</v>
      </c>
      <c r="U36" s="20">
        <f t="shared" si="15"/>
        <v>0.0386241183997672</v>
      </c>
      <c r="V36" s="20">
        <f t="shared" si="16"/>
        <v>0.03902802624587832</v>
      </c>
      <c r="W36" s="21">
        <f t="shared" si="17"/>
        <v>-0.5415235098120769</v>
      </c>
      <c r="X36" s="20">
        <f t="shared" si="18"/>
        <v>0.20553457431679942</v>
      </c>
      <c r="Y36" s="21">
        <f t="shared" si="19"/>
        <v>-0.0732300424755332</v>
      </c>
      <c r="Z36" s="25">
        <f t="shared" si="20"/>
        <v>-7.019698699830988E-05</v>
      </c>
      <c r="AA36" s="20">
        <f t="shared" si="21"/>
        <v>0.2442802231665762</v>
      </c>
      <c r="AB36" s="21">
        <f t="shared" si="22"/>
        <v>0.033679424144773075</v>
      </c>
      <c r="AC36" s="21"/>
      <c r="AD36" s="21">
        <f t="shared" si="23"/>
        <v>-0.41501737153708296</v>
      </c>
      <c r="AE36" s="21">
        <f t="shared" si="24"/>
        <v>-0.00046208686915949764</v>
      </c>
      <c r="AF36" s="21">
        <f t="shared" si="25"/>
        <v>-0.030438551679457734</v>
      </c>
      <c r="AG36" s="21"/>
      <c r="AH36" s="31">
        <f t="shared" si="26"/>
        <v>-0.09241297106768286</v>
      </c>
      <c r="AI36" s="1">
        <f t="shared" si="27"/>
        <v>6.259097542560821</v>
      </c>
      <c r="AJ36" s="1">
        <f t="shared" si="28"/>
        <v>0.15976744142428945</v>
      </c>
      <c r="AK36" s="1">
        <f t="shared" si="29"/>
        <v>0.8413885154208498</v>
      </c>
      <c r="AL36" s="3">
        <f t="shared" si="30"/>
        <v>5.321404936404665</v>
      </c>
      <c r="AM36" s="3">
        <f t="shared" si="31"/>
        <v>-84.4603663308318</v>
      </c>
      <c r="AN36" s="3">
        <f t="shared" si="32"/>
        <v>1.1588091909800462</v>
      </c>
      <c r="AO36" s="3">
        <f t="shared" si="33"/>
        <v>-0.09403950032580999</v>
      </c>
      <c r="AP36" s="3">
        <f t="shared" si="34"/>
        <v>-83.58627127843225</v>
      </c>
      <c r="AQ36" s="3">
        <f t="shared" si="35"/>
        <v>-0.07082423505814502</v>
      </c>
      <c r="AR36" s="9">
        <f t="shared" si="36"/>
        <v>-1.2600135759522935</v>
      </c>
      <c r="AS36" s="10">
        <f t="shared" si="37"/>
        <v>-2.8066974614342235</v>
      </c>
      <c r="AT36" s="3">
        <f t="shared" si="38"/>
        <v>7.394827198045181</v>
      </c>
      <c r="AU36" s="3">
        <f t="shared" si="39"/>
        <v>-16.078763920793442</v>
      </c>
      <c r="AV36" s="9">
        <f t="shared" si="40"/>
        <v>-444.79639659670886</v>
      </c>
      <c r="AW36" s="3">
        <f t="shared" si="41"/>
        <v>-0.3562906275936843</v>
      </c>
      <c r="AX36" s="3">
        <f t="shared" si="42"/>
        <v>-2.248219652073052</v>
      </c>
      <c r="AZ36" s="27">
        <v>0.048299999999999996</v>
      </c>
      <c r="BA36" s="20">
        <v>0.24757408814999998</v>
      </c>
      <c r="BB36" s="20">
        <v>0.07301052807</v>
      </c>
      <c r="BC36" s="21">
        <v>-1.4115567815999999</v>
      </c>
      <c r="BD36" s="20">
        <v>0.37508003759999997</v>
      </c>
      <c r="BE36" s="21">
        <v>-0.08307418701</v>
      </c>
      <c r="BF36" s="25">
        <v>-0.00018</v>
      </c>
      <c r="BG36" s="20">
        <v>0.26212239225</v>
      </c>
      <c r="BH36" s="21">
        <v>0.048690000000000004</v>
      </c>
      <c r="BI36" s="21">
        <v>0.06000245118</v>
      </c>
      <c r="BJ36" s="21">
        <v>-0.5440384866</v>
      </c>
      <c r="BK36" s="21">
        <v>-0.001889766147</v>
      </c>
      <c r="BL36" s="21">
        <v>-0.06802355331</v>
      </c>
      <c r="BM36" s="21">
        <v>-0.03506830485</v>
      </c>
      <c r="BN36" s="28">
        <v>0.502</v>
      </c>
      <c r="BO36" s="17">
        <v>10.755300000000002</v>
      </c>
      <c r="BP36" s="42">
        <v>38897</v>
      </c>
    </row>
    <row r="37" spans="1:68" ht="12.75">
      <c r="A37" s="8" t="s">
        <v>99</v>
      </c>
      <c r="B37" s="13">
        <v>59</v>
      </c>
      <c r="C37" s="8" t="s">
        <v>27</v>
      </c>
      <c r="D37" s="14" t="s">
        <v>95</v>
      </c>
      <c r="E37" s="13" t="s">
        <v>60</v>
      </c>
      <c r="F37" s="27">
        <f t="shared" si="0"/>
        <v>0.0009741998411437648</v>
      </c>
      <c r="G37" s="20">
        <f t="shared" si="1"/>
        <v>0.006840109370799364</v>
      </c>
      <c r="H37" s="20">
        <f t="shared" si="2"/>
        <v>0.00908229472257474</v>
      </c>
      <c r="I37" s="21">
        <f t="shared" si="3"/>
        <v>-0.00017396425734710088</v>
      </c>
      <c r="J37" s="20">
        <f t="shared" si="4"/>
        <v>0.008983256617828117</v>
      </c>
      <c r="K37" s="21">
        <f t="shared" si="5"/>
        <v>-0.0007570050040498807</v>
      </c>
      <c r="L37" s="20">
        <f t="shared" si="6"/>
        <v>0.00011703050039714058</v>
      </c>
      <c r="M37" s="20">
        <f t="shared" si="7"/>
        <v>0.010797954830240823</v>
      </c>
      <c r="N37" s="21">
        <f t="shared" si="8"/>
        <v>0.000829967656870532</v>
      </c>
      <c r="O37" s="21">
        <f t="shared" si="9"/>
        <v>0.001045346546872089</v>
      </c>
      <c r="P37" s="21">
        <f t="shared" si="10"/>
        <v>-0.011151305039067829</v>
      </c>
      <c r="Q37" s="22">
        <f t="shared" si="11"/>
        <v>4.52654641654656E-05</v>
      </c>
      <c r="R37" s="21">
        <f t="shared" si="12"/>
        <v>-0.0014381690546467671</v>
      </c>
      <c r="S37" s="21">
        <f t="shared" si="13"/>
        <v>-0.0007131925783871962</v>
      </c>
      <c r="T37" s="27">
        <f t="shared" si="14"/>
        <v>0.03610616151427105</v>
      </c>
      <c r="U37" s="20">
        <f t="shared" si="15"/>
        <v>0.049807830559960416</v>
      </c>
      <c r="V37" s="20">
        <f t="shared" si="16"/>
        <v>0.22660415974487877</v>
      </c>
      <c r="W37" s="21">
        <f t="shared" si="17"/>
        <v>-0.003115015262182407</v>
      </c>
      <c r="X37" s="20">
        <f t="shared" si="18"/>
        <v>0.22976079824002876</v>
      </c>
      <c r="Y37" s="21">
        <f t="shared" si="19"/>
        <v>-0.031146060648009906</v>
      </c>
      <c r="Z37" s="20">
        <f t="shared" si="20"/>
        <v>0.0021302286285838686</v>
      </c>
      <c r="AA37" s="20">
        <f t="shared" si="21"/>
        <v>0.46968520477763903</v>
      </c>
      <c r="AB37" s="21">
        <f t="shared" si="22"/>
        <v>0.02679583159650401</v>
      </c>
      <c r="AC37" s="21"/>
      <c r="AD37" s="21">
        <f t="shared" si="23"/>
        <v>-0.397048478363135</v>
      </c>
      <c r="AE37" s="22">
        <f t="shared" si="24"/>
        <v>0.0005166110952461265</v>
      </c>
      <c r="AF37" s="21">
        <f t="shared" si="25"/>
        <v>-0.030036947674326797</v>
      </c>
      <c r="AG37" s="21"/>
      <c r="AH37" s="31">
        <f t="shared" si="26"/>
        <v>-0.09093640570824416</v>
      </c>
      <c r="AI37" s="1">
        <f t="shared" si="27"/>
        <v>2.0727121925141705</v>
      </c>
      <c r="AJ37" s="1">
        <f t="shared" si="28"/>
        <v>0.48245965050604256</v>
      </c>
      <c r="AK37" s="1">
        <f t="shared" si="29"/>
        <v>0.48918040402997875</v>
      </c>
      <c r="AL37" s="3">
        <f t="shared" si="30"/>
        <v>4.612945307132674</v>
      </c>
      <c r="AM37" s="3">
        <f t="shared" si="31"/>
        <v>438.6358748971872</v>
      </c>
      <c r="AN37" s="3">
        <f t="shared" si="32"/>
        <v>8.456694427593108</v>
      </c>
      <c r="AO37" s="3">
        <f t="shared" si="33"/>
        <v>-0.5707216425537583</v>
      </c>
      <c r="AP37" s="3">
        <f t="shared" si="34"/>
        <v>96.41262260585154</v>
      </c>
      <c r="AQ37" s="3">
        <f t="shared" si="35"/>
        <v>-11.591006295415308</v>
      </c>
      <c r="AR37" s="9">
        <f t="shared" si="36"/>
        <v>-1.2020582752198796</v>
      </c>
      <c r="AS37" s="10">
        <f t="shared" si="37"/>
        <v>-7.376881488693481</v>
      </c>
      <c r="AT37" s="3">
        <f t="shared" si="38"/>
        <v>0.10001313801401855</v>
      </c>
      <c r="AU37" s="3">
        <f t="shared" si="39"/>
        <v>-0.11624999399491732</v>
      </c>
      <c r="AV37" s="9">
        <f t="shared" si="40"/>
        <v>444.7461549980164</v>
      </c>
      <c r="AW37" s="3">
        <f t="shared" si="41"/>
        <v>-0.13555863701114032</v>
      </c>
      <c r="AX37" s="3">
        <f t="shared" si="42"/>
        <v>2.2484736264992784</v>
      </c>
      <c r="AZ37" s="27">
        <v>0.046200000000000005</v>
      </c>
      <c r="BA37" s="20">
        <v>0.3243821643</v>
      </c>
      <c r="BB37" s="20">
        <v>0.4307145192</v>
      </c>
      <c r="BC37" s="21">
        <v>-0.00825</v>
      </c>
      <c r="BD37" s="20">
        <v>0.42601778220000003</v>
      </c>
      <c r="BE37" s="21">
        <v>-0.0358998531</v>
      </c>
      <c r="BF37" s="20">
        <v>0.00555</v>
      </c>
      <c r="BG37" s="20">
        <v>0.5120771859</v>
      </c>
      <c r="BH37" s="21">
        <v>0.03936</v>
      </c>
      <c r="BI37" s="21">
        <v>0.04957402827</v>
      </c>
      <c r="BJ37" s="21">
        <v>-0.5288343017999999</v>
      </c>
      <c r="BK37" s="22">
        <v>0.0021466483119</v>
      </c>
      <c r="BL37" s="21">
        <v>-0.06820306011</v>
      </c>
      <c r="BM37" s="21">
        <v>-0.03382211301</v>
      </c>
      <c r="BN37" s="28">
        <v>0.5036</v>
      </c>
      <c r="BO37" s="17">
        <v>10.6192</v>
      </c>
      <c r="BP37" s="42">
        <v>38897</v>
      </c>
    </row>
    <row r="38" spans="1:68" ht="38.25">
      <c r="A38" s="8" t="s">
        <v>100</v>
      </c>
      <c r="B38" s="15" t="s">
        <v>101</v>
      </c>
      <c r="C38" s="8" t="s">
        <v>27</v>
      </c>
      <c r="D38" s="16" t="s">
        <v>102</v>
      </c>
      <c r="E38" s="13" t="s">
        <v>103</v>
      </c>
      <c r="F38" s="27">
        <f t="shared" si="0"/>
        <v>0.00028098086261980833</v>
      </c>
      <c r="G38" s="20">
        <f t="shared" si="1"/>
        <v>0.012334961618135583</v>
      </c>
      <c r="H38" s="20">
        <f t="shared" si="2"/>
        <v>2.322071569082696</v>
      </c>
      <c r="I38" s="20">
        <f t="shared" si="3"/>
        <v>0.0007418880670926519</v>
      </c>
      <c r="J38" s="20">
        <f t="shared" si="4"/>
        <v>0.023879126635847563</v>
      </c>
      <c r="K38" s="20">
        <f t="shared" si="5"/>
        <v>0.02626263891668051</v>
      </c>
      <c r="L38" s="20">
        <f t="shared" si="6"/>
        <v>0.00039744003594249203</v>
      </c>
      <c r="M38" s="20">
        <f t="shared" si="7"/>
        <v>0.006857366968439976</v>
      </c>
      <c r="N38" s="21">
        <f t="shared" si="8"/>
        <v>0.0002742028154952077</v>
      </c>
      <c r="O38" s="21">
        <f t="shared" si="9"/>
        <v>0.0012846059263344613</v>
      </c>
      <c r="P38" s="21">
        <f t="shared" si="10"/>
        <v>-0.0032974251055522402</v>
      </c>
      <c r="Q38" s="22">
        <f t="shared" si="11"/>
        <v>0.002030174188337792</v>
      </c>
      <c r="R38" s="21">
        <f t="shared" si="12"/>
        <v>-0.0014210665430525798</v>
      </c>
      <c r="S38" s="21">
        <f t="shared" si="13"/>
        <v>-0.0007099087397994849</v>
      </c>
      <c r="T38" s="27">
        <f t="shared" si="14"/>
        <v>0.010413818581882589</v>
      </c>
      <c r="U38" s="20">
        <f t="shared" si="15"/>
        <v>0.08981986177918577</v>
      </c>
      <c r="V38" s="20">
        <f t="shared" si="16"/>
        <v>57.93591739228283</v>
      </c>
      <c r="W38" s="20">
        <f t="shared" si="17"/>
        <v>0.013284295791943198</v>
      </c>
      <c r="X38" s="20">
        <f t="shared" si="18"/>
        <v>0.6107459054702522</v>
      </c>
      <c r="Y38" s="20">
        <f t="shared" si="19"/>
        <v>1.0805446993079824</v>
      </c>
      <c r="Z38" s="20">
        <f t="shared" si="20"/>
        <v>0.007234337543093887</v>
      </c>
      <c r="AA38" s="20">
        <f t="shared" si="21"/>
        <v>0.29827905927027437</v>
      </c>
      <c r="AB38" s="21">
        <f t="shared" si="22"/>
        <v>0.008852745533484075</v>
      </c>
      <c r="AC38" s="21"/>
      <c r="AD38" s="21">
        <f t="shared" si="23"/>
        <v>-0.11740667267993235</v>
      </c>
      <c r="AE38" s="22">
        <f t="shared" si="24"/>
        <v>0.023170214429785348</v>
      </c>
      <c r="AF38" s="21">
        <f t="shared" si="25"/>
        <v>-0.02967975236116499</v>
      </c>
      <c r="AG38" s="21"/>
      <c r="AH38" s="31">
        <f t="shared" si="26"/>
        <v>-0.0886986944112808</v>
      </c>
      <c r="AI38" s="1">
        <f t="shared" si="27"/>
        <v>0.005148430761018823</v>
      </c>
      <c r="AJ38" s="1">
        <f t="shared" si="28"/>
        <v>194.23394164518393</v>
      </c>
      <c r="AK38" s="1">
        <f t="shared" si="29"/>
        <v>2.047565481011014</v>
      </c>
      <c r="AL38" s="3">
        <f t="shared" si="30"/>
        <v>6.799675410008059</v>
      </c>
      <c r="AM38" s="3">
        <f t="shared" si="31"/>
        <v>2500.44804582413</v>
      </c>
      <c r="AN38" s="3">
        <f t="shared" si="32"/>
        <v>6544.401075705792</v>
      </c>
      <c r="AO38" s="3">
        <f t="shared" si="33"/>
        <v>-493.4635832004588</v>
      </c>
      <c r="AP38" s="3">
        <f t="shared" si="34"/>
        <v>3.8765226817979808</v>
      </c>
      <c r="AQ38" s="3">
        <f t="shared" si="35"/>
        <v>0.7839195050292748</v>
      </c>
      <c r="AR38" s="9">
        <f t="shared" si="36"/>
        <v>-0.35087282586322177</v>
      </c>
      <c r="AS38" s="10">
        <f t="shared" si="37"/>
        <v>0.5652203984355249</v>
      </c>
      <c r="AT38" s="3">
        <f t="shared" si="38"/>
        <v>0.012294073350645201</v>
      </c>
      <c r="AU38" s="3">
        <f t="shared" si="39"/>
        <v>1.5005848458760622</v>
      </c>
      <c r="AV38" s="9">
        <f t="shared" si="40"/>
        <v>26.35909595576023</v>
      </c>
      <c r="AW38" s="3">
        <f t="shared" si="41"/>
        <v>1.7692213564264538</v>
      </c>
      <c r="AX38" s="3">
        <f t="shared" si="42"/>
        <v>37.93756818057605</v>
      </c>
      <c r="AZ38" s="27">
        <v>0.01368</v>
      </c>
      <c r="BA38" s="20">
        <v>0.6005472165</v>
      </c>
      <c r="BB38" s="20">
        <v>113.05374597</v>
      </c>
      <c r="BC38" s="20">
        <v>0.03612</v>
      </c>
      <c r="BD38" s="20">
        <v>1.1625932433</v>
      </c>
      <c r="BE38" s="20">
        <v>1.278638328</v>
      </c>
      <c r="BF38" s="20">
        <v>0.01935</v>
      </c>
      <c r="BG38" s="20">
        <v>0.3338618127</v>
      </c>
      <c r="BH38" s="21">
        <v>0.01335</v>
      </c>
      <c r="BI38" s="21">
        <v>0.06254308179000001</v>
      </c>
      <c r="BJ38" s="21">
        <v>-0.16054038351</v>
      </c>
      <c r="BK38" s="22">
        <v>0.09884225793000001</v>
      </c>
      <c r="BL38" s="21">
        <v>-0.06918688385999999</v>
      </c>
      <c r="BM38" s="21">
        <v>-0.03456303561</v>
      </c>
      <c r="BN38" s="40">
        <v>0.5008</v>
      </c>
      <c r="BO38" s="18">
        <v>10.286200000000001</v>
      </c>
      <c r="BP38" s="42">
        <v>38897</v>
      </c>
    </row>
    <row r="39" spans="1:68" ht="12.75">
      <c r="A39" s="8" t="s">
        <v>184</v>
      </c>
      <c r="B39" s="13">
        <v>60</v>
      </c>
      <c r="C39" s="8" t="s">
        <v>27</v>
      </c>
      <c r="D39" s="14" t="s">
        <v>95</v>
      </c>
      <c r="E39" s="13" t="s">
        <v>49</v>
      </c>
      <c r="F39" s="27">
        <f aca="true" t="shared" si="43" ref="F39:F74">AZ39*$BO39/($BN39*1000)</f>
        <v>0.0025510608687435658</v>
      </c>
      <c r="G39" s="20">
        <f aca="true" t="shared" si="44" ref="G39:G74">BA39*$BO39/($BN39*1000)</f>
        <v>0.007000989723320159</v>
      </c>
      <c r="H39" s="20">
        <f aca="true" t="shared" si="45" ref="H39:H74">BB39*$BO39/($BN39*1000)</f>
        <v>0.011326515011857708</v>
      </c>
      <c r="I39" s="21">
        <f aca="true" t="shared" si="46" ref="I39:I74">BC39*$BO39/($BN39*1000)</f>
        <v>0.0001680578054494577</v>
      </c>
      <c r="J39" s="20">
        <f aca="true" t="shared" si="47" ref="J39:J74">BD39*$BO39/($BN39*1000)</f>
        <v>0.011541976505928853</v>
      </c>
      <c r="K39" s="20">
        <f aca="true" t="shared" si="48" ref="K39:K74">BE39*$BO39/($BN39*1000)</f>
        <v>0.0005866346561264822</v>
      </c>
      <c r="L39" s="20">
        <f aca="true" t="shared" si="49" ref="L39:L74">BF39*$BO39/($BN39*1000)</f>
        <v>0.00021968622924901186</v>
      </c>
      <c r="M39" s="20">
        <f aca="true" t="shared" si="50" ref="M39:M74">BG39*$BO39/($BN39*1000)</f>
        <v>0.007507957944664032</v>
      </c>
      <c r="N39" s="21">
        <f aca="true" t="shared" si="51" ref="N39:N74">BH39*$BO39/($BN39*1000)</f>
        <v>0.00015860060913245694</v>
      </c>
      <c r="O39" s="21">
        <f aca="true" t="shared" si="52" ref="O39:O74">BI39*$BO39/($BN39*1000)</f>
        <v>0.0026463230981165456</v>
      </c>
      <c r="P39" s="20">
        <f aca="true" t="shared" si="53" ref="P39:P74">BJ39*$BO39/($BN39*1000)</f>
        <v>0.0013510819025547508</v>
      </c>
      <c r="Q39" s="20">
        <f aca="true" t="shared" si="54" ref="Q39:Q74">BK39*$BO39/($BN39*1000)</f>
        <v>8.026996837944666E-05</v>
      </c>
      <c r="R39" s="21">
        <f aca="true" t="shared" si="55" ref="R39:R74">BL39*$BO39/($BN39*1000)</f>
        <v>-0.0004164381818181818</v>
      </c>
      <c r="S39" s="21">
        <f aca="true" t="shared" si="56" ref="S39:S74">BM39*$BO39/($BN39*1000)</f>
        <v>-0.0002571053122529644</v>
      </c>
      <c r="T39" s="38">
        <f aca="true" t="shared" si="57" ref="T39:T74">F39/26.98154*1000</f>
        <v>0.09454837895626292</v>
      </c>
      <c r="U39" s="33">
        <f aca="true" t="shared" si="58" ref="U39:U74">G39/137.33*1000</f>
        <v>0.05097931787169707</v>
      </c>
      <c r="V39" s="20">
        <f aca="true" t="shared" si="59" ref="V39:V74">H39/40.08*1000</f>
        <v>0.28259767993656953</v>
      </c>
      <c r="W39" s="21">
        <f aca="true" t="shared" si="60" ref="W39:W74">I39/55.847*1000</f>
        <v>0.0030092539518587875</v>
      </c>
      <c r="X39" s="33">
        <f aca="true" t="shared" si="61" ref="X39:X74">J39/39.0983*1000</f>
        <v>0.2952040499440859</v>
      </c>
      <c r="Y39" s="33">
        <f aca="true" t="shared" si="62" ref="Y39:Y74">K39/24.305*1000</f>
        <v>0.024136377540690482</v>
      </c>
      <c r="Z39" s="33">
        <f aca="true" t="shared" si="63" ref="Z39:Z74">L39/54.938*1000</f>
        <v>0.003998802818613926</v>
      </c>
      <c r="AA39" s="33">
        <f aca="true" t="shared" si="64" ref="AA39:AA74">M39/22.98977*1000</f>
        <v>0.32657821042420315</v>
      </c>
      <c r="AB39" s="25">
        <f aca="true" t="shared" si="65" ref="AB39:AB74">N39/30.97376*1000</f>
        <v>0.0051204829227209404</v>
      </c>
      <c r="AC39" s="25"/>
      <c r="AD39" s="20">
        <f aca="true" t="shared" si="66" ref="AD39:AD74">P39/28.0855*1000</f>
        <v>0.04810602989281839</v>
      </c>
      <c r="AE39" s="20">
        <f aca="true" t="shared" si="67" ref="AE39:AE74">Q39/87.62*1000</f>
        <v>0.0009161146813449744</v>
      </c>
      <c r="AF39" s="21">
        <f aca="true" t="shared" si="68" ref="AF39:AF74">R39/47.88*1000</f>
        <v>-0.00869753930280246</v>
      </c>
      <c r="AG39" s="21"/>
      <c r="AH39" s="31">
        <f aca="true" t="shared" si="69" ref="AH39:AH74">T39/AD39</f>
        <v>1.9654163764276413</v>
      </c>
      <c r="AI39" s="1">
        <f aca="true" t="shared" si="70" ref="AI39:AI74">AA39/V39</f>
        <v>1.1556294818043278</v>
      </c>
      <c r="AJ39" s="1">
        <f aca="true" t="shared" si="71" ref="AJ39:AJ74">V39/AA39</f>
        <v>0.8653292562583834</v>
      </c>
      <c r="AK39" s="1">
        <f aca="true" t="shared" si="72" ref="AK39:AK74">X39/AA39</f>
        <v>0.9039306375052876</v>
      </c>
      <c r="AL39" s="3">
        <f aca="true" t="shared" si="73" ref="AL39:AL74">X39/U39</f>
        <v>5.790663003515365</v>
      </c>
      <c r="AM39" s="3">
        <f aca="true" t="shared" si="74" ref="AM39:AM74">V39/AE39</f>
        <v>308.4741306859964</v>
      </c>
      <c r="AN39" s="3">
        <f aca="true" t="shared" si="75" ref="AN39:AN74">V39/AB39</f>
        <v>55.189653827885785</v>
      </c>
      <c r="AO39" s="3">
        <f aca="true" t="shared" si="76" ref="AO39:AO74">V39/AD39</f>
        <v>5.874475207499044</v>
      </c>
      <c r="AP39" s="3">
        <f aca="true" t="shared" si="77" ref="AP39:AP74">U39/AE39</f>
        <v>55.64731022196137</v>
      </c>
      <c r="AQ39" s="3">
        <f aca="true" t="shared" si="78" ref="AQ39:AQ74">T39/W39</f>
        <v>31.419209036133786</v>
      </c>
      <c r="AR39" s="9">
        <f aca="true" t="shared" si="79" ref="AR39:AR74">T39/AF39</f>
        <v>-10.870704421628563</v>
      </c>
      <c r="AS39" s="10">
        <f aca="true" t="shared" si="80" ref="AS39:AS74">X39/Y39</f>
        <v>12.230669223101687</v>
      </c>
      <c r="AT39" s="3">
        <f aca="true" t="shared" si="81" ref="AT39:AT74">W39/Y39</f>
        <v>0.12467711638938425</v>
      </c>
      <c r="AU39" s="3">
        <f aca="true" t="shared" si="82" ref="AU39:AU74">W39/AB39</f>
        <v>0.5876894811045907</v>
      </c>
      <c r="AV39" s="9">
        <f aca="true" t="shared" si="83" ref="AV39:AV74">X39/AE39</f>
        <v>322.2348205474541</v>
      </c>
      <c r="AW39" s="3">
        <f aca="true" t="shared" si="84" ref="AW39:AW74">Y39/X39</f>
        <v>0.08176167483224608</v>
      </c>
      <c r="AX39" s="3">
        <f aca="true" t="shared" si="85" ref="AX39:AX74">1000*AE39/X39</f>
        <v>3.1033269412072566</v>
      </c>
      <c r="AZ39" s="38">
        <v>0.12680623989</v>
      </c>
      <c r="BA39" s="33">
        <v>0.34800000000000003</v>
      </c>
      <c r="BB39" s="20">
        <v>0.56301</v>
      </c>
      <c r="BC39" s="21">
        <v>0.008353692635999999</v>
      </c>
      <c r="BD39" s="33">
        <v>0.57372</v>
      </c>
      <c r="BE39" s="33">
        <v>0.02916</v>
      </c>
      <c r="BF39" s="33">
        <v>0.01092</v>
      </c>
      <c r="BG39" s="33">
        <v>0.3732</v>
      </c>
      <c r="BH39" s="25">
        <v>0.007883601342</v>
      </c>
      <c r="BI39" s="25">
        <v>0.13154146407</v>
      </c>
      <c r="BJ39" s="20">
        <v>0.06715857623999999</v>
      </c>
      <c r="BK39" s="20">
        <v>0.0039900000000000005</v>
      </c>
      <c r="BL39" s="21">
        <v>-0.0207</v>
      </c>
      <c r="BM39" s="21">
        <v>-0.01278</v>
      </c>
      <c r="BN39" s="28">
        <v>0.506</v>
      </c>
      <c r="BO39" s="17">
        <v>10.1796</v>
      </c>
      <c r="BP39" s="42">
        <v>38904</v>
      </c>
    </row>
    <row r="40" spans="1:68" ht="12.75">
      <c r="A40" s="8" t="s">
        <v>149</v>
      </c>
      <c r="B40" s="13">
        <v>61</v>
      </c>
      <c r="C40" s="8" t="s">
        <v>27</v>
      </c>
      <c r="D40" s="14" t="s">
        <v>95</v>
      </c>
      <c r="E40" s="13" t="s">
        <v>51</v>
      </c>
      <c r="F40" s="27">
        <f t="shared" si="43"/>
        <v>0.0034095056070875297</v>
      </c>
      <c r="G40" s="20">
        <f t="shared" si="44"/>
        <v>0.004265762823529412</v>
      </c>
      <c r="H40" s="20">
        <f t="shared" si="45"/>
        <v>0.009147900705882355</v>
      </c>
      <c r="I40" s="20">
        <f t="shared" si="46"/>
        <v>0.0010008452031924709</v>
      </c>
      <c r="J40" s="20">
        <f t="shared" si="47"/>
        <v>0.01603693694117647</v>
      </c>
      <c r="K40" s="20">
        <f t="shared" si="48"/>
        <v>0.0015724334117647061</v>
      </c>
      <c r="L40" s="20">
        <f t="shared" si="49"/>
        <v>0.00039914258823529414</v>
      </c>
      <c r="M40" s="20">
        <f t="shared" si="50"/>
        <v>0.012561806117647059</v>
      </c>
      <c r="N40" s="21">
        <f t="shared" si="51"/>
        <v>0.0005216470527019765</v>
      </c>
      <c r="O40" s="21">
        <f t="shared" si="52"/>
        <v>0.002602377439526118</v>
      </c>
      <c r="P40" s="21">
        <f t="shared" si="53"/>
        <v>0.00017037103252277652</v>
      </c>
      <c r="Q40" s="20">
        <f t="shared" si="54"/>
        <v>2.5314352941176473E-05</v>
      </c>
      <c r="R40" s="21">
        <f t="shared" si="55"/>
        <v>-0.00039266682352941183</v>
      </c>
      <c r="S40" s="21">
        <f t="shared" si="56"/>
        <v>-0.000270804705882353</v>
      </c>
      <c r="T40" s="38">
        <f t="shared" si="57"/>
        <v>0.12636438124315846</v>
      </c>
      <c r="U40" s="33">
        <f t="shared" si="58"/>
        <v>0.03106213371826558</v>
      </c>
      <c r="V40" s="20">
        <f t="shared" si="59"/>
        <v>0.22824103557590705</v>
      </c>
      <c r="W40" s="20">
        <f t="shared" si="60"/>
        <v>0.017921199047262536</v>
      </c>
      <c r="X40" s="33">
        <f t="shared" si="61"/>
        <v>0.4101696733918475</v>
      </c>
      <c r="Y40" s="33">
        <f t="shared" si="62"/>
        <v>0.06469588198990768</v>
      </c>
      <c r="Z40" s="33">
        <f t="shared" si="63"/>
        <v>0.007265327973994214</v>
      </c>
      <c r="AA40" s="33">
        <f t="shared" si="64"/>
        <v>0.5464085163812887</v>
      </c>
      <c r="AB40" s="25">
        <f t="shared" si="65"/>
        <v>0.016841579863147924</v>
      </c>
      <c r="AC40" s="25"/>
      <c r="AD40" s="21">
        <f t="shared" si="66"/>
        <v>0.006066156291423565</v>
      </c>
      <c r="AE40" s="20">
        <f t="shared" si="67"/>
        <v>0.000288910670408314</v>
      </c>
      <c r="AF40" s="21">
        <f t="shared" si="68"/>
        <v>-0.008201061477222469</v>
      </c>
      <c r="AG40" s="21"/>
      <c r="AH40" s="31">
        <f t="shared" si="69"/>
        <v>20.831046081324114</v>
      </c>
      <c r="AI40" s="1">
        <f t="shared" si="70"/>
        <v>2.393997709494126</v>
      </c>
      <c r="AJ40" s="1">
        <f t="shared" si="71"/>
        <v>0.41771134368015306</v>
      </c>
      <c r="AK40" s="1">
        <f t="shared" si="72"/>
        <v>0.7506648617197383</v>
      </c>
      <c r="AL40" s="3">
        <f t="shared" si="73"/>
        <v>13.204813201568761</v>
      </c>
      <c r="AM40" s="3">
        <f t="shared" si="74"/>
        <v>790.0055586501417</v>
      </c>
      <c r="AN40" s="3">
        <f t="shared" si="75"/>
        <v>13.552234257745322</v>
      </c>
      <c r="AO40" s="3">
        <f t="shared" si="76"/>
        <v>37.62531405572226</v>
      </c>
      <c r="AP40" s="3">
        <f t="shared" si="77"/>
        <v>107.51466421910217</v>
      </c>
      <c r="AQ40" s="3">
        <f t="shared" si="78"/>
        <v>7.0511119769332975</v>
      </c>
      <c r="AR40" s="9">
        <f t="shared" si="79"/>
        <v>-15.40829581562355</v>
      </c>
      <c r="AS40" s="10">
        <f t="shared" si="80"/>
        <v>6.339965709963309</v>
      </c>
      <c r="AT40" s="3">
        <f t="shared" si="81"/>
        <v>0.2770067969713772</v>
      </c>
      <c r="AU40" s="3">
        <f t="shared" si="82"/>
        <v>1.064104388833318</v>
      </c>
      <c r="AV40" s="9">
        <f t="shared" si="83"/>
        <v>1419.711057442633</v>
      </c>
      <c r="AW40" s="3">
        <f t="shared" si="84"/>
        <v>0.1577295597085788</v>
      </c>
      <c r="AX40" s="3">
        <f t="shared" si="85"/>
        <v>0.7043686775260659</v>
      </c>
      <c r="AZ40" s="38">
        <v>0.17374578932999998</v>
      </c>
      <c r="BA40" s="33">
        <v>0.21738</v>
      </c>
      <c r="BB40" s="20">
        <v>0.46617</v>
      </c>
      <c r="BC40" s="20">
        <v>0.05100230352</v>
      </c>
      <c r="BD40" s="33">
        <v>0.8172299999999999</v>
      </c>
      <c r="BE40" s="33">
        <v>0.08013</v>
      </c>
      <c r="BF40" s="33">
        <v>0.020339999999999997</v>
      </c>
      <c r="BG40" s="33">
        <v>0.6401399999999999</v>
      </c>
      <c r="BH40" s="25">
        <v>0.026582733501</v>
      </c>
      <c r="BI40" s="25">
        <v>0.13261515729</v>
      </c>
      <c r="BJ40" s="21">
        <v>0.008681977077</v>
      </c>
      <c r="BK40" s="20">
        <v>0.00129</v>
      </c>
      <c r="BL40" s="21">
        <v>-0.02001</v>
      </c>
      <c r="BM40" s="21">
        <v>-0.0138</v>
      </c>
      <c r="BN40" s="28">
        <v>0.5015</v>
      </c>
      <c r="BO40" s="17">
        <v>9.8412</v>
      </c>
      <c r="BP40" s="42">
        <v>38904</v>
      </c>
    </row>
    <row r="41" spans="1:68" ht="12.75">
      <c r="A41" s="8" t="s">
        <v>150</v>
      </c>
      <c r="B41" s="13">
        <v>66</v>
      </c>
      <c r="C41" s="8" t="s">
        <v>27</v>
      </c>
      <c r="D41" s="14" t="s">
        <v>104</v>
      </c>
      <c r="E41" s="13" t="s">
        <v>78</v>
      </c>
      <c r="F41" s="27">
        <f t="shared" si="43"/>
        <v>0.004131891996736905</v>
      </c>
      <c r="G41" s="20">
        <f t="shared" si="44"/>
        <v>0.006761401300475059</v>
      </c>
      <c r="H41" s="20">
        <f t="shared" si="45"/>
        <v>0.5137440159619951</v>
      </c>
      <c r="I41" s="20">
        <f t="shared" si="46"/>
        <v>0.0024138962729814725</v>
      </c>
      <c r="J41" s="20">
        <f t="shared" si="47"/>
        <v>0.01258107106888361</v>
      </c>
      <c r="K41" s="20">
        <f t="shared" si="48"/>
        <v>0.2346523435688836</v>
      </c>
      <c r="L41" s="20">
        <f t="shared" si="49"/>
        <v>0.00010919463776722088</v>
      </c>
      <c r="M41" s="20">
        <f t="shared" si="50"/>
        <v>0.010781381668646079</v>
      </c>
      <c r="N41" s="21">
        <f t="shared" si="51"/>
        <v>-0.00044542097623327366</v>
      </c>
      <c r="O41" s="21">
        <f t="shared" si="52"/>
        <v>0.0025763745176115675</v>
      </c>
      <c r="P41" s="20">
        <f t="shared" si="53"/>
        <v>0.016091180069584737</v>
      </c>
      <c r="Q41" s="20">
        <f t="shared" si="54"/>
        <v>0.00065863432304038</v>
      </c>
      <c r="R41" s="21">
        <f t="shared" si="55"/>
        <v>-0.0002646092280285035</v>
      </c>
      <c r="S41" s="21">
        <f t="shared" si="56"/>
        <v>-0.0002553652375296912</v>
      </c>
      <c r="T41" s="38">
        <f t="shared" si="57"/>
        <v>0.15313773775466133</v>
      </c>
      <c r="U41" s="33">
        <f t="shared" si="58"/>
        <v>0.04923469963209101</v>
      </c>
      <c r="V41" s="20">
        <f t="shared" si="59"/>
        <v>12.817964470109661</v>
      </c>
      <c r="W41" s="20">
        <f t="shared" si="60"/>
        <v>0.043223383046206106</v>
      </c>
      <c r="X41" s="33">
        <f t="shared" si="61"/>
        <v>0.3217805139579882</v>
      </c>
      <c r="Y41" s="33">
        <f t="shared" si="62"/>
        <v>9.654488523714608</v>
      </c>
      <c r="Z41" s="33">
        <f t="shared" si="63"/>
        <v>0.001987597614897173</v>
      </c>
      <c r="AA41" s="33">
        <f t="shared" si="64"/>
        <v>0.46896431189377186</v>
      </c>
      <c r="AB41" s="25">
        <f t="shared" si="65"/>
        <v>-0.014380591062669618</v>
      </c>
      <c r="AC41" s="25"/>
      <c r="AD41" s="20">
        <f t="shared" si="66"/>
        <v>0.5729355030027857</v>
      </c>
      <c r="AE41" s="20">
        <f t="shared" si="67"/>
        <v>0.007516940459260214</v>
      </c>
      <c r="AF41" s="21">
        <f t="shared" si="68"/>
        <v>-0.005526508521898568</v>
      </c>
      <c r="AG41" s="21"/>
      <c r="AH41" s="31">
        <f t="shared" si="69"/>
        <v>0.2672861726181363</v>
      </c>
      <c r="AI41" s="1">
        <f t="shared" si="70"/>
        <v>0.036586488672780644</v>
      </c>
      <c r="AJ41" s="1">
        <f t="shared" si="71"/>
        <v>27.332494488435916</v>
      </c>
      <c r="AK41" s="1">
        <f t="shared" si="72"/>
        <v>0.6861513889160862</v>
      </c>
      <c r="AL41" s="3">
        <f t="shared" si="73"/>
        <v>6.535644908215358</v>
      </c>
      <c r="AM41" s="3">
        <f t="shared" si="74"/>
        <v>1705.2103232132229</v>
      </c>
      <c r="AN41" s="3">
        <f t="shared" si="75"/>
        <v>-891.3378048405564</v>
      </c>
      <c r="AO41" s="3">
        <f t="shared" si="76"/>
        <v>22.37243878749008</v>
      </c>
      <c r="AP41" s="3">
        <f t="shared" si="77"/>
        <v>6.549832328582324</v>
      </c>
      <c r="AQ41" s="3">
        <f t="shared" si="78"/>
        <v>3.5429373399799826</v>
      </c>
      <c r="AR41" s="9">
        <f t="shared" si="79"/>
        <v>-27.70967187472148</v>
      </c>
      <c r="AS41" s="10">
        <f t="shared" si="80"/>
        <v>0.03332962830372516</v>
      </c>
      <c r="AT41" s="3">
        <f t="shared" si="81"/>
        <v>0.00447702464403321</v>
      </c>
      <c r="AU41" s="3">
        <f t="shared" si="82"/>
        <v>-3.0056750002723533</v>
      </c>
      <c r="AV41" s="9">
        <f t="shared" si="83"/>
        <v>42.80737830796341</v>
      </c>
      <c r="AW41" s="3">
        <f t="shared" si="84"/>
        <v>30.00333489732415</v>
      </c>
      <c r="AX41" s="3">
        <f t="shared" si="85"/>
        <v>23.36045886309209</v>
      </c>
      <c r="AZ41" s="38">
        <v>0.21455108145</v>
      </c>
      <c r="BA41" s="33">
        <v>0.35109</v>
      </c>
      <c r="BB41" s="20">
        <v>26.67648</v>
      </c>
      <c r="BC41" s="20">
        <v>0.1253430768</v>
      </c>
      <c r="BD41" s="33">
        <v>0.6532800000000001</v>
      </c>
      <c r="BE41" s="33">
        <v>12.184470000000001</v>
      </c>
      <c r="BF41" s="33">
        <v>0.00567</v>
      </c>
      <c r="BG41" s="33">
        <v>0.55983</v>
      </c>
      <c r="BH41" s="25">
        <v>-0.023128763343</v>
      </c>
      <c r="BI41" s="25">
        <v>0.13377986148</v>
      </c>
      <c r="BJ41" s="20">
        <v>0.8355446097000001</v>
      </c>
      <c r="BK41" s="20">
        <v>0.0342</v>
      </c>
      <c r="BL41" s="21">
        <v>-0.013739999999999999</v>
      </c>
      <c r="BM41" s="21">
        <v>-0.013260000000000001</v>
      </c>
      <c r="BN41" s="28">
        <v>0.5052</v>
      </c>
      <c r="BO41" s="17">
        <v>9.729299999999999</v>
      </c>
      <c r="BP41" s="42">
        <v>38904</v>
      </c>
    </row>
    <row r="42" spans="1:68" ht="12.75">
      <c r="A42" s="8" t="s">
        <v>151</v>
      </c>
      <c r="B42" s="13">
        <v>67</v>
      </c>
      <c r="C42" s="8" t="s">
        <v>27</v>
      </c>
      <c r="D42" s="14" t="s">
        <v>104</v>
      </c>
      <c r="E42" s="13" t="s">
        <v>105</v>
      </c>
      <c r="F42" s="27">
        <f t="shared" si="43"/>
        <v>0.0027357596441571824</v>
      </c>
      <c r="G42" s="20">
        <f t="shared" si="44"/>
        <v>0.0046793966786355485</v>
      </c>
      <c r="H42" s="20">
        <f t="shared" si="45"/>
        <v>0.49352320888689427</v>
      </c>
      <c r="I42" s="21">
        <f t="shared" si="46"/>
        <v>-0.00023323518860527833</v>
      </c>
      <c r="J42" s="20">
        <f t="shared" si="47"/>
        <v>0.010250801526032319</v>
      </c>
      <c r="K42" s="20">
        <f t="shared" si="48"/>
        <v>0.010060031956912031</v>
      </c>
      <c r="L42" s="21">
        <f t="shared" si="49"/>
        <v>-0.00014876526032315984</v>
      </c>
      <c r="M42" s="20">
        <f t="shared" si="50"/>
        <v>0.009607318850987435</v>
      </c>
      <c r="N42" s="21">
        <f t="shared" si="51"/>
        <v>-0.0009801573435933575</v>
      </c>
      <c r="O42" s="21">
        <f t="shared" si="52"/>
        <v>0.002803479746294076</v>
      </c>
      <c r="P42" s="20">
        <f t="shared" si="53"/>
        <v>0.0014115567287422803</v>
      </c>
      <c r="Q42" s="20">
        <f t="shared" si="54"/>
        <v>0.001015104129263914</v>
      </c>
      <c r="R42" s="21">
        <f t="shared" si="55"/>
        <v>-0.00044337881508079005</v>
      </c>
      <c r="S42" s="21">
        <f t="shared" si="56"/>
        <v>-0.00026019335727109523</v>
      </c>
      <c r="T42" s="38">
        <f t="shared" si="57"/>
        <v>0.1013937545505995</v>
      </c>
      <c r="U42" s="33">
        <f t="shared" si="58"/>
        <v>0.034074103827536215</v>
      </c>
      <c r="V42" s="20">
        <f t="shared" si="59"/>
        <v>12.313453315541274</v>
      </c>
      <c r="W42" s="21">
        <f t="shared" si="60"/>
        <v>-0.004176324397107782</v>
      </c>
      <c r="X42" s="33">
        <f t="shared" si="61"/>
        <v>0.2621802361236248</v>
      </c>
      <c r="Y42" s="33">
        <f t="shared" si="62"/>
        <v>0.41390791840823005</v>
      </c>
      <c r="Z42" s="34">
        <f t="shared" si="63"/>
        <v>-0.0027078754290866037</v>
      </c>
      <c r="AA42" s="33">
        <f t="shared" si="64"/>
        <v>0.417895387861098</v>
      </c>
      <c r="AB42" s="25">
        <f t="shared" si="65"/>
        <v>-0.03164476458761731</v>
      </c>
      <c r="AC42" s="25"/>
      <c r="AD42" s="20">
        <f t="shared" si="66"/>
        <v>0.05025927004120562</v>
      </c>
      <c r="AE42" s="20">
        <f t="shared" si="67"/>
        <v>0.011585301635059506</v>
      </c>
      <c r="AF42" s="21">
        <f t="shared" si="68"/>
        <v>-0.009260209170442565</v>
      </c>
      <c r="AG42" s="21"/>
      <c r="AH42" s="31">
        <f t="shared" si="69"/>
        <v>2.017413990841306</v>
      </c>
      <c r="AI42" s="1">
        <f t="shared" si="70"/>
        <v>0.0339381144470379</v>
      </c>
      <c r="AJ42" s="1">
        <f t="shared" si="71"/>
        <v>29.46539653994477</v>
      </c>
      <c r="AK42" s="1">
        <f t="shared" si="72"/>
        <v>0.6273824591975863</v>
      </c>
      <c r="AL42" s="3">
        <f t="shared" si="73"/>
        <v>7.69441325443605</v>
      </c>
      <c r="AM42" s="3">
        <f t="shared" si="74"/>
        <v>1062.8513355472965</v>
      </c>
      <c r="AN42" s="3">
        <f t="shared" si="75"/>
        <v>-389.11502348036316</v>
      </c>
      <c r="AO42" s="3">
        <f t="shared" si="76"/>
        <v>244.9986501086457</v>
      </c>
      <c r="AP42" s="3">
        <f t="shared" si="77"/>
        <v>2.941149475506185</v>
      </c>
      <c r="AQ42" s="3">
        <f t="shared" si="78"/>
        <v>-24.278227673314227</v>
      </c>
      <c r="AR42" s="9">
        <f t="shared" si="79"/>
        <v>-10.949402187829163</v>
      </c>
      <c r="AS42" s="10">
        <f t="shared" si="80"/>
        <v>0.6334264807783674</v>
      </c>
      <c r="AT42" s="3">
        <f t="shared" si="81"/>
        <v>-0.010089984296914918</v>
      </c>
      <c r="AU42" s="3">
        <f t="shared" si="82"/>
        <v>0.131975208270059</v>
      </c>
      <c r="AV42" s="9">
        <f t="shared" si="83"/>
        <v>22.630419507612427</v>
      </c>
      <c r="AW42" s="3">
        <f t="shared" si="84"/>
        <v>1.5787151790231118</v>
      </c>
      <c r="AX42" s="3">
        <f t="shared" si="85"/>
        <v>44.18831032556068</v>
      </c>
      <c r="AZ42" s="38">
        <v>0.14068177767</v>
      </c>
      <c r="BA42" s="33">
        <v>0.24063</v>
      </c>
      <c r="BB42" s="20">
        <v>25.378590000000003</v>
      </c>
      <c r="BC42" s="21">
        <v>-0.011993722116</v>
      </c>
      <c r="BD42" s="33">
        <v>0.52713</v>
      </c>
      <c r="BE42" s="33">
        <v>0.51732</v>
      </c>
      <c r="BF42" s="34">
        <v>-0.0076500000000000005</v>
      </c>
      <c r="BG42" s="33">
        <v>0.49404</v>
      </c>
      <c r="BH42" s="25">
        <v>-0.0504029211</v>
      </c>
      <c r="BI42" s="25">
        <v>0.14416416852</v>
      </c>
      <c r="BJ42" s="20">
        <v>0.07258689933</v>
      </c>
      <c r="BK42" s="20">
        <v>0.052199999999999996</v>
      </c>
      <c r="BL42" s="21">
        <v>-0.0228</v>
      </c>
      <c r="BM42" s="21">
        <v>-0.013380000000000001</v>
      </c>
      <c r="BN42" s="28">
        <v>0.5013</v>
      </c>
      <c r="BO42" s="17">
        <v>9.748500000000002</v>
      </c>
      <c r="BP42" s="42">
        <v>38904</v>
      </c>
    </row>
    <row r="43" spans="1:68" ht="12.75">
      <c r="A43" s="8" t="s">
        <v>152</v>
      </c>
      <c r="B43" s="13">
        <v>68</v>
      </c>
      <c r="C43" s="8" t="s">
        <v>27</v>
      </c>
      <c r="D43" s="14" t="s">
        <v>104</v>
      </c>
      <c r="E43" s="13" t="s">
        <v>60</v>
      </c>
      <c r="F43" s="27">
        <f t="shared" si="43"/>
        <v>0.002864810270134558</v>
      </c>
      <c r="G43" s="20">
        <f t="shared" si="44"/>
        <v>0.0038402778818127366</v>
      </c>
      <c r="H43" s="20">
        <f t="shared" si="45"/>
        <v>0.395910841856658</v>
      </c>
      <c r="I43" s="21">
        <f t="shared" si="46"/>
        <v>-0.0003522539326457848</v>
      </c>
      <c r="J43" s="20">
        <f t="shared" si="47"/>
        <v>0.01866396174885207</v>
      </c>
      <c r="K43" s="20">
        <f t="shared" si="48"/>
        <v>0.01359971566979437</v>
      </c>
      <c r="L43" s="21">
        <f t="shared" si="49"/>
        <v>-0.00016650937911758836</v>
      </c>
      <c r="M43" s="20">
        <f t="shared" si="50"/>
        <v>0.011987432689159513</v>
      </c>
      <c r="N43" s="21">
        <f t="shared" si="51"/>
        <v>-0.00028557826230499926</v>
      </c>
      <c r="O43" s="21">
        <f t="shared" si="52"/>
        <v>0.003131707700991777</v>
      </c>
      <c r="P43" s="21">
        <f t="shared" si="53"/>
        <v>0.0005340032067614501</v>
      </c>
      <c r="Q43" s="20">
        <f t="shared" si="54"/>
        <v>0.0007033157356757838</v>
      </c>
      <c r="R43" s="21">
        <f t="shared" si="55"/>
        <v>-0.0004628712218007587</v>
      </c>
      <c r="S43" s="21">
        <f t="shared" si="56"/>
        <v>-0.0002814505550009982</v>
      </c>
      <c r="T43" s="38">
        <f t="shared" si="57"/>
        <v>0.10617667746668864</v>
      </c>
      <c r="U43" s="33">
        <f t="shared" si="58"/>
        <v>0.02796386719444212</v>
      </c>
      <c r="V43" s="20">
        <f t="shared" si="59"/>
        <v>9.878015016383683</v>
      </c>
      <c r="W43" s="21">
        <f t="shared" si="60"/>
        <v>-0.006307481738424351</v>
      </c>
      <c r="X43" s="33">
        <f t="shared" si="61"/>
        <v>0.4773599299420197</v>
      </c>
      <c r="Y43" s="33">
        <f t="shared" si="62"/>
        <v>0.5595439485617926</v>
      </c>
      <c r="Z43" s="34">
        <f t="shared" si="63"/>
        <v>-0.0030308598623464333</v>
      </c>
      <c r="AA43" s="33">
        <f t="shared" si="64"/>
        <v>0.5214246462300194</v>
      </c>
      <c r="AB43" s="25">
        <f t="shared" si="65"/>
        <v>-0.009220006299041489</v>
      </c>
      <c r="AC43" s="25"/>
      <c r="AD43" s="21">
        <f t="shared" si="66"/>
        <v>0.019013484066918874</v>
      </c>
      <c r="AE43" s="20">
        <f t="shared" si="67"/>
        <v>0.00802688582145382</v>
      </c>
      <c r="AF43" s="21">
        <f t="shared" si="68"/>
        <v>-0.009667318751060121</v>
      </c>
      <c r="AG43" s="21"/>
      <c r="AH43" s="31">
        <f t="shared" si="69"/>
        <v>5.584283085256479</v>
      </c>
      <c r="AI43" s="1">
        <f t="shared" si="70"/>
        <v>0.05278637918298201</v>
      </c>
      <c r="AJ43" s="1">
        <f t="shared" si="71"/>
        <v>18.944280995927706</v>
      </c>
      <c r="AK43" s="1">
        <f t="shared" si="72"/>
        <v>0.915491688767314</v>
      </c>
      <c r="AL43" s="3">
        <f t="shared" si="73"/>
        <v>17.07059780475914</v>
      </c>
      <c r="AM43" s="3">
        <f t="shared" si="74"/>
        <v>1230.6161114167421</v>
      </c>
      <c r="AN43" s="3">
        <f t="shared" si="75"/>
        <v>-1071.3674910841005</v>
      </c>
      <c r="AO43" s="3">
        <f t="shared" si="76"/>
        <v>519.5268253633859</v>
      </c>
      <c r="AP43" s="3">
        <f t="shared" si="77"/>
        <v>3.483775378952299</v>
      </c>
      <c r="AQ43" s="3">
        <f t="shared" si="78"/>
        <v>-16.833449840983963</v>
      </c>
      <c r="AR43" s="9">
        <f t="shared" si="79"/>
        <v>-10.98305333679468</v>
      </c>
      <c r="AS43" s="10">
        <f t="shared" si="80"/>
        <v>0.8531232107307886</v>
      </c>
      <c r="AT43" s="3">
        <f t="shared" si="81"/>
        <v>-0.011272540351185287</v>
      </c>
      <c r="AU43" s="3">
        <f t="shared" si="82"/>
        <v>0.684108181041056</v>
      </c>
      <c r="AV43" s="9">
        <f t="shared" si="83"/>
        <v>59.470128336217044</v>
      </c>
      <c r="AW43" s="3">
        <f t="shared" si="84"/>
        <v>1.1721636305538987</v>
      </c>
      <c r="AX43" s="3">
        <f t="shared" si="85"/>
        <v>16.815164654538073</v>
      </c>
      <c r="AZ43" s="38">
        <v>0.138328992</v>
      </c>
      <c r="BA43" s="33">
        <v>0.18542999999999998</v>
      </c>
      <c r="BB43" s="20">
        <v>19.11678</v>
      </c>
      <c r="BC43" s="21">
        <v>-0.017008781328</v>
      </c>
      <c r="BD43" s="33">
        <v>0.9012</v>
      </c>
      <c r="BE43" s="33">
        <v>0.65667</v>
      </c>
      <c r="BF43" s="34">
        <v>-0.00804</v>
      </c>
      <c r="BG43" s="33">
        <v>0.57882</v>
      </c>
      <c r="BH43" s="25">
        <v>-0.013789308693000001</v>
      </c>
      <c r="BI43" s="25">
        <v>0.15121628613</v>
      </c>
      <c r="BJ43" s="21">
        <v>0.025784648319</v>
      </c>
      <c r="BK43" s="20">
        <v>0.033960000000000004</v>
      </c>
      <c r="BL43" s="21">
        <v>-0.022350000000000002</v>
      </c>
      <c r="BM43" s="21">
        <v>-0.013590000000000001</v>
      </c>
      <c r="BN43" s="28">
        <v>0.5009</v>
      </c>
      <c r="BO43" s="17">
        <v>10.373700000000001</v>
      </c>
      <c r="BP43" s="42">
        <v>38904</v>
      </c>
    </row>
    <row r="44" spans="1:68" ht="12.75">
      <c r="A44" s="8" t="s">
        <v>153</v>
      </c>
      <c r="B44" s="13">
        <v>69</v>
      </c>
      <c r="C44" s="8" t="s">
        <v>27</v>
      </c>
      <c r="D44" s="14" t="s">
        <v>104</v>
      </c>
      <c r="E44" s="13" t="s">
        <v>49</v>
      </c>
      <c r="F44" s="27">
        <f t="shared" si="43"/>
        <v>0.0030796742915015453</v>
      </c>
      <c r="G44" s="20">
        <f t="shared" si="44"/>
        <v>0.0034136876813317474</v>
      </c>
      <c r="H44" s="20">
        <f t="shared" si="45"/>
        <v>0.20144562699167654</v>
      </c>
      <c r="I44" s="21">
        <f t="shared" si="46"/>
        <v>0.0001706261612382592</v>
      </c>
      <c r="J44" s="20">
        <f t="shared" si="47"/>
        <v>0.014800301117717001</v>
      </c>
      <c r="K44" s="20">
        <f t="shared" si="48"/>
        <v>0.015107355862068962</v>
      </c>
      <c r="L44" s="21">
        <f t="shared" si="49"/>
        <v>-0.00016336887039239</v>
      </c>
      <c r="M44" s="20">
        <f t="shared" si="50"/>
        <v>0.008266202401902496</v>
      </c>
      <c r="N44" s="21">
        <f t="shared" si="51"/>
        <v>0.0003764780129201284</v>
      </c>
      <c r="O44" s="21">
        <f t="shared" si="52"/>
        <v>0.002788078475445136</v>
      </c>
      <c r="P44" s="21">
        <f t="shared" si="53"/>
        <v>-0.00022574732809508915</v>
      </c>
      <c r="Q44" s="20">
        <f t="shared" si="54"/>
        <v>0.00046845531510107</v>
      </c>
      <c r="R44" s="21">
        <f t="shared" si="55"/>
        <v>-0.0004756724137931034</v>
      </c>
      <c r="S44" s="21">
        <f t="shared" si="56"/>
        <v>-0.00028737174791914385</v>
      </c>
      <c r="T44" s="38">
        <f t="shared" si="57"/>
        <v>0.1141400487704388</v>
      </c>
      <c r="U44" s="33">
        <f t="shared" si="58"/>
        <v>0.024857552474563078</v>
      </c>
      <c r="V44" s="20">
        <f t="shared" si="59"/>
        <v>5.026088497796321</v>
      </c>
      <c r="W44" s="21">
        <f t="shared" si="60"/>
        <v>0.003055243097001794</v>
      </c>
      <c r="X44" s="33">
        <f t="shared" si="61"/>
        <v>0.3785407835562416</v>
      </c>
      <c r="Y44" s="33">
        <f t="shared" si="62"/>
        <v>0.6215739914449275</v>
      </c>
      <c r="Z44" s="34">
        <f t="shared" si="63"/>
        <v>-0.0029736952636133457</v>
      </c>
      <c r="AA44" s="33">
        <f t="shared" si="64"/>
        <v>0.35956003047888235</v>
      </c>
      <c r="AB44" s="25">
        <f t="shared" si="65"/>
        <v>0.012154740429322384</v>
      </c>
      <c r="AC44" s="25"/>
      <c r="AD44" s="21">
        <f t="shared" si="66"/>
        <v>-0.008037860393978713</v>
      </c>
      <c r="AE44" s="20">
        <f t="shared" si="67"/>
        <v>0.005346442765362589</v>
      </c>
      <c r="AF44" s="21">
        <f t="shared" si="68"/>
        <v>-0.009934678650649611</v>
      </c>
      <c r="AG44" s="21"/>
      <c r="AH44" s="31">
        <f t="shared" si="69"/>
        <v>-14.200302465559478</v>
      </c>
      <c r="AI44" s="1">
        <f t="shared" si="70"/>
        <v>0.07153873845168679</v>
      </c>
      <c r="AJ44" s="1">
        <f t="shared" si="71"/>
        <v>13.97844051548859</v>
      </c>
      <c r="AK44" s="1">
        <f t="shared" si="72"/>
        <v>1.052788829314759</v>
      </c>
      <c r="AL44" s="3">
        <f t="shared" si="73"/>
        <v>15.228401265313842</v>
      </c>
      <c r="AM44" s="3">
        <f t="shared" si="74"/>
        <v>940.0808571931767</v>
      </c>
      <c r="AN44" s="3">
        <f t="shared" si="75"/>
        <v>413.5085012322654</v>
      </c>
      <c r="AO44" s="3">
        <f t="shared" si="76"/>
        <v>-625.3017907055766</v>
      </c>
      <c r="AP44" s="3">
        <f t="shared" si="77"/>
        <v>4.649362869009834</v>
      </c>
      <c r="AQ44" s="3">
        <f t="shared" si="78"/>
        <v>37.35874532617323</v>
      </c>
      <c r="AR44" s="9">
        <f t="shared" si="79"/>
        <v>-11.489052920999653</v>
      </c>
      <c r="AS44" s="10">
        <f t="shared" si="80"/>
        <v>0.6090035760284557</v>
      </c>
      <c r="AT44" s="3">
        <f t="shared" si="81"/>
        <v>0.004915332911371492</v>
      </c>
      <c r="AU44" s="3">
        <f t="shared" si="82"/>
        <v>0.25136226600374395</v>
      </c>
      <c r="AV44" s="9">
        <f t="shared" si="83"/>
        <v>70.80236339733256</v>
      </c>
      <c r="AW44" s="3">
        <f t="shared" si="84"/>
        <v>1.6420264828679347</v>
      </c>
      <c r="AX44" s="3">
        <f t="shared" si="85"/>
        <v>14.12382231350309</v>
      </c>
      <c r="AZ44" s="38">
        <v>0.1408173228</v>
      </c>
      <c r="BA44" s="33">
        <v>0.15609</v>
      </c>
      <c r="BB44" s="20">
        <v>9.21105</v>
      </c>
      <c r="BC44" s="21">
        <v>0.007801837776000001</v>
      </c>
      <c r="BD44" s="33">
        <v>0.67674</v>
      </c>
      <c r="BE44" s="33">
        <v>0.69078</v>
      </c>
      <c r="BF44" s="34">
        <v>-0.00747</v>
      </c>
      <c r="BG44" s="33">
        <v>0.37797</v>
      </c>
      <c r="BH44" s="25">
        <v>0.017214361278000002</v>
      </c>
      <c r="BI44" s="25">
        <v>0.12748417836</v>
      </c>
      <c r="BJ44" s="21">
        <v>-0.010322239095</v>
      </c>
      <c r="BK44" s="20">
        <v>0.021419999999999998</v>
      </c>
      <c r="BL44" s="21">
        <v>-0.021750000000000002</v>
      </c>
      <c r="BM44" s="21">
        <v>-0.01314</v>
      </c>
      <c r="BN44" s="28">
        <v>0.5046</v>
      </c>
      <c r="BO44" s="17">
        <v>11.035599999999999</v>
      </c>
      <c r="BP44" s="42">
        <v>38904</v>
      </c>
    </row>
    <row r="45" spans="1:68" ht="12.75">
      <c r="A45" s="8" t="s">
        <v>154</v>
      </c>
      <c r="B45" s="13">
        <v>70</v>
      </c>
      <c r="C45" s="8" t="s">
        <v>27</v>
      </c>
      <c r="D45" s="14" t="s">
        <v>104</v>
      </c>
      <c r="E45" s="13" t="s">
        <v>51</v>
      </c>
      <c r="F45" s="27">
        <f t="shared" si="43"/>
        <v>0.0026392659258548637</v>
      </c>
      <c r="G45" s="20">
        <f t="shared" si="44"/>
        <v>0.004070324449704141</v>
      </c>
      <c r="H45" s="20">
        <f t="shared" si="45"/>
        <v>0.17697186688757394</v>
      </c>
      <c r="I45" s="21">
        <f t="shared" si="46"/>
        <v>0.0001945878446684118</v>
      </c>
      <c r="J45" s="20">
        <f t="shared" si="47"/>
        <v>0.022486494958579878</v>
      </c>
      <c r="K45" s="20">
        <f t="shared" si="48"/>
        <v>0.020599117917159758</v>
      </c>
      <c r="L45" s="20">
        <f t="shared" si="49"/>
        <v>3.9765491124260356E-05</v>
      </c>
      <c r="M45" s="20">
        <f t="shared" si="50"/>
        <v>0.009557962224852069</v>
      </c>
      <c r="N45" s="21">
        <f t="shared" si="51"/>
        <v>-7.894664004869112E-05</v>
      </c>
      <c r="O45" s="21">
        <f t="shared" si="52"/>
        <v>0.00279239374664994</v>
      </c>
      <c r="P45" s="21">
        <f t="shared" si="53"/>
        <v>0.00022373148785568753</v>
      </c>
      <c r="Q45" s="20">
        <f t="shared" si="54"/>
        <v>0.00043979446153846145</v>
      </c>
      <c r="R45" s="21">
        <f t="shared" si="55"/>
        <v>-0.00042733065088757394</v>
      </c>
      <c r="S45" s="21">
        <f t="shared" si="56"/>
        <v>-0.0002605529940828402</v>
      </c>
      <c r="T45" s="38">
        <f t="shared" si="57"/>
        <v>0.09781746801164291</v>
      </c>
      <c r="U45" s="33">
        <f t="shared" si="58"/>
        <v>0.029639004221249116</v>
      </c>
      <c r="V45" s="20">
        <f t="shared" si="59"/>
        <v>4.4154657407079325</v>
      </c>
      <c r="W45" s="21">
        <f t="shared" si="60"/>
        <v>0.0034843025528392174</v>
      </c>
      <c r="X45" s="33">
        <f t="shared" si="61"/>
        <v>0.5751271783832002</v>
      </c>
      <c r="Y45" s="33">
        <f t="shared" si="62"/>
        <v>0.8475259377560073</v>
      </c>
      <c r="Z45" s="33">
        <f t="shared" si="63"/>
        <v>0.0007238248775758193</v>
      </c>
      <c r="AA45" s="33">
        <f t="shared" si="64"/>
        <v>0.41574849269270936</v>
      </c>
      <c r="AB45" s="25">
        <f t="shared" si="65"/>
        <v>-0.0025488232635847608</v>
      </c>
      <c r="AC45" s="25"/>
      <c r="AD45" s="21">
        <f t="shared" si="66"/>
        <v>0.007966085270181679</v>
      </c>
      <c r="AE45" s="20">
        <f t="shared" si="67"/>
        <v>0.005019338753006864</v>
      </c>
      <c r="AF45" s="21">
        <f t="shared" si="68"/>
        <v>-0.00892503447969035</v>
      </c>
      <c r="AG45" s="21"/>
      <c r="AH45" s="31">
        <f t="shared" si="69"/>
        <v>12.279239387229412</v>
      </c>
      <c r="AI45" s="1">
        <f t="shared" si="70"/>
        <v>0.09415733630537745</v>
      </c>
      <c r="AJ45" s="1">
        <f t="shared" si="71"/>
        <v>10.620521344791788</v>
      </c>
      <c r="AK45" s="1">
        <f t="shared" si="72"/>
        <v>1.3833536103961097</v>
      </c>
      <c r="AL45" s="3">
        <f t="shared" si="73"/>
        <v>19.40440286353729</v>
      </c>
      <c r="AM45" s="3">
        <f t="shared" si="74"/>
        <v>879.6907238155269</v>
      </c>
      <c r="AN45" s="3">
        <f t="shared" si="75"/>
        <v>-1732.354613908324</v>
      </c>
      <c r="AO45" s="3">
        <f t="shared" si="76"/>
        <v>554.2830124146074</v>
      </c>
      <c r="AP45" s="3">
        <f t="shared" si="77"/>
        <v>5.904961924216352</v>
      </c>
      <c r="AQ45" s="3">
        <f t="shared" si="78"/>
        <v>28.073758385859865</v>
      </c>
      <c r="AR45" s="9">
        <f t="shared" si="79"/>
        <v>-10.959898052409166</v>
      </c>
      <c r="AS45" s="10">
        <f t="shared" si="80"/>
        <v>0.6785953712590357</v>
      </c>
      <c r="AT45" s="3">
        <f t="shared" si="81"/>
        <v>0.004111145627076144</v>
      </c>
      <c r="AU45" s="3">
        <f t="shared" si="82"/>
        <v>-1.367023992059286</v>
      </c>
      <c r="AV45" s="9">
        <f t="shared" si="83"/>
        <v>114.58226007134243</v>
      </c>
      <c r="AW45" s="3">
        <f t="shared" si="84"/>
        <v>1.4736322149451806</v>
      </c>
      <c r="AX45" s="3">
        <f t="shared" si="85"/>
        <v>8.727354473348399</v>
      </c>
      <c r="AZ45" s="38">
        <v>0.13340523054</v>
      </c>
      <c r="BA45" s="33">
        <v>0.20574</v>
      </c>
      <c r="BB45" s="20">
        <v>8.94528</v>
      </c>
      <c r="BC45" s="21">
        <v>0.009835703187</v>
      </c>
      <c r="BD45" s="33">
        <v>1.13661</v>
      </c>
      <c r="BE45" s="33">
        <v>1.04121</v>
      </c>
      <c r="BF45" s="33">
        <v>0.00201</v>
      </c>
      <c r="BG45" s="33">
        <v>0.48312</v>
      </c>
      <c r="BH45" s="25">
        <v>-0.003990463641</v>
      </c>
      <c r="BI45" s="25">
        <v>0.14114528129999998</v>
      </c>
      <c r="BJ45" s="21">
        <v>0.011308807659</v>
      </c>
      <c r="BK45" s="20">
        <v>0.02223</v>
      </c>
      <c r="BL45" s="21">
        <v>-0.0216</v>
      </c>
      <c r="BM45" s="21">
        <v>-0.01317</v>
      </c>
      <c r="BN45" s="28">
        <v>0.507</v>
      </c>
      <c r="BO45" s="17">
        <v>10.030399999999998</v>
      </c>
      <c r="BP45" s="42">
        <v>38904</v>
      </c>
    </row>
    <row r="46" spans="1:68" ht="12.75">
      <c r="A46" s="8" t="s">
        <v>155</v>
      </c>
      <c r="B46" s="13">
        <v>73</v>
      </c>
      <c r="C46" s="8" t="s">
        <v>27</v>
      </c>
      <c r="D46" s="14" t="s">
        <v>106</v>
      </c>
      <c r="E46" s="13" t="s">
        <v>107</v>
      </c>
      <c r="F46" s="27">
        <f t="shared" si="43"/>
        <v>0.004767251960201175</v>
      </c>
      <c r="G46" s="20">
        <f t="shared" si="44"/>
        <v>0.0017556546426438383</v>
      </c>
      <c r="H46" s="20">
        <f t="shared" si="45"/>
        <v>0.013264799462472627</v>
      </c>
      <c r="I46" s="21">
        <f t="shared" si="46"/>
        <v>-4.661413000806486E-05</v>
      </c>
      <c r="J46" s="20">
        <f t="shared" si="47"/>
        <v>0.010543171618554647</v>
      </c>
      <c r="K46" s="20">
        <f t="shared" si="48"/>
        <v>0.0003869174955206052</v>
      </c>
      <c r="L46" s="21">
        <f t="shared" si="49"/>
        <v>-0.00024561998009157873</v>
      </c>
      <c r="M46" s="20">
        <f t="shared" si="50"/>
        <v>0.014685697841927135</v>
      </c>
      <c r="N46" s="21">
        <f t="shared" si="51"/>
        <v>-0.000905234105786948</v>
      </c>
      <c r="O46" s="21">
        <f t="shared" si="52"/>
        <v>0.0027759999300816145</v>
      </c>
      <c r="P46" s="20">
        <f t="shared" si="53"/>
        <v>0.0015255580222460763</v>
      </c>
      <c r="Q46" s="20">
        <f t="shared" si="54"/>
        <v>0.0002231708421262194</v>
      </c>
      <c r="R46" s="21">
        <f t="shared" si="55"/>
        <v>-0.00047143189727254627</v>
      </c>
      <c r="S46" s="21">
        <f t="shared" si="56"/>
        <v>-0.00030042228747760303</v>
      </c>
      <c r="T46" s="38">
        <f t="shared" si="57"/>
        <v>0.17668568807418608</v>
      </c>
      <c r="U46" s="33">
        <f t="shared" si="58"/>
        <v>0.012784203325157199</v>
      </c>
      <c r="V46" s="20">
        <f t="shared" si="59"/>
        <v>0.33095807042097375</v>
      </c>
      <c r="W46" s="21">
        <f t="shared" si="60"/>
        <v>-0.0008346756317808451</v>
      </c>
      <c r="X46" s="33">
        <f t="shared" si="61"/>
        <v>0.26965805721871916</v>
      </c>
      <c r="Y46" s="33">
        <f t="shared" si="62"/>
        <v>0.015919255112964624</v>
      </c>
      <c r="Z46" s="34">
        <f t="shared" si="63"/>
        <v>-0.004470857695794873</v>
      </c>
      <c r="AA46" s="33">
        <f t="shared" si="64"/>
        <v>0.6387927257178796</v>
      </c>
      <c r="AB46" s="25">
        <f t="shared" si="65"/>
        <v>-0.029225838444765763</v>
      </c>
      <c r="AC46" s="25"/>
      <c r="AD46" s="20">
        <f t="shared" si="66"/>
        <v>0.05431835011824879</v>
      </c>
      <c r="AE46" s="20">
        <f t="shared" si="67"/>
        <v>0.0025470308391488173</v>
      </c>
      <c r="AF46" s="21">
        <f t="shared" si="68"/>
        <v>-0.009846113142701467</v>
      </c>
      <c r="AG46" s="21"/>
      <c r="AH46" s="31">
        <f t="shared" si="69"/>
        <v>3.2527808316995763</v>
      </c>
      <c r="AI46" s="1">
        <f t="shared" si="70"/>
        <v>1.9301318892309975</v>
      </c>
      <c r="AJ46" s="1">
        <f t="shared" si="71"/>
        <v>0.5180993099898575</v>
      </c>
      <c r="AK46" s="1">
        <f t="shared" si="72"/>
        <v>0.4221370193526791</v>
      </c>
      <c r="AL46" s="3">
        <f t="shared" si="73"/>
        <v>21.093066995271943</v>
      </c>
      <c r="AM46" s="3">
        <f t="shared" si="74"/>
        <v>129.93877629356675</v>
      </c>
      <c r="AN46" s="3">
        <f t="shared" si="75"/>
        <v>-11.324159991045427</v>
      </c>
      <c r="AO46" s="3">
        <f t="shared" si="76"/>
        <v>6.092933045655691</v>
      </c>
      <c r="AP46" s="3">
        <f t="shared" si="77"/>
        <v>5.0192573755524315</v>
      </c>
      <c r="AQ46" s="3">
        <f t="shared" si="78"/>
        <v>-211.68185741473425</v>
      </c>
      <c r="AR46" s="9">
        <f t="shared" si="79"/>
        <v>-17.944714377485717</v>
      </c>
      <c r="AS46" s="10">
        <f t="shared" si="80"/>
        <v>16.93911274775099</v>
      </c>
      <c r="AT46" s="3">
        <f t="shared" si="81"/>
        <v>-0.05243182710861177</v>
      </c>
      <c r="AU46" s="3">
        <f t="shared" si="82"/>
        <v>0.02855951022100898</v>
      </c>
      <c r="AV46" s="9">
        <f t="shared" si="83"/>
        <v>105.87153208904026</v>
      </c>
      <c r="AW46" s="3">
        <f t="shared" si="84"/>
        <v>0.05903496923903351</v>
      </c>
      <c r="AX46" s="3">
        <f t="shared" si="85"/>
        <v>9.44540973638672</v>
      </c>
      <c r="AZ46" s="38">
        <v>0.2166050655</v>
      </c>
      <c r="BA46" s="33">
        <v>0.07977</v>
      </c>
      <c r="BB46" s="20">
        <v>0.6027</v>
      </c>
      <c r="BC46" s="21">
        <v>-0.0021179616197999998</v>
      </c>
      <c r="BD46" s="33">
        <v>0.47903999999999997</v>
      </c>
      <c r="BE46" s="33">
        <v>0.01758</v>
      </c>
      <c r="BF46" s="34">
        <v>-0.01116</v>
      </c>
      <c r="BG46" s="33">
        <v>0.66726</v>
      </c>
      <c r="BH46" s="25">
        <v>-0.04113025584</v>
      </c>
      <c r="BI46" s="25">
        <v>0.12613045244999999</v>
      </c>
      <c r="BJ46" s="20">
        <v>0.06931532004</v>
      </c>
      <c r="BK46" s="20">
        <v>0.01014</v>
      </c>
      <c r="BL46" s="21">
        <v>-0.021419999999999998</v>
      </c>
      <c r="BM46" s="21">
        <v>-0.01365</v>
      </c>
      <c r="BN46" s="28">
        <v>0.5023</v>
      </c>
      <c r="BO46" s="17">
        <v>11.0551</v>
      </c>
      <c r="BP46" s="42">
        <v>38904</v>
      </c>
    </row>
    <row r="47" spans="1:68" ht="12.75">
      <c r="A47" s="8" t="s">
        <v>156</v>
      </c>
      <c r="B47" s="13">
        <v>74</v>
      </c>
      <c r="C47" s="8" t="s">
        <v>27</v>
      </c>
      <c r="D47" s="14" t="s">
        <v>106</v>
      </c>
      <c r="E47" s="13" t="s">
        <v>90</v>
      </c>
      <c r="F47" s="27">
        <f t="shared" si="43"/>
        <v>0.0033033293366544403</v>
      </c>
      <c r="G47" s="20">
        <f t="shared" si="44"/>
        <v>0.0009926065145228217</v>
      </c>
      <c r="H47" s="20">
        <f t="shared" si="45"/>
        <v>0.02259106780082988</v>
      </c>
      <c r="I47" s="21">
        <f t="shared" si="46"/>
        <v>-0.00027474840463651863</v>
      </c>
      <c r="J47" s="20">
        <f t="shared" si="47"/>
        <v>0.008055126473029047</v>
      </c>
      <c r="K47" s="20">
        <f t="shared" si="48"/>
        <v>0.0025517220746887966</v>
      </c>
      <c r="L47" s="21">
        <f t="shared" si="49"/>
        <v>-0.0002206467634854772</v>
      </c>
      <c r="M47" s="20">
        <f t="shared" si="50"/>
        <v>0.01189912132780083</v>
      </c>
      <c r="N47" s="21">
        <f t="shared" si="51"/>
        <v>-0.0006581405908953112</v>
      </c>
      <c r="O47" s="21">
        <f t="shared" si="52"/>
        <v>0.002659919075669876</v>
      </c>
      <c r="P47" s="20">
        <f t="shared" si="53"/>
        <v>0.0023522136917721163</v>
      </c>
      <c r="Q47" s="20">
        <f t="shared" si="54"/>
        <v>0.00033735248962655606</v>
      </c>
      <c r="R47" s="21">
        <f t="shared" si="55"/>
        <v>-0.00043278373443983393</v>
      </c>
      <c r="S47" s="21">
        <f t="shared" si="56"/>
        <v>-0.0002723133609958506</v>
      </c>
      <c r="T47" s="38">
        <f t="shared" si="57"/>
        <v>0.12242923630950792</v>
      </c>
      <c r="U47" s="33">
        <f t="shared" si="58"/>
        <v>0.0072278927730490185</v>
      </c>
      <c r="V47" s="20">
        <f t="shared" si="59"/>
        <v>0.5636493962282905</v>
      </c>
      <c r="W47" s="21">
        <f t="shared" si="60"/>
        <v>-0.004919662732761269</v>
      </c>
      <c r="X47" s="33">
        <f t="shared" si="61"/>
        <v>0.20602242227997244</v>
      </c>
      <c r="Y47" s="33">
        <f t="shared" si="62"/>
        <v>0.10498753650231625</v>
      </c>
      <c r="Z47" s="34">
        <f t="shared" si="63"/>
        <v>-0.004016286786659092</v>
      </c>
      <c r="AA47" s="33">
        <f t="shared" si="64"/>
        <v>0.5175833132650232</v>
      </c>
      <c r="AB47" s="25">
        <f t="shared" si="65"/>
        <v>-0.021248327322718044</v>
      </c>
      <c r="AC47" s="25"/>
      <c r="AD47" s="20">
        <f t="shared" si="66"/>
        <v>0.08375188947222291</v>
      </c>
      <c r="AE47" s="20">
        <f t="shared" si="67"/>
        <v>0.003850176781859804</v>
      </c>
      <c r="AF47" s="21">
        <f t="shared" si="68"/>
        <v>-0.009038925113613908</v>
      </c>
      <c r="AG47" s="21"/>
      <c r="AH47" s="31">
        <f t="shared" si="69"/>
        <v>1.4618086479125072</v>
      </c>
      <c r="AI47" s="1">
        <f t="shared" si="70"/>
        <v>0.9182717425557048</v>
      </c>
      <c r="AJ47" s="1">
        <f t="shared" si="71"/>
        <v>1.089002256801273</v>
      </c>
      <c r="AK47" s="1">
        <f t="shared" si="72"/>
        <v>0.398046878637451</v>
      </c>
      <c r="AL47" s="3">
        <f t="shared" si="73"/>
        <v>28.503801695589324</v>
      </c>
      <c r="AM47" s="3">
        <f t="shared" si="74"/>
        <v>146.395718472964</v>
      </c>
      <c r="AN47" s="3">
        <f t="shared" si="75"/>
        <v>-26.526765503355843</v>
      </c>
      <c r="AO47" s="3">
        <f t="shared" si="76"/>
        <v>6.729990210134066</v>
      </c>
      <c r="AP47" s="3">
        <f t="shared" si="77"/>
        <v>1.8772885461008961</v>
      </c>
      <c r="AQ47" s="3">
        <f t="shared" si="78"/>
        <v>-24.885697040616403</v>
      </c>
      <c r="AR47" s="9">
        <f t="shared" si="79"/>
        <v>-13.544667620391285</v>
      </c>
      <c r="AS47" s="10">
        <f t="shared" si="80"/>
        <v>1.9623512384770276</v>
      </c>
      <c r="AT47" s="3">
        <f t="shared" si="81"/>
        <v>-0.046859493008989034</v>
      </c>
      <c r="AU47" s="3">
        <f t="shared" si="82"/>
        <v>0.23153176520870516</v>
      </c>
      <c r="AV47" s="9">
        <f t="shared" si="83"/>
        <v>53.509860443461136</v>
      </c>
      <c r="AW47" s="3">
        <f t="shared" si="84"/>
        <v>0.5095927683038515</v>
      </c>
      <c r="AX47" s="3">
        <f t="shared" si="85"/>
        <v>18.6881444225893</v>
      </c>
      <c r="AZ47" s="38">
        <v>0.16303550484</v>
      </c>
      <c r="BA47" s="33">
        <v>0.048990000000000006</v>
      </c>
      <c r="BB47" s="20">
        <v>1.11498</v>
      </c>
      <c r="BC47" s="21">
        <v>-0.013560181347</v>
      </c>
      <c r="BD47" s="33">
        <v>0.39756</v>
      </c>
      <c r="BE47" s="33">
        <v>0.12594</v>
      </c>
      <c r="BF47" s="34">
        <v>-0.01089</v>
      </c>
      <c r="BG47" s="33">
        <v>0.58728</v>
      </c>
      <c r="BH47" s="25">
        <v>-0.032482466189999996</v>
      </c>
      <c r="BI47" s="25">
        <v>0.13128005268</v>
      </c>
      <c r="BJ47" s="20">
        <v>0.11609328276</v>
      </c>
      <c r="BK47" s="20">
        <v>0.01665</v>
      </c>
      <c r="BL47" s="21">
        <v>-0.021359999999999997</v>
      </c>
      <c r="BM47" s="21">
        <v>-0.013439999999999999</v>
      </c>
      <c r="BN47" s="28">
        <v>0.5061</v>
      </c>
      <c r="BO47" s="17">
        <v>10.2543</v>
      </c>
      <c r="BP47" s="42">
        <v>38904</v>
      </c>
    </row>
    <row r="48" spans="1:68" ht="12.75">
      <c r="A48" s="8" t="s">
        <v>157</v>
      </c>
      <c r="B48" s="13">
        <v>75</v>
      </c>
      <c r="C48" s="8" t="s">
        <v>27</v>
      </c>
      <c r="D48" s="14" t="s">
        <v>106</v>
      </c>
      <c r="E48" s="13" t="s">
        <v>60</v>
      </c>
      <c r="F48" s="27">
        <f t="shared" si="43"/>
        <v>0.003210162365291039</v>
      </c>
      <c r="G48" s="20">
        <f t="shared" si="44"/>
        <v>0.0028211085782556744</v>
      </c>
      <c r="H48" s="20">
        <f t="shared" si="45"/>
        <v>0.0785790172520908</v>
      </c>
      <c r="I48" s="21">
        <f t="shared" si="46"/>
        <v>-0.00017039611765907767</v>
      </c>
      <c r="J48" s="20">
        <f t="shared" si="47"/>
        <v>0.009810515890083632</v>
      </c>
      <c r="K48" s="20">
        <f t="shared" si="48"/>
        <v>0.01582480224611708</v>
      </c>
      <c r="L48" s="21">
        <f t="shared" si="49"/>
        <v>-0.00015981495818399044</v>
      </c>
      <c r="M48" s="20">
        <f t="shared" si="50"/>
        <v>0.009844226857825565</v>
      </c>
      <c r="N48" s="21">
        <f t="shared" si="51"/>
        <v>-0.000411740965426399</v>
      </c>
      <c r="O48" s="21">
        <f t="shared" si="52"/>
        <v>0.0024412294408484108</v>
      </c>
      <c r="P48" s="20">
        <f t="shared" si="53"/>
        <v>0.003379535557095245</v>
      </c>
      <c r="Q48" s="20">
        <f t="shared" si="54"/>
        <v>0.0008340343130227001</v>
      </c>
      <c r="R48" s="21">
        <f t="shared" si="55"/>
        <v>-0.0004444853524492233</v>
      </c>
      <c r="S48" s="21">
        <f t="shared" si="56"/>
        <v>-0.0002809247311827956</v>
      </c>
      <c r="T48" s="38">
        <f t="shared" si="57"/>
        <v>0.11897624691885783</v>
      </c>
      <c r="U48" s="33">
        <f t="shared" si="58"/>
        <v>0.020542551359904418</v>
      </c>
      <c r="V48" s="20">
        <f t="shared" si="59"/>
        <v>1.960554322656956</v>
      </c>
      <c r="W48" s="21">
        <f t="shared" si="60"/>
        <v>-0.003051123921769794</v>
      </c>
      <c r="X48" s="33">
        <f t="shared" si="61"/>
        <v>0.25091924431710927</v>
      </c>
      <c r="Y48" s="33">
        <f t="shared" si="62"/>
        <v>0.6510924602393368</v>
      </c>
      <c r="Z48" s="34">
        <f t="shared" si="63"/>
        <v>-0.0029090057552876047</v>
      </c>
      <c r="AA48" s="33">
        <f t="shared" si="64"/>
        <v>0.4282003194388445</v>
      </c>
      <c r="AB48" s="25">
        <f t="shared" si="65"/>
        <v>-0.013293218693061451</v>
      </c>
      <c r="AC48" s="25"/>
      <c r="AD48" s="20">
        <f t="shared" si="66"/>
        <v>0.12033026141942443</v>
      </c>
      <c r="AE48" s="20">
        <f t="shared" si="67"/>
        <v>0.009518766412037206</v>
      </c>
      <c r="AF48" s="21">
        <f t="shared" si="68"/>
        <v>-0.00928331980888102</v>
      </c>
      <c r="AG48" s="21"/>
      <c r="AH48" s="31">
        <f t="shared" si="69"/>
        <v>0.9887475146767359</v>
      </c>
      <c r="AI48" s="1">
        <f t="shared" si="70"/>
        <v>0.21840778115168197</v>
      </c>
      <c r="AJ48" s="1">
        <f t="shared" si="71"/>
        <v>4.578591452772052</v>
      </c>
      <c r="AK48" s="1">
        <f t="shared" si="72"/>
        <v>0.5859856542048786</v>
      </c>
      <c r="AL48" s="3">
        <f t="shared" si="73"/>
        <v>12.214609564363128</v>
      </c>
      <c r="AM48" s="3">
        <f t="shared" si="74"/>
        <v>205.96726905470499</v>
      </c>
      <c r="AN48" s="3">
        <f t="shared" si="75"/>
        <v>-147.485298175399</v>
      </c>
      <c r="AO48" s="3">
        <f t="shared" si="76"/>
        <v>16.29311113871204</v>
      </c>
      <c r="AP48" s="3">
        <f t="shared" si="77"/>
        <v>2.1581106700892243</v>
      </c>
      <c r="AQ48" s="3">
        <f t="shared" si="78"/>
        <v>-38.9942362124204</v>
      </c>
      <c r="AR48" s="9">
        <f t="shared" si="79"/>
        <v>-12.816131445244137</v>
      </c>
      <c r="AS48" s="10">
        <f t="shared" si="80"/>
        <v>0.3853818921891266</v>
      </c>
      <c r="AT48" s="3">
        <f t="shared" si="81"/>
        <v>-0.004686160734603229</v>
      </c>
      <c r="AU48" s="3">
        <f t="shared" si="82"/>
        <v>0.22952484211836244</v>
      </c>
      <c r="AV48" s="9">
        <f t="shared" si="83"/>
        <v>26.36047923182596</v>
      </c>
      <c r="AW48" s="3">
        <f t="shared" si="84"/>
        <v>2.5948287147576954</v>
      </c>
      <c r="AX48" s="3">
        <f t="shared" si="85"/>
        <v>37.935577392411886</v>
      </c>
      <c r="AZ48" s="38">
        <v>0.15426620415</v>
      </c>
      <c r="BA48" s="33">
        <v>0.13557</v>
      </c>
      <c r="BB48" s="20">
        <v>3.77616</v>
      </c>
      <c r="BC48" s="21">
        <v>-0.008188483722000001</v>
      </c>
      <c r="BD48" s="33">
        <v>0.47145000000000004</v>
      </c>
      <c r="BE48" s="33">
        <v>0.76047</v>
      </c>
      <c r="BF48" s="34">
        <v>-0.007680000000000001</v>
      </c>
      <c r="BG48" s="33">
        <v>0.47307</v>
      </c>
      <c r="BH48" s="25">
        <v>-0.019786449594</v>
      </c>
      <c r="BI48" s="25">
        <v>0.11731468893</v>
      </c>
      <c r="BJ48" s="20">
        <v>0.16240553058</v>
      </c>
      <c r="BK48" s="20">
        <v>0.040080000000000005</v>
      </c>
      <c r="BL48" s="21">
        <v>-0.021359999999999997</v>
      </c>
      <c r="BM48" s="21">
        <v>-0.013499999999999998</v>
      </c>
      <c r="BN48" s="28">
        <v>0.5022</v>
      </c>
      <c r="BO48" s="17">
        <v>10.450399999999998</v>
      </c>
      <c r="BP48" s="42">
        <v>38904</v>
      </c>
    </row>
    <row r="49" spans="1:68" ht="12.75">
      <c r="A49" s="8" t="s">
        <v>158</v>
      </c>
      <c r="B49" s="13">
        <v>76</v>
      </c>
      <c r="C49" s="8" t="s">
        <v>27</v>
      </c>
      <c r="D49" s="14" t="s">
        <v>106</v>
      </c>
      <c r="E49" s="13" t="s">
        <v>49</v>
      </c>
      <c r="F49" s="27">
        <f t="shared" si="43"/>
        <v>0.0035768500738651444</v>
      </c>
      <c r="G49" s="20">
        <f t="shared" si="44"/>
        <v>0.006691762075697212</v>
      </c>
      <c r="H49" s="20">
        <f t="shared" si="45"/>
        <v>0.11666614048207173</v>
      </c>
      <c r="I49" s="20">
        <f t="shared" si="46"/>
        <v>0.0005366991655504902</v>
      </c>
      <c r="J49" s="20">
        <f t="shared" si="47"/>
        <v>0.009889839501992032</v>
      </c>
      <c r="K49" s="20">
        <f t="shared" si="48"/>
        <v>0.02074610764541833</v>
      </c>
      <c r="L49" s="21">
        <f t="shared" si="49"/>
        <v>-6.368557768924304E-06</v>
      </c>
      <c r="M49" s="20">
        <f t="shared" si="50"/>
        <v>0.005753461231075699</v>
      </c>
      <c r="N49" s="21">
        <f t="shared" si="51"/>
        <v>-0.00016080648790954303</v>
      </c>
      <c r="O49" s="21">
        <f t="shared" si="52"/>
        <v>0.0024198909327608847</v>
      </c>
      <c r="P49" s="20">
        <f t="shared" si="53"/>
        <v>0.0022205565176026017</v>
      </c>
      <c r="Q49" s="20">
        <f t="shared" si="54"/>
        <v>0.0006798435418326694</v>
      </c>
      <c r="R49" s="21">
        <f t="shared" si="55"/>
        <v>-0.00035823137450199206</v>
      </c>
      <c r="S49" s="21">
        <f t="shared" si="56"/>
        <v>-0.00023616735059760958</v>
      </c>
      <c r="T49" s="38">
        <f t="shared" si="57"/>
        <v>0.13256656491309038</v>
      </c>
      <c r="U49" s="33">
        <f t="shared" si="58"/>
        <v>0.048727605590163925</v>
      </c>
      <c r="V49" s="20">
        <f t="shared" si="59"/>
        <v>2.910831848355083</v>
      </c>
      <c r="W49" s="20">
        <f t="shared" si="60"/>
        <v>0.009610170027942238</v>
      </c>
      <c r="X49" s="33">
        <f t="shared" si="61"/>
        <v>0.25294806940434833</v>
      </c>
      <c r="Y49" s="33">
        <f t="shared" si="62"/>
        <v>0.8535736533807171</v>
      </c>
      <c r="Z49" s="34">
        <f t="shared" si="63"/>
        <v>-0.00011592263586086685</v>
      </c>
      <c r="AA49" s="33">
        <f t="shared" si="64"/>
        <v>0.2502618004040797</v>
      </c>
      <c r="AB49" s="25">
        <f t="shared" si="65"/>
        <v>-0.005191700584931989</v>
      </c>
      <c r="AC49" s="25"/>
      <c r="AD49" s="20">
        <f t="shared" si="66"/>
        <v>0.0790641618487334</v>
      </c>
      <c r="AE49" s="20">
        <f t="shared" si="67"/>
        <v>0.00775899956439933</v>
      </c>
      <c r="AF49" s="21">
        <f t="shared" si="68"/>
        <v>-0.00748185828116107</v>
      </c>
      <c r="AG49" s="21"/>
      <c r="AH49" s="31">
        <f t="shared" si="69"/>
        <v>1.6766960126222357</v>
      </c>
      <c r="AI49" s="1">
        <f t="shared" si="70"/>
        <v>0.0859760417096931</v>
      </c>
      <c r="AJ49" s="1">
        <f t="shared" si="71"/>
        <v>11.63114723723386</v>
      </c>
      <c r="AK49" s="1">
        <f t="shared" si="72"/>
        <v>1.010733835511178</v>
      </c>
      <c r="AL49" s="3">
        <f t="shared" si="73"/>
        <v>5.191062978382997</v>
      </c>
      <c r="AM49" s="3">
        <f t="shared" si="74"/>
        <v>375.1555628010178</v>
      </c>
      <c r="AN49" s="3">
        <f t="shared" si="75"/>
        <v>-560.6702082942279</v>
      </c>
      <c r="AO49" s="3">
        <f t="shared" si="76"/>
        <v>36.81607165992761</v>
      </c>
      <c r="AP49" s="3">
        <f t="shared" si="77"/>
        <v>6.280140266245294</v>
      </c>
      <c r="AQ49" s="3">
        <f t="shared" si="78"/>
        <v>13.794403691885146</v>
      </c>
      <c r="AR49" s="9">
        <f t="shared" si="79"/>
        <v>-17.718400954865196</v>
      </c>
      <c r="AS49" s="10">
        <f t="shared" si="80"/>
        <v>0.29634006204679164</v>
      </c>
      <c r="AT49" s="3">
        <f t="shared" si="81"/>
        <v>0.011258747256173617</v>
      </c>
      <c r="AU49" s="3">
        <f t="shared" si="82"/>
        <v>-1.8510639954534533</v>
      </c>
      <c r="AV49" s="9">
        <f t="shared" si="83"/>
        <v>32.60060363515828</v>
      </c>
      <c r="AW49" s="3">
        <f t="shared" si="84"/>
        <v>3.3745015543733725</v>
      </c>
      <c r="AX49" s="3">
        <f t="shared" si="85"/>
        <v>30.674278648066046</v>
      </c>
      <c r="AZ49" s="38">
        <v>0.20219115117000003</v>
      </c>
      <c r="BA49" s="33">
        <v>0.37827</v>
      </c>
      <c r="BB49" s="20">
        <v>6.59487</v>
      </c>
      <c r="BC49" s="20">
        <v>0.03033837591</v>
      </c>
      <c r="BD49" s="33">
        <v>0.5590499999999999</v>
      </c>
      <c r="BE49" s="33">
        <v>1.17273</v>
      </c>
      <c r="BF49" s="34">
        <v>-0.00036</v>
      </c>
      <c r="BG49" s="33">
        <v>0.32523</v>
      </c>
      <c r="BH49" s="25">
        <v>-0.009090022851</v>
      </c>
      <c r="BI49" s="25">
        <v>0.13679089794</v>
      </c>
      <c r="BJ49" s="20">
        <v>0.12552297951</v>
      </c>
      <c r="BK49" s="20">
        <v>0.03843</v>
      </c>
      <c r="BL49" s="21">
        <v>-0.02025</v>
      </c>
      <c r="BM49" s="21">
        <v>-0.01335</v>
      </c>
      <c r="BN49" s="28">
        <v>0.502</v>
      </c>
      <c r="BO49" s="17">
        <v>8.880600000000001</v>
      </c>
      <c r="BP49" s="42">
        <v>38904</v>
      </c>
    </row>
    <row r="50" spans="1:68" ht="12.75">
      <c r="A50" s="8" t="s">
        <v>159</v>
      </c>
      <c r="B50" s="13">
        <v>77</v>
      </c>
      <c r="C50" s="8" t="s">
        <v>27</v>
      </c>
      <c r="D50" s="14" t="s">
        <v>106</v>
      </c>
      <c r="E50" s="13" t="s">
        <v>51</v>
      </c>
      <c r="F50" s="27">
        <f t="shared" si="43"/>
        <v>0.003780211841069918</v>
      </c>
      <c r="G50" s="20">
        <f t="shared" si="44"/>
        <v>0.003595695520915549</v>
      </c>
      <c r="H50" s="20">
        <f t="shared" si="45"/>
        <v>0.23286350599842146</v>
      </c>
      <c r="I50" s="20">
        <f t="shared" si="46"/>
        <v>0.0006873198309581059</v>
      </c>
      <c r="J50" s="20">
        <f t="shared" si="47"/>
        <v>0.022291469857932122</v>
      </c>
      <c r="K50" s="20">
        <f t="shared" si="48"/>
        <v>0.03726196852801895</v>
      </c>
      <c r="L50" s="20">
        <f t="shared" si="49"/>
        <v>0.0006644820757695344</v>
      </c>
      <c r="M50" s="20">
        <f t="shared" si="50"/>
        <v>0.008459556925808999</v>
      </c>
      <c r="N50" s="21">
        <f t="shared" si="51"/>
        <v>0.0005823461878154645</v>
      </c>
      <c r="O50" s="21">
        <f t="shared" si="52"/>
        <v>0.0026903494097559946</v>
      </c>
      <c r="P50" s="20">
        <f t="shared" si="53"/>
        <v>0.0021428790692955128</v>
      </c>
      <c r="Q50" s="20">
        <f t="shared" si="54"/>
        <v>0.0007044001302288871</v>
      </c>
      <c r="R50" s="21">
        <f t="shared" si="55"/>
        <v>-0.0004274302446724546</v>
      </c>
      <c r="S50" s="21">
        <f t="shared" si="56"/>
        <v>-0.00027881225730071033</v>
      </c>
      <c r="T50" s="38">
        <f t="shared" si="57"/>
        <v>0.14010363533993678</v>
      </c>
      <c r="U50" s="33">
        <f t="shared" si="58"/>
        <v>0.02618288444560947</v>
      </c>
      <c r="V50" s="20">
        <f t="shared" si="59"/>
        <v>5.809967714531474</v>
      </c>
      <c r="W50" s="20">
        <f t="shared" si="60"/>
        <v>0.012307193420561639</v>
      </c>
      <c r="X50" s="33">
        <f t="shared" si="61"/>
        <v>0.5701391072740277</v>
      </c>
      <c r="Y50" s="33">
        <f t="shared" si="62"/>
        <v>1.5330988902702714</v>
      </c>
      <c r="Z50" s="33">
        <f t="shared" si="63"/>
        <v>0.012095126793285782</v>
      </c>
      <c r="AA50" s="33">
        <f t="shared" si="64"/>
        <v>0.3679704897356084</v>
      </c>
      <c r="AB50" s="25">
        <f t="shared" si="65"/>
        <v>0.01880127526704748</v>
      </c>
      <c r="AC50" s="25"/>
      <c r="AD50" s="20">
        <f t="shared" si="66"/>
        <v>0.07629841267898071</v>
      </c>
      <c r="AE50" s="20">
        <f t="shared" si="67"/>
        <v>0.008039261929113068</v>
      </c>
      <c r="AF50" s="21">
        <f t="shared" si="68"/>
        <v>-0.008927114550385433</v>
      </c>
      <c r="AG50" s="21"/>
      <c r="AH50" s="31">
        <f t="shared" si="69"/>
        <v>1.8362588476042259</v>
      </c>
      <c r="AI50" s="1">
        <f t="shared" si="70"/>
        <v>0.06333434328994067</v>
      </c>
      <c r="AJ50" s="1">
        <f t="shared" si="71"/>
        <v>15.789221898489773</v>
      </c>
      <c r="AK50" s="1">
        <f t="shared" si="72"/>
        <v>1.549415301438113</v>
      </c>
      <c r="AL50" s="3">
        <f t="shared" si="73"/>
        <v>21.77525965324392</v>
      </c>
      <c r="AM50" s="3">
        <f t="shared" si="74"/>
        <v>722.6991439962273</v>
      </c>
      <c r="AN50" s="3">
        <f t="shared" si="75"/>
        <v>309.01987402495286</v>
      </c>
      <c r="AO50" s="3">
        <f t="shared" si="76"/>
        <v>76.14795001013238</v>
      </c>
      <c r="AP50" s="3">
        <f t="shared" si="77"/>
        <v>3.2568766481897793</v>
      </c>
      <c r="AQ50" s="3">
        <f t="shared" si="78"/>
        <v>11.383881812230683</v>
      </c>
      <c r="AR50" s="9">
        <f t="shared" si="79"/>
        <v>-15.694167981062563</v>
      </c>
      <c r="AS50" s="10">
        <f t="shared" si="80"/>
        <v>0.37188671317446287</v>
      </c>
      <c r="AT50" s="3">
        <f t="shared" si="81"/>
        <v>0.008027657901697387</v>
      </c>
      <c r="AU50" s="3">
        <f t="shared" si="82"/>
        <v>0.6545935446268448</v>
      </c>
      <c r="AV50" s="9">
        <f t="shared" si="83"/>
        <v>70.9193346729192</v>
      </c>
      <c r="AW50" s="3">
        <f t="shared" si="84"/>
        <v>2.6889909334590048</v>
      </c>
      <c r="AX50" s="3">
        <f t="shared" si="85"/>
        <v>14.100527093380272</v>
      </c>
      <c r="AZ50" s="38">
        <v>0.18466363629000002</v>
      </c>
      <c r="BA50" s="33">
        <v>0.17565</v>
      </c>
      <c r="BB50" s="20">
        <v>11.375399999999999</v>
      </c>
      <c r="BC50" s="20">
        <v>0.033575626080000004</v>
      </c>
      <c r="BD50" s="33">
        <v>1.08894</v>
      </c>
      <c r="BE50" s="33">
        <v>1.8202500000000001</v>
      </c>
      <c r="BF50" s="33">
        <v>0.03246</v>
      </c>
      <c r="BG50" s="33">
        <v>0.41325</v>
      </c>
      <c r="BH50" s="25">
        <v>0.028447655619</v>
      </c>
      <c r="BI50" s="25">
        <v>0.13142377353</v>
      </c>
      <c r="BJ50" s="20">
        <v>0.10467980570999999</v>
      </c>
      <c r="BK50" s="20">
        <v>0.034409999999999996</v>
      </c>
      <c r="BL50" s="21">
        <v>-0.02088</v>
      </c>
      <c r="BM50" s="21">
        <v>-0.01362</v>
      </c>
      <c r="BN50" s="28">
        <v>0.5068</v>
      </c>
      <c r="BO50" s="17">
        <v>10.374600000000001</v>
      </c>
      <c r="BP50" s="42">
        <v>38904</v>
      </c>
    </row>
    <row r="51" spans="1:68" ht="12.75">
      <c r="A51" s="8" t="s">
        <v>160</v>
      </c>
      <c r="B51" s="13">
        <v>83</v>
      </c>
      <c r="C51" s="8" t="s">
        <v>27</v>
      </c>
      <c r="D51" s="14" t="s">
        <v>108</v>
      </c>
      <c r="E51" s="13" t="s">
        <v>97</v>
      </c>
      <c r="F51" s="27">
        <f t="shared" si="43"/>
        <v>0.003399440068750614</v>
      </c>
      <c r="G51" s="20">
        <f t="shared" si="44"/>
        <v>0.016785929655718245</v>
      </c>
      <c r="H51" s="20">
        <f t="shared" si="45"/>
        <v>0.9639266075187971</v>
      </c>
      <c r="I51" s="20">
        <f t="shared" si="46"/>
        <v>0.0011635397268595488</v>
      </c>
      <c r="J51" s="20">
        <f t="shared" si="47"/>
        <v>0.018970700514444005</v>
      </c>
      <c r="K51" s="20">
        <f t="shared" si="48"/>
        <v>0.2681256333834587</v>
      </c>
      <c r="L51" s="20">
        <f t="shared" si="49"/>
        <v>0.0006000851919271864</v>
      </c>
      <c r="M51" s="20">
        <f t="shared" si="50"/>
        <v>0.010020983886030866</v>
      </c>
      <c r="N51" s="21">
        <f t="shared" si="51"/>
        <v>-0.00043062155488363124</v>
      </c>
      <c r="O51" s="21">
        <f t="shared" si="52"/>
        <v>0.0025895259192428334</v>
      </c>
      <c r="P51" s="20">
        <f t="shared" si="53"/>
        <v>0.01655653440923055</v>
      </c>
      <c r="Q51" s="20">
        <f t="shared" si="54"/>
        <v>0.0022599186387020184</v>
      </c>
      <c r="R51" s="21">
        <f t="shared" si="55"/>
        <v>-0.0003214350296794618</v>
      </c>
      <c r="S51" s="21">
        <f t="shared" si="56"/>
        <v>-0.00024189905817174515</v>
      </c>
      <c r="T51" s="38">
        <f t="shared" si="57"/>
        <v>0.1259913284694133</v>
      </c>
      <c r="U51" s="33">
        <f t="shared" si="58"/>
        <v>0.12223060988653786</v>
      </c>
      <c r="V51" s="20">
        <f t="shared" si="59"/>
        <v>24.05006505785422</v>
      </c>
      <c r="W51" s="20">
        <f t="shared" si="60"/>
        <v>0.02083441772807042</v>
      </c>
      <c r="X51" s="33">
        <f t="shared" si="61"/>
        <v>0.4852052522601751</v>
      </c>
      <c r="Y51" s="33">
        <f t="shared" si="62"/>
        <v>11.031706783931648</v>
      </c>
      <c r="Z51" s="33">
        <f t="shared" si="63"/>
        <v>0.010922953000240022</v>
      </c>
      <c r="AA51" s="33">
        <f t="shared" si="64"/>
        <v>0.4358888273362833</v>
      </c>
      <c r="AB51" s="25">
        <f t="shared" si="65"/>
        <v>-0.013902785935050547</v>
      </c>
      <c r="AC51" s="25"/>
      <c r="AD51" s="20">
        <f t="shared" si="66"/>
        <v>0.5895047056036229</v>
      </c>
      <c r="AE51" s="20">
        <f t="shared" si="67"/>
        <v>0.025792269330084668</v>
      </c>
      <c r="AF51" s="21">
        <f t="shared" si="68"/>
        <v>-0.0067133464845334535</v>
      </c>
      <c r="AG51" s="21"/>
      <c r="AH51" s="31">
        <f t="shared" si="69"/>
        <v>0.213724042016602</v>
      </c>
      <c r="AI51" s="1">
        <f t="shared" si="70"/>
        <v>0.01812422653692289</v>
      </c>
      <c r="AJ51" s="1">
        <f t="shared" si="71"/>
        <v>55.174768311507705</v>
      </c>
      <c r="AK51" s="1">
        <f t="shared" si="72"/>
        <v>1.1131399151138248</v>
      </c>
      <c r="AL51" s="3">
        <f t="shared" si="73"/>
        <v>3.969588736492218</v>
      </c>
      <c r="AM51" s="3">
        <f t="shared" si="74"/>
        <v>932.4524627928608</v>
      </c>
      <c r="AN51" s="3">
        <f t="shared" si="75"/>
        <v>-1729.8737943753558</v>
      </c>
      <c r="AO51" s="3">
        <f t="shared" si="76"/>
        <v>40.79707053945935</v>
      </c>
      <c r="AP51" s="3">
        <f t="shared" si="77"/>
        <v>4.739040536614024</v>
      </c>
      <c r="AQ51" s="3">
        <f t="shared" si="78"/>
        <v>6.047269000451302</v>
      </c>
      <c r="AR51" s="9">
        <f t="shared" si="79"/>
        <v>-18.767291210081066</v>
      </c>
      <c r="AS51" s="10">
        <f t="shared" si="80"/>
        <v>0.04398279085579994</v>
      </c>
      <c r="AT51" s="3">
        <f t="shared" si="81"/>
        <v>0.0018885942253665604</v>
      </c>
      <c r="AU51" s="3">
        <f t="shared" si="82"/>
        <v>-1.49857861765277</v>
      </c>
      <c r="AV51" s="9">
        <f t="shared" si="83"/>
        <v>18.812041935923066</v>
      </c>
      <c r="AW51" s="3">
        <f t="shared" si="84"/>
        <v>22.736165226043894</v>
      </c>
      <c r="AX51" s="3">
        <f t="shared" si="85"/>
        <v>53.15744050572319</v>
      </c>
      <c r="AZ51" s="38">
        <v>0.1859229732</v>
      </c>
      <c r="BA51" s="33">
        <v>0.9180600000000001</v>
      </c>
      <c r="BB51" s="20">
        <v>52.719300000000004</v>
      </c>
      <c r="BC51" s="20">
        <v>0.06363658752</v>
      </c>
      <c r="BD51" s="33">
        <v>1.03755</v>
      </c>
      <c r="BE51" s="33">
        <v>14.664390000000001</v>
      </c>
      <c r="BF51" s="33">
        <v>0.03282</v>
      </c>
      <c r="BG51" s="33">
        <v>0.54807</v>
      </c>
      <c r="BH51" s="25">
        <v>-0.023551655034000002</v>
      </c>
      <c r="BI51" s="25">
        <v>0.14162695866</v>
      </c>
      <c r="BJ51" s="20">
        <v>0.9055138614</v>
      </c>
      <c r="BK51" s="20">
        <v>0.1236</v>
      </c>
      <c r="BL51" s="21">
        <v>-0.01758</v>
      </c>
      <c r="BM51" s="21">
        <v>-0.013229999999999999</v>
      </c>
      <c r="BN51" s="28">
        <v>0.5054</v>
      </c>
      <c r="BO51" s="17">
        <v>9.2408</v>
      </c>
      <c r="BP51" s="42">
        <v>38904</v>
      </c>
    </row>
    <row r="52" spans="1:68" ht="12.75">
      <c r="A52" s="8" t="s">
        <v>161</v>
      </c>
      <c r="B52" s="13">
        <v>84</v>
      </c>
      <c r="C52" s="8" t="s">
        <v>27</v>
      </c>
      <c r="D52" s="14" t="s">
        <v>108</v>
      </c>
      <c r="E52" s="13" t="s">
        <v>109</v>
      </c>
      <c r="F52" s="27">
        <f t="shared" si="43"/>
        <v>0.00187053291826184</v>
      </c>
      <c r="G52" s="20">
        <f t="shared" si="44"/>
        <v>0.01083295020118343</v>
      </c>
      <c r="H52" s="20">
        <f t="shared" si="45"/>
        <v>0.9539807090532545</v>
      </c>
      <c r="I52" s="21">
        <f t="shared" si="46"/>
        <v>-0.00011536289852034912</v>
      </c>
      <c r="J52" s="20">
        <f t="shared" si="47"/>
        <v>0.01670162529585799</v>
      </c>
      <c r="K52" s="20">
        <f t="shared" si="48"/>
        <v>0.34046999773964504</v>
      </c>
      <c r="L52" s="20">
        <f t="shared" si="49"/>
        <v>3.101508875739645E-05</v>
      </c>
      <c r="M52" s="20">
        <f t="shared" si="50"/>
        <v>0.013121243449704141</v>
      </c>
      <c r="N52" s="21">
        <f t="shared" si="51"/>
        <v>-0.0007340946414918402</v>
      </c>
      <c r="O52" s="21">
        <f t="shared" si="52"/>
        <v>0.002652285189442551</v>
      </c>
      <c r="P52" s="20">
        <f t="shared" si="53"/>
        <v>0.008372918329883907</v>
      </c>
      <c r="Q52" s="20">
        <f t="shared" si="54"/>
        <v>0.0015129160295857989</v>
      </c>
      <c r="R52" s="21">
        <f t="shared" si="55"/>
        <v>-0.0004757714615384615</v>
      </c>
      <c r="S52" s="21">
        <f t="shared" si="56"/>
        <v>-0.00027603428994082843</v>
      </c>
      <c r="T52" s="38">
        <f t="shared" si="57"/>
        <v>0.0693263956861558</v>
      </c>
      <c r="U52" s="33">
        <f t="shared" si="58"/>
        <v>0.07888261997512144</v>
      </c>
      <c r="V52" s="20">
        <f t="shared" si="59"/>
        <v>23.801913898534295</v>
      </c>
      <c r="W52" s="21">
        <f t="shared" si="60"/>
        <v>-0.002065695534591815</v>
      </c>
      <c r="X52" s="33">
        <f t="shared" si="61"/>
        <v>0.42717011470723765</v>
      </c>
      <c r="Y52" s="33">
        <f t="shared" si="62"/>
        <v>14.008228666514915</v>
      </c>
      <c r="Z52" s="33">
        <f t="shared" si="63"/>
        <v>0.0005645471032326704</v>
      </c>
      <c r="AA52" s="33">
        <f t="shared" si="64"/>
        <v>0.5707427020672299</v>
      </c>
      <c r="AB52" s="25">
        <f t="shared" si="65"/>
        <v>-0.02370053366113253</v>
      </c>
      <c r="AC52" s="25"/>
      <c r="AD52" s="20">
        <f t="shared" si="66"/>
        <v>0.29812245927200537</v>
      </c>
      <c r="AE52" s="20">
        <f t="shared" si="67"/>
        <v>0.0172667887421342</v>
      </c>
      <c r="AF52" s="21">
        <f t="shared" si="68"/>
        <v>-0.009936747317010474</v>
      </c>
      <c r="AG52" s="21"/>
      <c r="AH52" s="31">
        <f t="shared" si="69"/>
        <v>0.23254335099558118</v>
      </c>
      <c r="AI52" s="1">
        <f t="shared" si="70"/>
        <v>0.023978857519620547</v>
      </c>
      <c r="AJ52" s="1">
        <f t="shared" si="71"/>
        <v>41.70340472567371</v>
      </c>
      <c r="AK52" s="1">
        <f t="shared" si="72"/>
        <v>0.7484460390996287</v>
      </c>
      <c r="AL52" s="3">
        <f t="shared" si="73"/>
        <v>5.415262764370169</v>
      </c>
      <c r="AM52" s="3">
        <f t="shared" si="74"/>
        <v>1378.479476062226</v>
      </c>
      <c r="AN52" s="3">
        <f t="shared" si="75"/>
        <v>-1004.2775508286559</v>
      </c>
      <c r="AO52" s="3">
        <f t="shared" si="76"/>
        <v>79.83938532057242</v>
      </c>
      <c r="AP52" s="3">
        <f t="shared" si="77"/>
        <v>4.568459205308574</v>
      </c>
      <c r="AQ52" s="3">
        <f t="shared" si="78"/>
        <v>-33.56080047868952</v>
      </c>
      <c r="AR52" s="9">
        <f t="shared" si="79"/>
        <v>-6.976769507611172</v>
      </c>
      <c r="AS52" s="10">
        <f t="shared" si="80"/>
        <v>0.030494227705487095</v>
      </c>
      <c r="AT52" s="3">
        <f t="shared" si="81"/>
        <v>-0.00014746300790546247</v>
      </c>
      <c r="AU52" s="3">
        <f t="shared" si="82"/>
        <v>0.08715818656773258</v>
      </c>
      <c r="AV52" s="9">
        <f t="shared" si="83"/>
        <v>24.739407025051655</v>
      </c>
      <c r="AW52" s="3">
        <f t="shared" si="84"/>
        <v>32.79309152072939</v>
      </c>
      <c r="AX52" s="3">
        <f t="shared" si="85"/>
        <v>40.421340696944696</v>
      </c>
      <c r="AZ52" s="38">
        <v>0.09046562462999999</v>
      </c>
      <c r="BA52" s="33">
        <v>0.5239199999999999</v>
      </c>
      <c r="BB52" s="20">
        <v>46.1379</v>
      </c>
      <c r="BC52" s="21">
        <v>-0.00557936007</v>
      </c>
      <c r="BD52" s="33">
        <v>0.80775</v>
      </c>
      <c r="BE52" s="33">
        <v>16.466340000000002</v>
      </c>
      <c r="BF52" s="33">
        <v>0.0015</v>
      </c>
      <c r="BG52" s="33">
        <v>0.63459</v>
      </c>
      <c r="BH52" s="25">
        <v>-0.035503427729999995</v>
      </c>
      <c r="BI52" s="25">
        <v>0.12827394483000001</v>
      </c>
      <c r="BJ52" s="20">
        <v>0.40494410940000003</v>
      </c>
      <c r="BK52" s="20">
        <v>0.07317</v>
      </c>
      <c r="BL52" s="21">
        <v>-0.02301</v>
      </c>
      <c r="BM52" s="21">
        <v>-0.01335</v>
      </c>
      <c r="BN52" s="28">
        <v>0.507</v>
      </c>
      <c r="BO52" s="17">
        <v>10.4831</v>
      </c>
      <c r="BP52" s="42">
        <v>38904</v>
      </c>
    </row>
    <row r="53" spans="1:68" ht="12.75">
      <c r="A53" s="8" t="s">
        <v>162</v>
      </c>
      <c r="B53" s="13">
        <v>85</v>
      </c>
      <c r="C53" s="8" t="s">
        <v>27</v>
      </c>
      <c r="D53" s="14" t="s">
        <v>108</v>
      </c>
      <c r="E53" s="13" t="s">
        <v>60</v>
      </c>
      <c r="F53" s="27">
        <f t="shared" si="43"/>
        <v>0.0035441502502639916</v>
      </c>
      <c r="G53" s="20">
        <f t="shared" si="44"/>
        <v>0.013740100207543406</v>
      </c>
      <c r="H53" s="20">
        <f t="shared" si="45"/>
        <v>0.9068304092795851</v>
      </c>
      <c r="I53" s="20">
        <f t="shared" si="46"/>
        <v>0.001625772498233439</v>
      </c>
      <c r="J53" s="20">
        <f t="shared" si="47"/>
        <v>0.02087191399121932</v>
      </c>
      <c r="K53" s="20">
        <f t="shared" si="48"/>
        <v>0.1857443910257434</v>
      </c>
      <c r="L53" s="20">
        <f t="shared" si="49"/>
        <v>0.0003645994112951507</v>
      </c>
      <c r="M53" s="20">
        <f t="shared" si="50"/>
        <v>0.01651479521452804</v>
      </c>
      <c r="N53" s="21">
        <f t="shared" si="51"/>
        <v>-0.0007103406534723509</v>
      </c>
      <c r="O53" s="21">
        <f t="shared" si="52"/>
        <v>0.0029219013430722115</v>
      </c>
      <c r="P53" s="20">
        <f t="shared" si="53"/>
        <v>0.007262369522175077</v>
      </c>
      <c r="Q53" s="20">
        <f t="shared" si="54"/>
        <v>0.001906512135302335</v>
      </c>
      <c r="R53" s="21">
        <f t="shared" si="55"/>
        <v>-0.00041882188784673726</v>
      </c>
      <c r="S53" s="21">
        <f t="shared" si="56"/>
        <v>-0.0002773448513270805</v>
      </c>
      <c r="T53" s="38">
        <f t="shared" si="57"/>
        <v>0.1313546317320654</v>
      </c>
      <c r="U53" s="33">
        <f t="shared" si="58"/>
        <v>0.10005170179526254</v>
      </c>
      <c r="V53" s="20">
        <f t="shared" si="59"/>
        <v>22.625509213562502</v>
      </c>
      <c r="W53" s="20">
        <f t="shared" si="60"/>
        <v>0.02911118767764498</v>
      </c>
      <c r="X53" s="33">
        <f t="shared" si="61"/>
        <v>0.5338317520510948</v>
      </c>
      <c r="Y53" s="33">
        <f t="shared" si="62"/>
        <v>7.642229624593433</v>
      </c>
      <c r="Z53" s="33">
        <f t="shared" si="63"/>
        <v>0.006636561420058078</v>
      </c>
      <c r="AA53" s="33">
        <f t="shared" si="64"/>
        <v>0.718354085949013</v>
      </c>
      <c r="AB53" s="25">
        <f t="shared" si="65"/>
        <v>-0.022933626833563345</v>
      </c>
      <c r="AC53" s="25"/>
      <c r="AD53" s="20">
        <f t="shared" si="66"/>
        <v>0.2585807453018489</v>
      </c>
      <c r="AE53" s="20">
        <f t="shared" si="67"/>
        <v>0.021758869382587708</v>
      </c>
      <c r="AF53" s="21">
        <f t="shared" si="68"/>
        <v>-0.008747324307575965</v>
      </c>
      <c r="AG53" s="21"/>
      <c r="AH53" s="31">
        <f t="shared" si="69"/>
        <v>0.507983034772103</v>
      </c>
      <c r="AI53" s="1">
        <f t="shared" si="70"/>
        <v>0.03174974225633813</v>
      </c>
      <c r="AJ53" s="1">
        <f t="shared" si="71"/>
        <v>31.49631867642555</v>
      </c>
      <c r="AK53" s="1">
        <f t="shared" si="72"/>
        <v>0.7431317820735343</v>
      </c>
      <c r="AL53" s="3">
        <f t="shared" si="73"/>
        <v>5.335558940751288</v>
      </c>
      <c r="AM53" s="3">
        <f t="shared" si="74"/>
        <v>1039.8292675844782</v>
      </c>
      <c r="AN53" s="3">
        <f t="shared" si="75"/>
        <v>-986.5648106059739</v>
      </c>
      <c r="AO53" s="3">
        <f t="shared" si="76"/>
        <v>87.49881661587402</v>
      </c>
      <c r="AP53" s="3">
        <f t="shared" si="77"/>
        <v>4.598203152748727</v>
      </c>
      <c r="AQ53" s="3">
        <f t="shared" si="78"/>
        <v>4.512170138387554</v>
      </c>
      <c r="AR53" s="9">
        <f t="shared" si="79"/>
        <v>-15.016549874377077</v>
      </c>
      <c r="AS53" s="10">
        <f t="shared" si="80"/>
        <v>0.06985288041243522</v>
      </c>
      <c r="AT53" s="3">
        <f t="shared" si="81"/>
        <v>0.0038092532032749137</v>
      </c>
      <c r="AU53" s="3">
        <f t="shared" si="82"/>
        <v>-1.269366938291713</v>
      </c>
      <c r="AV53" s="9">
        <f t="shared" si="83"/>
        <v>24.53398394303923</v>
      </c>
      <c r="AW53" s="3">
        <f t="shared" si="84"/>
        <v>14.315801926787545</v>
      </c>
      <c r="AX53" s="3">
        <f t="shared" si="85"/>
        <v>40.75978863937096</v>
      </c>
      <c r="AZ53" s="38">
        <v>0.17059774362</v>
      </c>
      <c r="BA53" s="33">
        <v>0.66138</v>
      </c>
      <c r="BB53" s="20">
        <v>43.6503</v>
      </c>
      <c r="BC53" s="20">
        <v>0.07825659192000001</v>
      </c>
      <c r="BD53" s="33">
        <v>1.00467</v>
      </c>
      <c r="BE53" s="33">
        <v>8.940809999999999</v>
      </c>
      <c r="BF53" s="33">
        <v>0.01755</v>
      </c>
      <c r="BG53" s="33">
        <v>0.79494</v>
      </c>
      <c r="BH53" s="25">
        <v>-0.03419226165</v>
      </c>
      <c r="BI53" s="25">
        <v>0.14064577995</v>
      </c>
      <c r="BJ53" s="20">
        <v>0.34957430310000004</v>
      </c>
      <c r="BK53" s="20">
        <v>0.09176999999999999</v>
      </c>
      <c r="BL53" s="21">
        <v>-0.02016</v>
      </c>
      <c r="BM53" s="21">
        <v>-0.01335</v>
      </c>
      <c r="BN53" s="28">
        <v>0.5011</v>
      </c>
      <c r="BO53" s="17">
        <v>10.410300000000001</v>
      </c>
      <c r="BP53" s="42">
        <v>38904</v>
      </c>
    </row>
    <row r="54" spans="1:68" ht="12.75">
      <c r="A54" s="8" t="s">
        <v>163</v>
      </c>
      <c r="B54" s="13">
        <v>86</v>
      </c>
      <c r="C54" s="8" t="s">
        <v>27</v>
      </c>
      <c r="D54" s="14" t="s">
        <v>108</v>
      </c>
      <c r="E54" s="13" t="s">
        <v>49</v>
      </c>
      <c r="F54" s="27">
        <f t="shared" si="43"/>
        <v>0.0019623793531329294</v>
      </c>
      <c r="G54" s="20">
        <f t="shared" si="44"/>
        <v>0.01670646058577406</v>
      </c>
      <c r="H54" s="20">
        <f t="shared" si="45"/>
        <v>1.379821811715481</v>
      </c>
      <c r="I54" s="21">
        <f t="shared" si="46"/>
        <v>3.1674039413245605E-05</v>
      </c>
      <c r="J54" s="20">
        <f t="shared" si="47"/>
        <v>0.029862166694560672</v>
      </c>
      <c r="K54" s="20">
        <f t="shared" si="48"/>
        <v>0.24987171426778246</v>
      </c>
      <c r="L54" s="20">
        <f t="shared" si="49"/>
        <v>0.000658014979079498</v>
      </c>
      <c r="M54" s="20">
        <f t="shared" si="50"/>
        <v>0.018957836443514644</v>
      </c>
      <c r="N54" s="21">
        <f t="shared" si="51"/>
        <v>-2.7243852843217996E-05</v>
      </c>
      <c r="O54" s="21">
        <f t="shared" si="52"/>
        <v>0.0028726424009717995</v>
      </c>
      <c r="P54" s="20">
        <f t="shared" si="53"/>
        <v>0.004932178947918912</v>
      </c>
      <c r="Q54" s="20">
        <f t="shared" si="54"/>
        <v>0.002665936778242678</v>
      </c>
      <c r="R54" s="21">
        <f t="shared" si="55"/>
        <v>-0.0004449926778242678</v>
      </c>
      <c r="S54" s="21">
        <f t="shared" si="56"/>
        <v>-0.0002474733472803347</v>
      </c>
      <c r="T54" s="38">
        <f t="shared" si="57"/>
        <v>0.07273044285585364</v>
      </c>
      <c r="U54" s="33">
        <f t="shared" si="58"/>
        <v>0.12165193756480054</v>
      </c>
      <c r="V54" s="20">
        <f t="shared" si="59"/>
        <v>34.42669190906889</v>
      </c>
      <c r="W54" s="21">
        <f t="shared" si="60"/>
        <v>0.0005671574017090552</v>
      </c>
      <c r="X54" s="33">
        <f t="shared" si="61"/>
        <v>0.7637714860891821</v>
      </c>
      <c r="Y54" s="33">
        <f t="shared" si="62"/>
        <v>10.280671230931185</v>
      </c>
      <c r="Z54" s="33">
        <f t="shared" si="63"/>
        <v>0.011977410518757472</v>
      </c>
      <c r="AA54" s="33">
        <f t="shared" si="64"/>
        <v>0.8246205352865489</v>
      </c>
      <c r="AB54" s="25">
        <f t="shared" si="65"/>
        <v>-0.0008795784833103245</v>
      </c>
      <c r="AC54" s="25"/>
      <c r="AD54" s="20">
        <f t="shared" si="66"/>
        <v>0.17561300129671584</v>
      </c>
      <c r="AE54" s="20">
        <f t="shared" si="67"/>
        <v>0.030426121641664895</v>
      </c>
      <c r="AF54" s="21">
        <f t="shared" si="68"/>
        <v>-0.00929391557694795</v>
      </c>
      <c r="AG54" s="21"/>
      <c r="AH54" s="31">
        <f t="shared" si="69"/>
        <v>0.4141518129000497</v>
      </c>
      <c r="AI54" s="1">
        <f t="shared" si="70"/>
        <v>0.023952941440456038</v>
      </c>
      <c r="AJ54" s="1">
        <f t="shared" si="71"/>
        <v>41.74852606248267</v>
      </c>
      <c r="AK54" s="1">
        <f t="shared" si="72"/>
        <v>0.9262096363193014</v>
      </c>
      <c r="AL54" s="3">
        <f t="shared" si="73"/>
        <v>6.27833392034831</v>
      </c>
      <c r="AM54" s="3">
        <f t="shared" si="74"/>
        <v>1131.4847260035174</v>
      </c>
      <c r="AN54" s="3">
        <f t="shared" si="75"/>
        <v>-39139.98871311953</v>
      </c>
      <c r="AO54" s="3">
        <f t="shared" si="76"/>
        <v>196.03726179078012</v>
      </c>
      <c r="AP54" s="3">
        <f t="shared" si="77"/>
        <v>3.9982728984496307</v>
      </c>
      <c r="AQ54" s="3">
        <f t="shared" si="78"/>
        <v>128.23678688965336</v>
      </c>
      <c r="AR54" s="9">
        <f t="shared" si="79"/>
        <v>-7.825597537839672</v>
      </c>
      <c r="AS54" s="10">
        <f t="shared" si="80"/>
        <v>0.07429198628502416</v>
      </c>
      <c r="AT54" s="3">
        <f t="shared" si="81"/>
        <v>5.516735133039404E-05</v>
      </c>
      <c r="AU54" s="3">
        <f t="shared" si="82"/>
        <v>-0.6448059070005197</v>
      </c>
      <c r="AV54" s="9">
        <f t="shared" si="83"/>
        <v>25.102492361145675</v>
      </c>
      <c r="AW54" s="3">
        <f t="shared" si="84"/>
        <v>13.460401989569375</v>
      </c>
      <c r="AX54" s="3">
        <f t="shared" si="85"/>
        <v>39.83668177697874</v>
      </c>
      <c r="AZ54" s="38">
        <v>0.10253049597000001</v>
      </c>
      <c r="BA54" s="33">
        <v>0.87288</v>
      </c>
      <c r="BB54" s="20">
        <v>72.09299999999999</v>
      </c>
      <c r="BC54" s="21">
        <v>0.0016549068177</v>
      </c>
      <c r="BD54" s="33">
        <v>1.5602399999999998</v>
      </c>
      <c r="BE54" s="33">
        <v>13.05531</v>
      </c>
      <c r="BF54" s="33">
        <v>0.03438</v>
      </c>
      <c r="BG54" s="33">
        <v>0.99051</v>
      </c>
      <c r="BH54" s="25">
        <v>-0.0014234382051</v>
      </c>
      <c r="BI54" s="25">
        <v>0.15008996586</v>
      </c>
      <c r="BJ54" s="20">
        <v>0.25769673582</v>
      </c>
      <c r="BK54" s="20">
        <v>0.13929</v>
      </c>
      <c r="BL54" s="21">
        <v>-0.02325</v>
      </c>
      <c r="BM54" s="21">
        <v>-0.012929999999999999</v>
      </c>
      <c r="BN54" s="28">
        <v>0.5019</v>
      </c>
      <c r="BO54" s="17">
        <v>9.606100000000001</v>
      </c>
      <c r="BP54" s="42">
        <v>38904</v>
      </c>
    </row>
    <row r="55" spans="1:68" ht="12.75">
      <c r="A55" s="8" t="s">
        <v>164</v>
      </c>
      <c r="B55" s="13">
        <v>87</v>
      </c>
      <c r="C55" s="8" t="s">
        <v>27</v>
      </c>
      <c r="D55" s="14" t="s">
        <v>108</v>
      </c>
      <c r="E55" s="13" t="s">
        <v>51</v>
      </c>
      <c r="F55" s="27">
        <f t="shared" si="43"/>
        <v>0.002093522524136318</v>
      </c>
      <c r="G55" s="20">
        <f t="shared" si="44"/>
        <v>0.014038801966527195</v>
      </c>
      <c r="H55" s="20">
        <f t="shared" si="45"/>
        <v>1.5755192535564853</v>
      </c>
      <c r="I55" s="20">
        <f t="shared" si="46"/>
        <v>0.0003449740263796611</v>
      </c>
      <c r="J55" s="20">
        <f t="shared" si="47"/>
        <v>0.03798705112970711</v>
      </c>
      <c r="K55" s="20">
        <f t="shared" si="48"/>
        <v>0.26457809761506274</v>
      </c>
      <c r="L55" s="20">
        <f t="shared" si="49"/>
        <v>0.0020486721338912133</v>
      </c>
      <c r="M55" s="20">
        <f t="shared" si="50"/>
        <v>0.021647258953974895</v>
      </c>
      <c r="N55" s="21">
        <f t="shared" si="51"/>
        <v>-0.00030916125621746024</v>
      </c>
      <c r="O55" s="21">
        <f t="shared" si="52"/>
        <v>0.0029166738533003343</v>
      </c>
      <c r="P55" s="20">
        <f t="shared" si="53"/>
        <v>0.0037884730802530543</v>
      </c>
      <c r="Q55" s="20">
        <f t="shared" si="54"/>
        <v>0.003039114728033473</v>
      </c>
      <c r="R55" s="21">
        <f t="shared" si="55"/>
        <v>-0.00048580644351464437</v>
      </c>
      <c r="S55" s="21">
        <f t="shared" si="56"/>
        <v>-0.00027491372384937237</v>
      </c>
      <c r="T55" s="38">
        <f t="shared" si="57"/>
        <v>0.0775909204640031</v>
      </c>
      <c r="U55" s="33">
        <f t="shared" si="58"/>
        <v>0.10222676739625132</v>
      </c>
      <c r="V55" s="20">
        <f t="shared" si="59"/>
        <v>39.30936261368476</v>
      </c>
      <c r="W55" s="20">
        <f t="shared" si="60"/>
        <v>0.006177127265200657</v>
      </c>
      <c r="X55" s="33">
        <f t="shared" si="61"/>
        <v>0.9715780770444522</v>
      </c>
      <c r="Y55" s="33">
        <f t="shared" si="62"/>
        <v>10.885747690395505</v>
      </c>
      <c r="Z55" s="33">
        <f t="shared" si="63"/>
        <v>0.03729062095255039</v>
      </c>
      <c r="AA55" s="33">
        <f t="shared" si="64"/>
        <v>0.9416039809869736</v>
      </c>
      <c r="AB55" s="25">
        <f t="shared" si="65"/>
        <v>-0.009981392514743455</v>
      </c>
      <c r="AC55" s="25"/>
      <c r="AD55" s="20">
        <f t="shared" si="66"/>
        <v>0.13489071158615848</v>
      </c>
      <c r="AE55" s="20">
        <f t="shared" si="67"/>
        <v>0.03468517151373514</v>
      </c>
      <c r="AF55" s="21">
        <f t="shared" si="68"/>
        <v>-0.010146333406738605</v>
      </c>
      <c r="AG55" s="21"/>
      <c r="AH55" s="31">
        <f t="shared" si="69"/>
        <v>0.5752132192915567</v>
      </c>
      <c r="AI55" s="1">
        <f t="shared" si="70"/>
        <v>0.02395368223699392</v>
      </c>
      <c r="AJ55" s="1">
        <f t="shared" si="71"/>
        <v>41.74723493891916</v>
      </c>
      <c r="AK55" s="1">
        <f t="shared" si="72"/>
        <v>1.0318330175559158</v>
      </c>
      <c r="AL55" s="3">
        <f t="shared" si="73"/>
        <v>9.504145555913178</v>
      </c>
      <c r="AM55" s="3">
        <f t="shared" si="74"/>
        <v>1133.3189630651955</v>
      </c>
      <c r="AN55" s="3">
        <f t="shared" si="75"/>
        <v>-3938.2643810090767</v>
      </c>
      <c r="AO55" s="3">
        <f t="shared" si="76"/>
        <v>291.41637812902167</v>
      </c>
      <c r="AP55" s="3">
        <f t="shared" si="77"/>
        <v>2.9472758223429882</v>
      </c>
      <c r="AQ55" s="3">
        <f t="shared" si="78"/>
        <v>12.561004028704053</v>
      </c>
      <c r="AR55" s="9">
        <f t="shared" si="79"/>
        <v>-7.647188137191679</v>
      </c>
      <c r="AS55" s="10">
        <f t="shared" si="80"/>
        <v>0.08925230537004597</v>
      </c>
      <c r="AT55" s="3">
        <f t="shared" si="81"/>
        <v>0.0005674508945904318</v>
      </c>
      <c r="AU55" s="3">
        <f t="shared" si="82"/>
        <v>-0.6188642773116536</v>
      </c>
      <c r="AV55" s="9">
        <f t="shared" si="83"/>
        <v>28.011338408971472</v>
      </c>
      <c r="AW55" s="3">
        <f t="shared" si="84"/>
        <v>11.204192383086731</v>
      </c>
      <c r="AX55" s="3">
        <f t="shared" si="85"/>
        <v>35.69982931196605</v>
      </c>
      <c r="AZ55" s="38">
        <v>0.10006370574000001</v>
      </c>
      <c r="BA55" s="33">
        <v>0.67101</v>
      </c>
      <c r="BB55" s="20">
        <v>75.3048</v>
      </c>
      <c r="BC55" s="20">
        <v>0.016488659217</v>
      </c>
      <c r="BD55" s="33">
        <v>1.8156599999999998</v>
      </c>
      <c r="BE55" s="33">
        <v>12.64599</v>
      </c>
      <c r="BF55" s="33">
        <v>0.09792000000000001</v>
      </c>
      <c r="BG55" s="33">
        <v>1.03467</v>
      </c>
      <c r="BH55" s="25">
        <v>-0.014776922919</v>
      </c>
      <c r="BI55" s="25">
        <v>0.13940771634</v>
      </c>
      <c r="BJ55" s="20">
        <v>0.18107694144</v>
      </c>
      <c r="BK55" s="20">
        <v>0.14526</v>
      </c>
      <c r="BL55" s="21">
        <v>-0.02322</v>
      </c>
      <c r="BM55" s="21">
        <v>-0.01314</v>
      </c>
      <c r="BN55" s="28">
        <v>0.5019</v>
      </c>
      <c r="BO55" s="17">
        <v>10.5007</v>
      </c>
      <c r="BP55" s="42">
        <v>38904</v>
      </c>
    </row>
    <row r="56" spans="1:68" ht="12.75">
      <c r="A56" s="8" t="s">
        <v>165</v>
      </c>
      <c r="B56" s="13">
        <v>92</v>
      </c>
      <c r="C56" s="8" t="s">
        <v>27</v>
      </c>
      <c r="D56" s="14" t="s">
        <v>110</v>
      </c>
      <c r="E56" s="13" t="s">
        <v>111</v>
      </c>
      <c r="F56" s="27">
        <f t="shared" si="43"/>
        <v>0.0023313614024538624</v>
      </c>
      <c r="G56" s="20">
        <f t="shared" si="44"/>
        <v>0.0035565938661636224</v>
      </c>
      <c r="H56" s="20">
        <f t="shared" si="45"/>
        <v>0.7919878855043686</v>
      </c>
      <c r="I56" s="21">
        <f t="shared" si="46"/>
        <v>0.00017913291493075616</v>
      </c>
      <c r="J56" s="20">
        <f t="shared" si="47"/>
        <v>0.010762077420571885</v>
      </c>
      <c r="K56" s="20">
        <f t="shared" si="48"/>
        <v>0.019054600657267672</v>
      </c>
      <c r="L56" s="20">
        <f t="shared" si="49"/>
        <v>3.845659253375695E-05</v>
      </c>
      <c r="M56" s="20">
        <f t="shared" si="50"/>
        <v>0.01833994897934869</v>
      </c>
      <c r="N56" s="21">
        <f t="shared" si="51"/>
        <v>-0.0011576424071526293</v>
      </c>
      <c r="O56" s="21">
        <f t="shared" si="52"/>
        <v>0.0029037691520225816</v>
      </c>
      <c r="P56" s="20">
        <f t="shared" si="53"/>
        <v>0.004991875591581064</v>
      </c>
      <c r="Q56" s="20">
        <f t="shared" si="54"/>
        <v>0.00136392714853058</v>
      </c>
      <c r="R56" s="21">
        <f t="shared" si="55"/>
        <v>-0.0004601972239872916</v>
      </c>
      <c r="S56" s="21">
        <f t="shared" si="56"/>
        <v>-0.0002730418069896744</v>
      </c>
      <c r="T56" s="38">
        <f t="shared" si="57"/>
        <v>0.08640579457117209</v>
      </c>
      <c r="U56" s="33">
        <f t="shared" si="58"/>
        <v>0.025898156747714427</v>
      </c>
      <c r="V56" s="20">
        <f t="shared" si="59"/>
        <v>19.760176784041136</v>
      </c>
      <c r="W56" s="21">
        <f t="shared" si="60"/>
        <v>0.003207565579722387</v>
      </c>
      <c r="X56" s="33">
        <f t="shared" si="61"/>
        <v>0.2752569145096304</v>
      </c>
      <c r="Y56" s="33">
        <f t="shared" si="62"/>
        <v>0.7839786322677503</v>
      </c>
      <c r="Z56" s="33">
        <f t="shared" si="63"/>
        <v>0.0006999998640969265</v>
      </c>
      <c r="AA56" s="33">
        <f t="shared" si="64"/>
        <v>0.7977439086754105</v>
      </c>
      <c r="AB56" s="25">
        <f t="shared" si="65"/>
        <v>-0.037374939534387475</v>
      </c>
      <c r="AC56" s="25"/>
      <c r="AD56" s="20">
        <f t="shared" si="66"/>
        <v>0.17773853381926846</v>
      </c>
      <c r="AE56" s="20">
        <f t="shared" si="67"/>
        <v>0.015566390647461539</v>
      </c>
      <c r="AF56" s="21">
        <f t="shared" si="68"/>
        <v>-0.009611470843510684</v>
      </c>
      <c r="AG56" s="21"/>
      <c r="AH56" s="31">
        <f t="shared" si="69"/>
        <v>0.486139908518841</v>
      </c>
      <c r="AI56" s="1">
        <f t="shared" si="70"/>
        <v>0.04037129411310179</v>
      </c>
      <c r="AJ56" s="1">
        <f t="shared" si="71"/>
        <v>24.77007542038311</v>
      </c>
      <c r="AK56" s="1">
        <f t="shared" si="72"/>
        <v>0.3450442071900898</v>
      </c>
      <c r="AL56" s="3">
        <f t="shared" si="73"/>
        <v>10.628436501911375</v>
      </c>
      <c r="AM56" s="3">
        <f t="shared" si="74"/>
        <v>1269.412880066934</v>
      </c>
      <c r="AN56" s="3">
        <f t="shared" si="75"/>
        <v>-528.7012375193393</v>
      </c>
      <c r="AO56" s="3">
        <f t="shared" si="76"/>
        <v>111.17553610594122</v>
      </c>
      <c r="AP56" s="3">
        <f t="shared" si="77"/>
        <v>1.6637226531339635</v>
      </c>
      <c r="AQ56" s="3">
        <f t="shared" si="78"/>
        <v>26.938122518028287</v>
      </c>
      <c r="AR56" s="9">
        <f t="shared" si="79"/>
        <v>-8.989861799301003</v>
      </c>
      <c r="AS56" s="10">
        <f t="shared" si="80"/>
        <v>0.3511025724175893</v>
      </c>
      <c r="AT56" s="3">
        <f t="shared" si="81"/>
        <v>0.0040913941371643345</v>
      </c>
      <c r="AU56" s="3">
        <f t="shared" si="82"/>
        <v>-0.08582129147717309</v>
      </c>
      <c r="AV56" s="9">
        <f t="shared" si="83"/>
        <v>17.682770575625856</v>
      </c>
      <c r="AW56" s="3">
        <f t="shared" si="84"/>
        <v>2.848170530663713</v>
      </c>
      <c r="AX56" s="3">
        <f t="shared" si="85"/>
        <v>56.552223856730464</v>
      </c>
      <c r="AZ56" s="38">
        <v>0.10912174605</v>
      </c>
      <c r="BA56" s="33">
        <v>0.16647</v>
      </c>
      <c r="BB56" s="20">
        <v>37.0698</v>
      </c>
      <c r="BC56" s="21">
        <v>0.008384498616</v>
      </c>
      <c r="BD56" s="33">
        <v>0.50373</v>
      </c>
      <c r="BE56" s="33">
        <v>0.8918699999999999</v>
      </c>
      <c r="BF56" s="33">
        <v>0.0018</v>
      </c>
      <c r="BG56" s="33">
        <v>0.85842</v>
      </c>
      <c r="BH56" s="25">
        <v>-0.05418463248000001</v>
      </c>
      <c r="BI56" s="25">
        <v>0.13591387404</v>
      </c>
      <c r="BJ56" s="20">
        <v>0.23364982367999998</v>
      </c>
      <c r="BK56" s="20">
        <v>0.06384000000000001</v>
      </c>
      <c r="BL56" s="21">
        <v>-0.02154</v>
      </c>
      <c r="BM56" s="21">
        <v>-0.01278</v>
      </c>
      <c r="BN56" s="28">
        <v>0.5036</v>
      </c>
      <c r="BO56" s="17">
        <v>10.759300000000001</v>
      </c>
      <c r="BP56" s="42">
        <v>38904</v>
      </c>
    </row>
    <row r="57" spans="1:68" ht="12.75">
      <c r="A57" s="8" t="s">
        <v>166</v>
      </c>
      <c r="B57" s="13">
        <v>93</v>
      </c>
      <c r="C57" s="8" t="s">
        <v>27</v>
      </c>
      <c r="D57" s="14" t="s">
        <v>110</v>
      </c>
      <c r="E57" s="13" t="s">
        <v>112</v>
      </c>
      <c r="F57" s="27">
        <f t="shared" si="43"/>
        <v>0.0028467642952029523</v>
      </c>
      <c r="G57" s="20">
        <f t="shared" si="44"/>
        <v>0.01155350428742515</v>
      </c>
      <c r="H57" s="20">
        <f t="shared" si="45"/>
        <v>2.2391389699401207</v>
      </c>
      <c r="I57" s="20">
        <f t="shared" si="46"/>
        <v>0.0012730130698973715</v>
      </c>
      <c r="J57" s="20">
        <f t="shared" si="47"/>
        <v>0.01487837434131737</v>
      </c>
      <c r="K57" s="20">
        <f t="shared" si="48"/>
        <v>0.048238655461077855</v>
      </c>
      <c r="L57" s="20">
        <f t="shared" si="49"/>
        <v>0.0004324470179640719</v>
      </c>
      <c r="M57" s="20">
        <f t="shared" si="50"/>
        <v>0.07665701531137727</v>
      </c>
      <c r="N57" s="21">
        <f t="shared" si="51"/>
        <v>-0.0008253637158054792</v>
      </c>
      <c r="O57" s="21">
        <f t="shared" si="52"/>
        <v>0.0026421646307908746</v>
      </c>
      <c r="P57" s="20">
        <f t="shared" si="53"/>
        <v>0.009749657125717903</v>
      </c>
      <c r="Q57" s="20">
        <f t="shared" si="54"/>
        <v>0.004756917197604791</v>
      </c>
      <c r="R57" s="21">
        <f t="shared" si="55"/>
        <v>-0.00040296199401197605</v>
      </c>
      <c r="S57" s="21">
        <f t="shared" si="56"/>
        <v>-0.0002601619760479042</v>
      </c>
      <c r="T57" s="38">
        <f t="shared" si="57"/>
        <v>0.10550785074547088</v>
      </c>
      <c r="U57" s="33">
        <f t="shared" si="58"/>
        <v>0.0841295003817458</v>
      </c>
      <c r="V57" s="20">
        <f t="shared" si="59"/>
        <v>55.86674076696908</v>
      </c>
      <c r="W57" s="20">
        <f t="shared" si="60"/>
        <v>0.022794654500642313</v>
      </c>
      <c r="X57" s="33">
        <f t="shared" si="61"/>
        <v>0.3805376280124038</v>
      </c>
      <c r="Y57" s="33">
        <f t="shared" si="62"/>
        <v>1.9847214754609281</v>
      </c>
      <c r="Z57" s="33">
        <f t="shared" si="63"/>
        <v>0.00787154643350817</v>
      </c>
      <c r="AA57" s="33">
        <f t="shared" si="64"/>
        <v>3.334396790893396</v>
      </c>
      <c r="AB57" s="25">
        <f t="shared" si="65"/>
        <v>-0.026647191551993663</v>
      </c>
      <c r="AC57" s="25"/>
      <c r="AD57" s="20">
        <f t="shared" si="66"/>
        <v>0.3471420172586532</v>
      </c>
      <c r="AE57" s="20">
        <f t="shared" si="67"/>
        <v>0.05429031268665591</v>
      </c>
      <c r="AF57" s="21">
        <f t="shared" si="68"/>
        <v>-0.008416081746281872</v>
      </c>
      <c r="AG57" s="21"/>
      <c r="AH57" s="31">
        <f t="shared" si="69"/>
        <v>0.30393281567773367</v>
      </c>
      <c r="AI57" s="1">
        <f t="shared" si="70"/>
        <v>0.059684827593608984</v>
      </c>
      <c r="AJ57" s="1">
        <f t="shared" si="71"/>
        <v>16.754676863757574</v>
      </c>
      <c r="AK57" s="1">
        <f t="shared" si="72"/>
        <v>0.11412487831433077</v>
      </c>
      <c r="AL57" s="3">
        <f t="shared" si="73"/>
        <v>4.523236513775516</v>
      </c>
      <c r="AM57" s="3">
        <f t="shared" si="74"/>
        <v>1029.0370049885648</v>
      </c>
      <c r="AN57" s="3">
        <f t="shared" si="75"/>
        <v>-2096.5339127000534</v>
      </c>
      <c r="AO57" s="3">
        <f t="shared" si="76"/>
        <v>160.93338745952826</v>
      </c>
      <c r="AP57" s="3">
        <f t="shared" si="77"/>
        <v>1.549622689913593</v>
      </c>
      <c r="AQ57" s="3">
        <f t="shared" si="78"/>
        <v>4.628622501933418</v>
      </c>
      <c r="AR57" s="9">
        <f t="shared" si="79"/>
        <v>-12.536457454454151</v>
      </c>
      <c r="AS57" s="10">
        <f t="shared" si="80"/>
        <v>0.19173351662556504</v>
      </c>
      <c r="AT57" s="3">
        <f t="shared" si="81"/>
        <v>0.011485064671529552</v>
      </c>
      <c r="AU57" s="3">
        <f t="shared" si="82"/>
        <v>-0.8554242744930801</v>
      </c>
      <c r="AV57" s="9">
        <f t="shared" si="83"/>
        <v>7.009309933592198</v>
      </c>
      <c r="AW57" s="3">
        <f t="shared" si="84"/>
        <v>5.215572204586914</v>
      </c>
      <c r="AX57" s="3">
        <f t="shared" si="85"/>
        <v>142.66739657316174</v>
      </c>
      <c r="AZ57" s="38">
        <v>0.14772073371</v>
      </c>
      <c r="BA57" s="33">
        <v>0.5995199999999999</v>
      </c>
      <c r="BB57" s="20">
        <v>116.19060000000002</v>
      </c>
      <c r="BC57" s="20">
        <v>0.06605760266999999</v>
      </c>
      <c r="BD57" s="33">
        <v>0.7720500000000001</v>
      </c>
      <c r="BE57" s="33">
        <v>2.50314</v>
      </c>
      <c r="BF57" s="33">
        <v>0.022439999999999998</v>
      </c>
      <c r="BG57" s="33">
        <v>3.97779</v>
      </c>
      <c r="BH57" s="25">
        <v>-0.04282874205</v>
      </c>
      <c r="BI57" s="25">
        <v>0.13710390372</v>
      </c>
      <c r="BJ57" s="20">
        <v>0.5059170182999999</v>
      </c>
      <c r="BK57" s="20">
        <v>0.24684</v>
      </c>
      <c r="BL57" s="21">
        <v>-0.020909999999999998</v>
      </c>
      <c r="BM57" s="21">
        <v>-0.013499999999999998</v>
      </c>
      <c r="BN57" s="28">
        <v>0.501</v>
      </c>
      <c r="BO57" s="17">
        <v>9.654900000000001</v>
      </c>
      <c r="BP57" s="42">
        <v>38904</v>
      </c>
    </row>
    <row r="58" spans="1:68" ht="12.75">
      <c r="A58" s="8" t="s">
        <v>167</v>
      </c>
      <c r="B58" s="13">
        <v>94</v>
      </c>
      <c r="C58" s="8" t="s">
        <v>27</v>
      </c>
      <c r="D58" s="14" t="s">
        <v>110</v>
      </c>
      <c r="E58" s="13" t="s">
        <v>113</v>
      </c>
      <c r="F58" s="27">
        <f t="shared" si="43"/>
        <v>0.004093770751866434</v>
      </c>
      <c r="G58" s="20">
        <f t="shared" si="44"/>
        <v>0.007005486796596754</v>
      </c>
      <c r="H58" s="20">
        <f t="shared" si="45"/>
        <v>0.6129506332627621</v>
      </c>
      <c r="I58" s="20">
        <f t="shared" si="46"/>
        <v>0.008472040758441629</v>
      </c>
      <c r="J58" s="20">
        <f t="shared" si="47"/>
        <v>0.011904322277404036</v>
      </c>
      <c r="K58" s="20">
        <f t="shared" si="48"/>
        <v>0.02985806012267511</v>
      </c>
      <c r="L58" s="20">
        <f t="shared" si="49"/>
        <v>8.23653146022952E-05</v>
      </c>
      <c r="M58" s="20">
        <f t="shared" si="50"/>
        <v>0.06076659479620102</v>
      </c>
      <c r="N58" s="21">
        <f t="shared" si="51"/>
        <v>-0.00045592284173276773</v>
      </c>
      <c r="O58" s="21">
        <f t="shared" si="52"/>
        <v>0.0029871248558221916</v>
      </c>
      <c r="P58" s="20">
        <f t="shared" si="53"/>
        <v>0.00567042985275578</v>
      </c>
      <c r="Q58" s="20">
        <f t="shared" si="54"/>
        <v>0.0017727550019786306</v>
      </c>
      <c r="R58" s="21">
        <f t="shared" si="55"/>
        <v>-0.00040929225563909763</v>
      </c>
      <c r="S58" s="21">
        <f t="shared" si="56"/>
        <v>-0.00028447712504946573</v>
      </c>
      <c r="T58" s="38">
        <f t="shared" si="57"/>
        <v>0.15172487381618815</v>
      </c>
      <c r="U58" s="33">
        <f t="shared" si="58"/>
        <v>0.051012064345712906</v>
      </c>
      <c r="V58" s="20">
        <f t="shared" si="59"/>
        <v>15.293179472623805</v>
      </c>
      <c r="W58" s="20">
        <f t="shared" si="60"/>
        <v>0.15170091067455063</v>
      </c>
      <c r="X58" s="33">
        <f t="shared" si="61"/>
        <v>0.3044716081620949</v>
      </c>
      <c r="Y58" s="33">
        <f t="shared" si="62"/>
        <v>1.2284739815953551</v>
      </c>
      <c r="Z58" s="33">
        <f t="shared" si="63"/>
        <v>0.0014992412283354908</v>
      </c>
      <c r="AA58" s="33">
        <f t="shared" si="64"/>
        <v>2.64320151076766</v>
      </c>
      <c r="AB58" s="25">
        <f t="shared" si="65"/>
        <v>-0.014719647912709589</v>
      </c>
      <c r="AC58" s="25"/>
      <c r="AD58" s="20">
        <f t="shared" si="66"/>
        <v>0.20189883935681333</v>
      </c>
      <c r="AE58" s="20">
        <f t="shared" si="67"/>
        <v>0.020232309997473528</v>
      </c>
      <c r="AF58" s="21">
        <f t="shared" si="68"/>
        <v>-0.00854829272429193</v>
      </c>
      <c r="AG58" s="21"/>
      <c r="AH58" s="31">
        <f t="shared" si="69"/>
        <v>0.7514895791354533</v>
      </c>
      <c r="AI58" s="1">
        <f t="shared" si="70"/>
        <v>0.17283531625972437</v>
      </c>
      <c r="AJ58" s="1">
        <f t="shared" si="71"/>
        <v>5.785854544318203</v>
      </c>
      <c r="AK58" s="1">
        <f t="shared" si="72"/>
        <v>0.11519046388319738</v>
      </c>
      <c r="AL58" s="3">
        <f t="shared" si="73"/>
        <v>5.968619621010945</v>
      </c>
      <c r="AM58" s="3">
        <f t="shared" si="74"/>
        <v>755.8790604994443</v>
      </c>
      <c r="AN58" s="3">
        <f t="shared" si="75"/>
        <v>-1038.9636738130812</v>
      </c>
      <c r="AO58" s="3">
        <f t="shared" si="76"/>
        <v>75.74674288045985</v>
      </c>
      <c r="AP58" s="3">
        <f t="shared" si="77"/>
        <v>2.5213168615982524</v>
      </c>
      <c r="AQ58" s="3">
        <f t="shared" si="78"/>
        <v>1.0001579630704323</v>
      </c>
      <c r="AR58" s="9">
        <f t="shared" si="79"/>
        <v>-17.74914345001631</v>
      </c>
      <c r="AS58" s="10">
        <f t="shared" si="80"/>
        <v>0.24784538600214673</v>
      </c>
      <c r="AT58" s="3">
        <f t="shared" si="81"/>
        <v>0.12348728011117058</v>
      </c>
      <c r="AU58" s="3">
        <f t="shared" si="82"/>
        <v>-10.306014897514324</v>
      </c>
      <c r="AV58" s="9">
        <f t="shared" si="83"/>
        <v>15.048781290921067</v>
      </c>
      <c r="AW58" s="3">
        <f t="shared" si="84"/>
        <v>4.034773518000204</v>
      </c>
      <c r="AX58" s="3">
        <f t="shared" si="85"/>
        <v>66.45056371463782</v>
      </c>
      <c r="AZ58" s="38">
        <v>0.19384016208</v>
      </c>
      <c r="BA58" s="33">
        <v>0.33171</v>
      </c>
      <c r="BB58" s="20">
        <v>29.023229999999998</v>
      </c>
      <c r="BC58" s="20">
        <v>0.40115137199999995</v>
      </c>
      <c r="BD58" s="33">
        <v>0.56367</v>
      </c>
      <c r="BE58" s="33">
        <v>1.41378</v>
      </c>
      <c r="BF58" s="33">
        <v>0.0039</v>
      </c>
      <c r="BG58" s="33">
        <v>2.8773</v>
      </c>
      <c r="BH58" s="25">
        <v>-0.021587959584</v>
      </c>
      <c r="BI58" s="25">
        <v>0.14144044728</v>
      </c>
      <c r="BJ58" s="20">
        <v>0.26849501556</v>
      </c>
      <c r="BK58" s="20">
        <v>0.08394</v>
      </c>
      <c r="BL58" s="21">
        <v>-0.019379999999999998</v>
      </c>
      <c r="BM58" s="21">
        <v>-0.01347</v>
      </c>
      <c r="BN58" s="28">
        <v>0.5054</v>
      </c>
      <c r="BO58" s="17">
        <v>10.673699999999998</v>
      </c>
      <c r="BP58" s="42">
        <v>38904</v>
      </c>
    </row>
    <row r="59" spans="1:68" ht="12.75">
      <c r="A59" s="8" t="s">
        <v>168</v>
      </c>
      <c r="B59" s="13">
        <v>95</v>
      </c>
      <c r="C59" s="8" t="s">
        <v>27</v>
      </c>
      <c r="D59" s="14" t="s">
        <v>110</v>
      </c>
      <c r="E59" s="13" t="s">
        <v>114</v>
      </c>
      <c r="F59" s="27">
        <f t="shared" si="43"/>
        <v>0.0021508506237281713</v>
      </c>
      <c r="G59" s="20">
        <f t="shared" si="44"/>
        <v>0.014298083117088604</v>
      </c>
      <c r="H59" s="20">
        <f t="shared" si="45"/>
        <v>2.819519334968354</v>
      </c>
      <c r="I59" s="21">
        <f t="shared" si="46"/>
        <v>9.260225988327054E-05</v>
      </c>
      <c r="J59" s="20">
        <f t="shared" si="47"/>
        <v>0.04059331291139239</v>
      </c>
      <c r="K59" s="20">
        <f t="shared" si="48"/>
        <v>0.13801702656645565</v>
      </c>
      <c r="L59" s="20">
        <f t="shared" si="49"/>
        <v>0.0037011968829113915</v>
      </c>
      <c r="M59" s="20">
        <f t="shared" si="50"/>
        <v>0.2091834835917721</v>
      </c>
      <c r="N59" s="21">
        <f t="shared" si="51"/>
        <v>0.0003479881642520695</v>
      </c>
      <c r="O59" s="21">
        <f t="shared" si="52"/>
        <v>0.0025961147179108146</v>
      </c>
      <c r="P59" s="20">
        <f t="shared" si="53"/>
        <v>0.005121784665908685</v>
      </c>
      <c r="Q59" s="20">
        <f t="shared" si="54"/>
        <v>0.007262367721518985</v>
      </c>
      <c r="R59" s="21">
        <f t="shared" si="55"/>
        <v>-0.0004740712262658227</v>
      </c>
      <c r="S59" s="21">
        <f t="shared" si="56"/>
        <v>-0.00025394553797468346</v>
      </c>
      <c r="T59" s="38">
        <f t="shared" si="57"/>
        <v>0.07971563608779082</v>
      </c>
      <c r="U59" s="33">
        <f t="shared" si="58"/>
        <v>0.10411478276478994</v>
      </c>
      <c r="V59" s="20">
        <f t="shared" si="59"/>
        <v>70.34728879661563</v>
      </c>
      <c r="W59" s="21">
        <f t="shared" si="60"/>
        <v>0.001658142064627832</v>
      </c>
      <c r="X59" s="33">
        <f t="shared" si="61"/>
        <v>1.0382372868230176</v>
      </c>
      <c r="Y59" s="33">
        <f t="shared" si="62"/>
        <v>5.678544602610806</v>
      </c>
      <c r="Z59" s="33">
        <f t="shared" si="63"/>
        <v>0.06737043363266576</v>
      </c>
      <c r="AA59" s="33">
        <f t="shared" si="64"/>
        <v>9.098981137774414</v>
      </c>
      <c r="AB59" s="25">
        <f t="shared" si="65"/>
        <v>0.011234934481705466</v>
      </c>
      <c r="AC59" s="25"/>
      <c r="AD59" s="20">
        <f t="shared" si="66"/>
        <v>0.1823640193661742</v>
      </c>
      <c r="AE59" s="20">
        <f t="shared" si="67"/>
        <v>0.08288481763888364</v>
      </c>
      <c r="AF59" s="21">
        <f t="shared" si="68"/>
        <v>-0.009901236972970398</v>
      </c>
      <c r="AG59" s="21"/>
      <c r="AH59" s="31">
        <f t="shared" si="69"/>
        <v>0.4371237065559923</v>
      </c>
      <c r="AI59" s="1">
        <f t="shared" si="70"/>
        <v>0.12934373582016656</v>
      </c>
      <c r="AJ59" s="1">
        <f t="shared" si="71"/>
        <v>7.731336919094041</v>
      </c>
      <c r="AK59" s="1">
        <f t="shared" si="72"/>
        <v>0.11410478504156649</v>
      </c>
      <c r="AL59" s="3">
        <f t="shared" si="73"/>
        <v>9.9720448840444</v>
      </c>
      <c r="AM59" s="3">
        <f t="shared" si="74"/>
        <v>848.735519973126</v>
      </c>
      <c r="AN59" s="3">
        <f t="shared" si="75"/>
        <v>6261.477439958946</v>
      </c>
      <c r="AO59" s="3">
        <f t="shared" si="76"/>
        <v>385.75201973018153</v>
      </c>
      <c r="AP59" s="3">
        <f t="shared" si="77"/>
        <v>1.2561381653561934</v>
      </c>
      <c r="AQ59" s="3">
        <f t="shared" si="78"/>
        <v>48.07527520609816</v>
      </c>
      <c r="AR59" s="9">
        <f t="shared" si="79"/>
        <v>-8.051078497101754</v>
      </c>
      <c r="AS59" s="10">
        <f t="shared" si="80"/>
        <v>0.18283510291451627</v>
      </c>
      <c r="AT59" s="3">
        <f t="shared" si="81"/>
        <v>0.0002920012398714758</v>
      </c>
      <c r="AU59" s="3">
        <f t="shared" si="82"/>
        <v>0.14758804934090952</v>
      </c>
      <c r="AV59" s="9">
        <f t="shared" si="83"/>
        <v>12.526266165493146</v>
      </c>
      <c r="AW59" s="3">
        <f t="shared" si="84"/>
        <v>5.46940923301553</v>
      </c>
      <c r="AX59" s="3">
        <f t="shared" si="85"/>
        <v>79.83224903481293</v>
      </c>
      <c r="AZ59" s="38">
        <v>0.10875135758999999</v>
      </c>
      <c r="BA59" s="33">
        <v>0.72294</v>
      </c>
      <c r="BB59" s="20">
        <v>142.56060000000002</v>
      </c>
      <c r="BC59" s="21">
        <v>0.004682157546</v>
      </c>
      <c r="BD59" s="33">
        <v>2.05248</v>
      </c>
      <c r="BE59" s="33">
        <v>6.97842</v>
      </c>
      <c r="BF59" s="33">
        <v>0.18714</v>
      </c>
      <c r="BG59" s="33">
        <v>10.576740000000001</v>
      </c>
      <c r="BH59" s="25">
        <v>0.017594985384</v>
      </c>
      <c r="BI59" s="25">
        <v>0.13126481073000001</v>
      </c>
      <c r="BJ59" s="20">
        <v>0.25896779142</v>
      </c>
      <c r="BK59" s="20">
        <v>0.36719999999999997</v>
      </c>
      <c r="BL59" s="21">
        <v>-0.02397</v>
      </c>
      <c r="BM59" s="21">
        <v>-0.01284</v>
      </c>
      <c r="BN59" s="28">
        <v>0.5056</v>
      </c>
      <c r="BO59" s="17">
        <v>9.999599999999997</v>
      </c>
      <c r="BP59" s="42">
        <v>38904</v>
      </c>
    </row>
    <row r="60" spans="1:68" ht="12.75">
      <c r="A60" s="8" t="s">
        <v>169</v>
      </c>
      <c r="B60" s="13">
        <v>96</v>
      </c>
      <c r="C60" s="8" t="s">
        <v>27</v>
      </c>
      <c r="D60" s="14" t="s">
        <v>110</v>
      </c>
      <c r="E60" s="13" t="s">
        <v>115</v>
      </c>
      <c r="F60" s="27">
        <f t="shared" si="43"/>
        <v>0.0020067579195152626</v>
      </c>
      <c r="G60" s="20">
        <f t="shared" si="44"/>
        <v>0.010706681384248209</v>
      </c>
      <c r="H60" s="20">
        <f t="shared" si="45"/>
        <v>3.089096721957041</v>
      </c>
      <c r="I60" s="21">
        <f t="shared" si="46"/>
        <v>-4.463857770058507E-05</v>
      </c>
      <c r="J60" s="20">
        <f t="shared" si="47"/>
        <v>0.04464686137231502</v>
      </c>
      <c r="K60" s="20">
        <f t="shared" si="48"/>
        <v>0.1665202016109785</v>
      </c>
      <c r="L60" s="20">
        <f t="shared" si="49"/>
        <v>0.005935633890214795</v>
      </c>
      <c r="M60" s="20">
        <f t="shared" si="50"/>
        <v>0.23181280052505962</v>
      </c>
      <c r="N60" s="21">
        <f t="shared" si="51"/>
        <v>-0.00032046077958539256</v>
      </c>
      <c r="O60" s="21">
        <f t="shared" si="52"/>
        <v>0.002744656008441026</v>
      </c>
      <c r="P60" s="20">
        <f t="shared" si="53"/>
        <v>0.005129376198983949</v>
      </c>
      <c r="Q60" s="20">
        <f t="shared" si="54"/>
        <v>0.008080100775656322</v>
      </c>
      <c r="R60" s="21">
        <f t="shared" si="55"/>
        <v>-0.0005090369570405728</v>
      </c>
      <c r="S60" s="21">
        <f t="shared" si="56"/>
        <v>-0.00028238089498806683</v>
      </c>
      <c r="T60" s="38">
        <f t="shared" si="57"/>
        <v>0.07437521800146554</v>
      </c>
      <c r="U60" s="33">
        <f t="shared" si="58"/>
        <v>0.07796316452521815</v>
      </c>
      <c r="V60" s="20">
        <f t="shared" si="59"/>
        <v>77.07327150591419</v>
      </c>
      <c r="W60" s="21">
        <f t="shared" si="60"/>
        <v>-0.0007993012641786501</v>
      </c>
      <c r="X60" s="33">
        <f t="shared" si="61"/>
        <v>1.1419131106036584</v>
      </c>
      <c r="Y60" s="33">
        <f t="shared" si="62"/>
        <v>6.851273466816642</v>
      </c>
      <c r="Z60" s="33">
        <f t="shared" si="63"/>
        <v>0.10804240944728229</v>
      </c>
      <c r="AA60" s="33">
        <f t="shared" si="64"/>
        <v>10.083302291630567</v>
      </c>
      <c r="AB60" s="25">
        <f t="shared" si="65"/>
        <v>-0.010346202062177554</v>
      </c>
      <c r="AC60" s="25"/>
      <c r="AD60" s="20">
        <f t="shared" si="66"/>
        <v>0.1826343201646383</v>
      </c>
      <c r="AE60" s="20">
        <f t="shared" si="67"/>
        <v>0.09221753909673956</v>
      </c>
      <c r="AF60" s="21">
        <f t="shared" si="68"/>
        <v>-0.010631515393495671</v>
      </c>
      <c r="AG60" s="21"/>
      <c r="AH60" s="31">
        <f t="shared" si="69"/>
        <v>0.4072357152501181</v>
      </c>
      <c r="AI60" s="1">
        <f t="shared" si="70"/>
        <v>0.1308274852567641</v>
      </c>
      <c r="AJ60" s="1">
        <f t="shared" si="71"/>
        <v>7.643653763101722</v>
      </c>
      <c r="AK60" s="1">
        <f t="shared" si="72"/>
        <v>0.11324792985245315</v>
      </c>
      <c r="AL60" s="3">
        <f t="shared" si="73"/>
        <v>14.646828634493056</v>
      </c>
      <c r="AM60" s="3">
        <f t="shared" si="74"/>
        <v>835.7767108170336</v>
      </c>
      <c r="AN60" s="3">
        <f t="shared" si="75"/>
        <v>-7449.426469996148</v>
      </c>
      <c r="AO60" s="3">
        <f t="shared" si="76"/>
        <v>422.008697141016</v>
      </c>
      <c r="AP60" s="3">
        <f t="shared" si="77"/>
        <v>0.8454266432270757</v>
      </c>
      <c r="AQ60" s="3">
        <f t="shared" si="78"/>
        <v>-93.05029446924796</v>
      </c>
      <c r="AR60" s="9">
        <f t="shared" si="79"/>
        <v>-6.995730641275098</v>
      </c>
      <c r="AS60" s="10">
        <f t="shared" si="80"/>
        <v>0.166671658361673</v>
      </c>
      <c r="AT60" s="3">
        <f t="shared" si="81"/>
        <v>-0.00011666462710180438</v>
      </c>
      <c r="AU60" s="3">
        <f t="shared" si="82"/>
        <v>0.07725552423730858</v>
      </c>
      <c r="AV60" s="9">
        <f t="shared" si="83"/>
        <v>12.382819166381678</v>
      </c>
      <c r="AW60" s="3">
        <f t="shared" si="84"/>
        <v>5.999820304361687</v>
      </c>
      <c r="AX60" s="3">
        <f t="shared" si="85"/>
        <v>80.75705431562116</v>
      </c>
      <c r="AZ60" s="38">
        <v>0.09615181173000001</v>
      </c>
      <c r="BA60" s="33">
        <v>0.513</v>
      </c>
      <c r="BB60" s="20">
        <v>148.01100000000002</v>
      </c>
      <c r="BC60" s="21">
        <v>-0.0021388130960999997</v>
      </c>
      <c r="BD60" s="33">
        <v>2.13921</v>
      </c>
      <c r="BE60" s="33">
        <v>7.97865</v>
      </c>
      <c r="BF60" s="33">
        <v>0.2844</v>
      </c>
      <c r="BG60" s="33">
        <v>11.10708</v>
      </c>
      <c r="BH60" s="25">
        <v>-0.015354559832999999</v>
      </c>
      <c r="BI60" s="25">
        <v>0.13150746546</v>
      </c>
      <c r="BJ60" s="20">
        <v>0.24576896385</v>
      </c>
      <c r="BK60" s="20">
        <v>0.38715</v>
      </c>
      <c r="BL60" s="21">
        <v>-0.024390000000000002</v>
      </c>
      <c r="BM60" s="21">
        <v>-0.01353</v>
      </c>
      <c r="BN60" s="28">
        <v>0.5028</v>
      </c>
      <c r="BO60" s="17">
        <v>10.493799999999998</v>
      </c>
      <c r="BP60" s="42">
        <v>38904</v>
      </c>
    </row>
    <row r="61" spans="1:68" ht="12.75">
      <c r="A61" s="8" t="s">
        <v>170</v>
      </c>
      <c r="B61" s="13">
        <v>100</v>
      </c>
      <c r="C61" s="8" t="s">
        <v>27</v>
      </c>
      <c r="D61" s="14" t="s">
        <v>116</v>
      </c>
      <c r="E61" s="13" t="s">
        <v>45</v>
      </c>
      <c r="F61" s="27">
        <f t="shared" si="43"/>
        <v>0.0018532615250671763</v>
      </c>
      <c r="G61" s="20">
        <f t="shared" si="44"/>
        <v>0.012715406845531659</v>
      </c>
      <c r="H61" s="20">
        <f t="shared" si="45"/>
        <v>0.008828688790688497</v>
      </c>
      <c r="I61" s="21">
        <f t="shared" si="46"/>
        <v>-0.0005340341765733697</v>
      </c>
      <c r="J61" s="20">
        <f t="shared" si="47"/>
        <v>0.019529287208522386</v>
      </c>
      <c r="K61" s="20">
        <f t="shared" si="48"/>
        <v>0.0007545832590254486</v>
      </c>
      <c r="L61" s="20">
        <f t="shared" si="49"/>
        <v>0.0027648654803708816</v>
      </c>
      <c r="M61" s="20">
        <f t="shared" si="50"/>
        <v>0.005318939064904319</v>
      </c>
      <c r="N61" s="21">
        <f t="shared" si="51"/>
        <v>-0.0005139979019433722</v>
      </c>
      <c r="O61" s="21">
        <f t="shared" si="52"/>
        <v>0.0033606431679128776</v>
      </c>
      <c r="P61" s="20">
        <f t="shared" si="53"/>
        <v>0.0025722607642673693</v>
      </c>
      <c r="Q61" s="20">
        <f t="shared" si="54"/>
        <v>0.00029743641743933705</v>
      </c>
      <c r="R61" s="21">
        <f t="shared" si="55"/>
        <v>-0.00048753708423752214</v>
      </c>
      <c r="S61" s="21">
        <f t="shared" si="56"/>
        <v>-0.00028903060564213845</v>
      </c>
      <c r="T61" s="38">
        <f t="shared" si="57"/>
        <v>0.06868627680507401</v>
      </c>
      <c r="U61" s="33">
        <f t="shared" si="58"/>
        <v>0.09259016125778531</v>
      </c>
      <c r="V61" s="20">
        <f t="shared" si="59"/>
        <v>0.22027666643434374</v>
      </c>
      <c r="W61" s="21">
        <f t="shared" si="60"/>
        <v>-0.009562450562668892</v>
      </c>
      <c r="X61" s="33">
        <f t="shared" si="61"/>
        <v>0.49949197813005647</v>
      </c>
      <c r="Y61" s="33">
        <f t="shared" si="62"/>
        <v>0.031046420860952426</v>
      </c>
      <c r="Z61" s="33">
        <f t="shared" si="63"/>
        <v>0.050327013731313146</v>
      </c>
      <c r="AA61" s="33">
        <f t="shared" si="64"/>
        <v>0.23136112561823452</v>
      </c>
      <c r="AB61" s="25">
        <f t="shared" si="65"/>
        <v>-0.016594624028318558</v>
      </c>
      <c r="AC61" s="25"/>
      <c r="AD61" s="20">
        <f t="shared" si="66"/>
        <v>0.0915867890643702</v>
      </c>
      <c r="AE61" s="20">
        <f t="shared" si="67"/>
        <v>0.003394617866233018</v>
      </c>
      <c r="AF61" s="21">
        <f t="shared" si="68"/>
        <v>-0.010182478785244822</v>
      </c>
      <c r="AG61" s="21"/>
      <c r="AH61" s="31">
        <f t="shared" si="69"/>
        <v>0.7499583455950076</v>
      </c>
      <c r="AI61" s="1">
        <f t="shared" si="70"/>
        <v>1.050320623438319</v>
      </c>
      <c r="AJ61" s="1">
        <f t="shared" si="71"/>
        <v>0.9520902262457822</v>
      </c>
      <c r="AK61" s="1">
        <f t="shared" si="72"/>
        <v>2.158927852703572</v>
      </c>
      <c r="AL61" s="3">
        <f t="shared" si="73"/>
        <v>5.394655018899834</v>
      </c>
      <c r="AM61" s="3">
        <f t="shared" si="74"/>
        <v>64.88997439902805</v>
      </c>
      <c r="AN61" s="3">
        <f t="shared" si="75"/>
        <v>-13.273977527809237</v>
      </c>
      <c r="AO61" s="3">
        <f t="shared" si="76"/>
        <v>2.405113976422146</v>
      </c>
      <c r="AP61" s="3">
        <f t="shared" si="77"/>
        <v>27.275577077113518</v>
      </c>
      <c r="AQ61" s="3">
        <f t="shared" si="78"/>
        <v>-7.182915755216578</v>
      </c>
      <c r="AR61" s="9">
        <f t="shared" si="79"/>
        <v>-6.745535959731691</v>
      </c>
      <c r="AS61" s="10">
        <f t="shared" si="80"/>
        <v>16.088552698783886</v>
      </c>
      <c r="AT61" s="3">
        <f t="shared" si="81"/>
        <v>-0.30800492609103736</v>
      </c>
      <c r="AU61" s="3">
        <f t="shared" si="82"/>
        <v>0.5762378554856481</v>
      </c>
      <c r="AV61" s="9">
        <f t="shared" si="83"/>
        <v>147.1423287724397</v>
      </c>
      <c r="AW61" s="3">
        <f t="shared" si="84"/>
        <v>0.0621559949314514</v>
      </c>
      <c r="AX61" s="3">
        <f t="shared" si="85"/>
        <v>6.796140908891906</v>
      </c>
      <c r="AZ61" s="38">
        <v>0.08598479388</v>
      </c>
      <c r="BA61" s="33">
        <v>0.58995</v>
      </c>
      <c r="BB61" s="20">
        <v>0.40962</v>
      </c>
      <c r="BC61" s="21">
        <v>-0.024777300978</v>
      </c>
      <c r="BD61" s="33">
        <v>0.9060900000000001</v>
      </c>
      <c r="BE61" s="33">
        <v>0.03501</v>
      </c>
      <c r="BF61" s="33">
        <v>0.12828</v>
      </c>
      <c r="BG61" s="33">
        <v>0.24678</v>
      </c>
      <c r="BH61" s="25">
        <v>-0.023847688551</v>
      </c>
      <c r="BI61" s="25">
        <v>0.15592198197</v>
      </c>
      <c r="BJ61" s="20">
        <v>0.11934382094999998</v>
      </c>
      <c r="BK61" s="20">
        <v>0.0138</v>
      </c>
      <c r="BL61" s="21">
        <v>-0.02262</v>
      </c>
      <c r="BM61" s="21">
        <v>-0.01341</v>
      </c>
      <c r="BN61" s="28">
        <v>0.5069</v>
      </c>
      <c r="BO61" s="17">
        <v>10.925399999999998</v>
      </c>
      <c r="BP61" s="42">
        <v>38904</v>
      </c>
    </row>
    <row r="62" spans="1:68" ht="12.75">
      <c r="A62" s="8" t="s">
        <v>171</v>
      </c>
      <c r="B62" s="13">
        <v>101</v>
      </c>
      <c r="C62" s="8" t="s">
        <v>27</v>
      </c>
      <c r="D62" s="14" t="s">
        <v>116</v>
      </c>
      <c r="E62" s="13" t="s">
        <v>56</v>
      </c>
      <c r="F62" s="27">
        <f t="shared" si="43"/>
        <v>0.0024068623811543065</v>
      </c>
      <c r="G62" s="20">
        <f t="shared" si="44"/>
        <v>0.023687460609561756</v>
      </c>
      <c r="H62" s="20">
        <f t="shared" si="45"/>
        <v>0.009296570151394422</v>
      </c>
      <c r="I62" s="21">
        <f t="shared" si="46"/>
        <v>0.00016888612951289762</v>
      </c>
      <c r="J62" s="20">
        <f t="shared" si="47"/>
        <v>0.025321499390438252</v>
      </c>
      <c r="K62" s="20">
        <f t="shared" si="48"/>
        <v>0.0013130886693227093</v>
      </c>
      <c r="L62" s="20">
        <f t="shared" si="49"/>
        <v>0.0028629238087649403</v>
      </c>
      <c r="M62" s="20">
        <f t="shared" si="50"/>
        <v>0.005408558533864542</v>
      </c>
      <c r="N62" s="21">
        <f t="shared" si="51"/>
        <v>-0.0010286109525803665</v>
      </c>
      <c r="O62" s="21">
        <f t="shared" si="52"/>
        <v>0.0031874551384093743</v>
      </c>
      <c r="P62" s="20">
        <f t="shared" si="53"/>
        <v>0.003060016679042032</v>
      </c>
      <c r="Q62" s="20">
        <f t="shared" si="54"/>
        <v>0.00018183105179282868</v>
      </c>
      <c r="R62" s="21">
        <f t="shared" si="55"/>
        <v>-0.0004515267729083666</v>
      </c>
      <c r="S62" s="21">
        <f t="shared" si="56"/>
        <v>-0.00026115332270916335</v>
      </c>
      <c r="T62" s="38">
        <f t="shared" si="57"/>
        <v>0.08920404028659248</v>
      </c>
      <c r="U62" s="33">
        <f t="shared" si="58"/>
        <v>0.1724856958389409</v>
      </c>
      <c r="V62" s="20">
        <f t="shared" si="59"/>
        <v>0.23195035307870315</v>
      </c>
      <c r="W62" s="21">
        <f t="shared" si="60"/>
        <v>0.003024085976201007</v>
      </c>
      <c r="X62" s="33">
        <f t="shared" si="61"/>
        <v>0.6476368381857587</v>
      </c>
      <c r="Y62" s="33">
        <f t="shared" si="62"/>
        <v>0.05402545440537787</v>
      </c>
      <c r="Z62" s="33">
        <f t="shared" si="63"/>
        <v>0.05211190448805818</v>
      </c>
      <c r="AA62" s="33">
        <f t="shared" si="64"/>
        <v>0.23525935813470694</v>
      </c>
      <c r="AB62" s="25">
        <f t="shared" si="65"/>
        <v>-0.033209108373680386</v>
      </c>
      <c r="AC62" s="25"/>
      <c r="AD62" s="20">
        <f t="shared" si="66"/>
        <v>0.10895361232814199</v>
      </c>
      <c r="AE62" s="20">
        <f t="shared" si="67"/>
        <v>0.002075223143036164</v>
      </c>
      <c r="AF62" s="21">
        <f t="shared" si="68"/>
        <v>-0.009430383728244915</v>
      </c>
      <c r="AG62" s="21"/>
      <c r="AH62" s="31">
        <f t="shared" si="69"/>
        <v>0.8187341234536716</v>
      </c>
      <c r="AI62" s="1">
        <f t="shared" si="70"/>
        <v>1.0142660056864885</v>
      </c>
      <c r="AJ62" s="1">
        <f t="shared" si="71"/>
        <v>0.9859346506670774</v>
      </c>
      <c r="AK62" s="1">
        <f t="shared" si="72"/>
        <v>2.7528632370701653</v>
      </c>
      <c r="AL62" s="3">
        <f t="shared" si="73"/>
        <v>3.754727805316052</v>
      </c>
      <c r="AM62" s="3">
        <f t="shared" si="74"/>
        <v>111.77128293748075</v>
      </c>
      <c r="AN62" s="3">
        <f t="shared" si="75"/>
        <v>-6.984540219168713</v>
      </c>
      <c r="AO62" s="3">
        <f t="shared" si="76"/>
        <v>2.1288908933108583</v>
      </c>
      <c r="AP62" s="3">
        <f t="shared" si="77"/>
        <v>83.1166982778464</v>
      </c>
      <c r="AQ62" s="3">
        <f t="shared" si="78"/>
        <v>29.49785190917575</v>
      </c>
      <c r="AR62" s="9">
        <f t="shared" si="79"/>
        <v>-9.459216385799628</v>
      </c>
      <c r="AS62" s="10">
        <f t="shared" si="80"/>
        <v>11.987624080424037</v>
      </c>
      <c r="AT62" s="3">
        <f t="shared" si="81"/>
        <v>0.0559752066777615</v>
      </c>
      <c r="AU62" s="3">
        <f t="shared" si="82"/>
        <v>-0.09106194427664074</v>
      </c>
      <c r="AV62" s="9">
        <f t="shared" si="83"/>
        <v>312.0805781098947</v>
      </c>
      <c r="AW62" s="3">
        <f t="shared" si="84"/>
        <v>0.08341936594700315</v>
      </c>
      <c r="AX62" s="3">
        <f t="shared" si="85"/>
        <v>3.2043006522753372</v>
      </c>
      <c r="AZ62" s="38">
        <v>0.11833704680999999</v>
      </c>
      <c r="BA62" s="33">
        <v>1.16463</v>
      </c>
      <c r="BB62" s="20">
        <v>0.45708</v>
      </c>
      <c r="BC62" s="21">
        <v>0.008303543223</v>
      </c>
      <c r="BD62" s="33">
        <v>1.2449700000000001</v>
      </c>
      <c r="BE62" s="33">
        <v>0.06456</v>
      </c>
      <c r="BF62" s="33">
        <v>0.14076</v>
      </c>
      <c r="BG62" s="33">
        <v>0.26592</v>
      </c>
      <c r="BH62" s="25">
        <v>-0.05057322071999999</v>
      </c>
      <c r="BI62" s="25">
        <v>0.15671607602999998</v>
      </c>
      <c r="BJ62" s="20">
        <v>0.15045037049999999</v>
      </c>
      <c r="BK62" s="20">
        <v>0.00894</v>
      </c>
      <c r="BL62" s="21">
        <v>-0.0222</v>
      </c>
      <c r="BM62" s="21">
        <v>-0.01284</v>
      </c>
      <c r="BN62" s="28">
        <v>0.502</v>
      </c>
      <c r="BO62" s="17">
        <v>10.2102</v>
      </c>
      <c r="BP62" s="42">
        <v>38904</v>
      </c>
    </row>
    <row r="63" spans="1:68" ht="12.75">
      <c r="A63" s="8" t="s">
        <v>172</v>
      </c>
      <c r="B63" s="13">
        <v>102</v>
      </c>
      <c r="C63" s="8" t="s">
        <v>27</v>
      </c>
      <c r="D63" s="14" t="s">
        <v>116</v>
      </c>
      <c r="E63" s="13" t="s">
        <v>105</v>
      </c>
      <c r="F63" s="27">
        <f t="shared" si="43"/>
        <v>0.001779687588770093</v>
      </c>
      <c r="G63" s="20">
        <f t="shared" si="44"/>
        <v>0.018401018901883053</v>
      </c>
      <c r="H63" s="20">
        <f t="shared" si="45"/>
        <v>0.01479032218037661</v>
      </c>
      <c r="I63" s="21">
        <f t="shared" si="46"/>
        <v>-0.0003173017137546482</v>
      </c>
      <c r="J63" s="20">
        <f t="shared" si="47"/>
        <v>0.024906122604558965</v>
      </c>
      <c r="K63" s="20">
        <f t="shared" si="48"/>
        <v>0.0007960049316154607</v>
      </c>
      <c r="L63" s="20">
        <f t="shared" si="49"/>
        <v>0.0007558605906838454</v>
      </c>
      <c r="M63" s="20">
        <f t="shared" si="50"/>
        <v>0.005264643567888999</v>
      </c>
      <c r="N63" s="21">
        <f t="shared" si="51"/>
        <v>6.259869350627751E-05</v>
      </c>
      <c r="O63" s="21">
        <f t="shared" si="52"/>
        <v>0.0029614903489690106</v>
      </c>
      <c r="P63" s="21">
        <f t="shared" si="53"/>
        <v>0.0008183288927900693</v>
      </c>
      <c r="Q63" s="20">
        <f t="shared" si="54"/>
        <v>0.0001909723647175421</v>
      </c>
      <c r="R63" s="21">
        <f t="shared" si="55"/>
        <v>-0.00043183841030723484</v>
      </c>
      <c r="S63" s="21">
        <f t="shared" si="56"/>
        <v>-0.00025290934786917737</v>
      </c>
      <c r="T63" s="38">
        <f t="shared" si="57"/>
        <v>0.06595945186116482</v>
      </c>
      <c r="U63" s="33">
        <f t="shared" si="58"/>
        <v>0.13399125392764183</v>
      </c>
      <c r="V63" s="20">
        <f t="shared" si="59"/>
        <v>0.36902001448045435</v>
      </c>
      <c r="W63" s="21">
        <f t="shared" si="60"/>
        <v>-0.005681625042610135</v>
      </c>
      <c r="X63" s="33">
        <f t="shared" si="61"/>
        <v>0.6370129290674778</v>
      </c>
      <c r="Y63" s="33">
        <f t="shared" si="62"/>
        <v>0.032750665773110914</v>
      </c>
      <c r="Z63" s="33">
        <f t="shared" si="63"/>
        <v>0.013758429332772314</v>
      </c>
      <c r="AA63" s="33">
        <f t="shared" si="64"/>
        <v>0.2289994013810925</v>
      </c>
      <c r="AB63" s="25">
        <f t="shared" si="65"/>
        <v>0.0020210233922609818</v>
      </c>
      <c r="AC63" s="25"/>
      <c r="AD63" s="21">
        <f t="shared" si="66"/>
        <v>0.02913705979206599</v>
      </c>
      <c r="AE63" s="20">
        <f t="shared" si="67"/>
        <v>0.0021795522108826993</v>
      </c>
      <c r="AF63" s="21">
        <f t="shared" si="68"/>
        <v>-0.009019181501821946</v>
      </c>
      <c r="AG63" s="21"/>
      <c r="AH63" s="31">
        <f t="shared" si="69"/>
        <v>2.2637648524552074</v>
      </c>
      <c r="AI63" s="1">
        <f t="shared" si="70"/>
        <v>0.6205609245978223</v>
      </c>
      <c r="AJ63" s="1">
        <f t="shared" si="71"/>
        <v>1.6114453236772641</v>
      </c>
      <c r="AK63" s="1">
        <f t="shared" si="72"/>
        <v>2.7817231190372587</v>
      </c>
      <c r="AL63" s="3">
        <f t="shared" si="73"/>
        <v>4.754138127638379</v>
      </c>
      <c r="AM63" s="3">
        <f t="shared" si="74"/>
        <v>169.3100136064208</v>
      </c>
      <c r="AN63" s="3">
        <f t="shared" si="75"/>
        <v>182.59066960507576</v>
      </c>
      <c r="AO63" s="3">
        <f t="shared" si="76"/>
        <v>12.664970903513689</v>
      </c>
      <c r="AP63" s="3">
        <f t="shared" si="77"/>
        <v>61.4765057054433</v>
      </c>
      <c r="AQ63" s="3">
        <f t="shared" si="78"/>
        <v>-11.609258155280006</v>
      </c>
      <c r="AR63" s="9">
        <f t="shared" si="79"/>
        <v>-7.313241434141279</v>
      </c>
      <c r="AS63" s="10">
        <f t="shared" si="80"/>
        <v>19.450381054252667</v>
      </c>
      <c r="AT63" s="3">
        <f t="shared" si="81"/>
        <v>-0.17348120743471682</v>
      </c>
      <c r="AU63" s="3">
        <f t="shared" si="82"/>
        <v>-2.8112613957693604</v>
      </c>
      <c r="AV63" s="9">
        <f t="shared" si="83"/>
        <v>292.26779972822635</v>
      </c>
      <c r="AW63" s="3">
        <f t="shared" si="84"/>
        <v>0.0514128744938577</v>
      </c>
      <c r="AX63" s="3">
        <f t="shared" si="85"/>
        <v>3.4215195821430857</v>
      </c>
      <c r="AZ63" s="38">
        <v>0.09309765336</v>
      </c>
      <c r="BA63" s="33">
        <v>0.96258</v>
      </c>
      <c r="BB63" s="20">
        <v>0.7737</v>
      </c>
      <c r="BC63" s="21">
        <v>-0.0165984441</v>
      </c>
      <c r="BD63" s="33">
        <v>1.30287</v>
      </c>
      <c r="BE63" s="33">
        <v>0.041639999999999996</v>
      </c>
      <c r="BF63" s="33">
        <v>0.039540000000000006</v>
      </c>
      <c r="BG63" s="33">
        <v>0.27540000000000003</v>
      </c>
      <c r="BH63" s="25">
        <v>0.0032746148850000003</v>
      </c>
      <c r="BI63" s="25">
        <v>0.15491921373</v>
      </c>
      <c r="BJ63" s="21">
        <v>0.04280779395</v>
      </c>
      <c r="BK63" s="20">
        <v>0.00999</v>
      </c>
      <c r="BL63" s="21">
        <v>-0.02259</v>
      </c>
      <c r="BM63" s="21">
        <v>-0.013229999999999999</v>
      </c>
      <c r="BN63" s="28">
        <v>0.5045</v>
      </c>
      <c r="BO63" s="17">
        <v>9.644199999999998</v>
      </c>
      <c r="BP63" s="42">
        <v>38904</v>
      </c>
    </row>
    <row r="64" spans="1:68" ht="12.75">
      <c r="A64" s="8" t="s">
        <v>173</v>
      </c>
      <c r="B64" s="13">
        <v>103</v>
      </c>
      <c r="C64" s="8" t="s">
        <v>27</v>
      </c>
      <c r="D64" s="14" t="s">
        <v>116</v>
      </c>
      <c r="E64" s="13" t="s">
        <v>113</v>
      </c>
      <c r="F64" s="27">
        <f t="shared" si="43"/>
        <v>0.003476123594896393</v>
      </c>
      <c r="G64" s="20">
        <f t="shared" si="44"/>
        <v>0.011246123181008906</v>
      </c>
      <c r="H64" s="20">
        <f t="shared" si="45"/>
        <v>0.019762638658753714</v>
      </c>
      <c r="I64" s="20">
        <f t="shared" si="46"/>
        <v>0.0020790213161546887</v>
      </c>
      <c r="J64" s="20">
        <f t="shared" si="47"/>
        <v>0.026113711839762615</v>
      </c>
      <c r="K64" s="20">
        <f t="shared" si="48"/>
        <v>0.002328707465875371</v>
      </c>
      <c r="L64" s="20">
        <f t="shared" si="49"/>
        <v>0.003186866379821959</v>
      </c>
      <c r="M64" s="20">
        <f t="shared" si="50"/>
        <v>0.005323838949554898</v>
      </c>
      <c r="N64" s="21">
        <f t="shared" si="51"/>
        <v>0.00013616607385745106</v>
      </c>
      <c r="O64" s="21">
        <f t="shared" si="52"/>
        <v>0.0029003896676074487</v>
      </c>
      <c r="P64" s="20">
        <f t="shared" si="53"/>
        <v>0.0020711014372596565</v>
      </c>
      <c r="Q64" s="20">
        <f t="shared" si="54"/>
        <v>0.000191153881305638</v>
      </c>
      <c r="R64" s="21">
        <f t="shared" si="55"/>
        <v>-0.0004055483560830861</v>
      </c>
      <c r="S64" s="21">
        <f t="shared" si="56"/>
        <v>-0.00026436175074183985</v>
      </c>
      <c r="T64" s="38">
        <f t="shared" si="57"/>
        <v>0.12883340220374348</v>
      </c>
      <c r="U64" s="33">
        <f t="shared" si="58"/>
        <v>0.08189123411497054</v>
      </c>
      <c r="V64" s="20">
        <f t="shared" si="59"/>
        <v>0.49307980685513264</v>
      </c>
      <c r="W64" s="20">
        <f t="shared" si="60"/>
        <v>0.037227090374678834</v>
      </c>
      <c r="X64" s="33">
        <f t="shared" si="61"/>
        <v>0.667898907107537</v>
      </c>
      <c r="Y64" s="33">
        <f t="shared" si="62"/>
        <v>0.09581186858158285</v>
      </c>
      <c r="Z64" s="33">
        <f t="shared" si="63"/>
        <v>0.058008416393424564</v>
      </c>
      <c r="AA64" s="33">
        <f t="shared" si="64"/>
        <v>0.23157425887927102</v>
      </c>
      <c r="AB64" s="25">
        <f t="shared" si="65"/>
        <v>0.00439617514494369</v>
      </c>
      <c r="AC64" s="25"/>
      <c r="AD64" s="20">
        <f t="shared" si="66"/>
        <v>0.07374272978083553</v>
      </c>
      <c r="AE64" s="20">
        <f t="shared" si="67"/>
        <v>0.0021816238450769005</v>
      </c>
      <c r="AF64" s="21">
        <f t="shared" si="68"/>
        <v>-0.008470099333397789</v>
      </c>
      <c r="AG64" s="21"/>
      <c r="AH64" s="31">
        <f t="shared" si="69"/>
        <v>1.7470658136285195</v>
      </c>
      <c r="AI64" s="1">
        <f t="shared" si="70"/>
        <v>0.46964863630545667</v>
      </c>
      <c r="AJ64" s="1">
        <f t="shared" si="71"/>
        <v>2.1292513651622866</v>
      </c>
      <c r="AK64" s="1">
        <f t="shared" si="72"/>
        <v>2.8841673091815423</v>
      </c>
      <c r="AL64" s="3">
        <f t="shared" si="73"/>
        <v>8.155926752426831</v>
      </c>
      <c r="AM64" s="3">
        <f t="shared" si="74"/>
        <v>226.01504286260308</v>
      </c>
      <c r="AN64" s="3">
        <f t="shared" si="75"/>
        <v>112.16109244925191</v>
      </c>
      <c r="AO64" s="3">
        <f t="shared" si="76"/>
        <v>6.68648703839108</v>
      </c>
      <c r="AP64" s="3">
        <f t="shared" si="77"/>
        <v>37.53682574554182</v>
      </c>
      <c r="AQ64" s="3">
        <f t="shared" si="78"/>
        <v>3.4607432626905896</v>
      </c>
      <c r="AR64" s="9">
        <f t="shared" si="79"/>
        <v>-15.210376777489554</v>
      </c>
      <c r="AS64" s="10">
        <f t="shared" si="80"/>
        <v>6.970941251801469</v>
      </c>
      <c r="AT64" s="3">
        <f t="shared" si="81"/>
        <v>0.3885436212214183</v>
      </c>
      <c r="AU64" s="3">
        <f t="shared" si="82"/>
        <v>8.468063520511913</v>
      </c>
      <c r="AV64" s="9">
        <f t="shared" si="83"/>
        <v>306.1476012992487</v>
      </c>
      <c r="AW64" s="3">
        <f t="shared" si="84"/>
        <v>0.14345265063617837</v>
      </c>
      <c r="AX64" s="3">
        <f t="shared" si="85"/>
        <v>3.2663982855202396</v>
      </c>
      <c r="AZ64" s="38">
        <v>0.17948544726000001</v>
      </c>
      <c r="BA64" s="33">
        <v>0.5806800000000001</v>
      </c>
      <c r="BB64" s="20">
        <v>1.02042</v>
      </c>
      <c r="BC64" s="20">
        <v>0.10734775694999998</v>
      </c>
      <c r="BD64" s="33">
        <v>1.34835</v>
      </c>
      <c r="BE64" s="33">
        <v>0.12023999999999999</v>
      </c>
      <c r="BF64" s="33">
        <v>0.16455</v>
      </c>
      <c r="BG64" s="33">
        <v>0.27489</v>
      </c>
      <c r="BH64" s="25">
        <v>0.007030770915</v>
      </c>
      <c r="BI64" s="25">
        <v>0.14975812065</v>
      </c>
      <c r="BJ64" s="20">
        <v>0.10693882356000001</v>
      </c>
      <c r="BK64" s="20">
        <v>0.00987</v>
      </c>
      <c r="BL64" s="21">
        <v>-0.02094</v>
      </c>
      <c r="BM64" s="21">
        <v>-0.01365</v>
      </c>
      <c r="BN64" s="28">
        <v>0.5055</v>
      </c>
      <c r="BO64" s="17">
        <v>9.7901</v>
      </c>
      <c r="BP64" s="42">
        <v>38904</v>
      </c>
    </row>
    <row r="65" spans="1:68" ht="12.75">
      <c r="A65" s="8" t="s">
        <v>174</v>
      </c>
      <c r="B65" s="13">
        <v>104</v>
      </c>
      <c r="C65" s="8" t="s">
        <v>27</v>
      </c>
      <c r="D65" s="14" t="s">
        <v>116</v>
      </c>
      <c r="E65" s="13" t="s">
        <v>117</v>
      </c>
      <c r="F65" s="27">
        <f t="shared" si="43"/>
        <v>0.003081960436753999</v>
      </c>
      <c r="G65" s="20">
        <f t="shared" si="44"/>
        <v>0.01023973687537388</v>
      </c>
      <c r="H65" s="20">
        <f t="shared" si="45"/>
        <v>0.02248540747357927</v>
      </c>
      <c r="I65" s="20">
        <f t="shared" si="46"/>
        <v>0.0007858307600485843</v>
      </c>
      <c r="J65" s="20">
        <f t="shared" si="47"/>
        <v>0.03645463517048854</v>
      </c>
      <c r="K65" s="20">
        <f t="shared" si="48"/>
        <v>0.005206825477567299</v>
      </c>
      <c r="L65" s="20">
        <f t="shared" si="49"/>
        <v>0.00693536935992024</v>
      </c>
      <c r="M65" s="20">
        <f t="shared" si="50"/>
        <v>0.008585371399800599</v>
      </c>
      <c r="N65" s="21">
        <f t="shared" si="51"/>
        <v>0.00022975778816881082</v>
      </c>
      <c r="O65" s="21">
        <f t="shared" si="52"/>
        <v>0.003092493350380188</v>
      </c>
      <c r="P65" s="20">
        <f t="shared" si="53"/>
        <v>0.0013401336446474598</v>
      </c>
      <c r="Q65" s="20">
        <f t="shared" si="54"/>
        <v>0.00019199117048853445</v>
      </c>
      <c r="R65" s="21">
        <f t="shared" si="55"/>
        <v>-0.00045379731206380864</v>
      </c>
      <c r="S65" s="21">
        <f t="shared" si="56"/>
        <v>-0.0002674162731804587</v>
      </c>
      <c r="T65" s="38">
        <f t="shared" si="57"/>
        <v>0.11422477874702479</v>
      </c>
      <c r="U65" s="33">
        <f t="shared" si="58"/>
        <v>0.07456300062166955</v>
      </c>
      <c r="V65" s="20">
        <f t="shared" si="59"/>
        <v>0.5610131605184449</v>
      </c>
      <c r="W65" s="20">
        <f t="shared" si="60"/>
        <v>0.014071136498801803</v>
      </c>
      <c r="X65" s="33">
        <f t="shared" si="61"/>
        <v>0.9323841489396862</v>
      </c>
      <c r="Y65" s="33">
        <f t="shared" si="62"/>
        <v>0.21422857344444762</v>
      </c>
      <c r="Z65" s="33">
        <f t="shared" si="63"/>
        <v>0.12623993155776037</v>
      </c>
      <c r="AA65" s="33">
        <f t="shared" si="64"/>
        <v>0.3734431183870303</v>
      </c>
      <c r="AB65" s="25">
        <f t="shared" si="65"/>
        <v>0.007417820379857364</v>
      </c>
      <c r="AC65" s="25"/>
      <c r="AD65" s="20">
        <f t="shared" si="66"/>
        <v>0.047716211021611145</v>
      </c>
      <c r="AE65" s="20">
        <f t="shared" si="67"/>
        <v>0.0021911797590565447</v>
      </c>
      <c r="AF65" s="21">
        <f t="shared" si="68"/>
        <v>-0.009477805180948384</v>
      </c>
      <c r="AG65" s="21"/>
      <c r="AH65" s="31">
        <f t="shared" si="69"/>
        <v>2.3938358956307586</v>
      </c>
      <c r="AI65" s="1">
        <f t="shared" si="70"/>
        <v>0.6656583921167253</v>
      </c>
      <c r="AJ65" s="1">
        <f t="shared" si="71"/>
        <v>1.5022720540187329</v>
      </c>
      <c r="AK65" s="1">
        <f t="shared" si="72"/>
        <v>2.4967233375910776</v>
      </c>
      <c r="AL65" s="3">
        <f t="shared" si="73"/>
        <v>12.504648970212125</v>
      </c>
      <c r="AM65" s="3">
        <f t="shared" si="74"/>
        <v>256.03246753246754</v>
      </c>
      <c r="AN65" s="3">
        <f t="shared" si="75"/>
        <v>75.63045905530979</v>
      </c>
      <c r="AO65" s="3">
        <f t="shared" si="76"/>
        <v>11.757286433836006</v>
      </c>
      <c r="AP65" s="3">
        <f t="shared" si="77"/>
        <v>34.02870089205922</v>
      </c>
      <c r="AQ65" s="3">
        <f t="shared" si="78"/>
        <v>8.117665460551203</v>
      </c>
      <c r="AR65" s="9">
        <f t="shared" si="79"/>
        <v>-12.0518175428032</v>
      </c>
      <c r="AS65" s="10">
        <f t="shared" si="80"/>
        <v>4.352286597200658</v>
      </c>
      <c r="AT65" s="3">
        <f t="shared" si="81"/>
        <v>0.06568281846142546</v>
      </c>
      <c r="AU65" s="3">
        <f t="shared" si="82"/>
        <v>1.896936805993727</v>
      </c>
      <c r="AV65" s="9">
        <f t="shared" si="83"/>
        <v>425.51695956754475</v>
      </c>
      <c r="AW65" s="3">
        <f t="shared" si="84"/>
        <v>0.22976428083646622</v>
      </c>
      <c r="AX65" s="3">
        <f t="shared" si="85"/>
        <v>2.3500825936909906</v>
      </c>
      <c r="AZ65" s="38">
        <v>0.14832616710000002</v>
      </c>
      <c r="BA65" s="33">
        <v>0.49280999999999997</v>
      </c>
      <c r="BB65" s="20">
        <v>1.08216</v>
      </c>
      <c r="BC65" s="20">
        <v>0.037819844549999995</v>
      </c>
      <c r="BD65" s="33">
        <v>1.75446</v>
      </c>
      <c r="BE65" s="33">
        <v>0.25059</v>
      </c>
      <c r="BF65" s="33">
        <v>0.33377999999999997</v>
      </c>
      <c r="BG65" s="33">
        <v>0.41318999999999995</v>
      </c>
      <c r="BH65" s="25">
        <v>0.011057602062</v>
      </c>
      <c r="BI65" s="25">
        <v>0.14883308688</v>
      </c>
      <c r="BJ65" s="20">
        <v>0.06449689767</v>
      </c>
      <c r="BK65" s="20">
        <v>0.00924</v>
      </c>
      <c r="BL65" s="21">
        <v>-0.02184</v>
      </c>
      <c r="BM65" s="21">
        <v>-0.012870000000000001</v>
      </c>
      <c r="BN65" s="28">
        <v>0.5015</v>
      </c>
      <c r="BO65" s="17">
        <v>10.420300000000001</v>
      </c>
      <c r="BP65" s="42">
        <v>38904</v>
      </c>
    </row>
    <row r="66" spans="1:68" ht="12.75">
      <c r="A66" s="8" t="s">
        <v>175</v>
      </c>
      <c r="B66" s="13">
        <v>105</v>
      </c>
      <c r="C66" s="8" t="s">
        <v>27</v>
      </c>
      <c r="D66" s="14" t="s">
        <v>116</v>
      </c>
      <c r="E66" s="13" t="s">
        <v>118</v>
      </c>
      <c r="F66" s="27">
        <f t="shared" si="43"/>
        <v>0.005063414932020026</v>
      </c>
      <c r="G66" s="20">
        <f t="shared" si="44"/>
        <v>0.010446174093264251</v>
      </c>
      <c r="H66" s="20">
        <f t="shared" si="45"/>
        <v>0.04539432066958949</v>
      </c>
      <c r="I66" s="20">
        <f t="shared" si="46"/>
        <v>0.002162583771207956</v>
      </c>
      <c r="J66" s="20">
        <f t="shared" si="47"/>
        <v>0.05340902778796335</v>
      </c>
      <c r="K66" s="20">
        <f t="shared" si="48"/>
        <v>0.01203420066958948</v>
      </c>
      <c r="L66" s="20">
        <f t="shared" si="49"/>
        <v>0.023532507405340776</v>
      </c>
      <c r="M66" s="20">
        <f t="shared" si="50"/>
        <v>0.00892347223595058</v>
      </c>
      <c r="N66" s="35">
        <f t="shared" si="51"/>
        <v>0.0009004625458111761</v>
      </c>
      <c r="O66" s="21">
        <f t="shared" si="52"/>
        <v>0.003065649623846904</v>
      </c>
      <c r="P66" s="20">
        <f t="shared" si="53"/>
        <v>0.0032433172359666966</v>
      </c>
      <c r="Q66" s="20">
        <f t="shared" si="54"/>
        <v>0.000365934045436429</v>
      </c>
      <c r="R66" s="21">
        <f t="shared" si="55"/>
        <v>-0.0004150721084097251</v>
      </c>
      <c r="S66" s="21">
        <f t="shared" si="56"/>
        <v>-0.0002491588840175369</v>
      </c>
      <c r="T66" s="38">
        <f t="shared" si="57"/>
        <v>0.18766219170662707</v>
      </c>
      <c r="U66" s="33">
        <f t="shared" si="58"/>
        <v>0.0760662207330099</v>
      </c>
      <c r="V66" s="20">
        <f t="shared" si="59"/>
        <v>1.1325928310775821</v>
      </c>
      <c r="W66" s="20">
        <f t="shared" si="60"/>
        <v>0.03872336510838462</v>
      </c>
      <c r="X66" s="33">
        <f t="shared" si="61"/>
        <v>1.36601918211184</v>
      </c>
      <c r="Y66" s="33">
        <f t="shared" si="62"/>
        <v>0.4951327162966253</v>
      </c>
      <c r="Z66" s="33">
        <f t="shared" si="63"/>
        <v>0.42834663448507</v>
      </c>
      <c r="AA66" s="33">
        <f t="shared" si="64"/>
        <v>0.3881496959713203</v>
      </c>
      <c r="AB66" s="36">
        <f t="shared" si="65"/>
        <v>0.02907178675792594</v>
      </c>
      <c r="AC66" s="25"/>
      <c r="AD66" s="20">
        <f t="shared" si="66"/>
        <v>0.11548013159696985</v>
      </c>
      <c r="AE66" s="20">
        <f t="shared" si="67"/>
        <v>0.00417637577535299</v>
      </c>
      <c r="AF66" s="21">
        <f t="shared" si="68"/>
        <v>-0.008669008112149648</v>
      </c>
      <c r="AG66" s="21"/>
      <c r="AH66" s="31">
        <f t="shared" si="69"/>
        <v>1.6250604247800429</v>
      </c>
      <c r="AI66" s="1">
        <f t="shared" si="70"/>
        <v>0.3427089465170138</v>
      </c>
      <c r="AJ66" s="1">
        <f t="shared" si="71"/>
        <v>2.9179279098579207</v>
      </c>
      <c r="AK66" s="1">
        <f t="shared" si="72"/>
        <v>3.5193101947264505</v>
      </c>
      <c r="AL66" s="3">
        <f t="shared" si="73"/>
        <v>17.95828909269103</v>
      </c>
      <c r="AM66" s="3">
        <f t="shared" si="74"/>
        <v>271.1903554660032</v>
      </c>
      <c r="AN66" s="3">
        <f t="shared" si="75"/>
        <v>38.95848715830304</v>
      </c>
      <c r="AO66" s="3">
        <f t="shared" si="76"/>
        <v>9.807685663455729</v>
      </c>
      <c r="AP66" s="3">
        <f t="shared" si="77"/>
        <v>18.213452242951185</v>
      </c>
      <c r="AQ66" s="3">
        <f t="shared" si="78"/>
        <v>4.84622633341319</v>
      </c>
      <c r="AR66" s="9">
        <f t="shared" si="79"/>
        <v>-21.647481381822423</v>
      </c>
      <c r="AS66" s="10">
        <f t="shared" si="80"/>
        <v>2.7588950137027135</v>
      </c>
      <c r="AT66" s="3">
        <f t="shared" si="81"/>
        <v>0.07820805176845987</v>
      </c>
      <c r="AU66" s="3">
        <f t="shared" si="82"/>
        <v>1.3319912336598074</v>
      </c>
      <c r="AV66" s="9">
        <f t="shared" si="83"/>
        <v>327.08244075483924</v>
      </c>
      <c r="AW66" s="3">
        <f t="shared" si="84"/>
        <v>0.3624639556899629</v>
      </c>
      <c r="AX66" s="3">
        <f t="shared" si="85"/>
        <v>3.057333183928202</v>
      </c>
      <c r="AZ66" s="38">
        <v>0.26276387988</v>
      </c>
      <c r="BA66" s="33">
        <v>0.5421</v>
      </c>
      <c r="BB66" s="20">
        <v>2.3557200000000003</v>
      </c>
      <c r="BC66" s="20">
        <v>0.11222641437</v>
      </c>
      <c r="BD66" s="33">
        <v>2.77164</v>
      </c>
      <c r="BE66" s="33">
        <v>0.62451</v>
      </c>
      <c r="BF66" s="33">
        <v>1.22121</v>
      </c>
      <c r="BG66" s="33">
        <v>0.46308</v>
      </c>
      <c r="BH66" s="36">
        <v>0.046729141380000006</v>
      </c>
      <c r="BI66" s="25">
        <v>0.15909065331</v>
      </c>
      <c r="BJ66" s="20">
        <v>0.16831064253</v>
      </c>
      <c r="BK66" s="20">
        <v>0.01899</v>
      </c>
      <c r="BL66" s="21">
        <v>-0.02154</v>
      </c>
      <c r="BM66" s="21">
        <v>-0.012929999999999999</v>
      </c>
      <c r="BN66" s="28">
        <v>0.5018</v>
      </c>
      <c r="BO66" s="17">
        <v>9.669600000000003</v>
      </c>
      <c r="BP66" s="42">
        <v>38904</v>
      </c>
    </row>
    <row r="67" spans="1:68" ht="12.75">
      <c r="A67" s="8" t="s">
        <v>176</v>
      </c>
      <c r="B67" s="13">
        <v>111</v>
      </c>
      <c r="C67" s="8" t="s">
        <v>27</v>
      </c>
      <c r="D67" s="14" t="s">
        <v>119</v>
      </c>
      <c r="E67" s="13" t="s">
        <v>120</v>
      </c>
      <c r="F67" s="27">
        <f t="shared" si="43"/>
        <v>0.002128201581934227</v>
      </c>
      <c r="G67" s="20">
        <f t="shared" si="44"/>
        <v>0.006666291289745626</v>
      </c>
      <c r="H67" s="20">
        <f t="shared" si="45"/>
        <v>0.025688466051271855</v>
      </c>
      <c r="I67" s="21">
        <f t="shared" si="46"/>
        <v>-0.00039899151291812417</v>
      </c>
      <c r="J67" s="20">
        <f t="shared" si="47"/>
        <v>0.015382858622813992</v>
      </c>
      <c r="K67" s="20">
        <f t="shared" si="48"/>
        <v>0.002105721844197138</v>
      </c>
      <c r="L67" s="20">
        <f t="shared" si="49"/>
        <v>0.0006251361724960255</v>
      </c>
      <c r="M67" s="20">
        <f t="shared" si="50"/>
        <v>0.005303908753974563</v>
      </c>
      <c r="N67" s="21">
        <f t="shared" si="51"/>
        <v>-0.0009192974598661704</v>
      </c>
      <c r="O67" s="21">
        <f t="shared" si="52"/>
        <v>0.0028907394357772296</v>
      </c>
      <c r="P67" s="21">
        <f t="shared" si="53"/>
        <v>-1.3941731095442884E-05</v>
      </c>
      <c r="Q67" s="20">
        <f t="shared" si="54"/>
        <v>0.0007695389725755167</v>
      </c>
      <c r="R67" s="21">
        <f t="shared" si="55"/>
        <v>-0.0004703753656597774</v>
      </c>
      <c r="S67" s="21">
        <f t="shared" si="56"/>
        <v>-0.00027540112082670903</v>
      </c>
      <c r="T67" s="38">
        <f t="shared" si="57"/>
        <v>0.07887620876844788</v>
      </c>
      <c r="U67" s="33">
        <f t="shared" si="58"/>
        <v>0.04854213420043418</v>
      </c>
      <c r="V67" s="20">
        <f t="shared" si="59"/>
        <v>0.6409297916983996</v>
      </c>
      <c r="W67" s="21">
        <f t="shared" si="60"/>
        <v>-0.007144367878634916</v>
      </c>
      <c r="X67" s="33">
        <f t="shared" si="61"/>
        <v>0.3934406003026728</v>
      </c>
      <c r="Y67" s="33">
        <f t="shared" si="62"/>
        <v>0.08663739330167201</v>
      </c>
      <c r="Z67" s="33">
        <f t="shared" si="63"/>
        <v>0.011378939395246012</v>
      </c>
      <c r="AA67" s="33">
        <f t="shared" si="64"/>
        <v>0.23070734304756257</v>
      </c>
      <c r="AB67" s="25">
        <f t="shared" si="65"/>
        <v>-0.029679879351624423</v>
      </c>
      <c r="AC67" s="25"/>
      <c r="AD67" s="21">
        <f t="shared" si="66"/>
        <v>-0.0004964031651721665</v>
      </c>
      <c r="AE67" s="20">
        <f t="shared" si="67"/>
        <v>0.008782686288239177</v>
      </c>
      <c r="AF67" s="21">
        <f t="shared" si="68"/>
        <v>-0.00982404690183328</v>
      </c>
      <c r="AG67" s="21"/>
      <c r="AH67" s="31">
        <f t="shared" si="69"/>
        <v>-158.8954589785732</v>
      </c>
      <c r="AI67" s="1">
        <f t="shared" si="70"/>
        <v>0.35995727774833386</v>
      </c>
      <c r="AJ67" s="1">
        <f t="shared" si="71"/>
        <v>2.7781074639061907</v>
      </c>
      <c r="AK67" s="1">
        <f t="shared" si="72"/>
        <v>1.7053666134136058</v>
      </c>
      <c r="AL67" s="3">
        <f t="shared" si="73"/>
        <v>8.105136018085371</v>
      </c>
      <c r="AM67" s="3">
        <f t="shared" si="74"/>
        <v>72.97650976748007</v>
      </c>
      <c r="AN67" s="3">
        <f t="shared" si="75"/>
        <v>-21.594757313705877</v>
      </c>
      <c r="AO67" s="3">
        <f t="shared" si="76"/>
        <v>-1291.147673234733</v>
      </c>
      <c r="AP67" s="3">
        <f t="shared" si="77"/>
        <v>5.527025856022724</v>
      </c>
      <c r="AQ67" s="3">
        <f t="shared" si="78"/>
        <v>-11.040334163687952</v>
      </c>
      <c r="AR67" s="9">
        <f t="shared" si="79"/>
        <v>-8.028891714037794</v>
      </c>
      <c r="AS67" s="10">
        <f t="shared" si="80"/>
        <v>4.541233124739913</v>
      </c>
      <c r="AT67" s="3">
        <f t="shared" si="81"/>
        <v>-0.0824628674336747</v>
      </c>
      <c r="AU67" s="3">
        <f t="shared" si="82"/>
        <v>0.24071418195451305</v>
      </c>
      <c r="AV67" s="9">
        <f t="shared" si="83"/>
        <v>44.797296338538914</v>
      </c>
      <c r="AW67" s="3">
        <f t="shared" si="84"/>
        <v>0.22020450669051975</v>
      </c>
      <c r="AX67" s="3">
        <f t="shared" si="85"/>
        <v>22.322775741707083</v>
      </c>
      <c r="AZ67" s="38">
        <v>0.10478684097</v>
      </c>
      <c r="BA67" s="33">
        <v>0.32822999999999997</v>
      </c>
      <c r="BB67" s="20">
        <v>1.26483</v>
      </c>
      <c r="BC67" s="21">
        <v>-0.019645253799</v>
      </c>
      <c r="BD67" s="33">
        <v>0.7574100000000001</v>
      </c>
      <c r="BE67" s="33">
        <v>0.10368</v>
      </c>
      <c r="BF67" s="33">
        <v>0.030780000000000002</v>
      </c>
      <c r="BG67" s="33">
        <v>0.26115</v>
      </c>
      <c r="BH67" s="25">
        <v>-0.04526369943</v>
      </c>
      <c r="BI67" s="25">
        <v>0.14233212498</v>
      </c>
      <c r="BJ67" s="21">
        <v>-0.0006864528114</v>
      </c>
      <c r="BK67" s="20">
        <v>0.03789</v>
      </c>
      <c r="BL67" s="21">
        <v>-0.02316</v>
      </c>
      <c r="BM67" s="21">
        <v>-0.01356</v>
      </c>
      <c r="BN67" s="28">
        <v>0.5032</v>
      </c>
      <c r="BO67" s="17">
        <v>10.219899999999999</v>
      </c>
      <c r="BP67" s="42">
        <v>38904</v>
      </c>
    </row>
    <row r="68" spans="1:68" ht="12.75">
      <c r="A68" s="8" t="s">
        <v>177</v>
      </c>
      <c r="B68" s="13">
        <v>112</v>
      </c>
      <c r="C68" s="8" t="s">
        <v>27</v>
      </c>
      <c r="D68" s="14" t="s">
        <v>119</v>
      </c>
      <c r="E68" s="13" t="s">
        <v>121</v>
      </c>
      <c r="F68" s="27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38"/>
      <c r="U68" s="33"/>
      <c r="V68" s="20"/>
      <c r="W68" s="20"/>
      <c r="X68" s="33"/>
      <c r="Y68" s="33"/>
      <c r="Z68" s="33"/>
      <c r="AA68" s="33"/>
      <c r="AB68" s="24"/>
      <c r="AC68" s="24"/>
      <c r="AD68" s="20"/>
      <c r="AE68" s="20"/>
      <c r="AF68" s="20"/>
      <c r="AG68" s="20"/>
      <c r="AH68" s="31"/>
      <c r="AI68" s="1"/>
      <c r="AJ68" s="1"/>
      <c r="AK68" s="1"/>
      <c r="AL68" s="3"/>
      <c r="AM68" s="3"/>
      <c r="AN68" s="3"/>
      <c r="AO68" s="3"/>
      <c r="AP68" s="3"/>
      <c r="AQ68" s="3"/>
      <c r="AR68" s="9"/>
      <c r="AS68" s="10"/>
      <c r="AT68" s="3"/>
      <c r="AU68" s="3"/>
      <c r="AV68" s="9"/>
      <c r="AW68" s="3"/>
      <c r="AX68" s="3"/>
      <c r="AZ68" s="38"/>
      <c r="BA68" s="33"/>
      <c r="BB68" s="20"/>
      <c r="BC68" s="20"/>
      <c r="BD68" s="33"/>
      <c r="BE68" s="33"/>
      <c r="BF68" s="33"/>
      <c r="BG68" s="33"/>
      <c r="BH68" s="24"/>
      <c r="BI68" s="24"/>
      <c r="BJ68" s="20"/>
      <c r="BK68" s="20"/>
      <c r="BL68" s="20"/>
      <c r="BM68" s="20"/>
      <c r="BN68" s="28">
        <v>0.5024</v>
      </c>
      <c r="BO68" s="17"/>
      <c r="BP68" s="42">
        <v>38904</v>
      </c>
    </row>
    <row r="69" spans="1:68" ht="12.75">
      <c r="A69" s="8" t="s">
        <v>178</v>
      </c>
      <c r="B69" s="13">
        <v>113</v>
      </c>
      <c r="C69" s="8" t="s">
        <v>27</v>
      </c>
      <c r="D69" s="14" t="s">
        <v>119</v>
      </c>
      <c r="E69" s="13" t="s">
        <v>122</v>
      </c>
      <c r="F69" s="27">
        <f t="shared" si="43"/>
        <v>0.002285867145113906</v>
      </c>
      <c r="G69" s="20">
        <f t="shared" si="44"/>
        <v>0.009063739563672263</v>
      </c>
      <c r="H69" s="20">
        <f t="shared" si="45"/>
        <v>0.008594348078973349</v>
      </c>
      <c r="I69" s="21">
        <f t="shared" si="46"/>
        <v>4.368075725415459E-05</v>
      </c>
      <c r="J69" s="20">
        <f t="shared" si="47"/>
        <v>0.010870357575518264</v>
      </c>
      <c r="K69" s="21">
        <f t="shared" si="48"/>
        <v>-5.50555913129319E-05</v>
      </c>
      <c r="L69" s="20">
        <f t="shared" si="49"/>
        <v>0.0001464365212240869</v>
      </c>
      <c r="M69" s="20">
        <f t="shared" si="50"/>
        <v>0.003929947569595262</v>
      </c>
      <c r="N69" s="21">
        <f t="shared" si="51"/>
        <v>0.00014619894573376173</v>
      </c>
      <c r="O69" s="21">
        <f t="shared" si="52"/>
        <v>0.002606985522740127</v>
      </c>
      <c r="P69" s="21">
        <f t="shared" si="53"/>
        <v>0.001010699737399404</v>
      </c>
      <c r="Q69" s="20">
        <f t="shared" si="54"/>
        <v>0.00012089526752221128</v>
      </c>
      <c r="R69" s="21">
        <f t="shared" si="55"/>
        <v>-0.00043363372951628836</v>
      </c>
      <c r="S69" s="21">
        <f t="shared" si="56"/>
        <v>-0.0002537097867719645</v>
      </c>
      <c r="T69" s="38">
        <f t="shared" si="57"/>
        <v>0.08471966926698425</v>
      </c>
      <c r="U69" s="33">
        <f t="shared" si="58"/>
        <v>0.06599970555357361</v>
      </c>
      <c r="V69" s="20">
        <f t="shared" si="59"/>
        <v>0.21442984228975423</v>
      </c>
      <c r="W69" s="21">
        <f t="shared" si="60"/>
        <v>0.0007821504692132898</v>
      </c>
      <c r="X69" s="33">
        <f t="shared" si="61"/>
        <v>0.2780263483455358</v>
      </c>
      <c r="Y69" s="34">
        <f t="shared" si="62"/>
        <v>-0.0022651961042144376</v>
      </c>
      <c r="Z69" s="33">
        <f t="shared" si="63"/>
        <v>0.00266548693480081</v>
      </c>
      <c r="AA69" s="33">
        <f t="shared" si="64"/>
        <v>0.17094331824960676</v>
      </c>
      <c r="AB69" s="25">
        <f t="shared" si="65"/>
        <v>0.004720090351761031</v>
      </c>
      <c r="AC69" s="25"/>
      <c r="AD69" s="21">
        <f t="shared" si="66"/>
        <v>0.03598653174767777</v>
      </c>
      <c r="AE69" s="20">
        <f t="shared" si="67"/>
        <v>0.0013797679470692909</v>
      </c>
      <c r="AF69" s="21">
        <f t="shared" si="68"/>
        <v>-0.009056677725904102</v>
      </c>
      <c r="AG69" s="21"/>
      <c r="AH69" s="31">
        <f t="shared" si="69"/>
        <v>2.35420489701543</v>
      </c>
      <c r="AI69" s="1">
        <f t="shared" si="70"/>
        <v>0.7971992910325182</v>
      </c>
      <c r="AJ69" s="1">
        <f t="shared" si="71"/>
        <v>1.2543914818399022</v>
      </c>
      <c r="AK69" s="1">
        <f t="shared" si="72"/>
        <v>1.6264241924891696</v>
      </c>
      <c r="AL69" s="3">
        <f t="shared" si="73"/>
        <v>4.21253922291903</v>
      </c>
      <c r="AM69" s="3">
        <f t="shared" si="74"/>
        <v>155.41007656049408</v>
      </c>
      <c r="AN69" s="3">
        <f t="shared" si="75"/>
        <v>45.42918171253905</v>
      </c>
      <c r="AO69" s="3">
        <f t="shared" si="76"/>
        <v>5.95861373341685</v>
      </c>
      <c r="AP69" s="3">
        <f t="shared" si="77"/>
        <v>47.833917068272896</v>
      </c>
      <c r="AQ69" s="3">
        <f t="shared" si="78"/>
        <v>108.31633119417268</v>
      </c>
      <c r="AR69" s="9">
        <f t="shared" si="79"/>
        <v>-9.354387097673495</v>
      </c>
      <c r="AS69" s="10">
        <f t="shared" si="80"/>
        <v>-122.73831295589059</v>
      </c>
      <c r="AT69" s="3">
        <f t="shared" si="81"/>
        <v>-0.3452904001371382</v>
      </c>
      <c r="AU69" s="3">
        <f t="shared" si="82"/>
        <v>0.16570667316177015</v>
      </c>
      <c r="AV69" s="9">
        <f t="shared" si="83"/>
        <v>201.50225183595566</v>
      </c>
      <c r="AW69" s="3">
        <f t="shared" si="84"/>
        <v>-0.008147415227707892</v>
      </c>
      <c r="AX69" s="3">
        <f t="shared" si="85"/>
        <v>4.962723696081108</v>
      </c>
      <c r="AZ69" s="38">
        <v>0.12082103259000002</v>
      </c>
      <c r="BA69" s="33">
        <v>0.47907</v>
      </c>
      <c r="BB69" s="20">
        <v>0.45426</v>
      </c>
      <c r="BC69" s="21">
        <v>0.002308775559</v>
      </c>
      <c r="BD69" s="33">
        <v>0.57456</v>
      </c>
      <c r="BE69" s="34">
        <v>-0.0029100000000000003</v>
      </c>
      <c r="BF69" s="33">
        <v>0.0077399999999999995</v>
      </c>
      <c r="BG69" s="33">
        <v>0.20772</v>
      </c>
      <c r="BH69" s="25">
        <v>0.007727442789</v>
      </c>
      <c r="BI69" s="25">
        <v>0.13779395862</v>
      </c>
      <c r="BJ69" s="21">
        <v>0.053421208740000004</v>
      </c>
      <c r="BK69" s="20">
        <v>0.00639</v>
      </c>
      <c r="BL69" s="21">
        <v>-0.02292</v>
      </c>
      <c r="BM69" s="21">
        <v>-0.01341</v>
      </c>
      <c r="BN69" s="28">
        <v>0.5065</v>
      </c>
      <c r="BO69" s="17">
        <v>9.5827</v>
      </c>
      <c r="BP69" s="42">
        <v>38904</v>
      </c>
    </row>
    <row r="70" spans="1:68" ht="12.75">
      <c r="A70" s="8" t="s">
        <v>179</v>
      </c>
      <c r="B70" s="13">
        <v>114</v>
      </c>
      <c r="C70" s="8" t="s">
        <v>27</v>
      </c>
      <c r="D70" s="14" t="s">
        <v>119</v>
      </c>
      <c r="E70" s="13" t="s">
        <v>113</v>
      </c>
      <c r="F70" s="27">
        <f t="shared" si="43"/>
        <v>0.0020982004811098205</v>
      </c>
      <c r="G70" s="20">
        <f t="shared" si="44"/>
        <v>0.007439263213362498</v>
      </c>
      <c r="H70" s="20">
        <f t="shared" si="45"/>
        <v>0.015136293000596539</v>
      </c>
      <c r="I70" s="21">
        <f t="shared" si="46"/>
        <v>-0.00013400161116592125</v>
      </c>
      <c r="J70" s="20">
        <f t="shared" si="47"/>
        <v>0.014971442284748457</v>
      </c>
      <c r="K70" s="20">
        <f t="shared" si="48"/>
        <v>0.000619838691588785</v>
      </c>
      <c r="L70" s="20">
        <f t="shared" si="49"/>
        <v>0.0009573330662159476</v>
      </c>
      <c r="M70" s="20">
        <f t="shared" si="50"/>
        <v>0.0045636672718234236</v>
      </c>
      <c r="N70" s="21">
        <f t="shared" si="51"/>
        <v>-0.0006257310274558578</v>
      </c>
      <c r="O70" s="21">
        <f t="shared" si="52"/>
        <v>0.0030716593582468857</v>
      </c>
      <c r="P70" s="21">
        <f t="shared" si="53"/>
        <v>0.00014603692816279697</v>
      </c>
      <c r="Q70" s="20">
        <f t="shared" si="54"/>
        <v>0.00018103605885861997</v>
      </c>
      <c r="R70" s="21">
        <f t="shared" si="55"/>
        <v>-0.00044959286140385755</v>
      </c>
      <c r="S70" s="21">
        <f t="shared" si="56"/>
        <v>-0.0002625622310598529</v>
      </c>
      <c r="T70" s="38">
        <f t="shared" si="57"/>
        <v>0.07776429666764093</v>
      </c>
      <c r="U70" s="33">
        <f t="shared" si="58"/>
        <v>0.0541707071532986</v>
      </c>
      <c r="V70" s="20">
        <f t="shared" si="59"/>
        <v>0.3776520209729675</v>
      </c>
      <c r="W70" s="21">
        <f t="shared" si="60"/>
        <v>-0.0023994415307164443</v>
      </c>
      <c r="X70" s="33">
        <f t="shared" si="61"/>
        <v>0.3829179858139217</v>
      </c>
      <c r="Y70" s="33">
        <f t="shared" si="62"/>
        <v>0.02550251765434211</v>
      </c>
      <c r="Z70" s="33">
        <f t="shared" si="63"/>
        <v>0.017425699264915863</v>
      </c>
      <c r="AA70" s="33">
        <f t="shared" si="64"/>
        <v>0.1985086093433481</v>
      </c>
      <c r="AB70" s="25">
        <f t="shared" si="65"/>
        <v>-0.020201971845066852</v>
      </c>
      <c r="AC70" s="25"/>
      <c r="AD70" s="21">
        <f t="shared" si="66"/>
        <v>0.005199726839927968</v>
      </c>
      <c r="AE70" s="20">
        <f t="shared" si="67"/>
        <v>0.0020661499527347632</v>
      </c>
      <c r="AF70" s="21">
        <f t="shared" si="68"/>
        <v>-0.009389992928234284</v>
      </c>
      <c r="AG70" s="21"/>
      <c r="AH70" s="31">
        <f t="shared" si="69"/>
        <v>14.955458058007945</v>
      </c>
      <c r="AI70" s="1">
        <f t="shared" si="70"/>
        <v>0.525638943575407</v>
      </c>
      <c r="AJ70" s="1">
        <f t="shared" si="71"/>
        <v>1.902446559986555</v>
      </c>
      <c r="AK70" s="1">
        <f t="shared" si="72"/>
        <v>1.9289741995603429</v>
      </c>
      <c r="AL70" s="3">
        <f t="shared" si="73"/>
        <v>7.068727840866017</v>
      </c>
      <c r="AM70" s="3">
        <f t="shared" si="74"/>
        <v>182.78054817517287</v>
      </c>
      <c r="AN70" s="3">
        <f t="shared" si="75"/>
        <v>-18.69381978498237</v>
      </c>
      <c r="AO70" s="3">
        <f t="shared" si="76"/>
        <v>72.62920391760409</v>
      </c>
      <c r="AP70" s="3">
        <f t="shared" si="77"/>
        <v>26.21818764005878</v>
      </c>
      <c r="AQ70" s="3">
        <f t="shared" si="78"/>
        <v>-32.409331784976416</v>
      </c>
      <c r="AR70" s="9">
        <f t="shared" si="79"/>
        <v>-8.281613975854603</v>
      </c>
      <c r="AS70" s="10">
        <f t="shared" si="80"/>
        <v>15.014909155399618</v>
      </c>
      <c r="AT70" s="3">
        <f t="shared" si="81"/>
        <v>-0.09408645700154669</v>
      </c>
      <c r="AU70" s="3">
        <f t="shared" si="82"/>
        <v>0.11877264007287325</v>
      </c>
      <c r="AV70" s="9">
        <f t="shared" si="83"/>
        <v>185.32923290833278</v>
      </c>
      <c r="AW70" s="3">
        <f t="shared" si="84"/>
        <v>0.06660046954998612</v>
      </c>
      <c r="AX70" s="3">
        <f t="shared" si="85"/>
        <v>5.395802833191557</v>
      </c>
      <c r="AZ70" s="38">
        <v>0.10500502761</v>
      </c>
      <c r="BA70" s="33">
        <v>0.3723</v>
      </c>
      <c r="BB70" s="20">
        <v>0.7575</v>
      </c>
      <c r="BC70" s="21">
        <v>-0.0067061479620000005</v>
      </c>
      <c r="BD70" s="33">
        <v>0.74925</v>
      </c>
      <c r="BE70" s="33">
        <v>0.03102</v>
      </c>
      <c r="BF70" s="33">
        <v>0.04791000000000001</v>
      </c>
      <c r="BG70" s="33">
        <v>0.22839</v>
      </c>
      <c r="BH70" s="25">
        <v>-0.031314883589999995</v>
      </c>
      <c r="BI70" s="25">
        <v>0.15372204831</v>
      </c>
      <c r="BJ70" s="21">
        <v>0.007308458754</v>
      </c>
      <c r="BK70" s="20">
        <v>0.00906</v>
      </c>
      <c r="BL70" s="21">
        <v>-0.0225</v>
      </c>
      <c r="BM70" s="21">
        <v>-0.01314</v>
      </c>
      <c r="BN70" s="28">
        <v>0.5029</v>
      </c>
      <c r="BO70" s="17">
        <v>10.0489</v>
      </c>
      <c r="BP70" s="42">
        <v>38904</v>
      </c>
    </row>
    <row r="71" spans="1:68" ht="12.75">
      <c r="A71" s="8" t="s">
        <v>180</v>
      </c>
      <c r="B71" s="13">
        <v>115</v>
      </c>
      <c r="C71" s="8" t="s">
        <v>27</v>
      </c>
      <c r="D71" s="14" t="s">
        <v>119</v>
      </c>
      <c r="E71" s="13" t="s">
        <v>117</v>
      </c>
      <c r="F71" s="27">
        <f t="shared" si="43"/>
        <v>0.003294855761405062</v>
      </c>
      <c r="G71" s="20">
        <f t="shared" si="44"/>
        <v>0.00790700072079208</v>
      </c>
      <c r="H71" s="20">
        <f t="shared" si="45"/>
        <v>0.0220612881029703</v>
      </c>
      <c r="I71" s="20">
        <f t="shared" si="46"/>
        <v>0.001678000688714923</v>
      </c>
      <c r="J71" s="20">
        <f t="shared" si="47"/>
        <v>0.022925568831683174</v>
      </c>
      <c r="K71" s="20">
        <f t="shared" si="48"/>
        <v>0.0024600650613861392</v>
      </c>
      <c r="L71" s="20">
        <f t="shared" si="49"/>
        <v>0.0025473537267326736</v>
      </c>
      <c r="M71" s="20">
        <f t="shared" si="50"/>
        <v>0.0057088016554455445</v>
      </c>
      <c r="N71" s="21">
        <f t="shared" si="51"/>
        <v>0.00047054667130013946</v>
      </c>
      <c r="O71" s="21">
        <f t="shared" si="52"/>
        <v>0.0028798055919718583</v>
      </c>
      <c r="P71" s="21">
        <f t="shared" si="53"/>
        <v>0.0005412822356431177</v>
      </c>
      <c r="Q71" s="20">
        <f t="shared" si="54"/>
        <v>0.0002452688554455445</v>
      </c>
      <c r="R71" s="21">
        <f t="shared" si="55"/>
        <v>-0.0004518110495049506</v>
      </c>
      <c r="S71" s="21">
        <f t="shared" si="56"/>
        <v>-0.00026309541386138616</v>
      </c>
      <c r="T71" s="38">
        <f t="shared" si="57"/>
        <v>0.12211518547143943</v>
      </c>
      <c r="U71" s="33">
        <f t="shared" si="58"/>
        <v>0.05757664545832723</v>
      </c>
      <c r="V71" s="20">
        <f t="shared" si="59"/>
        <v>0.5504313398944686</v>
      </c>
      <c r="W71" s="20">
        <f t="shared" si="60"/>
        <v>0.030046389039964958</v>
      </c>
      <c r="X71" s="33">
        <f t="shared" si="61"/>
        <v>0.5863571774650861</v>
      </c>
      <c r="Y71" s="33">
        <f t="shared" si="62"/>
        <v>0.10121641890089032</v>
      </c>
      <c r="Z71" s="33">
        <f t="shared" si="63"/>
        <v>0.046367791450956965</v>
      </c>
      <c r="AA71" s="33">
        <f t="shared" si="64"/>
        <v>0.24831921569661394</v>
      </c>
      <c r="AB71" s="25">
        <f t="shared" si="65"/>
        <v>0.015191783990711477</v>
      </c>
      <c r="AC71" s="25"/>
      <c r="AD71" s="21">
        <f t="shared" si="66"/>
        <v>0.019272657978071164</v>
      </c>
      <c r="AE71" s="20">
        <f t="shared" si="67"/>
        <v>0.002799233684610186</v>
      </c>
      <c r="AF71" s="21">
        <f t="shared" si="68"/>
        <v>-0.009436321000521105</v>
      </c>
      <c r="AG71" s="21"/>
      <c r="AH71" s="31">
        <f t="shared" si="69"/>
        <v>6.3361880655166845</v>
      </c>
      <c r="AI71" s="1">
        <f t="shared" si="70"/>
        <v>0.45113567796525345</v>
      </c>
      <c r="AJ71" s="1">
        <f t="shared" si="71"/>
        <v>2.2166280541372303</v>
      </c>
      <c r="AK71" s="1">
        <f t="shared" si="72"/>
        <v>2.361304081201162</v>
      </c>
      <c r="AL71" s="3">
        <f t="shared" si="73"/>
        <v>10.183941297682566</v>
      </c>
      <c r="AM71" s="3">
        <f t="shared" si="74"/>
        <v>196.63643765101384</v>
      </c>
      <c r="AN71" s="3">
        <f t="shared" si="75"/>
        <v>36.23217261587</v>
      </c>
      <c r="AO71" s="3">
        <f t="shared" si="76"/>
        <v>28.560219380261973</v>
      </c>
      <c r="AP71" s="3">
        <f t="shared" si="77"/>
        <v>20.568716993824403</v>
      </c>
      <c r="AQ71" s="3">
        <f t="shared" si="78"/>
        <v>4.064221670997236</v>
      </c>
      <c r="AR71" s="9">
        <f t="shared" si="79"/>
        <v>-12.940974079272614</v>
      </c>
      <c r="AS71" s="10">
        <f t="shared" si="80"/>
        <v>5.793103370306341</v>
      </c>
      <c r="AT71" s="3">
        <f t="shared" si="81"/>
        <v>0.2968529154285329</v>
      </c>
      <c r="AU71" s="3">
        <f t="shared" si="82"/>
        <v>1.9778051780051538</v>
      </c>
      <c r="AV71" s="9">
        <f t="shared" si="83"/>
        <v>209.47060643375355</v>
      </c>
      <c r="AW71" s="3">
        <f t="shared" si="84"/>
        <v>0.17261904994233165</v>
      </c>
      <c r="AX71" s="3">
        <f t="shared" si="85"/>
        <v>4.773939489769209</v>
      </c>
      <c r="AZ71" s="38">
        <v>0.16080078081</v>
      </c>
      <c r="BA71" s="33">
        <v>0.38588999999999996</v>
      </c>
      <c r="BB71" s="20">
        <v>1.07667</v>
      </c>
      <c r="BC71" s="20">
        <v>0.08189245311</v>
      </c>
      <c r="BD71" s="33">
        <v>1.1188500000000001</v>
      </c>
      <c r="BE71" s="33">
        <v>0.12006</v>
      </c>
      <c r="BF71" s="33">
        <v>0.12431999999999999</v>
      </c>
      <c r="BG71" s="33">
        <v>0.27860999999999997</v>
      </c>
      <c r="BH71" s="25">
        <v>0.022964365554</v>
      </c>
      <c r="BI71" s="25">
        <v>0.14054484363</v>
      </c>
      <c r="BJ71" s="21">
        <v>0.026416514844</v>
      </c>
      <c r="BK71" s="20">
        <v>0.011969999999999998</v>
      </c>
      <c r="BL71" s="21">
        <v>-0.02205</v>
      </c>
      <c r="BM71" s="21">
        <v>-0.01284</v>
      </c>
      <c r="BN71" s="28">
        <v>0.505</v>
      </c>
      <c r="BO71" s="17">
        <v>10.347600000000002</v>
      </c>
      <c r="BP71" s="42">
        <v>38904</v>
      </c>
    </row>
    <row r="72" spans="1:68" ht="12.75">
      <c r="A72" s="8" t="s">
        <v>181</v>
      </c>
      <c r="B72" s="13">
        <v>116</v>
      </c>
      <c r="C72" s="8" t="s">
        <v>27</v>
      </c>
      <c r="D72" s="14" t="s">
        <v>119</v>
      </c>
      <c r="E72" s="13" t="s">
        <v>118</v>
      </c>
      <c r="F72" s="27">
        <f t="shared" si="43"/>
        <v>0.0021003846374789362</v>
      </c>
      <c r="G72" s="20">
        <f t="shared" si="44"/>
        <v>0.0036242961702127657</v>
      </c>
      <c r="H72" s="20">
        <f t="shared" si="45"/>
        <v>0.019061503404255317</v>
      </c>
      <c r="I72" s="21">
        <f t="shared" si="46"/>
        <v>-5.033838723493403E-05</v>
      </c>
      <c r="J72" s="20">
        <f t="shared" si="47"/>
        <v>0.02971314127659574</v>
      </c>
      <c r="K72" s="20">
        <f t="shared" si="48"/>
        <v>0.0031460904255319147</v>
      </c>
      <c r="L72" s="20">
        <f t="shared" si="49"/>
        <v>0.004306192978723404</v>
      </c>
      <c r="M72" s="20">
        <f t="shared" si="50"/>
        <v>0.008576681489361701</v>
      </c>
      <c r="N72" s="21">
        <f t="shared" si="51"/>
        <v>0.0004246639266338297</v>
      </c>
      <c r="O72" s="21">
        <f t="shared" si="52"/>
        <v>0.0026176780195091482</v>
      </c>
      <c r="P72" s="21">
        <f t="shared" si="53"/>
        <v>0.0004934626760168297</v>
      </c>
      <c r="Q72" s="20">
        <f t="shared" si="54"/>
        <v>0.0001510123404255319</v>
      </c>
      <c r="R72" s="21">
        <f t="shared" si="55"/>
        <v>-0.000443671914893617</v>
      </c>
      <c r="S72" s="21">
        <f t="shared" si="56"/>
        <v>-0.00025344319148936165</v>
      </c>
      <c r="T72" s="38">
        <f t="shared" si="57"/>
        <v>0.07784524669381127</v>
      </c>
      <c r="U72" s="33">
        <f t="shared" si="58"/>
        <v>0.026391146655594302</v>
      </c>
      <c r="V72" s="20">
        <f t="shared" si="59"/>
        <v>0.4755864122818193</v>
      </c>
      <c r="W72" s="21">
        <f t="shared" si="60"/>
        <v>-0.000901362422957975</v>
      </c>
      <c r="X72" s="33">
        <f t="shared" si="61"/>
        <v>0.7599599286054826</v>
      </c>
      <c r="Y72" s="33">
        <f t="shared" si="62"/>
        <v>0.12944210761291564</v>
      </c>
      <c r="Z72" s="33">
        <f t="shared" si="63"/>
        <v>0.07838277656127642</v>
      </c>
      <c r="AA72" s="33">
        <f t="shared" si="64"/>
        <v>0.3730651280705158</v>
      </c>
      <c r="AB72" s="25">
        <f t="shared" si="65"/>
        <v>0.013710441568405958</v>
      </c>
      <c r="AC72" s="25"/>
      <c r="AD72" s="21">
        <f t="shared" si="66"/>
        <v>0.017570015702651893</v>
      </c>
      <c r="AE72" s="20">
        <f t="shared" si="67"/>
        <v>0.0017234916734253812</v>
      </c>
      <c r="AF72" s="21">
        <f t="shared" si="68"/>
        <v>-0.009266330720418065</v>
      </c>
      <c r="AG72" s="21"/>
      <c r="AH72" s="31">
        <f t="shared" si="69"/>
        <v>4.430573541380607</v>
      </c>
      <c r="AI72" s="1">
        <f t="shared" si="70"/>
        <v>0.7844318475807247</v>
      </c>
      <c r="AJ72" s="1">
        <f t="shared" si="71"/>
        <v>1.2748080066918643</v>
      </c>
      <c r="AK72" s="1">
        <f t="shared" si="72"/>
        <v>2.0370703971608863</v>
      </c>
      <c r="AL72" s="3">
        <f t="shared" si="73"/>
        <v>28.796017790473265</v>
      </c>
      <c r="AM72" s="3">
        <f t="shared" si="74"/>
        <v>275.9435508827307</v>
      </c>
      <c r="AN72" s="3">
        <f t="shared" si="75"/>
        <v>34.68789899354885</v>
      </c>
      <c r="AO72" s="3">
        <f t="shared" si="76"/>
        <v>27.068069848681905</v>
      </c>
      <c r="AP72" s="3">
        <f t="shared" si="77"/>
        <v>15.312604674870748</v>
      </c>
      <c r="AQ72" s="3">
        <f t="shared" si="78"/>
        <v>-86.36398047119467</v>
      </c>
      <c r="AR72" s="9">
        <f t="shared" si="79"/>
        <v>-8.400870748362319</v>
      </c>
      <c r="AS72" s="10">
        <f t="shared" si="80"/>
        <v>5.871041059359685</v>
      </c>
      <c r="AT72" s="3">
        <f t="shared" si="81"/>
        <v>-0.006963440564900365</v>
      </c>
      <c r="AU72" s="3">
        <f t="shared" si="82"/>
        <v>-0.06574277119090423</v>
      </c>
      <c r="AV72" s="9">
        <f t="shared" si="83"/>
        <v>440.9420366360622</v>
      </c>
      <c r="AW72" s="3">
        <f t="shared" si="84"/>
        <v>0.17032754325670876</v>
      </c>
      <c r="AX72" s="3">
        <f t="shared" si="85"/>
        <v>2.267871776592179</v>
      </c>
      <c r="AZ72" s="38">
        <v>0.10765330203000001</v>
      </c>
      <c r="BA72" s="33">
        <v>0.18576</v>
      </c>
      <c r="BB72" s="20">
        <v>0.97698</v>
      </c>
      <c r="BC72" s="21">
        <v>-0.0025800482006999997</v>
      </c>
      <c r="BD72" s="33">
        <v>1.52292</v>
      </c>
      <c r="BE72" s="33">
        <v>0.16125</v>
      </c>
      <c r="BF72" s="33">
        <v>0.22071</v>
      </c>
      <c r="BG72" s="33">
        <v>0.43959</v>
      </c>
      <c r="BH72" s="25">
        <v>0.02176576287</v>
      </c>
      <c r="BI72" s="25">
        <v>0.13416670329</v>
      </c>
      <c r="BJ72" s="21">
        <v>0.025291980122999998</v>
      </c>
      <c r="BK72" s="20">
        <v>0.0077399999999999995</v>
      </c>
      <c r="BL72" s="21">
        <v>-0.02274</v>
      </c>
      <c r="BM72" s="21">
        <v>-0.012989999999999998</v>
      </c>
      <c r="BN72" s="28">
        <v>0.5029</v>
      </c>
      <c r="BO72" s="17">
        <v>9.8119</v>
      </c>
      <c r="BP72" s="42">
        <v>38904</v>
      </c>
    </row>
    <row r="73" spans="1:68" ht="12.75">
      <c r="A73" s="8" t="s">
        <v>182</v>
      </c>
      <c r="B73" s="13">
        <v>122</v>
      </c>
      <c r="C73" s="8" t="s">
        <v>27</v>
      </c>
      <c r="D73" s="14" t="s">
        <v>123</v>
      </c>
      <c r="E73" s="13" t="s">
        <v>45</v>
      </c>
      <c r="F73" s="27">
        <f t="shared" si="43"/>
        <v>0.0022617759497915117</v>
      </c>
      <c r="G73" s="20">
        <f t="shared" si="44"/>
        <v>0.007846634337230037</v>
      </c>
      <c r="H73" s="20">
        <f t="shared" si="45"/>
        <v>0.031774216911036254</v>
      </c>
      <c r="I73" s="21">
        <f t="shared" si="46"/>
        <v>-0.00010158552635047038</v>
      </c>
      <c r="J73" s="20">
        <f t="shared" si="47"/>
        <v>0.01838097354269863</v>
      </c>
      <c r="K73" s="20">
        <f t="shared" si="48"/>
        <v>0.004985249025163462</v>
      </c>
      <c r="L73" s="20">
        <f t="shared" si="49"/>
        <v>0.0012920584446205665</v>
      </c>
      <c r="M73" s="20">
        <f t="shared" si="50"/>
        <v>0.006071372086387953</v>
      </c>
      <c r="N73" s="21">
        <f t="shared" si="51"/>
        <v>-0.00017484402749878616</v>
      </c>
      <c r="O73" s="21">
        <f t="shared" si="52"/>
        <v>0.003115797310328048</v>
      </c>
      <c r="P73" s="21">
        <f t="shared" si="53"/>
        <v>0.00040370905044992547</v>
      </c>
      <c r="Q73" s="20">
        <f t="shared" si="54"/>
        <v>0.0009434569823657616</v>
      </c>
      <c r="R73" s="21">
        <f t="shared" si="55"/>
        <v>-0.0004645951872399445</v>
      </c>
      <c r="S73" s="21">
        <f t="shared" si="56"/>
        <v>-0.00027106554983158306</v>
      </c>
      <c r="T73" s="38">
        <f t="shared" si="57"/>
        <v>0.08382679231027998</v>
      </c>
      <c r="U73" s="33">
        <f t="shared" si="58"/>
        <v>0.057137073743756185</v>
      </c>
      <c r="V73" s="20">
        <f t="shared" si="59"/>
        <v>0.7927698830098866</v>
      </c>
      <c r="W73" s="21">
        <f t="shared" si="60"/>
        <v>-0.0018189970159627263</v>
      </c>
      <c r="X73" s="33">
        <f t="shared" si="61"/>
        <v>0.4701220652227496</v>
      </c>
      <c r="Y73" s="33">
        <f t="shared" si="62"/>
        <v>0.20511207673990794</v>
      </c>
      <c r="Z73" s="33">
        <f t="shared" si="63"/>
        <v>0.023518483465371262</v>
      </c>
      <c r="AA73" s="33">
        <f t="shared" si="64"/>
        <v>0.26409016211941017</v>
      </c>
      <c r="AB73" s="25">
        <f t="shared" si="65"/>
        <v>-0.005644908060848479</v>
      </c>
      <c r="AC73" s="25"/>
      <c r="AD73" s="21">
        <f t="shared" si="66"/>
        <v>0.014374287459718554</v>
      </c>
      <c r="AE73" s="20">
        <f t="shared" si="67"/>
        <v>0.010767598520494881</v>
      </c>
      <c r="AF73" s="21">
        <f t="shared" si="68"/>
        <v>-0.00970332471261371</v>
      </c>
      <c r="AG73" s="21"/>
      <c r="AH73" s="31">
        <f t="shared" si="69"/>
        <v>5.8317180969971565</v>
      </c>
      <c r="AI73" s="1">
        <f t="shared" si="70"/>
        <v>0.33312335367325846</v>
      </c>
      <c r="AJ73" s="1">
        <f t="shared" si="71"/>
        <v>3.001891008160426</v>
      </c>
      <c r="AK73" s="1">
        <f t="shared" si="72"/>
        <v>1.780157433544157</v>
      </c>
      <c r="AL73" s="3">
        <f t="shared" si="73"/>
        <v>8.227968889886025</v>
      </c>
      <c r="AM73" s="3">
        <f t="shared" si="74"/>
        <v>73.62550539945751</v>
      </c>
      <c r="AN73" s="3">
        <f t="shared" si="75"/>
        <v>-140.43982195357958</v>
      </c>
      <c r="AO73" s="3">
        <f t="shared" si="76"/>
        <v>55.15194302545337</v>
      </c>
      <c r="AP73" s="3">
        <f t="shared" si="77"/>
        <v>5.30638968707854</v>
      </c>
      <c r="AQ73" s="3">
        <f t="shared" si="78"/>
        <v>-46.08407357167303</v>
      </c>
      <c r="AR73" s="9">
        <f t="shared" si="79"/>
        <v>-8.638976308945988</v>
      </c>
      <c r="AS73" s="10">
        <f t="shared" si="80"/>
        <v>2.292025280495244</v>
      </c>
      <c r="AT73" s="3">
        <f t="shared" si="81"/>
        <v>-0.008868307731432618</v>
      </c>
      <c r="AU73" s="3">
        <f t="shared" si="82"/>
        <v>0.32223678337275086</v>
      </c>
      <c r="AV73" s="9">
        <f t="shared" si="83"/>
        <v>43.660809262894276</v>
      </c>
      <c r="AW73" s="3">
        <f t="shared" si="84"/>
        <v>0.43629536223262216</v>
      </c>
      <c r="AX73" s="3">
        <f t="shared" si="85"/>
        <v>22.903835656794925</v>
      </c>
      <c r="AZ73" s="38">
        <v>0.10939008191999999</v>
      </c>
      <c r="BA73" s="33">
        <v>0.3795</v>
      </c>
      <c r="BB73" s="20">
        <v>1.53675</v>
      </c>
      <c r="BC73" s="21">
        <v>-0.0049131520080000005</v>
      </c>
      <c r="BD73" s="33">
        <v>0.88899</v>
      </c>
      <c r="BE73" s="33">
        <v>0.24111</v>
      </c>
      <c r="BF73" s="33">
        <v>0.062490000000000004</v>
      </c>
      <c r="BG73" s="33">
        <v>0.29364</v>
      </c>
      <c r="BH73" s="25">
        <v>-0.008456276358</v>
      </c>
      <c r="BI73" s="25">
        <v>0.15069455622</v>
      </c>
      <c r="BJ73" s="21">
        <v>0.019525261158</v>
      </c>
      <c r="BK73" s="20">
        <v>0.04563</v>
      </c>
      <c r="BL73" s="21">
        <v>-0.02247</v>
      </c>
      <c r="BM73" s="21">
        <v>-0.01311</v>
      </c>
      <c r="BN73" s="28">
        <v>0.5047</v>
      </c>
      <c r="BO73" s="17">
        <v>10.4353</v>
      </c>
      <c r="BP73" s="42">
        <v>38904</v>
      </c>
    </row>
    <row r="74" spans="1:68" ht="12.75">
      <c r="A74" s="8" t="s">
        <v>183</v>
      </c>
      <c r="B74" s="13">
        <v>123</v>
      </c>
      <c r="C74" s="8" t="s">
        <v>27</v>
      </c>
      <c r="D74" s="14" t="s">
        <v>123</v>
      </c>
      <c r="E74" s="13" t="s">
        <v>121</v>
      </c>
      <c r="F74" s="27">
        <f t="shared" si="43"/>
        <v>0.002096858421917954</v>
      </c>
      <c r="G74" s="20">
        <f t="shared" si="44"/>
        <v>0.003653937961682798</v>
      </c>
      <c r="H74" s="20">
        <f t="shared" si="45"/>
        <v>0.023047666620580692</v>
      </c>
      <c r="I74" s="21">
        <f t="shared" si="46"/>
        <v>-0.0002874861577860973</v>
      </c>
      <c r="J74" s="20">
        <f t="shared" si="47"/>
        <v>0.016533306280861155</v>
      </c>
      <c r="K74" s="20">
        <f t="shared" si="48"/>
        <v>0.0007026054513134507</v>
      </c>
      <c r="L74" s="20">
        <f t="shared" si="49"/>
        <v>8.701398380406876E-05</v>
      </c>
      <c r="M74" s="20">
        <f t="shared" si="50"/>
        <v>0.004935121469484496</v>
      </c>
      <c r="N74" s="21">
        <f t="shared" si="51"/>
        <v>-0.0001503664518776694</v>
      </c>
      <c r="O74" s="21">
        <f t="shared" si="52"/>
        <v>0.0032654206389340122</v>
      </c>
      <c r="P74" s="21">
        <f t="shared" si="53"/>
        <v>0.0007969665062950821</v>
      </c>
      <c r="Q74" s="20">
        <f t="shared" si="54"/>
        <v>0.00035714694844953595</v>
      </c>
      <c r="R74" s="21">
        <f t="shared" si="55"/>
        <v>-0.0004935121469484497</v>
      </c>
      <c r="S74" s="21">
        <f t="shared" si="56"/>
        <v>-0.00029805536243334</v>
      </c>
      <c r="T74" s="38">
        <f t="shared" si="57"/>
        <v>0.07771455676428973</v>
      </c>
      <c r="U74" s="33">
        <f t="shared" si="58"/>
        <v>0.02660699018191799</v>
      </c>
      <c r="V74" s="20">
        <f t="shared" si="59"/>
        <v>0.5750415823498176</v>
      </c>
      <c r="W74" s="21">
        <f t="shared" si="60"/>
        <v>-0.005147745765862039</v>
      </c>
      <c r="X74" s="33">
        <f t="shared" si="61"/>
        <v>0.42286509338925615</v>
      </c>
      <c r="Y74" s="33">
        <f t="shared" si="62"/>
        <v>0.028907856462186823</v>
      </c>
      <c r="Z74" s="33">
        <f t="shared" si="63"/>
        <v>0.0015838578725848912</v>
      </c>
      <c r="AA74" s="33">
        <f t="shared" si="64"/>
        <v>0.2146659783670953</v>
      </c>
      <c r="AB74" s="25">
        <f t="shared" si="65"/>
        <v>-0.004854639923524603</v>
      </c>
      <c r="AC74" s="25"/>
      <c r="AD74" s="21">
        <f t="shared" si="66"/>
        <v>0.028376440024036678</v>
      </c>
      <c r="AE74" s="20">
        <f t="shared" si="67"/>
        <v>0.0040760893454637745</v>
      </c>
      <c r="AF74" s="21">
        <f t="shared" si="68"/>
        <v>-0.010307271239524848</v>
      </c>
      <c r="AG74" s="21"/>
      <c r="AH74" s="31">
        <f t="shared" si="69"/>
        <v>2.738700016579264</v>
      </c>
      <c r="AI74" s="1">
        <f t="shared" si="70"/>
        <v>0.3733051399342223</v>
      </c>
      <c r="AJ74" s="1">
        <f t="shared" si="71"/>
        <v>2.6787737242948313</v>
      </c>
      <c r="AK74" s="1">
        <f t="shared" si="72"/>
        <v>1.9698747636019174</v>
      </c>
      <c r="AL74" s="3">
        <f t="shared" si="73"/>
        <v>15.893007457740698</v>
      </c>
      <c r="AM74" s="3">
        <f t="shared" si="74"/>
        <v>141.07678551986936</v>
      </c>
      <c r="AN74" s="3">
        <f t="shared" si="75"/>
        <v>-118.45195347306448</v>
      </c>
      <c r="AO74" s="3">
        <f t="shared" si="76"/>
        <v>20.264754206754628</v>
      </c>
      <c r="AP74" s="3">
        <f t="shared" si="77"/>
        <v>6.527577765568008</v>
      </c>
      <c r="AQ74" s="3">
        <f t="shared" si="78"/>
        <v>-15.096813304119282</v>
      </c>
      <c r="AR74" s="9">
        <f t="shared" si="79"/>
        <v>-7.5397799241259005</v>
      </c>
      <c r="AS74" s="10">
        <f t="shared" si="80"/>
        <v>14.628033522388233</v>
      </c>
      <c r="AT74" s="3">
        <f t="shared" si="81"/>
        <v>-0.17807428138421794</v>
      </c>
      <c r="AU74" s="3">
        <f t="shared" si="82"/>
        <v>1.0603764330526564</v>
      </c>
      <c r="AV74" s="9">
        <f t="shared" si="83"/>
        <v>103.74284210915472</v>
      </c>
      <c r="AW74" s="3">
        <f t="shared" si="84"/>
        <v>0.0683618887302588</v>
      </c>
      <c r="AX74" s="3">
        <f t="shared" si="85"/>
        <v>9.639219243172784</v>
      </c>
      <c r="AZ74" s="38">
        <v>0.09687374934000001</v>
      </c>
      <c r="BA74" s="33">
        <v>0.16881000000000002</v>
      </c>
      <c r="BB74" s="20">
        <v>1.0647900000000001</v>
      </c>
      <c r="BC74" s="21">
        <v>-0.013281708339000001</v>
      </c>
      <c r="BD74" s="33">
        <v>0.76383</v>
      </c>
      <c r="BE74" s="33">
        <v>0.03246</v>
      </c>
      <c r="BF74" s="33">
        <v>0.00402</v>
      </c>
      <c r="BG74" s="33">
        <v>0.22799999999999998</v>
      </c>
      <c r="BH74" s="25">
        <v>-0.006946850496000001</v>
      </c>
      <c r="BI74" s="25">
        <v>0.15086070531</v>
      </c>
      <c r="BJ74" s="21">
        <v>0.0368194308</v>
      </c>
      <c r="BK74" s="20">
        <v>0.0165</v>
      </c>
      <c r="BL74" s="21">
        <v>-0.0228</v>
      </c>
      <c r="BM74" s="21">
        <v>-0.013770000000000001</v>
      </c>
      <c r="BN74" s="28">
        <v>0.5063</v>
      </c>
      <c r="BO74" s="17">
        <v>10.959000000000001</v>
      </c>
      <c r="BP74" s="42">
        <v>38904</v>
      </c>
    </row>
    <row r="75" spans="1:67" ht="12.75">
      <c r="A75" s="8" t="s">
        <v>197</v>
      </c>
      <c r="B75" s="13">
        <v>124</v>
      </c>
      <c r="C75" s="8" t="s">
        <v>27</v>
      </c>
      <c r="D75" s="14" t="s">
        <v>123</v>
      </c>
      <c r="E75" s="13" t="s">
        <v>124</v>
      </c>
      <c r="F75" s="48">
        <f>AZ75*$BO75/($BN75*1000)</f>
        <v>0.0007222489073602236</v>
      </c>
      <c r="G75" s="49">
        <f>BA75*$BO75/($BN75*1000)</f>
        <v>0.009837674162377593</v>
      </c>
      <c r="H75" s="49">
        <f>BB75*$BO75/($BN75*1000)</f>
        <v>0.023801597648312897</v>
      </c>
      <c r="I75" s="49">
        <f>BC75*$BO75/($BN75*1000)</f>
        <v>0.0004337600514057507</v>
      </c>
      <c r="J75" s="49">
        <f>BD75*$BO75/($BN75*1000)</f>
        <v>0.01479841262496565</v>
      </c>
      <c r="K75" s="49">
        <f>BE75*$BO75/($BN75*1000)</f>
        <v>0.00023821826716739013</v>
      </c>
      <c r="L75" s="49">
        <f>BF75*$BO75/($BN75*1000)</f>
        <v>0.0012244084490894566</v>
      </c>
      <c r="M75" s="49">
        <f>BG75*$BO75/($BN75*1000)</f>
        <v>0.005758179799191493</v>
      </c>
      <c r="N75" s="48">
        <f>BH75*$BO75/($BN75*1000)</f>
        <v>-0.0003326883233001937</v>
      </c>
      <c r="O75" s="50">
        <f>BI75*$BO75/($BN75*1000)</f>
        <v>0.0005549486792492011</v>
      </c>
      <c r="P75" s="49">
        <f>BJ75*$BO75/($BN75*1000)</f>
        <v>0.0014108712218590252</v>
      </c>
      <c r="Q75" s="49">
        <f>BK75*$BO75/($BN75*1000)</f>
        <v>0.0005257948879745546</v>
      </c>
      <c r="R75" s="48">
        <f>BL75*$BO75/($BN75*1000)</f>
        <v>-0.001459427913534824</v>
      </c>
      <c r="S75" s="48">
        <f>BM75*$BO75/($BN75*1000)</f>
        <v>-0.0006705636748065096</v>
      </c>
      <c r="T75" s="48">
        <f>F75/26.98154*1000</f>
        <v>0.026768261091109833</v>
      </c>
      <c r="U75" s="49">
        <f>G75/137.33*1000</f>
        <v>0.0716352884466438</v>
      </c>
      <c r="V75" s="49">
        <f>H75/40.08*1000</f>
        <v>0.5938522367343537</v>
      </c>
      <c r="W75" s="49">
        <f>I75/55.847*1000</f>
        <v>0.007766935581244304</v>
      </c>
      <c r="X75" s="49">
        <f>J75/39.0983*1000</f>
        <v>0.3784924824088426</v>
      </c>
      <c r="Y75" s="49">
        <f>K75/24.305*1000</f>
        <v>0.00980120416241062</v>
      </c>
      <c r="Z75" s="49">
        <f>L75/54.938*1000</f>
        <v>0.022287095436482152</v>
      </c>
      <c r="AA75" s="49">
        <f>M75/22.98977*1000</f>
        <v>0.25046704682958953</v>
      </c>
      <c r="AB75" s="48">
        <f>N75/30.97376*1000</f>
        <v>-0.010740973110794224</v>
      </c>
      <c r="AC75" s="50"/>
      <c r="AD75" s="49">
        <f>P75/28.0855*1000</f>
        <v>0.05023486218365439</v>
      </c>
      <c r="AE75" s="49">
        <f>Q75/87.62*1000</f>
        <v>0.006000854690419477</v>
      </c>
      <c r="AF75" s="48">
        <f>R75/47.88*1000</f>
        <v>-0.030480950575079865</v>
      </c>
      <c r="AG75" s="48"/>
      <c r="AH75" s="31">
        <f>T75/AD75</f>
        <v>0.5328622380459082</v>
      </c>
      <c r="AI75" s="1">
        <f>AA75/V75</f>
        <v>0.4217666135382938</v>
      </c>
      <c r="AJ75" s="1">
        <f>V75/AA75</f>
        <v>2.3709795130789937</v>
      </c>
      <c r="AK75" s="1">
        <f>X75/AA75</f>
        <v>1.511146824302032</v>
      </c>
      <c r="AL75" s="3">
        <f>X75/U75</f>
        <v>5.283603802206445</v>
      </c>
      <c r="AM75" s="3">
        <f>V75/AE75</f>
        <v>98.9612759133219</v>
      </c>
      <c r="AN75" s="3">
        <f>V75/AB75</f>
        <v>-55.28849486994408</v>
      </c>
      <c r="AO75" s="3">
        <f>V75/AD75</f>
        <v>11.821516192545337</v>
      </c>
      <c r="AP75" s="3">
        <f>U75/AE75</f>
        <v>11.937514261262056</v>
      </c>
      <c r="AQ75" s="3">
        <f>T75/W75</f>
        <v>3.4464378918952505</v>
      </c>
      <c r="AR75" s="9">
        <f>T75/AF75</f>
        <v>-0.8781964009020967</v>
      </c>
      <c r="AS75" s="10">
        <f>X75/Y75</f>
        <v>38.616936871943686</v>
      </c>
      <c r="AT75" s="3">
        <f>W75/Y75</f>
        <v>0.7924470761492652</v>
      </c>
      <c r="AU75" s="3">
        <f>W75/AB75</f>
        <v>-0.7231128409993749</v>
      </c>
      <c r="AV75" s="9">
        <f>X75/AE75</f>
        <v>63.073095739697855</v>
      </c>
      <c r="AW75" s="3">
        <f>Y75/X75</f>
        <v>0.025895373403542237</v>
      </c>
      <c r="AX75" s="3">
        <f>1000*AE75/X75</f>
        <v>15.854620552112928</v>
      </c>
      <c r="AZ75" s="48">
        <v>0.038771814</v>
      </c>
      <c r="BA75" s="49">
        <v>0.5281066803</v>
      </c>
      <c r="BB75" s="49">
        <v>1.2777189519</v>
      </c>
      <c r="BC75" s="49">
        <v>0.023285135999999998</v>
      </c>
      <c r="BD75" s="49">
        <v>0.7944093731999999</v>
      </c>
      <c r="BE75" s="49">
        <v>0.012788048901</v>
      </c>
      <c r="BF75" s="49">
        <v>0.06572877599999999</v>
      </c>
      <c r="BG75" s="49">
        <v>0.3091109919</v>
      </c>
      <c r="BH75" s="48">
        <v>-0.017859396753000002</v>
      </c>
      <c r="BI75" s="50">
        <v>0.029790791999999996</v>
      </c>
      <c r="BJ75" s="49">
        <v>0.075738483</v>
      </c>
      <c r="BK75" s="49">
        <v>0.028225756233</v>
      </c>
      <c r="BL75" s="48">
        <v>-0.07834510656</v>
      </c>
      <c r="BM75" s="48">
        <v>-0.0359972439</v>
      </c>
      <c r="BN75" s="28">
        <v>0.5008</v>
      </c>
      <c r="BO75" s="17">
        <v>9.328999999999999</v>
      </c>
    </row>
    <row r="76" spans="1:67" ht="12.75">
      <c r="A76" s="8" t="s">
        <v>198</v>
      </c>
      <c r="B76" s="13">
        <v>125</v>
      </c>
      <c r="C76" s="8" t="s">
        <v>27</v>
      </c>
      <c r="D76" s="14" t="s">
        <v>123</v>
      </c>
      <c r="E76" s="13" t="s">
        <v>113</v>
      </c>
      <c r="F76" s="49">
        <f aca="true" t="shared" si="86" ref="F76:F108">AZ76*$BO76/($BN76*1000)</f>
        <v>0.0015559670167891292</v>
      </c>
      <c r="G76" s="49">
        <f aca="true" t="shared" si="87" ref="G76:G108">BA76*$BO76/($BN76*1000)</f>
        <v>0.024733377525192404</v>
      </c>
      <c r="H76" s="49">
        <f aca="true" t="shared" si="88" ref="H76:H108">BB76*$BO76/($BN76*1000)</f>
        <v>0.027231758048604664</v>
      </c>
      <c r="I76" s="49">
        <f aca="true" t="shared" si="89" ref="I76:I108">BC76*$BO76/($BN76*1000)</f>
        <v>0.0014278372679636976</v>
      </c>
      <c r="J76" s="49">
        <f aca="true" t="shared" si="90" ref="J76:J108">BD76*$BO76/($BN76*1000)</f>
        <v>0.026460956767335033</v>
      </c>
      <c r="K76" s="49">
        <f aca="true" t="shared" si="91" ref="K76:K108">BE76*$BO76/($BN76*1000)</f>
        <v>0.0007097837822844853</v>
      </c>
      <c r="L76" s="49">
        <f aca="true" t="shared" si="92" ref="L76:L108">BF76*$BO76/($BN76*1000)</f>
        <v>0.0014307901799131125</v>
      </c>
      <c r="M76" s="49">
        <f aca="true" t="shared" si="93" ref="M76:M108">BG76*$BO76/($BN76*1000)</f>
        <v>0.005705315451599488</v>
      </c>
      <c r="N76" s="48">
        <f aca="true" t="shared" si="94" ref="N76:N108">BH76*$BO76/($BN76*1000)</f>
        <v>-0.0004826906375338227</v>
      </c>
      <c r="O76" s="50">
        <f aca="true" t="shared" si="95" ref="O76:O108">BI76*$BO76/($BN76*1000)</f>
        <v>0.0007359797127684982</v>
      </c>
      <c r="P76" s="49">
        <f aca="true" t="shared" si="96" ref="P76:P108">BJ76*$BO76/($BN76*1000)</f>
        <v>0.0014878218857716722</v>
      </c>
      <c r="Q76" s="49">
        <f aca="true" t="shared" si="97" ref="Q76:Q108">BK76*$BO76/($BN76*1000)</f>
        <v>0.00023581475509338603</v>
      </c>
      <c r="R76" s="48">
        <f aca="true" t="shared" si="98" ref="R76:R108">BL76*$BO76/($BN76*1000)</f>
        <v>-0.0014854560518071732</v>
      </c>
      <c r="S76" s="48">
        <f aca="true" t="shared" si="99" ref="S76:S108">BM76*$BO76/($BN76*1000)</f>
        <v>-0.0006871819271168082</v>
      </c>
      <c r="T76" s="49">
        <f aca="true" t="shared" si="100" ref="T76:T108">F76/26.98154*1000</f>
        <v>0.057667835742108466</v>
      </c>
      <c r="U76" s="49">
        <f aca="true" t="shared" si="101" ref="U76:U108">G76/137.33*1000</f>
        <v>0.18010178056646328</v>
      </c>
      <c r="V76" s="49">
        <f aca="true" t="shared" si="102" ref="V76:V108">H76/40.08*1000</f>
        <v>0.6794350810530105</v>
      </c>
      <c r="W76" s="49">
        <f aca="true" t="shared" si="103" ref="W76:W108">I76/55.847*1000</f>
        <v>0.025566946621370844</v>
      </c>
      <c r="X76" s="49">
        <f aca="true" t="shared" si="104" ref="X76:X108">J76/39.0983*1000</f>
        <v>0.6767802376915373</v>
      </c>
      <c r="Y76" s="49">
        <f aca="true" t="shared" si="105" ref="Y76:Y108">K76/24.305*1000</f>
        <v>0.02920320025856759</v>
      </c>
      <c r="Z76" s="49">
        <f aca="true" t="shared" si="106" ref="Z76:Z108">L76/54.938*1000</f>
        <v>0.026043725288745722</v>
      </c>
      <c r="AA76" s="49">
        <f aca="true" t="shared" si="107" ref="AA76:AA108">M76/22.98977*1000</f>
        <v>0.2481675741688363</v>
      </c>
      <c r="AB76" s="48">
        <f aca="true" t="shared" si="108" ref="AB76:AB108">N76/30.97376*1000</f>
        <v>-0.015583856707542858</v>
      </c>
      <c r="AC76" s="50"/>
      <c r="AD76" s="49">
        <f aca="true" t="shared" si="109" ref="AD76:AD108">P76/28.0855*1000</f>
        <v>0.05297473378688904</v>
      </c>
      <c r="AE76" s="49">
        <f aca="true" t="shared" si="110" ref="AE76:AE108">Q76/87.62*1000</f>
        <v>0.0026913347990571335</v>
      </c>
      <c r="AF76" s="48">
        <f aca="true" t="shared" si="111" ref="AF76:AF108">R76/47.88*1000</f>
        <v>-0.031024562485529927</v>
      </c>
      <c r="AG76" s="48"/>
      <c r="AH76" s="31">
        <f aca="true" t="shared" si="112" ref="AH76:AH108">T76/AD76</f>
        <v>1.0885913268408145</v>
      </c>
      <c r="AI76" s="1">
        <f aca="true" t="shared" si="113" ref="AI76:AI108">AA76/V76</f>
        <v>0.36525575597924403</v>
      </c>
      <c r="AJ76" s="1">
        <f aca="true" t="shared" si="114" ref="AJ76:AJ108">V76/AA76</f>
        <v>2.7378076419877853</v>
      </c>
      <c r="AK76" s="1">
        <f aca="true" t="shared" si="115" ref="AK76:AK108">X76/AA76</f>
        <v>2.727109856951344</v>
      </c>
      <c r="AL76" s="3">
        <f aca="true" t="shared" si="116" ref="AL76:AL108">X76/U76</f>
        <v>3.7577653900083674</v>
      </c>
      <c r="AM76" s="3">
        <f aca="true" t="shared" si="117" ref="AM76:AM108">V76/AE76</f>
        <v>252.45282797630375</v>
      </c>
      <c r="AN76" s="3">
        <f aca="true" t="shared" si="118" ref="AN76:AN108">V76/AB76</f>
        <v>-43.59864787027669</v>
      </c>
      <c r="AO76" s="3">
        <f aca="true" t="shared" si="119" ref="AO76:AO108">V76/AD76</f>
        <v>12.825644085089618</v>
      </c>
      <c r="AP76" s="3">
        <f aca="true" t="shared" si="120" ref="AP76:AP108">U76/AE76</f>
        <v>66.91912898742999</v>
      </c>
      <c r="AQ76" s="3">
        <f aca="true" t="shared" si="121" ref="AQ76:AQ108">T76/W76</f>
        <v>2.2555620972707473</v>
      </c>
      <c r="AR76" s="9">
        <f aca="true" t="shared" si="122" ref="AR76:AR108">T76/AF76</f>
        <v>-1.8587799834084735</v>
      </c>
      <c r="AS76" s="10">
        <f aca="true" t="shared" si="123" ref="AS76:AS108">X76/Y76</f>
        <v>23.17486548389451</v>
      </c>
      <c r="AT76" s="3">
        <f aca="true" t="shared" si="124" ref="AT76:AT108">W76/Y76</f>
        <v>0.8754844124958548</v>
      </c>
      <c r="AU76" s="3">
        <f aca="true" t="shared" si="125" ref="AU76:AU108">W76/AB76</f>
        <v>-1.6406045756950522</v>
      </c>
      <c r="AV76" s="9">
        <f aca="true" t="shared" si="126" ref="AV76:AV108">X76/AE76</f>
        <v>251.46638683847007</v>
      </c>
      <c r="AW76" s="3">
        <f aca="true" t="shared" si="127" ref="AW76:AW108">Y76/X76</f>
        <v>0.04315019652195846</v>
      </c>
      <c r="AX76" s="3">
        <f aca="true" t="shared" si="128" ref="AX76:AX108">1000*AE76/X76</f>
        <v>3.9766746266663144</v>
      </c>
      <c r="AZ76" s="49">
        <v>0.080773062</v>
      </c>
      <c r="BA76" s="49">
        <v>1.2839543607000001</v>
      </c>
      <c r="BB76" s="49">
        <v>1.4136498123</v>
      </c>
      <c r="BC76" s="49">
        <v>0.074121615</v>
      </c>
      <c r="BD76" s="49">
        <v>1.3736361237</v>
      </c>
      <c r="BE76" s="49">
        <v>0.036846159870000006</v>
      </c>
      <c r="BF76" s="49">
        <v>0.074274906</v>
      </c>
      <c r="BG76" s="49">
        <v>0.29617324386</v>
      </c>
      <c r="BH76" s="48">
        <v>-0.025057344000000002</v>
      </c>
      <c r="BI76" s="50">
        <v>0.038206038</v>
      </c>
      <c r="BJ76" s="49">
        <v>0.077235525</v>
      </c>
      <c r="BK76" s="49">
        <v>0.012241570437</v>
      </c>
      <c r="BL76" s="48">
        <v>-0.07711271028</v>
      </c>
      <c r="BM76" s="48">
        <v>-0.03567285669</v>
      </c>
      <c r="BN76" s="28">
        <v>0.5041</v>
      </c>
      <c r="BO76" s="17">
        <v>9.7107</v>
      </c>
    </row>
    <row r="77" spans="1:67" ht="12.75">
      <c r="A77" s="8" t="s">
        <v>199</v>
      </c>
      <c r="B77" s="13">
        <v>126</v>
      </c>
      <c r="C77" s="8" t="s">
        <v>27</v>
      </c>
      <c r="D77" s="14" t="s">
        <v>123</v>
      </c>
      <c r="E77" s="13" t="s">
        <v>117</v>
      </c>
      <c r="F77" s="49">
        <f t="shared" si="86"/>
        <v>0.0015865431320315052</v>
      </c>
      <c r="G77" s="49">
        <f t="shared" si="87"/>
        <v>0.015156521223768513</v>
      </c>
      <c r="H77" s="49">
        <f t="shared" si="88"/>
        <v>0.03551039194348864</v>
      </c>
      <c r="I77" s="49">
        <f t="shared" si="89"/>
        <v>0.0014648504164683947</v>
      </c>
      <c r="J77" s="49">
        <f t="shared" si="90"/>
        <v>0.034816525411892896</v>
      </c>
      <c r="K77" s="49">
        <f t="shared" si="91"/>
        <v>0.0019954307381565223</v>
      </c>
      <c r="L77" s="49">
        <f t="shared" si="92"/>
        <v>0.0025977192617999997</v>
      </c>
      <c r="M77" s="49">
        <f t="shared" si="93"/>
        <v>0.00567614339264665</v>
      </c>
      <c r="N77" s="48">
        <f t="shared" si="94"/>
        <v>-0.000606728478123475</v>
      </c>
      <c r="O77" s="50">
        <f t="shared" si="95"/>
        <v>0.0005260532427828514</v>
      </c>
      <c r="P77" s="49">
        <f t="shared" si="96"/>
        <v>0.0011128522463389832</v>
      </c>
      <c r="Q77" s="49">
        <f t="shared" si="97"/>
        <v>0.00033447113617991904</v>
      </c>
      <c r="R77" s="48">
        <f t="shared" si="98"/>
        <v>-0.0016468425566335035</v>
      </c>
      <c r="S77" s="48">
        <f t="shared" si="99"/>
        <v>-0.0007518960037257726</v>
      </c>
      <c r="T77" s="49">
        <f t="shared" si="100"/>
        <v>0.05880105924389436</v>
      </c>
      <c r="U77" s="49">
        <f t="shared" si="101"/>
        <v>0.11036569739873671</v>
      </c>
      <c r="V77" s="49">
        <f t="shared" si="102"/>
        <v>0.8859878229413333</v>
      </c>
      <c r="W77" s="49">
        <f t="shared" si="103"/>
        <v>0.026229706456361034</v>
      </c>
      <c r="X77" s="49">
        <f t="shared" si="104"/>
        <v>0.8904869370763664</v>
      </c>
      <c r="Y77" s="49">
        <f t="shared" si="105"/>
        <v>0.08209959836068803</v>
      </c>
      <c r="Z77" s="49">
        <f t="shared" si="106"/>
        <v>0.04728456190250828</v>
      </c>
      <c r="AA77" s="49">
        <f t="shared" si="107"/>
        <v>0.2468986593883562</v>
      </c>
      <c r="AB77" s="48">
        <f t="shared" si="108"/>
        <v>-0.019588467080634546</v>
      </c>
      <c r="AC77" s="50"/>
      <c r="AD77" s="49">
        <f t="shared" si="109"/>
        <v>0.03962372919616824</v>
      </c>
      <c r="AE77" s="49">
        <f t="shared" si="110"/>
        <v>0.003817292127138998</v>
      </c>
      <c r="AF77" s="48">
        <f t="shared" si="111"/>
        <v>-0.03439520794973901</v>
      </c>
      <c r="AG77" s="48"/>
      <c r="AH77" s="31">
        <f t="shared" si="112"/>
        <v>1.4839859961888857</v>
      </c>
      <c r="AI77" s="1">
        <f t="shared" si="113"/>
        <v>0.27867048845964204</v>
      </c>
      <c r="AJ77" s="1">
        <f t="shared" si="114"/>
        <v>3.5884675321291626</v>
      </c>
      <c r="AK77" s="1">
        <f t="shared" si="115"/>
        <v>3.6066900455530053</v>
      </c>
      <c r="AL77" s="3">
        <f t="shared" si="116"/>
        <v>8.068511848017001</v>
      </c>
      <c r="AM77" s="3">
        <f t="shared" si="117"/>
        <v>232.09851209510853</v>
      </c>
      <c r="AN77" s="3">
        <f t="shared" si="118"/>
        <v>-45.23007437459127</v>
      </c>
      <c r="AO77" s="3">
        <f t="shared" si="119"/>
        <v>22.360031246806816</v>
      </c>
      <c r="AP77" s="3">
        <f t="shared" si="120"/>
        <v>28.912038618709044</v>
      </c>
      <c r="AQ77" s="3">
        <f t="shared" si="121"/>
        <v>2.2417734388954385</v>
      </c>
      <c r="AR77" s="9">
        <f t="shared" si="122"/>
        <v>-1.709571267306164</v>
      </c>
      <c r="AS77" s="10">
        <f t="shared" si="123"/>
        <v>10.84642257522615</v>
      </c>
      <c r="AT77" s="3">
        <f t="shared" si="124"/>
        <v>0.31948641625658275</v>
      </c>
      <c r="AU77" s="3">
        <f t="shared" si="125"/>
        <v>-1.3390382385915292</v>
      </c>
      <c r="AV77" s="9">
        <f t="shared" si="126"/>
        <v>233.27712614537907</v>
      </c>
      <c r="AW77" s="3">
        <f t="shared" si="127"/>
        <v>0.09219629726432173</v>
      </c>
      <c r="AX77" s="3">
        <f t="shared" si="128"/>
        <v>4.2867469113829735</v>
      </c>
      <c r="AZ77" s="49">
        <v>0.07444830599999999</v>
      </c>
      <c r="BA77" s="49">
        <v>0.7112175567</v>
      </c>
      <c r="BB77" s="49">
        <v>1.6663199835000002</v>
      </c>
      <c r="BC77" s="49">
        <v>0.068737893</v>
      </c>
      <c r="BD77" s="49">
        <v>1.6337603973</v>
      </c>
      <c r="BE77" s="49">
        <v>0.09363529752</v>
      </c>
      <c r="BF77" s="49">
        <v>0.121897599</v>
      </c>
      <c r="BG77" s="49">
        <v>0.26635220415</v>
      </c>
      <c r="BH77" s="48">
        <v>-0.028470645699</v>
      </c>
      <c r="BI77" s="50">
        <v>0.024684972</v>
      </c>
      <c r="BJ77" s="49">
        <v>0.052220430000000005</v>
      </c>
      <c r="BK77" s="49">
        <v>0.015695009478</v>
      </c>
      <c r="BL77" s="48">
        <v>-0.07727784774</v>
      </c>
      <c r="BM77" s="48">
        <v>-0.03528261075</v>
      </c>
      <c r="BN77" s="28">
        <v>0.5015</v>
      </c>
      <c r="BO77" s="17">
        <v>10.687299999999999</v>
      </c>
    </row>
    <row r="78" spans="1:67" ht="12.75">
      <c r="A78" s="8" t="s">
        <v>200</v>
      </c>
      <c r="B78" s="13">
        <v>127</v>
      </c>
      <c r="C78" s="8" t="s">
        <v>27</v>
      </c>
      <c r="D78" s="14" t="s">
        <v>123</v>
      </c>
      <c r="E78" s="13" t="s">
        <v>118</v>
      </c>
      <c r="F78" s="49">
        <f t="shared" si="86"/>
        <v>0.0011417048622125129</v>
      </c>
      <c r="G78" s="49">
        <f t="shared" si="87"/>
        <v>0.007272735715374937</v>
      </c>
      <c r="H78" s="49">
        <f t="shared" si="88"/>
        <v>0.023803384405027217</v>
      </c>
      <c r="I78" s="49">
        <f t="shared" si="89"/>
        <v>0.00104812122390149</v>
      </c>
      <c r="J78" s="49">
        <f t="shared" si="90"/>
        <v>0.038482716160712784</v>
      </c>
      <c r="K78" s="49">
        <f t="shared" si="91"/>
        <v>0.0020661394811177284</v>
      </c>
      <c r="L78" s="49">
        <f t="shared" si="92"/>
        <v>0.001777163309953526</v>
      </c>
      <c r="M78" s="49">
        <f t="shared" si="93"/>
        <v>0.00483064047960124</v>
      </c>
      <c r="N78" s="48">
        <f t="shared" si="94"/>
        <v>-5.8528027761477524E-05</v>
      </c>
      <c r="O78" s="50">
        <f t="shared" si="95"/>
        <v>0.00028135508053227416</v>
      </c>
      <c r="P78" s="49">
        <f t="shared" si="96"/>
        <v>0.0006619908532575971</v>
      </c>
      <c r="Q78" s="49">
        <f t="shared" si="97"/>
        <v>0.0002548330618249788</v>
      </c>
      <c r="R78" s="48">
        <f t="shared" si="98"/>
        <v>-0.001533266689302483</v>
      </c>
      <c r="S78" s="48">
        <f t="shared" si="99"/>
        <v>-0.000689537184213307</v>
      </c>
      <c r="T78" s="49">
        <f t="shared" si="100"/>
        <v>0.04231429570782516</v>
      </c>
      <c r="U78" s="49">
        <f t="shared" si="101"/>
        <v>0.05295809885221682</v>
      </c>
      <c r="V78" s="49">
        <f t="shared" si="102"/>
        <v>0.5938968164926951</v>
      </c>
      <c r="W78" s="49">
        <f t="shared" si="103"/>
        <v>0.018767726536814692</v>
      </c>
      <c r="X78" s="49">
        <f t="shared" si="104"/>
        <v>0.9842554832489592</v>
      </c>
      <c r="Y78" s="49">
        <f t="shared" si="105"/>
        <v>0.08500882456769093</v>
      </c>
      <c r="Z78" s="49">
        <f t="shared" si="106"/>
        <v>0.03234852579186585</v>
      </c>
      <c r="AA78" s="49">
        <f t="shared" si="107"/>
        <v>0.21012130524147218</v>
      </c>
      <c r="AB78" s="48">
        <f t="shared" si="108"/>
        <v>-0.001889600350796207</v>
      </c>
      <c r="AC78" s="50"/>
      <c r="AD78" s="49">
        <f t="shared" si="109"/>
        <v>0.02357055609683278</v>
      </c>
      <c r="AE78" s="49">
        <f t="shared" si="110"/>
        <v>0.002908389201380721</v>
      </c>
      <c r="AF78" s="48">
        <f t="shared" si="111"/>
        <v>-0.03202311381166422</v>
      </c>
      <c r="AG78" s="48"/>
      <c r="AH78" s="31">
        <f t="shared" si="112"/>
        <v>1.7952183874656658</v>
      </c>
      <c r="AI78" s="1">
        <f t="shared" si="113"/>
        <v>0.3538010297518688</v>
      </c>
      <c r="AJ78" s="1">
        <f t="shared" si="114"/>
        <v>2.82644739813598</v>
      </c>
      <c r="AK78" s="1">
        <f t="shared" si="115"/>
        <v>4.684225058081802</v>
      </c>
      <c r="AL78" s="3">
        <f t="shared" si="116"/>
        <v>18.585551682955824</v>
      </c>
      <c r="AM78" s="3">
        <f t="shared" si="117"/>
        <v>204.20128647525925</v>
      </c>
      <c r="AN78" s="3">
        <f t="shared" si="118"/>
        <v>-314.2975795079892</v>
      </c>
      <c r="AO78" s="3">
        <f t="shared" si="119"/>
        <v>25.196555145022568</v>
      </c>
      <c r="AP78" s="3">
        <f t="shared" si="120"/>
        <v>18.20873864717818</v>
      </c>
      <c r="AQ78" s="3">
        <f t="shared" si="121"/>
        <v>2.2546308752326296</v>
      </c>
      <c r="AR78" s="9">
        <f t="shared" si="122"/>
        <v>-1.3213673085223974</v>
      </c>
      <c r="AS78" s="10">
        <f t="shared" si="123"/>
        <v>11.578274235108557</v>
      </c>
      <c r="AT78" s="3">
        <f t="shared" si="124"/>
        <v>0.22077386238731372</v>
      </c>
      <c r="AU78" s="3">
        <f t="shared" si="125"/>
        <v>-9.932114231936225</v>
      </c>
      <c r="AV78" s="9">
        <f t="shared" si="126"/>
        <v>338.4194532085652</v>
      </c>
      <c r="AW78" s="3">
        <f t="shared" si="127"/>
        <v>0.0863686573399446</v>
      </c>
      <c r="AX78" s="3">
        <f t="shared" si="128"/>
        <v>2.9549128766652433</v>
      </c>
      <c r="AZ78" s="49">
        <v>0.057757455</v>
      </c>
      <c r="BA78" s="49">
        <v>0.3679188201</v>
      </c>
      <c r="BB78" s="49">
        <v>1.204184154</v>
      </c>
      <c r="BC78" s="49">
        <v>0.05302317300000001</v>
      </c>
      <c r="BD78" s="49">
        <v>1.9467936246000002</v>
      </c>
      <c r="BE78" s="49">
        <v>0.10452347367</v>
      </c>
      <c r="BF78" s="49">
        <v>0.089904522</v>
      </c>
      <c r="BG78" s="49">
        <v>0.24437620383</v>
      </c>
      <c r="BH78" s="48">
        <v>-0.0029608614639000004</v>
      </c>
      <c r="BI78" s="50">
        <v>0.014233409999999998</v>
      </c>
      <c r="BJ78" s="49">
        <v>0.033489309</v>
      </c>
      <c r="BK78" s="49">
        <v>0.012891693455999999</v>
      </c>
      <c r="BL78" s="48">
        <v>-0.07756608975</v>
      </c>
      <c r="BM78" s="48">
        <v>-0.034882844249999996</v>
      </c>
      <c r="BN78" s="28">
        <v>0.5035</v>
      </c>
      <c r="BO78" s="17">
        <v>9.952800000000002</v>
      </c>
    </row>
    <row r="79" spans="1:67" ht="12.75">
      <c r="A79" s="8" t="s">
        <v>201</v>
      </c>
      <c r="B79" s="13">
        <v>131</v>
      </c>
      <c r="C79" s="8" t="s">
        <v>27</v>
      </c>
      <c r="D79" s="14" t="s">
        <v>125</v>
      </c>
      <c r="E79" s="13" t="s">
        <v>115</v>
      </c>
      <c r="F79" s="48">
        <f t="shared" si="86"/>
        <v>0.0005632946468958334</v>
      </c>
      <c r="G79" s="49">
        <f t="shared" si="87"/>
        <v>0.008369748246620835</v>
      </c>
      <c r="H79" s="49">
        <f t="shared" si="88"/>
        <v>1.481524251708625</v>
      </c>
      <c r="I79" s="49">
        <f t="shared" si="89"/>
        <v>0.0006826287103541669</v>
      </c>
      <c r="J79" s="49">
        <f t="shared" si="90"/>
        <v>0.0959601066755875</v>
      </c>
      <c r="K79" s="49">
        <f t="shared" si="91"/>
        <v>0.21141689080274584</v>
      </c>
      <c r="L79" s="49">
        <f t="shared" si="92"/>
        <v>0.008844747115487502</v>
      </c>
      <c r="M79" s="49">
        <f t="shared" si="93"/>
        <v>0.00844857908031875</v>
      </c>
      <c r="N79" s="48">
        <f t="shared" si="94"/>
        <v>0.0004998483532566835</v>
      </c>
      <c r="O79" s="50">
        <f t="shared" si="95"/>
        <v>-1.4767009412500003E-05</v>
      </c>
      <c r="P79" s="49">
        <f t="shared" si="96"/>
        <v>0.0018060291759500002</v>
      </c>
      <c r="Q79" s="49">
        <f t="shared" si="97"/>
        <v>0.010781525348352501</v>
      </c>
      <c r="R79" s="48">
        <f t="shared" si="98"/>
        <v>-0.0015808013423187083</v>
      </c>
      <c r="S79" s="48">
        <f t="shared" si="99"/>
        <v>-0.0007187407559320001</v>
      </c>
      <c r="T79" s="48">
        <f t="shared" si="100"/>
        <v>0.020877038408327823</v>
      </c>
      <c r="U79" s="49">
        <f t="shared" si="101"/>
        <v>0.06094624806393967</v>
      </c>
      <c r="V79" s="49">
        <f t="shared" si="102"/>
        <v>36.964177936841935</v>
      </c>
      <c r="W79" s="49">
        <f t="shared" si="103"/>
        <v>0.012223193911117283</v>
      </c>
      <c r="X79" s="49">
        <f t="shared" si="104"/>
        <v>2.454329387098352</v>
      </c>
      <c r="Y79" s="49">
        <f t="shared" si="105"/>
        <v>8.698493758598882</v>
      </c>
      <c r="Z79" s="49">
        <f t="shared" si="106"/>
        <v>0.16099506926876664</v>
      </c>
      <c r="AA79" s="49">
        <f t="shared" si="107"/>
        <v>0.36749297971744604</v>
      </c>
      <c r="AB79" s="48">
        <f t="shared" si="108"/>
        <v>0.01613780029472313</v>
      </c>
      <c r="AC79" s="50"/>
      <c r="AD79" s="49">
        <f t="shared" si="109"/>
        <v>0.06430468305531326</v>
      </c>
      <c r="AE79" s="49">
        <f t="shared" si="110"/>
        <v>0.12304868007706574</v>
      </c>
      <c r="AF79" s="48">
        <f t="shared" si="111"/>
        <v>-0.03301590105093376</v>
      </c>
      <c r="AG79" s="48"/>
      <c r="AH79" s="31">
        <f t="shared" si="112"/>
        <v>0.3246581340019968</v>
      </c>
      <c r="AI79" s="1">
        <f t="shared" si="113"/>
        <v>0.009941868052506271</v>
      </c>
      <c r="AJ79" s="1">
        <f t="shared" si="114"/>
        <v>100.58471855778727</v>
      </c>
      <c r="AK79" s="1">
        <f t="shared" si="115"/>
        <v>6.678574891377272</v>
      </c>
      <c r="AL79" s="3">
        <f t="shared" si="116"/>
        <v>40.27039342148636</v>
      </c>
      <c r="AM79" s="3">
        <f t="shared" si="117"/>
        <v>300.4028804997434</v>
      </c>
      <c r="AN79" s="3">
        <f t="shared" si="118"/>
        <v>2290.5338560255195</v>
      </c>
      <c r="AO79" s="3">
        <f t="shared" si="119"/>
        <v>574.8287088989505</v>
      </c>
      <c r="AP79" s="3">
        <f t="shared" si="120"/>
        <v>0.49530192461852385</v>
      </c>
      <c r="AQ79" s="3">
        <f t="shared" si="121"/>
        <v>1.7079855363612997</v>
      </c>
      <c r="AR79" s="9">
        <f t="shared" si="122"/>
        <v>-0.6323328379292371</v>
      </c>
      <c r="AS79" s="10">
        <f t="shared" si="123"/>
        <v>0.28215567605277964</v>
      </c>
      <c r="AT79" s="3">
        <f t="shared" si="124"/>
        <v>0.0014052081027285976</v>
      </c>
      <c r="AU79" s="3">
        <f t="shared" si="125"/>
        <v>0.7574262717276359</v>
      </c>
      <c r="AV79" s="9">
        <f t="shared" si="126"/>
        <v>19.946003366807336</v>
      </c>
      <c r="AW79" s="3">
        <f t="shared" si="127"/>
        <v>3.5441427724918118</v>
      </c>
      <c r="AX79" s="3">
        <f t="shared" si="128"/>
        <v>50.13535702416084</v>
      </c>
      <c r="AZ79" s="48">
        <v>0.028034295</v>
      </c>
      <c r="BA79" s="49">
        <v>0.41654930100000004</v>
      </c>
      <c r="BB79" s="49">
        <v>73.73314862999999</v>
      </c>
      <c r="BC79" s="49">
        <v>0.033973365000000005</v>
      </c>
      <c r="BD79" s="49">
        <v>4.775784669</v>
      </c>
      <c r="BE79" s="49">
        <v>10.521888531</v>
      </c>
      <c r="BF79" s="49">
        <v>0.440189253</v>
      </c>
      <c r="BG79" s="49">
        <v>0.42047258849999997</v>
      </c>
      <c r="BH79" s="48">
        <v>0.024876672036000004</v>
      </c>
      <c r="BI79" s="50">
        <v>-0.0007349310000000001</v>
      </c>
      <c r="BJ79" s="49">
        <v>0.089883252</v>
      </c>
      <c r="BK79" s="49">
        <v>0.5365796814</v>
      </c>
      <c r="BL79" s="48">
        <v>-0.07867401440999999</v>
      </c>
      <c r="BM79" s="48">
        <v>-0.03577060512</v>
      </c>
      <c r="BN79" s="28">
        <v>0.504</v>
      </c>
      <c r="BO79" s="17">
        <v>10.126900000000001</v>
      </c>
    </row>
    <row r="80" spans="1:67" ht="12.75">
      <c r="A80" s="8" t="s">
        <v>202</v>
      </c>
      <c r="B80" s="13">
        <v>132</v>
      </c>
      <c r="C80" s="8" t="s">
        <v>27</v>
      </c>
      <c r="D80" s="14" t="s">
        <v>125</v>
      </c>
      <c r="E80" s="13" t="s">
        <v>114</v>
      </c>
      <c r="F80" s="48">
        <f t="shared" si="86"/>
        <v>0.0004427817675956937</v>
      </c>
      <c r="G80" s="49">
        <f t="shared" si="87"/>
        <v>0.009402452626316985</v>
      </c>
      <c r="H80" s="49">
        <f t="shared" si="88"/>
        <v>0.8017241174495933</v>
      </c>
      <c r="I80" s="49">
        <f t="shared" si="89"/>
        <v>0.00047166757014832525</v>
      </c>
      <c r="J80" s="49">
        <f t="shared" si="90"/>
        <v>0.045518039810854054</v>
      </c>
      <c r="K80" s="49">
        <f t="shared" si="91"/>
        <v>0.11068470775784328</v>
      </c>
      <c r="L80" s="49">
        <f t="shared" si="92"/>
        <v>0.0024015254732177027</v>
      </c>
      <c r="M80" s="49">
        <f t="shared" si="93"/>
        <v>0.0070723561258267936</v>
      </c>
      <c r="N80" s="48">
        <f t="shared" si="94"/>
        <v>-0.0005008217619067093</v>
      </c>
      <c r="O80" s="50">
        <f t="shared" si="95"/>
        <v>4.185960194138755E-05</v>
      </c>
      <c r="P80" s="49">
        <f t="shared" si="96"/>
        <v>0.0013276440128014355</v>
      </c>
      <c r="Q80" s="49">
        <f t="shared" si="97"/>
        <v>0.005897080545900657</v>
      </c>
      <c r="R80" s="48">
        <f t="shared" si="98"/>
        <v>-0.001711849199333528</v>
      </c>
      <c r="S80" s="48">
        <f t="shared" si="99"/>
        <v>-0.0007663240353568899</v>
      </c>
      <c r="T80" s="48">
        <f t="shared" si="100"/>
        <v>0.01641054467594117</v>
      </c>
      <c r="U80" s="49">
        <f t="shared" si="101"/>
        <v>0.06846612267033411</v>
      </c>
      <c r="V80" s="49">
        <f t="shared" si="102"/>
        <v>20.003096742754323</v>
      </c>
      <c r="W80" s="49">
        <f t="shared" si="103"/>
        <v>0.008445710067654936</v>
      </c>
      <c r="X80" s="49">
        <f t="shared" si="104"/>
        <v>1.1641948578545371</v>
      </c>
      <c r="Y80" s="49">
        <f t="shared" si="105"/>
        <v>4.553989210361789</v>
      </c>
      <c r="Z80" s="49">
        <f t="shared" si="106"/>
        <v>0.04371337641009325</v>
      </c>
      <c r="AA80" s="49">
        <f t="shared" si="107"/>
        <v>0.3076305733300852</v>
      </c>
      <c r="AB80" s="48">
        <f t="shared" si="108"/>
        <v>-0.016169227175089795</v>
      </c>
      <c r="AC80" s="50"/>
      <c r="AD80" s="49">
        <f t="shared" si="109"/>
        <v>0.04727151066569709</v>
      </c>
      <c r="AE80" s="49">
        <f t="shared" si="110"/>
        <v>0.0673029051118541</v>
      </c>
      <c r="AF80" s="48">
        <f t="shared" si="111"/>
        <v>-0.03575290725425079</v>
      </c>
      <c r="AG80" s="48"/>
      <c r="AH80" s="31">
        <f t="shared" si="112"/>
        <v>0.3471550717301192</v>
      </c>
      <c r="AI80" s="1">
        <f t="shared" si="113"/>
        <v>0.015379147403339812</v>
      </c>
      <c r="AJ80" s="1">
        <f t="shared" si="114"/>
        <v>65.0231104347719</v>
      </c>
      <c r="AK80" s="1">
        <f t="shared" si="115"/>
        <v>3.784392575978998</v>
      </c>
      <c r="AL80" s="3">
        <f t="shared" si="116"/>
        <v>17.00395483851424</v>
      </c>
      <c r="AM80" s="3">
        <f t="shared" si="117"/>
        <v>297.2100046723119</v>
      </c>
      <c r="AN80" s="3">
        <f t="shared" si="118"/>
        <v>-1237.1090174038102</v>
      </c>
      <c r="AO80" s="3">
        <f t="shared" si="119"/>
        <v>423.1533213358826</v>
      </c>
      <c r="AP80" s="3">
        <f t="shared" si="120"/>
        <v>1.0172833186999402</v>
      </c>
      <c r="AQ80" s="3">
        <f t="shared" si="121"/>
        <v>1.9430627554679694</v>
      </c>
      <c r="AR80" s="9">
        <f t="shared" si="122"/>
        <v>-0.45899888809713685</v>
      </c>
      <c r="AS80" s="10">
        <f t="shared" si="123"/>
        <v>0.2556428669627982</v>
      </c>
      <c r="AT80" s="3">
        <f t="shared" si="124"/>
        <v>0.001854574017970493</v>
      </c>
      <c r="AU80" s="3">
        <f t="shared" si="125"/>
        <v>-0.5223323277111439</v>
      </c>
      <c r="AV80" s="9">
        <f t="shared" si="126"/>
        <v>17.29783960914767</v>
      </c>
      <c r="AW80" s="3">
        <f t="shared" si="127"/>
        <v>3.911707030517392</v>
      </c>
      <c r="AX80" s="3">
        <f t="shared" si="128"/>
        <v>57.8106874959788</v>
      </c>
      <c r="AZ80" s="48">
        <v>0.02032797</v>
      </c>
      <c r="BA80" s="49">
        <v>0.431663607</v>
      </c>
      <c r="BB80" s="49">
        <v>36.80689902</v>
      </c>
      <c r="BC80" s="49">
        <v>0.021654108</v>
      </c>
      <c r="BD80" s="49">
        <v>2.089718718</v>
      </c>
      <c r="BE80" s="49">
        <v>5.081499699</v>
      </c>
      <c r="BF80" s="49">
        <v>0.11025327</v>
      </c>
      <c r="BG80" s="49">
        <v>0.3246896184</v>
      </c>
      <c r="BH80" s="48">
        <v>-0.022992567663</v>
      </c>
      <c r="BI80" s="50">
        <v>0.001921761</v>
      </c>
      <c r="BJ80" s="49">
        <v>0.060951714000000004</v>
      </c>
      <c r="BK80" s="49">
        <v>0.27073309065</v>
      </c>
      <c r="BL80" s="48">
        <v>-0.07859045180999999</v>
      </c>
      <c r="BM80" s="48">
        <v>-0.03518169252</v>
      </c>
      <c r="BN80" s="28">
        <v>0.5016</v>
      </c>
      <c r="BO80" s="17">
        <v>10.925799999999999</v>
      </c>
    </row>
    <row r="81" spans="1:67" ht="12.75">
      <c r="A81" s="8" t="s">
        <v>203</v>
      </c>
      <c r="B81" s="13">
        <v>133</v>
      </c>
      <c r="C81" s="8" t="s">
        <v>27</v>
      </c>
      <c r="D81" s="14" t="s">
        <v>125</v>
      </c>
      <c r="E81" s="13" t="s">
        <v>126</v>
      </c>
      <c r="F81" s="48">
        <f t="shared" si="86"/>
        <v>0.0006219658549714456</v>
      </c>
      <c r="G81" s="49">
        <f t="shared" si="87"/>
        <v>0.009600441083346562</v>
      </c>
      <c r="H81" s="49">
        <f t="shared" si="88"/>
        <v>0.5700515463865404</v>
      </c>
      <c r="I81" s="48">
        <f t="shared" si="89"/>
        <v>0.0003039857326437699</v>
      </c>
      <c r="J81" s="49">
        <f t="shared" si="90"/>
        <v>0.024057559838709344</v>
      </c>
      <c r="K81" s="49">
        <f t="shared" si="91"/>
        <v>0.08915946688488197</v>
      </c>
      <c r="L81" s="49">
        <f t="shared" si="92"/>
        <v>0.0013745358900503191</v>
      </c>
      <c r="M81" s="49">
        <f t="shared" si="93"/>
        <v>0.006980836127125039</v>
      </c>
      <c r="N81" s="48">
        <f t="shared" si="94"/>
        <v>-0.0004604941684056241</v>
      </c>
      <c r="O81" s="50">
        <f t="shared" si="95"/>
        <v>0.00016101787629392968</v>
      </c>
      <c r="P81" s="49">
        <f t="shared" si="96"/>
        <v>0.0018354819314940092</v>
      </c>
      <c r="Q81" s="49">
        <f t="shared" si="97"/>
        <v>0.0037242717610325316</v>
      </c>
      <c r="R81" s="48">
        <f t="shared" si="98"/>
        <v>-0.001635259911812827</v>
      </c>
      <c r="S81" s="48">
        <f t="shared" si="99"/>
        <v>-0.0007437232668665773</v>
      </c>
      <c r="T81" s="48">
        <f t="shared" si="100"/>
        <v>0.023051532824718144</v>
      </c>
      <c r="U81" s="49">
        <f t="shared" si="101"/>
        <v>0.06990782118507655</v>
      </c>
      <c r="V81" s="49">
        <f t="shared" si="102"/>
        <v>14.22284297371608</v>
      </c>
      <c r="W81" s="48">
        <f t="shared" si="103"/>
        <v>0.005443188222174332</v>
      </c>
      <c r="X81" s="49">
        <f t="shared" si="104"/>
        <v>0.6153096129169131</v>
      </c>
      <c r="Y81" s="49">
        <f t="shared" si="105"/>
        <v>3.668359057185022</v>
      </c>
      <c r="Z81" s="49">
        <f t="shared" si="106"/>
        <v>0.025019765736836414</v>
      </c>
      <c r="AA81" s="49">
        <f t="shared" si="107"/>
        <v>0.30364967231621015</v>
      </c>
      <c r="AB81" s="48">
        <f t="shared" si="108"/>
        <v>-0.014867234988765464</v>
      </c>
      <c r="AC81" s="50"/>
      <c r="AD81" s="49">
        <f t="shared" si="109"/>
        <v>0.06535336495679299</v>
      </c>
      <c r="AE81" s="49">
        <f t="shared" si="110"/>
        <v>0.0425048135246808</v>
      </c>
      <c r="AF81" s="48">
        <f t="shared" si="111"/>
        <v>-0.03415329807462045</v>
      </c>
      <c r="AG81" s="48"/>
      <c r="AH81" s="31">
        <f t="shared" si="112"/>
        <v>0.3527214373729369</v>
      </c>
      <c r="AI81" s="1">
        <f t="shared" si="113"/>
        <v>0.021349435754676967</v>
      </c>
      <c r="AJ81" s="1">
        <f t="shared" si="114"/>
        <v>46.839645388798274</v>
      </c>
      <c r="AK81" s="1">
        <f t="shared" si="115"/>
        <v>2.0263799668328017</v>
      </c>
      <c r="AL81" s="3">
        <f t="shared" si="116"/>
        <v>8.801727796492466</v>
      </c>
      <c r="AM81" s="3">
        <f t="shared" si="117"/>
        <v>334.6172302451688</v>
      </c>
      <c r="AN81" s="3">
        <f t="shared" si="118"/>
        <v>-956.6569025419775</v>
      </c>
      <c r="AO81" s="3">
        <f t="shared" si="119"/>
        <v>217.62984940590613</v>
      </c>
      <c r="AP81" s="3">
        <f t="shared" si="120"/>
        <v>1.6447036320835509</v>
      </c>
      <c r="AQ81" s="3">
        <f t="shared" si="121"/>
        <v>4.234932154433197</v>
      </c>
      <c r="AR81" s="9">
        <f t="shared" si="122"/>
        <v>-0.6749430984484599</v>
      </c>
      <c r="AS81" s="10">
        <f t="shared" si="123"/>
        <v>0.1677342929972295</v>
      </c>
      <c r="AT81" s="3">
        <f t="shared" si="124"/>
        <v>0.00148382100479315</v>
      </c>
      <c r="AU81" s="3">
        <f t="shared" si="125"/>
        <v>-0.36611974091265237</v>
      </c>
      <c r="AV81" s="9">
        <f t="shared" si="126"/>
        <v>14.476233675501907</v>
      </c>
      <c r="AW81" s="3">
        <f t="shared" si="127"/>
        <v>5.961810087437023</v>
      </c>
      <c r="AX81" s="3">
        <f t="shared" si="128"/>
        <v>69.07874122620011</v>
      </c>
      <c r="AZ81" s="48">
        <v>0.029858463000000002</v>
      </c>
      <c r="BA81" s="49">
        <v>0.46088448839999996</v>
      </c>
      <c r="BB81" s="49">
        <v>27.366233805</v>
      </c>
      <c r="BC81" s="48">
        <v>0.01459332</v>
      </c>
      <c r="BD81" s="49">
        <v>1.1549215356</v>
      </c>
      <c r="BE81" s="49">
        <v>4.280242431</v>
      </c>
      <c r="BF81" s="49">
        <v>0.06598678799999999</v>
      </c>
      <c r="BG81" s="49">
        <v>0.3351261738</v>
      </c>
      <c r="BH81" s="48">
        <v>-0.022106757113999998</v>
      </c>
      <c r="BI81" s="50">
        <v>0.0077299199999999995</v>
      </c>
      <c r="BJ81" s="49">
        <v>0.088115238</v>
      </c>
      <c r="BK81" s="49">
        <v>0.17878960668</v>
      </c>
      <c r="BL81" s="48">
        <v>-0.07850326056</v>
      </c>
      <c r="BM81" s="48">
        <v>-0.03570362178</v>
      </c>
      <c r="BN81" s="28">
        <v>0.5008</v>
      </c>
      <c r="BO81" s="17">
        <v>10.431899999999999</v>
      </c>
    </row>
    <row r="82" spans="1:67" ht="12.75">
      <c r="A82" s="8" t="s">
        <v>204</v>
      </c>
      <c r="B82" s="13">
        <v>134</v>
      </c>
      <c r="C82" s="8" t="s">
        <v>27</v>
      </c>
      <c r="D82" s="14" t="s">
        <v>125</v>
      </c>
      <c r="E82" s="13" t="s">
        <v>127</v>
      </c>
      <c r="F82" s="48">
        <f t="shared" si="86"/>
        <v>0.0006696554222000398</v>
      </c>
      <c r="G82" s="49">
        <f t="shared" si="87"/>
        <v>0.004425796057888592</v>
      </c>
      <c r="H82" s="49">
        <f t="shared" si="88"/>
        <v>0.20473796177849968</v>
      </c>
      <c r="I82" s="48">
        <f t="shared" si="89"/>
        <v>0.00032134573049550806</v>
      </c>
      <c r="J82" s="49">
        <f t="shared" si="90"/>
        <v>0.009878145269052025</v>
      </c>
      <c r="K82" s="49">
        <f t="shared" si="91"/>
        <v>0.02879221846179846</v>
      </c>
      <c r="L82" s="49">
        <f t="shared" si="92"/>
        <v>0.00018708340646556197</v>
      </c>
      <c r="M82" s="49">
        <f t="shared" si="93"/>
        <v>0.006947316414774167</v>
      </c>
      <c r="N82" s="48">
        <f t="shared" si="94"/>
        <v>-0.0007952833788610299</v>
      </c>
      <c r="O82" s="50">
        <f t="shared" si="95"/>
        <v>0.00011375064169315232</v>
      </c>
      <c r="P82" s="49">
        <f t="shared" si="96"/>
        <v>0.0020064846161457375</v>
      </c>
      <c r="Q82" s="49">
        <f t="shared" si="97"/>
        <v>0.001891710622602547</v>
      </c>
      <c r="R82" s="48">
        <f t="shared" si="98"/>
        <v>-0.0016134096706888216</v>
      </c>
      <c r="S82" s="48">
        <f t="shared" si="99"/>
        <v>-0.0007418925661770952</v>
      </c>
      <c r="T82" s="48">
        <f t="shared" si="100"/>
        <v>0.02481902153101861</v>
      </c>
      <c r="U82" s="49">
        <f t="shared" si="101"/>
        <v>0.03222745254415344</v>
      </c>
      <c r="V82" s="49">
        <f t="shared" si="102"/>
        <v>5.108232579303884</v>
      </c>
      <c r="W82" s="48">
        <f t="shared" si="103"/>
        <v>0.005754037468360128</v>
      </c>
      <c r="X82" s="49">
        <f t="shared" si="104"/>
        <v>0.2526489711586443</v>
      </c>
      <c r="Y82" s="49">
        <f t="shared" si="105"/>
        <v>1.1846212080558922</v>
      </c>
      <c r="Z82" s="49">
        <f t="shared" si="106"/>
        <v>0.0034053552452867225</v>
      </c>
      <c r="AA82" s="49">
        <f t="shared" si="107"/>
        <v>0.30219164501315876</v>
      </c>
      <c r="AB82" s="48">
        <f t="shared" si="108"/>
        <v>-0.02567603606604526</v>
      </c>
      <c r="AC82" s="50"/>
      <c r="AD82" s="49">
        <f t="shared" si="109"/>
        <v>0.07144201157699659</v>
      </c>
      <c r="AE82" s="49">
        <f t="shared" si="110"/>
        <v>0.021589940910780037</v>
      </c>
      <c r="AF82" s="48">
        <f t="shared" si="111"/>
        <v>-0.033696943832264445</v>
      </c>
      <c r="AG82" s="48"/>
      <c r="AH82" s="31">
        <f t="shared" si="112"/>
        <v>0.3474009337526831</v>
      </c>
      <c r="AI82" s="1">
        <f t="shared" si="113"/>
        <v>0.05915776940883522</v>
      </c>
      <c r="AJ82" s="1">
        <f t="shared" si="114"/>
        <v>16.90395040233971</v>
      </c>
      <c r="AK82" s="1">
        <f t="shared" si="115"/>
        <v>0.8360554480175746</v>
      </c>
      <c r="AL82" s="3">
        <f t="shared" si="116"/>
        <v>7.839557619780865</v>
      </c>
      <c r="AM82" s="3">
        <f t="shared" si="117"/>
        <v>236.6024344584149</v>
      </c>
      <c r="AN82" s="3">
        <f t="shared" si="118"/>
        <v>-198.94942374143025</v>
      </c>
      <c r="AO82" s="3">
        <f t="shared" si="119"/>
        <v>71.50180218257837</v>
      </c>
      <c r="AP82" s="3">
        <f t="shared" si="120"/>
        <v>1.4927068433087747</v>
      </c>
      <c r="AQ82" s="3">
        <f t="shared" si="121"/>
        <v>4.313322891533397</v>
      </c>
      <c r="AR82" s="9">
        <f t="shared" si="122"/>
        <v>-0.7365362762439802</v>
      </c>
      <c r="AS82" s="10">
        <f t="shared" si="123"/>
        <v>0.21327405709144112</v>
      </c>
      <c r="AT82" s="3">
        <f t="shared" si="124"/>
        <v>0.0048572804785448715</v>
      </c>
      <c r="AU82" s="3">
        <f t="shared" si="125"/>
        <v>-0.22410147164302496</v>
      </c>
      <c r="AV82" s="9">
        <f t="shared" si="126"/>
        <v>11.702161307560345</v>
      </c>
      <c r="AW82" s="3">
        <f t="shared" si="127"/>
        <v>4.688802818484625</v>
      </c>
      <c r="AX82" s="3">
        <f t="shared" si="128"/>
        <v>85.4542997415303</v>
      </c>
      <c r="AZ82" s="48">
        <v>0.0326418</v>
      </c>
      <c r="BA82" s="49">
        <v>0.21573177036000002</v>
      </c>
      <c r="BB82" s="49">
        <v>9.979782705</v>
      </c>
      <c r="BC82" s="48">
        <v>0.015663732</v>
      </c>
      <c r="BD82" s="49">
        <v>0.4815020256</v>
      </c>
      <c r="BE82" s="49">
        <v>1.4034528885</v>
      </c>
      <c r="BF82" s="49">
        <v>0.009119226</v>
      </c>
      <c r="BG82" s="49">
        <v>0.3386411958</v>
      </c>
      <c r="BH82" s="48">
        <v>-0.038765430899999995</v>
      </c>
      <c r="BI82" s="50">
        <v>0.005544681</v>
      </c>
      <c r="BJ82" s="49">
        <v>0.09780443400000001</v>
      </c>
      <c r="BK82" s="49">
        <v>0.09220987055999999</v>
      </c>
      <c r="BL82" s="48">
        <v>-0.07864432070999999</v>
      </c>
      <c r="BM82" s="48">
        <v>-0.03616293987</v>
      </c>
      <c r="BN82" s="28">
        <v>0.5009</v>
      </c>
      <c r="BO82" s="17">
        <v>10.2761</v>
      </c>
    </row>
    <row r="83" spans="1:67" ht="12.75">
      <c r="A83" s="8" t="s">
        <v>205</v>
      </c>
      <c r="B83" s="13">
        <v>135</v>
      </c>
      <c r="C83" s="8" t="s">
        <v>27</v>
      </c>
      <c r="D83" s="14" t="s">
        <v>125</v>
      </c>
      <c r="E83" s="13" t="s">
        <v>128</v>
      </c>
      <c r="F83" s="49">
        <f t="shared" si="86"/>
        <v>0.0032289474819683405</v>
      </c>
      <c r="G83" s="49">
        <f t="shared" si="87"/>
        <v>0.01779698890281452</v>
      </c>
      <c r="H83" s="49">
        <f t="shared" si="88"/>
        <v>0.3874423493577318</v>
      </c>
      <c r="I83" s="49">
        <f t="shared" si="89"/>
        <v>0.005026876628273</v>
      </c>
      <c r="J83" s="49">
        <f t="shared" si="90"/>
        <v>0.014901510517759562</v>
      </c>
      <c r="K83" s="49">
        <f t="shared" si="91"/>
        <v>0.0949495492725699</v>
      </c>
      <c r="L83" s="49">
        <f t="shared" si="92"/>
        <v>0.0008261847275244924</v>
      </c>
      <c r="M83" s="49">
        <f t="shared" si="93"/>
        <v>0.011762420606789729</v>
      </c>
      <c r="N83" s="48">
        <f t="shared" si="94"/>
        <v>-0.0005051259528805378</v>
      </c>
      <c r="O83" s="50">
        <f t="shared" si="95"/>
        <v>0.00030560774468279574</v>
      </c>
      <c r="P83" s="49">
        <f t="shared" si="96"/>
        <v>0.008704383284412186</v>
      </c>
      <c r="Q83" s="49">
        <f t="shared" si="97"/>
        <v>0.004311905187923447</v>
      </c>
      <c r="R83" s="48">
        <f t="shared" si="98"/>
        <v>-0.0016103766085055018</v>
      </c>
      <c r="S83" s="48">
        <f t="shared" si="99"/>
        <v>-0.0007595110437074195</v>
      </c>
      <c r="T83" s="49">
        <f t="shared" si="100"/>
        <v>0.11967246798990497</v>
      </c>
      <c r="U83" s="49">
        <f t="shared" si="101"/>
        <v>0.1295928704785154</v>
      </c>
      <c r="V83" s="49">
        <f t="shared" si="102"/>
        <v>9.666725283376541</v>
      </c>
      <c r="W83" s="49">
        <f t="shared" si="103"/>
        <v>0.09001157856774761</v>
      </c>
      <c r="X83" s="49">
        <f t="shared" si="104"/>
        <v>0.38112937180797024</v>
      </c>
      <c r="Y83" s="49">
        <f t="shared" si="105"/>
        <v>3.9065850348722444</v>
      </c>
      <c r="Z83" s="49">
        <f t="shared" si="106"/>
        <v>0.015038492983444835</v>
      </c>
      <c r="AA83" s="49">
        <f t="shared" si="107"/>
        <v>0.511637158909799</v>
      </c>
      <c r="AB83" s="48">
        <f t="shared" si="108"/>
        <v>-0.016308189670241446</v>
      </c>
      <c r="AC83" s="50"/>
      <c r="AD83" s="49">
        <f t="shared" si="109"/>
        <v>0.30992445512496436</v>
      </c>
      <c r="AE83" s="49">
        <f t="shared" si="110"/>
        <v>0.04921142647709937</v>
      </c>
      <c r="AF83" s="48">
        <f t="shared" si="111"/>
        <v>-0.03363359666887013</v>
      </c>
      <c r="AG83" s="48"/>
      <c r="AH83" s="31">
        <f t="shared" si="112"/>
        <v>0.38613431760863126</v>
      </c>
      <c r="AI83" s="1">
        <f t="shared" si="113"/>
        <v>0.05292766101356369</v>
      </c>
      <c r="AJ83" s="1">
        <f t="shared" si="114"/>
        <v>18.893712301847827</v>
      </c>
      <c r="AK83" s="1">
        <f t="shared" si="115"/>
        <v>0.7449212106096518</v>
      </c>
      <c r="AL83" s="3">
        <f t="shared" si="116"/>
        <v>2.9409748422167707</v>
      </c>
      <c r="AM83" s="3">
        <f t="shared" si="117"/>
        <v>196.43253559973456</v>
      </c>
      <c r="AN83" s="3">
        <f t="shared" si="118"/>
        <v>-592.7528118596761</v>
      </c>
      <c r="AO83" s="3">
        <f t="shared" si="119"/>
        <v>31.190585717022007</v>
      </c>
      <c r="AP83" s="3">
        <f t="shared" si="120"/>
        <v>2.6333898396304702</v>
      </c>
      <c r="AQ83" s="3">
        <f t="shared" si="121"/>
        <v>1.3295230446362294</v>
      </c>
      <c r="AR83" s="9">
        <f t="shared" si="122"/>
        <v>-3.5581228248678167</v>
      </c>
      <c r="AS83" s="10">
        <f t="shared" si="123"/>
        <v>0.09756075150183802</v>
      </c>
      <c r="AT83" s="3">
        <f t="shared" si="124"/>
        <v>0.023040987912526324</v>
      </c>
      <c r="AU83" s="3">
        <f t="shared" si="125"/>
        <v>-5.519409596516851</v>
      </c>
      <c r="AV83" s="9">
        <f t="shared" si="126"/>
        <v>7.74473326810247</v>
      </c>
      <c r="AW83" s="3">
        <f t="shared" si="127"/>
        <v>10.25002354539223</v>
      </c>
      <c r="AX83" s="3">
        <f t="shared" si="128"/>
        <v>129.1200052193675</v>
      </c>
      <c r="AZ83" s="49">
        <v>0.14941420500000002</v>
      </c>
      <c r="BA83" s="49">
        <v>0.8235262305</v>
      </c>
      <c r="BB83" s="49">
        <v>17.928254001</v>
      </c>
      <c r="BC83" s="49">
        <v>0.23261040300000002</v>
      </c>
      <c r="BD83" s="49">
        <v>0.6895427565000001</v>
      </c>
      <c r="BE83" s="49">
        <v>4.393633374</v>
      </c>
      <c r="BF83" s="49">
        <v>0.038230332</v>
      </c>
      <c r="BG83" s="49">
        <v>0.544286562</v>
      </c>
      <c r="BH83" s="48">
        <v>-0.02337386814</v>
      </c>
      <c r="BI83" s="50">
        <v>0.014141493</v>
      </c>
      <c r="BJ83" s="49">
        <v>0.402780942</v>
      </c>
      <c r="BK83" s="49">
        <v>0.19952628195</v>
      </c>
      <c r="BL83" s="48">
        <v>-0.07451751446999999</v>
      </c>
      <c r="BM83" s="48">
        <v>-0.03514511754</v>
      </c>
      <c r="BN83" s="28">
        <v>0.5022</v>
      </c>
      <c r="BO83" s="17">
        <v>10.852900000000002</v>
      </c>
    </row>
    <row r="84" spans="1:67" ht="12.75">
      <c r="A84" s="8" t="s">
        <v>206</v>
      </c>
      <c r="B84" s="13">
        <v>136</v>
      </c>
      <c r="C84" s="8" t="s">
        <v>27</v>
      </c>
      <c r="D84" s="14" t="s">
        <v>125</v>
      </c>
      <c r="E84" s="13" t="s">
        <v>129</v>
      </c>
      <c r="F84" s="49">
        <f t="shared" si="86"/>
        <v>0.06359233470271534</v>
      </c>
      <c r="G84" s="49">
        <f t="shared" si="87"/>
        <v>0.04787215802137449</v>
      </c>
      <c r="H84" s="49">
        <f t="shared" si="88"/>
        <v>3.73605717596728</v>
      </c>
      <c r="I84" s="49">
        <f t="shared" si="89"/>
        <v>0.05967349557557816</v>
      </c>
      <c r="J84" s="49">
        <f t="shared" si="90"/>
        <v>0.039099761836252925</v>
      </c>
      <c r="K84" s="49">
        <f t="shared" si="91"/>
        <v>0.7354612139537302</v>
      </c>
      <c r="L84" s="49">
        <f t="shared" si="92"/>
        <v>0.02949604747191515</v>
      </c>
      <c r="M84" s="49">
        <f t="shared" si="93"/>
        <v>0.04183315869280963</v>
      </c>
      <c r="N84" s="49">
        <f t="shared" si="94"/>
        <v>0.03428356324277733</v>
      </c>
      <c r="O84" s="50">
        <f t="shared" si="95"/>
        <v>0.00048481630363473406</v>
      </c>
      <c r="P84" s="49">
        <f t="shared" si="96"/>
        <v>0.06376698581155744</v>
      </c>
      <c r="Q84" s="49">
        <f t="shared" si="97"/>
        <v>0.019610953713028317</v>
      </c>
      <c r="R84" s="48">
        <f t="shared" si="98"/>
        <v>-0.0014801780849549608</v>
      </c>
      <c r="S84" s="48">
        <f t="shared" si="99"/>
        <v>-0.0007202715794761361</v>
      </c>
      <c r="T84" s="49">
        <f t="shared" si="100"/>
        <v>2.3568830653370916</v>
      </c>
      <c r="U84" s="49">
        <f t="shared" si="101"/>
        <v>0.34859213588709304</v>
      </c>
      <c r="V84" s="49">
        <f t="shared" si="102"/>
        <v>93.21499940038125</v>
      </c>
      <c r="W84" s="49">
        <f t="shared" si="103"/>
        <v>1.0685174776725366</v>
      </c>
      <c r="X84" s="49">
        <f t="shared" si="104"/>
        <v>1.0000373887420406</v>
      </c>
      <c r="Y84" s="49">
        <f t="shared" si="105"/>
        <v>30.259667309349112</v>
      </c>
      <c r="Z84" s="49">
        <f t="shared" si="106"/>
        <v>0.5368970015638566</v>
      </c>
      <c r="AA84" s="49">
        <f t="shared" si="107"/>
        <v>1.8196423319071757</v>
      </c>
      <c r="AB84" s="49">
        <f t="shared" si="108"/>
        <v>1.1068582969189833</v>
      </c>
      <c r="AC84" s="50"/>
      <c r="AD84" s="49">
        <f t="shared" si="109"/>
        <v>2.2704593406404534</v>
      </c>
      <c r="AE84" s="49">
        <f t="shared" si="110"/>
        <v>0.22381823457005612</v>
      </c>
      <c r="AF84" s="48">
        <f t="shared" si="111"/>
        <v>-0.030914329259710955</v>
      </c>
      <c r="AG84" s="48"/>
      <c r="AH84" s="31">
        <f t="shared" si="112"/>
        <v>1.0380644229780656</v>
      </c>
      <c r="AI84" s="1">
        <f t="shared" si="113"/>
        <v>0.019520917702218355</v>
      </c>
      <c r="AJ84" s="1">
        <f t="shared" si="114"/>
        <v>51.227099834879176</v>
      </c>
      <c r="AK84" s="1">
        <f t="shared" si="115"/>
        <v>0.5495790965106295</v>
      </c>
      <c r="AL84" s="3">
        <f t="shared" si="116"/>
        <v>2.868789297834151</v>
      </c>
      <c r="AM84" s="3">
        <f t="shared" si="117"/>
        <v>416.47634107847693</v>
      </c>
      <c r="AN84" s="3">
        <f t="shared" si="118"/>
        <v>84.2158383415941</v>
      </c>
      <c r="AO84" s="3">
        <f t="shared" si="119"/>
        <v>41.05556868245307</v>
      </c>
      <c r="AP84" s="3">
        <f t="shared" si="120"/>
        <v>1.5574787128346423</v>
      </c>
      <c r="AQ84" s="3">
        <f t="shared" si="121"/>
        <v>2.2057505979882475</v>
      </c>
      <c r="AR84" s="9">
        <f t="shared" si="122"/>
        <v>-76.23917845789057</v>
      </c>
      <c r="AS84" s="10">
        <f t="shared" si="123"/>
        <v>0.03304852556766433</v>
      </c>
      <c r="AT84" s="3">
        <f t="shared" si="124"/>
        <v>0.03531160692379471</v>
      </c>
      <c r="AU84" s="3">
        <f t="shared" si="125"/>
        <v>0.9653606795439208</v>
      </c>
      <c r="AV84" s="9">
        <f t="shared" si="126"/>
        <v>4.468078262984531</v>
      </c>
      <c r="AW84" s="3">
        <f t="shared" si="127"/>
        <v>30.2585359807528</v>
      </c>
      <c r="AX84" s="3">
        <f t="shared" si="128"/>
        <v>223.80986660068763</v>
      </c>
      <c r="AZ84" s="49">
        <v>2.9669489541000003</v>
      </c>
      <c r="BA84" s="49">
        <v>2.2335121022999997</v>
      </c>
      <c r="BB84" s="49">
        <v>174.30860153999998</v>
      </c>
      <c r="BC84" s="49">
        <v>2.784112521</v>
      </c>
      <c r="BD84" s="49">
        <v>1.8242292569999998</v>
      </c>
      <c r="BE84" s="49">
        <v>34.31350476</v>
      </c>
      <c r="BF84" s="49">
        <v>1.376160627</v>
      </c>
      <c r="BG84" s="49">
        <v>1.9517579754</v>
      </c>
      <c r="BH84" s="49">
        <v>1.5995258325000001</v>
      </c>
      <c r="BI84" s="50">
        <v>0.022619475</v>
      </c>
      <c r="BJ84" s="49">
        <v>2.975097435</v>
      </c>
      <c r="BK84" s="49">
        <v>0.9149640264</v>
      </c>
      <c r="BL84" s="48">
        <v>-0.06905883926999999</v>
      </c>
      <c r="BM84" s="48">
        <v>-0.03360482076</v>
      </c>
      <c r="BN84" s="28">
        <v>0.5021</v>
      </c>
      <c r="BO84" s="17">
        <v>10.761799999999997</v>
      </c>
    </row>
    <row r="85" spans="1:67" ht="12.75">
      <c r="A85" s="8" t="s">
        <v>207</v>
      </c>
      <c r="B85" s="13">
        <v>137</v>
      </c>
      <c r="C85" s="8" t="s">
        <v>27</v>
      </c>
      <c r="D85" s="14" t="s">
        <v>125</v>
      </c>
      <c r="E85" s="13" t="s">
        <v>130</v>
      </c>
      <c r="F85" s="49">
        <f t="shared" si="86"/>
        <v>0.0011169694681746063</v>
      </c>
      <c r="G85" s="49">
        <f t="shared" si="87"/>
        <v>0.03724247594626964</v>
      </c>
      <c r="H85" s="49">
        <f t="shared" si="88"/>
        <v>2.3220429350399043</v>
      </c>
      <c r="I85" s="49">
        <f t="shared" si="89"/>
        <v>0.0017366726214199722</v>
      </c>
      <c r="J85" s="49">
        <f t="shared" si="90"/>
        <v>0.026437965074881123</v>
      </c>
      <c r="K85" s="49">
        <f t="shared" si="91"/>
        <v>0.16902050689562248</v>
      </c>
      <c r="L85" s="49">
        <f t="shared" si="92"/>
        <v>0.0004795783962060992</v>
      </c>
      <c r="M85" s="49">
        <f t="shared" si="93"/>
        <v>0.038684457597571414</v>
      </c>
      <c r="N85" s="48">
        <f t="shared" si="94"/>
        <v>-0.0011205688256309707</v>
      </c>
      <c r="O85" s="50">
        <f t="shared" si="95"/>
        <v>1.2548098534981065E-05</v>
      </c>
      <c r="P85" s="49">
        <f t="shared" si="96"/>
        <v>0.017790642416180186</v>
      </c>
      <c r="Q85" s="49">
        <f t="shared" si="97"/>
        <v>0.016979417985934622</v>
      </c>
      <c r="R85" s="48">
        <f t="shared" si="98"/>
        <v>-0.0016584258519638628</v>
      </c>
      <c r="S85" s="48">
        <f t="shared" si="99"/>
        <v>-0.0007579742564580348</v>
      </c>
      <c r="T85" s="49">
        <f t="shared" si="100"/>
        <v>0.04139754321564323</v>
      </c>
      <c r="U85" s="49">
        <f t="shared" si="101"/>
        <v>0.2711896595519525</v>
      </c>
      <c r="V85" s="49">
        <f t="shared" si="102"/>
        <v>57.935202970057496</v>
      </c>
      <c r="W85" s="49">
        <f t="shared" si="103"/>
        <v>0.031096972467992413</v>
      </c>
      <c r="X85" s="49">
        <f t="shared" si="104"/>
        <v>0.6761921892993077</v>
      </c>
      <c r="Y85" s="49">
        <f t="shared" si="105"/>
        <v>6.9541455213175265</v>
      </c>
      <c r="Z85" s="49">
        <f t="shared" si="106"/>
        <v>0.008729447672032094</v>
      </c>
      <c r="AA85" s="49">
        <f t="shared" si="107"/>
        <v>1.6826813664326097</v>
      </c>
      <c r="AB85" s="48">
        <f t="shared" si="108"/>
        <v>-0.036178004402144616</v>
      </c>
      <c r="AC85" s="50"/>
      <c r="AD85" s="49">
        <f t="shared" si="109"/>
        <v>0.6334458142522009</v>
      </c>
      <c r="AE85" s="49">
        <f t="shared" si="110"/>
        <v>0.1937847293532826</v>
      </c>
      <c r="AF85" s="48">
        <f t="shared" si="111"/>
        <v>-0.034637131411108246</v>
      </c>
      <c r="AG85" s="48"/>
      <c r="AH85" s="31">
        <f t="shared" si="112"/>
        <v>0.06535293514333833</v>
      </c>
      <c r="AI85" s="1">
        <f t="shared" si="113"/>
        <v>0.029044195586960586</v>
      </c>
      <c r="AJ85" s="1">
        <f t="shared" si="114"/>
        <v>34.43028735314504</v>
      </c>
      <c r="AK85" s="1">
        <f t="shared" si="115"/>
        <v>0.40185397116084887</v>
      </c>
      <c r="AL85" s="3">
        <f t="shared" si="116"/>
        <v>2.493429102040551</v>
      </c>
      <c r="AM85" s="3">
        <f t="shared" si="117"/>
        <v>298.96681314056343</v>
      </c>
      <c r="AN85" s="3">
        <f t="shared" si="118"/>
        <v>-1601.392999073855</v>
      </c>
      <c r="AO85" s="3">
        <f t="shared" si="119"/>
        <v>91.46039277006115</v>
      </c>
      <c r="AP85" s="3">
        <f t="shared" si="120"/>
        <v>1.3994377186323879</v>
      </c>
      <c r="AQ85" s="3">
        <f t="shared" si="121"/>
        <v>1.3312403083050293</v>
      </c>
      <c r="AR85" s="9">
        <f t="shared" si="122"/>
        <v>-1.1951781665835899</v>
      </c>
      <c r="AS85" s="10">
        <f t="shared" si="123"/>
        <v>0.09723584115783601</v>
      </c>
      <c r="AT85" s="3">
        <f t="shared" si="124"/>
        <v>0.004471717247311904</v>
      </c>
      <c r="AU85" s="3">
        <f t="shared" si="125"/>
        <v>-0.8595546653797466</v>
      </c>
      <c r="AV85" s="9">
        <f t="shared" si="126"/>
        <v>3.4893987341312322</v>
      </c>
      <c r="AW85" s="3">
        <f t="shared" si="127"/>
        <v>10.284273659717421</v>
      </c>
      <c r="AX85" s="3">
        <f t="shared" si="128"/>
        <v>286.5823244040849</v>
      </c>
      <c r="AZ85" s="49">
        <v>0.051800076</v>
      </c>
      <c r="BA85" s="49">
        <v>1.7271403913999999</v>
      </c>
      <c r="BB85" s="49">
        <v>107.6860236</v>
      </c>
      <c r="BC85" s="49">
        <v>0.080539152</v>
      </c>
      <c r="BD85" s="49">
        <v>1.2260752323</v>
      </c>
      <c r="BE85" s="49">
        <v>7.838419359</v>
      </c>
      <c r="BF85" s="49">
        <v>0.022240713</v>
      </c>
      <c r="BG85" s="49">
        <v>1.7940130869</v>
      </c>
      <c r="BH85" s="48">
        <v>-0.05196699819</v>
      </c>
      <c r="BI85" s="50">
        <v>0.0005819250000000001</v>
      </c>
      <c r="BJ85" s="49">
        <v>0.8250508679999999</v>
      </c>
      <c r="BK85" s="49">
        <v>0.787429887</v>
      </c>
      <c r="BL85" s="48">
        <v>-0.07691041485</v>
      </c>
      <c r="BM85" s="48">
        <v>-0.035151474780000004</v>
      </c>
      <c r="BN85" s="28">
        <v>0.5017</v>
      </c>
      <c r="BO85" s="17">
        <v>10.818200000000001</v>
      </c>
    </row>
    <row r="86" spans="1:67" ht="12.75">
      <c r="A86" s="8" t="s">
        <v>208</v>
      </c>
      <c r="B86" s="13">
        <v>141</v>
      </c>
      <c r="C86" s="8" t="s">
        <v>27</v>
      </c>
      <c r="D86" s="14" t="s">
        <v>131</v>
      </c>
      <c r="E86" s="13" t="s">
        <v>115</v>
      </c>
      <c r="F86" s="48">
        <f t="shared" si="86"/>
        <v>0.0005303639933042098</v>
      </c>
      <c r="G86" s="49">
        <f t="shared" si="87"/>
        <v>0.007798230361003416</v>
      </c>
      <c r="H86" s="49">
        <f t="shared" si="88"/>
        <v>1.722944091074297</v>
      </c>
      <c r="I86" s="49">
        <f t="shared" si="89"/>
        <v>0.000971315081802224</v>
      </c>
      <c r="J86" s="49">
        <f t="shared" si="90"/>
        <v>0.01859133663177784</v>
      </c>
      <c r="K86" s="49">
        <f t="shared" si="91"/>
        <v>0.2990142545604782</v>
      </c>
      <c r="L86" s="49">
        <f t="shared" si="92"/>
        <v>0.0007613935323478951</v>
      </c>
      <c r="M86" s="49">
        <f t="shared" si="93"/>
        <v>0.17367138963730344</v>
      </c>
      <c r="N86" s="48">
        <f t="shared" si="94"/>
        <v>0.0012537695349419619</v>
      </c>
      <c r="O86" s="50">
        <f t="shared" si="95"/>
        <v>0.00021836990414773633</v>
      </c>
      <c r="P86" s="49">
        <f t="shared" si="96"/>
        <v>0.0024632581059340743</v>
      </c>
      <c r="Q86" s="49">
        <f t="shared" si="97"/>
        <v>0</v>
      </c>
      <c r="R86" s="48">
        <f t="shared" si="98"/>
        <v>-0.001677287454661406</v>
      </c>
      <c r="S86" s="48">
        <f t="shared" si="99"/>
        <v>-0.000749741184592351</v>
      </c>
      <c r="T86" s="48">
        <f t="shared" si="100"/>
        <v>0.01965655011923744</v>
      </c>
      <c r="U86" s="49">
        <f t="shared" si="101"/>
        <v>0.05678460905121543</v>
      </c>
      <c r="V86" s="49">
        <f t="shared" si="102"/>
        <v>42.9876270228118</v>
      </c>
      <c r="W86" s="49">
        <f t="shared" si="103"/>
        <v>0.017392430780565186</v>
      </c>
      <c r="X86" s="49">
        <f t="shared" si="104"/>
        <v>0.47550242930710124</v>
      </c>
      <c r="Y86" s="49">
        <f t="shared" si="105"/>
        <v>12.302581960933068</v>
      </c>
      <c r="Z86" s="49">
        <f t="shared" si="106"/>
        <v>0.013859141802539136</v>
      </c>
      <c r="AA86" s="49">
        <f t="shared" si="107"/>
        <v>7.554290001044092</v>
      </c>
      <c r="AB86" s="48">
        <f t="shared" si="108"/>
        <v>0.04047844158868545</v>
      </c>
      <c r="AC86" s="50"/>
      <c r="AD86" s="49">
        <f t="shared" si="109"/>
        <v>0.08770568819974985</v>
      </c>
      <c r="AE86" s="49">
        <f t="shared" si="110"/>
        <v>0</v>
      </c>
      <c r="AF86" s="48">
        <f t="shared" si="111"/>
        <v>-0.035031066304540635</v>
      </c>
      <c r="AG86" s="48"/>
      <c r="AH86" s="31">
        <f t="shared" si="112"/>
        <v>0.22411944450478077</v>
      </c>
      <c r="AI86" s="1">
        <f t="shared" si="113"/>
        <v>0.17573172850493318</v>
      </c>
      <c r="AJ86" s="1">
        <f t="shared" si="114"/>
        <v>5.690492027294479</v>
      </c>
      <c r="AK86" s="1">
        <f t="shared" si="115"/>
        <v>0.06294468828194062</v>
      </c>
      <c r="AL86" s="3">
        <f t="shared" si="116"/>
        <v>8.37379066708435</v>
      </c>
      <c r="AM86" s="3" t="e">
        <f t="shared" si="117"/>
        <v>#DIV/0!</v>
      </c>
      <c r="AN86" s="3">
        <f t="shared" si="118"/>
        <v>1061.9881926192463</v>
      </c>
      <c r="AO86" s="3">
        <f t="shared" si="119"/>
        <v>490.1349947212935</v>
      </c>
      <c r="AP86" s="3" t="e">
        <f t="shared" si="120"/>
        <v>#DIV/0!</v>
      </c>
      <c r="AQ86" s="3">
        <f t="shared" si="121"/>
        <v>1.1301784303320184</v>
      </c>
      <c r="AR86" s="9">
        <f t="shared" si="122"/>
        <v>-0.5611176647708725</v>
      </c>
      <c r="AS86" s="10">
        <f t="shared" si="123"/>
        <v>0.03865062072474399</v>
      </c>
      <c r="AT86" s="3">
        <f t="shared" si="124"/>
        <v>0.0014137220004544547</v>
      </c>
      <c r="AU86" s="3">
        <f t="shared" si="125"/>
        <v>0.4296714522089389</v>
      </c>
      <c r="AV86" s="9" t="e">
        <f t="shared" si="126"/>
        <v>#DIV/0!</v>
      </c>
      <c r="AW86" s="3">
        <f t="shared" si="127"/>
        <v>25.872805694936833</v>
      </c>
      <c r="AX86" s="3">
        <f t="shared" si="128"/>
        <v>0</v>
      </c>
      <c r="AZ86" s="48">
        <v>0.02522871</v>
      </c>
      <c r="BA86" s="49">
        <v>0.3709514499</v>
      </c>
      <c r="BB86" s="49">
        <v>81.95815962</v>
      </c>
      <c r="BC86" s="49">
        <v>0.046204167</v>
      </c>
      <c r="BD86" s="49">
        <v>0.8843651649</v>
      </c>
      <c r="BE86" s="49">
        <v>14.223710526000001</v>
      </c>
      <c r="BF86" s="49">
        <v>0.036218478</v>
      </c>
      <c r="BG86" s="49">
        <v>8.261317095</v>
      </c>
      <c r="BH86" s="48">
        <v>0.05964014979</v>
      </c>
      <c r="BI86" s="50">
        <v>0.010387566</v>
      </c>
      <c r="BJ86" s="49">
        <v>0.11717391299999999</v>
      </c>
      <c r="BK86" s="49"/>
      <c r="BL86" s="48">
        <v>-0.07978633413</v>
      </c>
      <c r="BM86" s="48">
        <v>-0.03566419131</v>
      </c>
      <c r="BN86" s="28">
        <v>0.5036</v>
      </c>
      <c r="BO86" s="17">
        <v>10.5868</v>
      </c>
    </row>
    <row r="87" spans="1:67" ht="12.75">
      <c r="A87" s="8" t="s">
        <v>209</v>
      </c>
      <c r="B87" s="13">
        <v>142</v>
      </c>
      <c r="C87" s="8" t="s">
        <v>27</v>
      </c>
      <c r="D87" s="14" t="s">
        <v>131</v>
      </c>
      <c r="E87" s="13" t="s">
        <v>114</v>
      </c>
      <c r="F87" s="48">
        <f t="shared" si="86"/>
        <v>0.0002366237881678322</v>
      </c>
      <c r="G87" s="49">
        <f t="shared" si="87"/>
        <v>0.007942017162075526</v>
      </c>
      <c r="H87" s="49">
        <f t="shared" si="88"/>
        <v>0.8695470092520841</v>
      </c>
      <c r="I87" s="48">
        <f t="shared" si="89"/>
        <v>0.00012131255061818183</v>
      </c>
      <c r="J87" s="49">
        <f t="shared" si="90"/>
        <v>0.006581238897532028</v>
      </c>
      <c r="K87" s="49">
        <f t="shared" si="91"/>
        <v>0.1594870100805063</v>
      </c>
      <c r="L87" s="49">
        <f t="shared" si="92"/>
        <v>0.0003926189360223777</v>
      </c>
      <c r="M87" s="49">
        <f t="shared" si="93"/>
        <v>0.08245197342905455</v>
      </c>
      <c r="N87" s="48">
        <f t="shared" si="94"/>
        <v>-3.9861077749631335E-06</v>
      </c>
      <c r="O87" s="50">
        <f t="shared" si="95"/>
        <v>0.0003860731245734266</v>
      </c>
      <c r="P87" s="49">
        <f t="shared" si="96"/>
        <v>0.004375817048945455</v>
      </c>
      <c r="Q87" s="49">
        <f t="shared" si="97"/>
        <v>0.01881232514626993</v>
      </c>
      <c r="R87" s="48">
        <f t="shared" si="98"/>
        <v>-0.001465548119537371</v>
      </c>
      <c r="S87" s="48">
        <f t="shared" si="99"/>
        <v>-0.000656903025849147</v>
      </c>
      <c r="T87" s="48">
        <f t="shared" si="100"/>
        <v>0.008769839978290055</v>
      </c>
      <c r="U87" s="49">
        <f t="shared" si="101"/>
        <v>0.05783162573418427</v>
      </c>
      <c r="V87" s="49">
        <f t="shared" si="102"/>
        <v>21.695284661978146</v>
      </c>
      <c r="W87" s="48">
        <f t="shared" si="103"/>
        <v>0.0021722303904987165</v>
      </c>
      <c r="X87" s="49">
        <f t="shared" si="104"/>
        <v>0.16832544886944006</v>
      </c>
      <c r="Y87" s="49">
        <f t="shared" si="105"/>
        <v>6.561901258198161</v>
      </c>
      <c r="Z87" s="49">
        <f t="shared" si="106"/>
        <v>0.007146582256769043</v>
      </c>
      <c r="AA87" s="49">
        <f t="shared" si="107"/>
        <v>3.586463606597828</v>
      </c>
      <c r="AB87" s="48">
        <f t="shared" si="108"/>
        <v>-0.00012869305421631515</v>
      </c>
      <c r="AC87" s="50"/>
      <c r="AD87" s="49">
        <f t="shared" si="109"/>
        <v>0.15580342343719908</v>
      </c>
      <c r="AE87" s="49">
        <f t="shared" si="110"/>
        <v>0.21470355108730804</v>
      </c>
      <c r="AF87" s="48">
        <f t="shared" si="111"/>
        <v>-0.030608774426427964</v>
      </c>
      <c r="AG87" s="48"/>
      <c r="AH87" s="31">
        <f t="shared" si="112"/>
        <v>0.056287851606964104</v>
      </c>
      <c r="AI87" s="1">
        <f t="shared" si="113"/>
        <v>0.16531074205646396</v>
      </c>
      <c r="AJ87" s="1">
        <f t="shared" si="114"/>
        <v>6.049213666093383</v>
      </c>
      <c r="AK87" s="1">
        <f t="shared" si="115"/>
        <v>0.04693354438611355</v>
      </c>
      <c r="AL87" s="3">
        <f t="shared" si="116"/>
        <v>2.9106124327738363</v>
      </c>
      <c r="AM87" s="3">
        <f t="shared" si="117"/>
        <v>101.04762847241346</v>
      </c>
      <c r="AN87" s="3">
        <f t="shared" si="118"/>
        <v>-168581.62854314878</v>
      </c>
      <c r="AO87" s="3">
        <f t="shared" si="119"/>
        <v>139.24780459476256</v>
      </c>
      <c r="AP87" s="3">
        <f t="shared" si="120"/>
        <v>0.2693557020427079</v>
      </c>
      <c r="AQ87" s="3">
        <f t="shared" si="121"/>
        <v>4.0372513047645056</v>
      </c>
      <c r="AR87" s="9">
        <f t="shared" si="122"/>
        <v>-0.2865139210120767</v>
      </c>
      <c r="AS87" s="10">
        <f t="shared" si="123"/>
        <v>0.02565193261010159</v>
      </c>
      <c r="AT87" s="3">
        <f t="shared" si="124"/>
        <v>0.00033103673844296633</v>
      </c>
      <c r="AU87" s="3">
        <f t="shared" si="125"/>
        <v>-16.879157960207387</v>
      </c>
      <c r="AV87" s="9">
        <f t="shared" si="126"/>
        <v>0.7839900552040308</v>
      </c>
      <c r="AW87" s="3">
        <f t="shared" si="127"/>
        <v>38.983417553740395</v>
      </c>
      <c r="AX87" s="3">
        <f t="shared" si="128"/>
        <v>1275.5263837367852</v>
      </c>
      <c r="AZ87" s="48">
        <v>0.01278033</v>
      </c>
      <c r="BA87" s="49">
        <v>0.428957718</v>
      </c>
      <c r="BB87" s="49">
        <v>46.96525998</v>
      </c>
      <c r="BC87" s="48">
        <v>0.006552234</v>
      </c>
      <c r="BD87" s="49">
        <v>0.3554604783</v>
      </c>
      <c r="BE87" s="49">
        <v>8.614081598999999</v>
      </c>
      <c r="BF87" s="49">
        <v>0.021205812</v>
      </c>
      <c r="BG87" s="49">
        <v>4.453328373</v>
      </c>
      <c r="BH87" s="48">
        <v>-0.00021529438428</v>
      </c>
      <c r="BI87" s="50">
        <v>0.020852265000000002</v>
      </c>
      <c r="BJ87" s="49">
        <v>0.236343042</v>
      </c>
      <c r="BK87" s="49">
        <v>1.0160758785</v>
      </c>
      <c r="BL87" s="48">
        <v>-0.07915598319</v>
      </c>
      <c r="BM87" s="48">
        <v>-0.03548010753</v>
      </c>
      <c r="BN87" s="28">
        <v>0.5005</v>
      </c>
      <c r="BO87" s="17">
        <v>9.2666</v>
      </c>
    </row>
    <row r="88" spans="1:67" ht="12.75">
      <c r="A88" s="8" t="s">
        <v>210</v>
      </c>
      <c r="B88" s="13">
        <v>143</v>
      </c>
      <c r="C88" s="8" t="s">
        <v>27</v>
      </c>
      <c r="D88" s="14" t="s">
        <v>131</v>
      </c>
      <c r="E88" s="13" t="s">
        <v>126</v>
      </c>
      <c r="F88" s="48">
        <f t="shared" si="86"/>
        <v>0.00017059958036969814</v>
      </c>
      <c r="G88" s="49">
        <f t="shared" si="87"/>
        <v>0.007970967868039613</v>
      </c>
      <c r="H88" s="49">
        <f t="shared" si="88"/>
        <v>0.8018796747539279</v>
      </c>
      <c r="I88" s="48">
        <f t="shared" si="89"/>
        <v>9.322438559952653E-05</v>
      </c>
      <c r="J88" s="49">
        <f t="shared" si="90"/>
        <v>0.005606918576534321</v>
      </c>
      <c r="K88" s="49">
        <f t="shared" si="91"/>
        <v>0.1545423100201894</v>
      </c>
      <c r="L88" s="49">
        <f t="shared" si="92"/>
        <v>3.3926246271453934E-05</v>
      </c>
      <c r="M88" s="49">
        <f t="shared" si="93"/>
        <v>0.07626290231302346</v>
      </c>
      <c r="N88" s="48">
        <f t="shared" si="94"/>
        <v>-0.00019523677895060522</v>
      </c>
      <c r="O88" s="50">
        <f t="shared" si="95"/>
        <v>0.0002719492184351943</v>
      </c>
      <c r="P88" s="49">
        <f t="shared" si="96"/>
        <v>0.005107977974239494</v>
      </c>
      <c r="Q88" s="49">
        <f t="shared" si="97"/>
        <v>0.016412602616535762</v>
      </c>
      <c r="R88" s="48">
        <f t="shared" si="98"/>
        <v>-0.001647187310034555</v>
      </c>
      <c r="S88" s="48">
        <f t="shared" si="99"/>
        <v>-0.000739830885356946</v>
      </c>
      <c r="T88" s="48">
        <f t="shared" si="100"/>
        <v>0.006322825916152234</v>
      </c>
      <c r="U88" s="49">
        <f t="shared" si="101"/>
        <v>0.05804243696235063</v>
      </c>
      <c r="V88" s="49">
        <f t="shared" si="102"/>
        <v>20.006977913022155</v>
      </c>
      <c r="W88" s="48">
        <f t="shared" si="103"/>
        <v>0.0016692818880069927</v>
      </c>
      <c r="X88" s="49">
        <f t="shared" si="104"/>
        <v>0.1434056871151513</v>
      </c>
      <c r="Y88" s="49">
        <f t="shared" si="105"/>
        <v>6.358457519859675</v>
      </c>
      <c r="Z88" s="49">
        <f t="shared" si="106"/>
        <v>0.0006175369738879087</v>
      </c>
      <c r="AA88" s="49">
        <f t="shared" si="107"/>
        <v>3.3172538182427864</v>
      </c>
      <c r="AB88" s="48">
        <f t="shared" si="108"/>
        <v>-0.006303296046414941</v>
      </c>
      <c r="AC88" s="50"/>
      <c r="AD88" s="49">
        <f t="shared" si="109"/>
        <v>0.18187242435561035</v>
      </c>
      <c r="AE88" s="49">
        <f t="shared" si="110"/>
        <v>0.18731571121360147</v>
      </c>
      <c r="AF88" s="48">
        <f t="shared" si="111"/>
        <v>-0.034402408313169486</v>
      </c>
      <c r="AG88" s="48"/>
      <c r="AH88" s="31">
        <f t="shared" si="112"/>
        <v>0.034765170907874295</v>
      </c>
      <c r="AI88" s="1">
        <f t="shared" si="113"/>
        <v>0.16580484232371998</v>
      </c>
      <c r="AJ88" s="1">
        <f t="shared" si="114"/>
        <v>6.0311869423426385</v>
      </c>
      <c r="AK88" s="1">
        <f t="shared" si="115"/>
        <v>0.043230242535711685</v>
      </c>
      <c r="AL88" s="3">
        <f t="shared" si="116"/>
        <v>2.470704102382396</v>
      </c>
      <c r="AM88" s="3">
        <f t="shared" si="117"/>
        <v>106.80886180555152</v>
      </c>
      <c r="AN88" s="3">
        <f t="shared" si="118"/>
        <v>-3174.0501740198783</v>
      </c>
      <c r="AO88" s="3">
        <f t="shared" si="119"/>
        <v>110.0055601277027</v>
      </c>
      <c r="AP88" s="3">
        <f t="shared" si="120"/>
        <v>0.3098642211392678</v>
      </c>
      <c r="AQ88" s="3">
        <f t="shared" si="121"/>
        <v>3.78775206367407</v>
      </c>
      <c r="AR88" s="9">
        <f t="shared" si="122"/>
        <v>-0.18379021196989315</v>
      </c>
      <c r="AS88" s="10">
        <f t="shared" si="123"/>
        <v>0.022553533882587948</v>
      </c>
      <c r="AT88" s="3">
        <f t="shared" si="124"/>
        <v>0.00026252937647114013</v>
      </c>
      <c r="AU88" s="3">
        <f t="shared" si="125"/>
        <v>-0.264826826427804</v>
      </c>
      <c r="AV88" s="9">
        <f t="shared" si="126"/>
        <v>0.7655828023503148</v>
      </c>
      <c r="AW88" s="3">
        <f t="shared" si="127"/>
        <v>44.33894950591455</v>
      </c>
      <c r="AX88" s="3">
        <f t="shared" si="128"/>
        <v>1306.1944402748231</v>
      </c>
      <c r="AZ88" s="48">
        <v>0.008196399</v>
      </c>
      <c r="BA88" s="49">
        <v>0.38296244879999997</v>
      </c>
      <c r="BB88" s="49">
        <v>38.526037110000004</v>
      </c>
      <c r="BC88" s="48">
        <v>0.004478934</v>
      </c>
      <c r="BD88" s="49">
        <v>0.26938250208</v>
      </c>
      <c r="BE88" s="49">
        <v>7.424932890000001</v>
      </c>
      <c r="BF88" s="49">
        <v>0.001629975</v>
      </c>
      <c r="BG88" s="49">
        <v>3.664025286</v>
      </c>
      <c r="BH88" s="48">
        <v>-0.009380084852999999</v>
      </c>
      <c r="BI88" s="50">
        <v>0.013065708</v>
      </c>
      <c r="BJ88" s="49">
        <v>0.24541107</v>
      </c>
      <c r="BK88" s="49">
        <v>0.7885379283</v>
      </c>
      <c r="BL88" s="48">
        <v>-0.07913855586</v>
      </c>
      <c r="BM88" s="48">
        <v>-0.03554492406</v>
      </c>
      <c r="BN88" s="28">
        <v>0.5069</v>
      </c>
      <c r="BO88" s="17">
        <v>10.5506</v>
      </c>
    </row>
    <row r="89" spans="1:67" ht="12.75">
      <c r="A89" s="8" t="s">
        <v>211</v>
      </c>
      <c r="B89" s="13">
        <v>144</v>
      </c>
      <c r="C89" s="8" t="s">
        <v>27</v>
      </c>
      <c r="D89" s="14" t="s">
        <v>131</v>
      </c>
      <c r="E89" s="13" t="s">
        <v>127</v>
      </c>
      <c r="F89" s="49">
        <f t="shared" si="86"/>
        <v>0.001994585076506789</v>
      </c>
      <c r="G89" s="49">
        <f t="shared" si="87"/>
        <v>0.012011446512260042</v>
      </c>
      <c r="H89" s="49">
        <f t="shared" si="88"/>
        <v>0.37204168672596744</v>
      </c>
      <c r="I89" s="49">
        <f t="shared" si="89"/>
        <v>0.0026204168672863417</v>
      </c>
      <c r="J89" s="49">
        <f t="shared" si="90"/>
        <v>0.005156262673067012</v>
      </c>
      <c r="K89" s="49">
        <f t="shared" si="91"/>
        <v>0.09313495136097662</v>
      </c>
      <c r="L89" s="49">
        <f t="shared" si="92"/>
        <v>9.595561902555908E-05</v>
      </c>
      <c r="M89" s="49">
        <f t="shared" si="93"/>
        <v>0.04608064748323861</v>
      </c>
      <c r="N89" s="48">
        <f t="shared" si="94"/>
        <v>-0.0005685510206209241</v>
      </c>
      <c r="O89" s="50">
        <f t="shared" si="95"/>
        <v>3.188097799540734E-05</v>
      </c>
      <c r="P89" s="49">
        <f t="shared" si="96"/>
        <v>0.009995895154971445</v>
      </c>
      <c r="Q89" s="49">
        <f t="shared" si="97"/>
        <v>0.007718533406512438</v>
      </c>
      <c r="R89" s="48">
        <f t="shared" si="98"/>
        <v>-0.0014480529268062398</v>
      </c>
      <c r="S89" s="48">
        <f t="shared" si="99"/>
        <v>-0.0006859537008273042</v>
      </c>
      <c r="T89" s="49">
        <f t="shared" si="100"/>
        <v>0.07392406350811662</v>
      </c>
      <c r="U89" s="49">
        <f t="shared" si="101"/>
        <v>0.08746411208228384</v>
      </c>
      <c r="V89" s="49">
        <f t="shared" si="102"/>
        <v>9.282477213721743</v>
      </c>
      <c r="W89" s="49">
        <f t="shared" si="103"/>
        <v>0.04692135418708868</v>
      </c>
      <c r="X89" s="49">
        <f t="shared" si="104"/>
        <v>0.1318794595434331</v>
      </c>
      <c r="Y89" s="49">
        <f t="shared" si="105"/>
        <v>3.8319255857221406</v>
      </c>
      <c r="Z89" s="49">
        <f t="shared" si="106"/>
        <v>0.001746616531827862</v>
      </c>
      <c r="AA89" s="49">
        <f t="shared" si="107"/>
        <v>2.0043979336565183</v>
      </c>
      <c r="AB89" s="48">
        <f t="shared" si="108"/>
        <v>-0.018355892879034517</v>
      </c>
      <c r="AC89" s="50"/>
      <c r="AD89" s="49">
        <f t="shared" si="109"/>
        <v>0.3559094605747252</v>
      </c>
      <c r="AE89" s="49">
        <f t="shared" si="110"/>
        <v>0.08809099984606752</v>
      </c>
      <c r="AF89" s="48">
        <f t="shared" si="111"/>
        <v>-0.03024337775284544</v>
      </c>
      <c r="AG89" s="48"/>
      <c r="AH89" s="31">
        <f t="shared" si="112"/>
        <v>0.20770468812136517</v>
      </c>
      <c r="AI89" s="1">
        <f t="shared" si="113"/>
        <v>0.21593351510667155</v>
      </c>
      <c r="AJ89" s="1">
        <f t="shared" si="114"/>
        <v>4.631055070381262</v>
      </c>
      <c r="AK89" s="1">
        <f t="shared" si="115"/>
        <v>0.06579504864228847</v>
      </c>
      <c r="AL89" s="3">
        <f t="shared" si="116"/>
        <v>1.5078122489754944</v>
      </c>
      <c r="AM89" s="3">
        <f t="shared" si="117"/>
        <v>105.37372977877628</v>
      </c>
      <c r="AN89" s="3">
        <f t="shared" si="118"/>
        <v>-505.69467118234684</v>
      </c>
      <c r="AO89" s="3">
        <f t="shared" si="119"/>
        <v>26.081007227884108</v>
      </c>
      <c r="AP89" s="3">
        <f t="shared" si="120"/>
        <v>0.9928836343681066</v>
      </c>
      <c r="AQ89" s="3">
        <f t="shared" si="121"/>
        <v>1.575488704212596</v>
      </c>
      <c r="AR89" s="9">
        <f t="shared" si="122"/>
        <v>-2.4443057952136806</v>
      </c>
      <c r="AS89" s="10">
        <f t="shared" si="123"/>
        <v>0.03441597614390519</v>
      </c>
      <c r="AT89" s="3">
        <f t="shared" si="124"/>
        <v>0.012244850046649896</v>
      </c>
      <c r="AU89" s="3">
        <f t="shared" si="125"/>
        <v>-2.556201133679565</v>
      </c>
      <c r="AV89" s="9">
        <f t="shared" si="126"/>
        <v>1.4970821057075372</v>
      </c>
      <c r="AW89" s="3">
        <f t="shared" si="127"/>
        <v>29.056273046525007</v>
      </c>
      <c r="AX89" s="3">
        <f t="shared" si="128"/>
        <v>667.9660361897046</v>
      </c>
      <c r="AZ89" s="49">
        <v>0.103472058</v>
      </c>
      <c r="BA89" s="49">
        <v>0.6231115959</v>
      </c>
      <c r="BB89" s="49">
        <v>19.300214085</v>
      </c>
      <c r="BC89" s="49">
        <v>0.13593801</v>
      </c>
      <c r="BD89" s="49">
        <v>0.2674887708</v>
      </c>
      <c r="BE89" s="49">
        <v>4.831513683</v>
      </c>
      <c r="BF89" s="49">
        <v>0.00497784</v>
      </c>
      <c r="BG89" s="49">
        <v>2.390501907</v>
      </c>
      <c r="BH89" s="48">
        <v>-0.029494427124</v>
      </c>
      <c r="BI89" s="50">
        <v>0.001653873</v>
      </c>
      <c r="BJ89" s="49">
        <v>0.518551881</v>
      </c>
      <c r="BK89" s="49">
        <v>0.40041036389999995</v>
      </c>
      <c r="BL89" s="48">
        <v>-0.07511989245</v>
      </c>
      <c r="BM89" s="48">
        <v>-0.03558486522</v>
      </c>
      <c r="BN89" s="28">
        <v>0.5008</v>
      </c>
      <c r="BO89" s="17">
        <v>9.653699999999999</v>
      </c>
    </row>
    <row r="90" spans="1:67" ht="12.75">
      <c r="A90" s="8" t="s">
        <v>212</v>
      </c>
      <c r="B90" s="13">
        <v>145</v>
      </c>
      <c r="C90" s="8" t="s">
        <v>27</v>
      </c>
      <c r="D90" s="14" t="s">
        <v>131</v>
      </c>
      <c r="E90" s="13" t="s">
        <v>128</v>
      </c>
      <c r="F90" s="49">
        <f t="shared" si="86"/>
        <v>0.0049170802377932685</v>
      </c>
      <c r="G90" s="49">
        <f t="shared" si="87"/>
        <v>0.01839085512899163</v>
      </c>
      <c r="H90" s="49">
        <f t="shared" si="88"/>
        <v>0.37156210853678545</v>
      </c>
      <c r="I90" s="49">
        <f t="shared" si="89"/>
        <v>0.008987511259585738</v>
      </c>
      <c r="J90" s="49">
        <f t="shared" si="90"/>
        <v>0.007562398004942042</v>
      </c>
      <c r="K90" s="49">
        <f t="shared" si="91"/>
        <v>0.07511716179724756</v>
      </c>
      <c r="L90" s="49">
        <f t="shared" si="92"/>
        <v>4.939578725353514E-05</v>
      </c>
      <c r="M90" s="49">
        <f t="shared" si="93"/>
        <v>0.04441907557177235</v>
      </c>
      <c r="N90" s="48">
        <f t="shared" si="94"/>
        <v>-0.00045467817670435164</v>
      </c>
      <c r="O90" s="50">
        <f t="shared" si="95"/>
        <v>0.000125928442800239</v>
      </c>
      <c r="P90" s="49">
        <f t="shared" si="96"/>
        <v>0.012477495929336785</v>
      </c>
      <c r="Q90" s="49">
        <f t="shared" si="97"/>
        <v>0.008901463532762197</v>
      </c>
      <c r="R90" s="48">
        <f t="shared" si="98"/>
        <v>-0.0013870088840155148</v>
      </c>
      <c r="S90" s="48">
        <f t="shared" si="99"/>
        <v>-0.0006660354035348734</v>
      </c>
      <c r="T90" s="49">
        <f t="shared" si="100"/>
        <v>0.1822386801418032</v>
      </c>
      <c r="U90" s="49">
        <f t="shared" si="101"/>
        <v>0.13391724407625158</v>
      </c>
      <c r="V90" s="49">
        <f t="shared" si="102"/>
        <v>9.270511690039557</v>
      </c>
      <c r="W90" s="49">
        <f t="shared" si="103"/>
        <v>0.16093095886235137</v>
      </c>
      <c r="X90" s="49">
        <f t="shared" si="104"/>
        <v>0.19342012325195831</v>
      </c>
      <c r="Y90" s="49">
        <f t="shared" si="105"/>
        <v>3.0906052992078816</v>
      </c>
      <c r="Z90" s="49">
        <f t="shared" si="106"/>
        <v>0.0008991187748650321</v>
      </c>
      <c r="AA90" s="49">
        <f t="shared" si="107"/>
        <v>1.9321235302385515</v>
      </c>
      <c r="AB90" s="48">
        <f t="shared" si="108"/>
        <v>-0.014679463413687963</v>
      </c>
      <c r="AC90" s="50"/>
      <c r="AD90" s="49">
        <f t="shared" si="109"/>
        <v>0.44426824978500595</v>
      </c>
      <c r="AE90" s="49">
        <f t="shared" si="110"/>
        <v>0.10159168606211134</v>
      </c>
      <c r="AF90" s="48">
        <f t="shared" si="111"/>
        <v>-0.028968439515779338</v>
      </c>
      <c r="AG90" s="48"/>
      <c r="AH90" s="31">
        <f t="shared" si="112"/>
        <v>0.41019964904085243</v>
      </c>
      <c r="AI90" s="1">
        <f t="shared" si="113"/>
        <v>0.2084160610373285</v>
      </c>
      <c r="AJ90" s="1">
        <f t="shared" si="114"/>
        <v>4.798094710277124</v>
      </c>
      <c r="AK90" s="1">
        <f t="shared" si="115"/>
        <v>0.10010753465027027</v>
      </c>
      <c r="AL90" s="3">
        <f t="shared" si="116"/>
        <v>1.4443257445010307</v>
      </c>
      <c r="AM90" s="3">
        <f t="shared" si="117"/>
        <v>91.25266101373425</v>
      </c>
      <c r="AN90" s="3">
        <f t="shared" si="118"/>
        <v>-631.5293297025562</v>
      </c>
      <c r="AO90" s="3">
        <f t="shared" si="119"/>
        <v>20.866923743764765</v>
      </c>
      <c r="AP90" s="3">
        <f t="shared" si="120"/>
        <v>1.3181909786828123</v>
      </c>
      <c r="AQ90" s="3">
        <f t="shared" si="121"/>
        <v>1.1324028728224809</v>
      </c>
      <c r="AR90" s="9">
        <f t="shared" si="122"/>
        <v>-6.29093880057075</v>
      </c>
      <c r="AS90" s="10">
        <f t="shared" si="123"/>
        <v>0.0625832497283078</v>
      </c>
      <c r="AT90" s="3">
        <f t="shared" si="124"/>
        <v>0.05207101628396152</v>
      </c>
      <c r="AU90" s="3">
        <f t="shared" si="125"/>
        <v>-10.963000099328578</v>
      </c>
      <c r="AV90" s="9">
        <f t="shared" si="126"/>
        <v>1.9038971666805953</v>
      </c>
      <c r="AW90" s="3">
        <f t="shared" si="127"/>
        <v>15.97871641919032</v>
      </c>
      <c r="AX90" s="3">
        <f t="shared" si="128"/>
        <v>525.2384516877448</v>
      </c>
      <c r="AZ90" s="49">
        <v>0.258981012</v>
      </c>
      <c r="BA90" s="49">
        <v>0.9686403399</v>
      </c>
      <c r="BB90" s="49">
        <v>19.57005504</v>
      </c>
      <c r="BC90" s="49">
        <v>0.473369286</v>
      </c>
      <c r="BD90" s="49">
        <v>0.3983090358</v>
      </c>
      <c r="BE90" s="49">
        <v>3.9563964060000005</v>
      </c>
      <c r="BF90" s="49">
        <v>0.00260166</v>
      </c>
      <c r="BG90" s="49">
        <v>2.3395382193</v>
      </c>
      <c r="BH90" s="48">
        <v>-0.023947751235000002</v>
      </c>
      <c r="BI90" s="50">
        <v>0.006632610000000001</v>
      </c>
      <c r="BJ90" s="49">
        <v>0.65718564</v>
      </c>
      <c r="BK90" s="49">
        <v>0.4688371803</v>
      </c>
      <c r="BL90" s="48">
        <v>-0.07305330543</v>
      </c>
      <c r="BM90" s="48">
        <v>-0.03507986742</v>
      </c>
      <c r="BN90" s="28">
        <v>0.5021</v>
      </c>
      <c r="BO90" s="17">
        <v>9.532999999999998</v>
      </c>
    </row>
    <row r="91" spans="1:67" ht="12.75">
      <c r="A91" s="8" t="s">
        <v>213</v>
      </c>
      <c r="B91" s="13">
        <v>146</v>
      </c>
      <c r="C91" s="8" t="s">
        <v>27</v>
      </c>
      <c r="D91" s="14" t="s">
        <v>131</v>
      </c>
      <c r="E91" s="13" t="s">
        <v>132</v>
      </c>
      <c r="F91" s="49">
        <f t="shared" si="86"/>
        <v>0.003018111847674158</v>
      </c>
      <c r="G91" s="49">
        <f t="shared" si="87"/>
        <v>0.06235581987242343</v>
      </c>
      <c r="H91" s="49">
        <f t="shared" si="88"/>
        <v>2.4012393872308997</v>
      </c>
      <c r="I91" s="49">
        <f t="shared" si="89"/>
        <v>0.0026082781983867544</v>
      </c>
      <c r="J91" s="49">
        <f t="shared" si="90"/>
        <v>0.030502491575676766</v>
      </c>
      <c r="K91" s="49">
        <f t="shared" si="91"/>
        <v>0.21687787048199594</v>
      </c>
      <c r="L91" s="49">
        <f t="shared" si="92"/>
        <v>0.0036694482849858076</v>
      </c>
      <c r="M91" s="49">
        <f t="shared" si="93"/>
        <v>0.12707659694653464</v>
      </c>
      <c r="N91" s="48">
        <f t="shared" si="94"/>
        <v>-0.0003022184393973064</v>
      </c>
      <c r="O91" s="50">
        <f t="shared" si="95"/>
        <v>0.00021802347639148436</v>
      </c>
      <c r="P91" s="49">
        <f t="shared" si="96"/>
        <v>0.019236077445470734</v>
      </c>
      <c r="Q91" s="49">
        <f t="shared" si="97"/>
        <v>0</v>
      </c>
      <c r="R91" s="48">
        <f t="shared" si="98"/>
        <v>-0.0014405379000291191</v>
      </c>
      <c r="S91" s="48">
        <f t="shared" si="99"/>
        <v>-0.0006792686641742522</v>
      </c>
      <c r="T91" s="49">
        <f t="shared" si="100"/>
        <v>0.11185839828542618</v>
      </c>
      <c r="U91" s="49">
        <f t="shared" si="101"/>
        <v>0.4540582529121345</v>
      </c>
      <c r="V91" s="49">
        <f t="shared" si="102"/>
        <v>59.91116235606037</v>
      </c>
      <c r="W91" s="49">
        <f t="shared" si="103"/>
        <v>0.04670399839537941</v>
      </c>
      <c r="X91" s="49">
        <f t="shared" si="104"/>
        <v>0.7801487935709932</v>
      </c>
      <c r="Y91" s="49">
        <f t="shared" si="105"/>
        <v>8.923179201069573</v>
      </c>
      <c r="Z91" s="49">
        <f t="shared" si="106"/>
        <v>0.06679253494822905</v>
      </c>
      <c r="AA91" s="49">
        <f t="shared" si="107"/>
        <v>5.5275279807729545</v>
      </c>
      <c r="AB91" s="48">
        <f t="shared" si="108"/>
        <v>-0.009757240948380385</v>
      </c>
      <c r="AC91" s="50"/>
      <c r="AD91" s="49">
        <f t="shared" si="109"/>
        <v>0.684911340210099</v>
      </c>
      <c r="AE91" s="49">
        <f t="shared" si="110"/>
        <v>0</v>
      </c>
      <c r="AF91" s="48">
        <f t="shared" si="111"/>
        <v>-0.03008642230637258</v>
      </c>
      <c r="AG91" s="48"/>
      <c r="AH91" s="31">
        <f t="shared" si="112"/>
        <v>0.16331807011855462</v>
      </c>
      <c r="AI91" s="1">
        <f t="shared" si="113"/>
        <v>0.09226207209805222</v>
      </c>
      <c r="AJ91" s="1">
        <f t="shared" si="114"/>
        <v>10.838690019201415</v>
      </c>
      <c r="AK91" s="1">
        <f t="shared" si="115"/>
        <v>0.1411388230479657</v>
      </c>
      <c r="AL91" s="3">
        <f t="shared" si="116"/>
        <v>1.7181689542420033</v>
      </c>
      <c r="AM91" s="3" t="e">
        <f t="shared" si="117"/>
        <v>#DIV/0!</v>
      </c>
      <c r="AN91" s="3">
        <f t="shared" si="118"/>
        <v>-6140.174530178543</v>
      </c>
      <c r="AO91" s="3">
        <f t="shared" si="119"/>
        <v>87.47287252928592</v>
      </c>
      <c r="AP91" s="3" t="e">
        <f t="shared" si="120"/>
        <v>#DIV/0!</v>
      </c>
      <c r="AQ91" s="3">
        <f t="shared" si="121"/>
        <v>2.3950497201218797</v>
      </c>
      <c r="AR91" s="9">
        <f t="shared" si="122"/>
        <v>-3.7179029512503234</v>
      </c>
      <c r="AS91" s="10">
        <f t="shared" si="123"/>
        <v>0.0874294661119751</v>
      </c>
      <c r="AT91" s="3">
        <f t="shared" si="124"/>
        <v>0.005234008792491947</v>
      </c>
      <c r="AU91" s="3">
        <f t="shared" si="125"/>
        <v>-4.786598859499504</v>
      </c>
      <c r="AV91" s="9" t="e">
        <f t="shared" si="126"/>
        <v>#DIV/0!</v>
      </c>
      <c r="AW91" s="3">
        <f t="shared" si="127"/>
        <v>11.437791450301804</v>
      </c>
      <c r="AX91" s="3">
        <f t="shared" si="128"/>
        <v>0</v>
      </c>
      <c r="AZ91" s="49">
        <v>0.156580197</v>
      </c>
      <c r="BA91" s="49">
        <v>3.235031388</v>
      </c>
      <c r="BB91" s="49">
        <v>124.57674045000002</v>
      </c>
      <c r="BC91" s="49">
        <v>0.13531795200000002</v>
      </c>
      <c r="BD91" s="49">
        <v>1.5824748654</v>
      </c>
      <c r="BE91" s="49">
        <v>11.251663755000001</v>
      </c>
      <c r="BF91" s="49">
        <v>0.19037165099999998</v>
      </c>
      <c r="BG91" s="49">
        <v>6.59275719</v>
      </c>
      <c r="BH91" s="48">
        <v>-0.015679148145000002</v>
      </c>
      <c r="BI91" s="50">
        <v>0.011311097999999999</v>
      </c>
      <c r="BJ91" s="49">
        <v>0.9979712310000001</v>
      </c>
      <c r="BK91" s="49"/>
      <c r="BL91" s="48">
        <v>-0.07473537084</v>
      </c>
      <c r="BM91" s="48">
        <v>-0.035240583060000004</v>
      </c>
      <c r="BN91" s="28">
        <v>0.5073</v>
      </c>
      <c r="BO91" s="17">
        <v>9.778300000000002</v>
      </c>
    </row>
    <row r="92" spans="1:67" ht="12.75">
      <c r="A92" s="8" t="s">
        <v>214</v>
      </c>
      <c r="B92" s="13">
        <v>150</v>
      </c>
      <c r="C92" s="8" t="s">
        <v>27</v>
      </c>
      <c r="D92" s="14" t="s">
        <v>133</v>
      </c>
      <c r="E92" s="13" t="s">
        <v>115</v>
      </c>
      <c r="F92" s="48">
        <f t="shared" si="86"/>
        <v>-0.00029253855610144355</v>
      </c>
      <c r="G92" s="49">
        <f t="shared" si="87"/>
        <v>0.013965303621927645</v>
      </c>
      <c r="H92" s="49">
        <f t="shared" si="88"/>
        <v>1.2920704909413208</v>
      </c>
      <c r="I92" s="48">
        <f t="shared" si="89"/>
        <v>0.00025100664683171836</v>
      </c>
      <c r="J92" s="49">
        <f t="shared" si="90"/>
        <v>0.06512984170898714</v>
      </c>
      <c r="K92" s="49">
        <f t="shared" si="91"/>
        <v>0.30791669726485366</v>
      </c>
      <c r="L92" s="49">
        <f t="shared" si="92"/>
        <v>0.00541035248319735</v>
      </c>
      <c r="M92" s="49">
        <f t="shared" si="93"/>
        <v>0.006445078700862725</v>
      </c>
      <c r="N92" s="48">
        <f t="shared" si="94"/>
        <v>0.00022226545278659026</v>
      </c>
      <c r="O92" s="50">
        <f t="shared" si="95"/>
        <v>0.00013340046718706742</v>
      </c>
      <c r="P92" s="49">
        <f t="shared" si="96"/>
        <v>0.0038905540108273673</v>
      </c>
      <c r="Q92" s="49">
        <f t="shared" si="97"/>
        <v>0.005100507231987253</v>
      </c>
      <c r="R92" s="48">
        <f t="shared" si="98"/>
        <v>-0.0016579784154405121</v>
      </c>
      <c r="S92" s="48">
        <f t="shared" si="99"/>
        <v>-0.0007379968836234447</v>
      </c>
      <c r="T92" s="48">
        <f t="shared" si="100"/>
        <v>-0.010842174171727914</v>
      </c>
      <c r="U92" s="49">
        <f t="shared" si="101"/>
        <v>0.10169157228520821</v>
      </c>
      <c r="V92" s="49">
        <f t="shared" si="102"/>
        <v>32.23728769813675</v>
      </c>
      <c r="W92" s="48">
        <f t="shared" si="103"/>
        <v>0.004494541279419098</v>
      </c>
      <c r="X92" s="49">
        <f t="shared" si="104"/>
        <v>1.6657972778608567</v>
      </c>
      <c r="Y92" s="49">
        <f t="shared" si="105"/>
        <v>12.668862261462813</v>
      </c>
      <c r="Z92" s="49">
        <f t="shared" si="106"/>
        <v>0.09848106016231661</v>
      </c>
      <c r="AA92" s="49">
        <f t="shared" si="107"/>
        <v>0.28034550588643237</v>
      </c>
      <c r="AB92" s="48">
        <f t="shared" si="108"/>
        <v>0.007175927391010657</v>
      </c>
      <c r="AC92" s="50"/>
      <c r="AD92" s="49">
        <f t="shared" si="109"/>
        <v>0.13852536044675606</v>
      </c>
      <c r="AE92" s="49">
        <f t="shared" si="110"/>
        <v>0.058211678064223386</v>
      </c>
      <c r="AF92" s="48">
        <f t="shared" si="111"/>
        <v>-0.0346277864544802</v>
      </c>
      <c r="AG92" s="48"/>
      <c r="AH92" s="31">
        <f t="shared" si="112"/>
        <v>-0.07826851442047132</v>
      </c>
      <c r="AI92" s="1">
        <f t="shared" si="113"/>
        <v>0.008696311814800592</v>
      </c>
      <c r="AJ92" s="1">
        <f t="shared" si="114"/>
        <v>114.99127691098438</v>
      </c>
      <c r="AK92" s="1">
        <f t="shared" si="115"/>
        <v>5.9419439330540555</v>
      </c>
      <c r="AL92" s="3">
        <f t="shared" si="116"/>
        <v>16.380878379861173</v>
      </c>
      <c r="AM92" s="3">
        <f t="shared" si="117"/>
        <v>553.7941658814613</v>
      </c>
      <c r="AN92" s="3">
        <f t="shared" si="118"/>
        <v>4492.421110408762</v>
      </c>
      <c r="AO92" s="3">
        <f t="shared" si="119"/>
        <v>232.71758755341804</v>
      </c>
      <c r="AP92" s="3">
        <f t="shared" si="120"/>
        <v>1.7469273463138209</v>
      </c>
      <c r="AQ92" s="3">
        <f t="shared" si="121"/>
        <v>-2.4122982742143653</v>
      </c>
      <c r="AR92" s="9">
        <f t="shared" si="122"/>
        <v>0.31310618673187346</v>
      </c>
      <c r="AS92" s="10">
        <f t="shared" si="123"/>
        <v>0.1314875198326227</v>
      </c>
      <c r="AT92" s="3">
        <f t="shared" si="124"/>
        <v>0.00035477071158086256</v>
      </c>
      <c r="AU92" s="3">
        <f t="shared" si="125"/>
        <v>0.6263359471905257</v>
      </c>
      <c r="AV92" s="9">
        <f t="shared" si="126"/>
        <v>28.616204398420315</v>
      </c>
      <c r="AW92" s="3">
        <f t="shared" si="127"/>
        <v>7.605284526417048</v>
      </c>
      <c r="AX92" s="3">
        <f t="shared" si="128"/>
        <v>34.94523543643693</v>
      </c>
      <c r="AZ92" s="48">
        <v>-0.013965915</v>
      </c>
      <c r="BA92" s="49">
        <v>0.6667095303</v>
      </c>
      <c r="BB92" s="49">
        <v>61.68399438</v>
      </c>
      <c r="BC92" s="48">
        <v>0.011983164</v>
      </c>
      <c r="BD92" s="49">
        <v>3.1093263239999995</v>
      </c>
      <c r="BE92" s="49">
        <v>14.700073995</v>
      </c>
      <c r="BF92" s="49">
        <v>0.258292527</v>
      </c>
      <c r="BG92" s="49">
        <v>0.3076907964</v>
      </c>
      <c r="BH92" s="48">
        <v>0.010611047181</v>
      </c>
      <c r="BI92" s="50">
        <v>0.0063685949999999995</v>
      </c>
      <c r="BJ92" s="49">
        <v>0.18573670199999998</v>
      </c>
      <c r="BK92" s="49">
        <v>0.24350038302</v>
      </c>
      <c r="BL92" s="48">
        <v>-0.07915259421</v>
      </c>
      <c r="BM92" s="48">
        <v>-0.03523228488</v>
      </c>
      <c r="BN92" s="28">
        <v>0.5057</v>
      </c>
      <c r="BO92" s="17">
        <v>10.5927</v>
      </c>
    </row>
    <row r="93" spans="1:67" ht="12.75">
      <c r="A93" s="8" t="s">
        <v>215</v>
      </c>
      <c r="B93" s="13">
        <v>151</v>
      </c>
      <c r="C93" s="8" t="s">
        <v>27</v>
      </c>
      <c r="D93" s="14" t="s">
        <v>133</v>
      </c>
      <c r="E93" s="13" t="s">
        <v>114</v>
      </c>
      <c r="F93" s="48">
        <f t="shared" si="86"/>
        <v>-0.00027495329984471436</v>
      </c>
      <c r="G93" s="49">
        <f t="shared" si="87"/>
        <v>0.01854656244832236</v>
      </c>
      <c r="H93" s="49">
        <f t="shared" si="88"/>
        <v>1.1878297182934823</v>
      </c>
      <c r="I93" s="49">
        <f t="shared" si="89"/>
        <v>0.0005408761560788375</v>
      </c>
      <c r="J93" s="49">
        <f t="shared" si="90"/>
        <v>0.042948944453100074</v>
      </c>
      <c r="K93" s="49">
        <f t="shared" si="91"/>
        <v>0.305113495323101</v>
      </c>
      <c r="L93" s="49">
        <f t="shared" si="92"/>
        <v>0.0014463088243073861</v>
      </c>
      <c r="M93" s="49">
        <f t="shared" si="93"/>
        <v>0.008971006892594228</v>
      </c>
      <c r="N93" s="48">
        <f t="shared" si="94"/>
        <v>-0.00013266629172175359</v>
      </c>
      <c r="O93" s="50">
        <f t="shared" si="95"/>
        <v>-5.525283208918974E-05</v>
      </c>
      <c r="P93" s="49">
        <f t="shared" si="96"/>
        <v>0.005959153178900259</v>
      </c>
      <c r="Q93" s="49">
        <f t="shared" si="97"/>
        <v>0.004570359001578181</v>
      </c>
      <c r="R93" s="48">
        <f t="shared" si="98"/>
        <v>-0.0015256858219190447</v>
      </c>
      <c r="S93" s="48">
        <f t="shared" si="99"/>
        <v>-0.0006803343727600877</v>
      </c>
      <c r="T93" s="48">
        <f t="shared" si="100"/>
        <v>-0.010190422779600956</v>
      </c>
      <c r="U93" s="49">
        <f t="shared" si="101"/>
        <v>0.1350510627562977</v>
      </c>
      <c r="V93" s="49">
        <f t="shared" si="102"/>
        <v>29.636470017302454</v>
      </c>
      <c r="W93" s="49">
        <f t="shared" si="103"/>
        <v>0.009684963490945575</v>
      </c>
      <c r="X93" s="49">
        <f t="shared" si="104"/>
        <v>1.0984862373325712</v>
      </c>
      <c r="Y93" s="49">
        <f t="shared" si="105"/>
        <v>12.553527888216458</v>
      </c>
      <c r="Z93" s="49">
        <f t="shared" si="106"/>
        <v>0.026326200886588262</v>
      </c>
      <c r="AA93" s="49">
        <f t="shared" si="107"/>
        <v>0.3902173398252452</v>
      </c>
      <c r="AB93" s="48">
        <f t="shared" si="108"/>
        <v>-0.004283183304892709</v>
      </c>
      <c r="AC93" s="50"/>
      <c r="AD93" s="49">
        <f t="shared" si="109"/>
        <v>0.2121789955279507</v>
      </c>
      <c r="AE93" s="49">
        <f t="shared" si="110"/>
        <v>0.05216113902737024</v>
      </c>
      <c r="AF93" s="48">
        <f t="shared" si="111"/>
        <v>-0.031864783248100347</v>
      </c>
      <c r="AG93" s="48"/>
      <c r="AH93" s="31">
        <f t="shared" si="112"/>
        <v>-0.04802748148677401</v>
      </c>
      <c r="AI93" s="1">
        <f t="shared" si="113"/>
        <v>0.01316679549208888</v>
      </c>
      <c r="AJ93" s="1">
        <f t="shared" si="114"/>
        <v>75.94862399137578</v>
      </c>
      <c r="AK93" s="1">
        <f t="shared" si="115"/>
        <v>2.8150625951796937</v>
      </c>
      <c r="AL93" s="3">
        <f t="shared" si="116"/>
        <v>8.13385851923884</v>
      </c>
      <c r="AM93" s="3">
        <f t="shared" si="117"/>
        <v>568.1714504307788</v>
      </c>
      <c r="AN93" s="3">
        <f t="shared" si="118"/>
        <v>-6919.26259225201</v>
      </c>
      <c r="AO93" s="3">
        <f t="shared" si="119"/>
        <v>139.6767382349041</v>
      </c>
      <c r="AP93" s="3">
        <f t="shared" si="120"/>
        <v>2.589112609014022</v>
      </c>
      <c r="AQ93" s="3">
        <f t="shared" si="121"/>
        <v>-1.0521901078024642</v>
      </c>
      <c r="AR93" s="9">
        <f t="shared" si="122"/>
        <v>0.3198020429091878</v>
      </c>
      <c r="AS93" s="10">
        <f t="shared" si="123"/>
        <v>0.08750418584433788</v>
      </c>
      <c r="AT93" s="3">
        <f t="shared" si="124"/>
        <v>0.0007714933664214424</v>
      </c>
      <c r="AU93" s="3">
        <f t="shared" si="125"/>
        <v>-2.2611601702599042</v>
      </c>
      <c r="AV93" s="9">
        <f t="shared" si="126"/>
        <v>21.059475652097404</v>
      </c>
      <c r="AW93" s="3">
        <f t="shared" si="127"/>
        <v>11.428024732198647</v>
      </c>
      <c r="AX93" s="3">
        <f t="shared" si="128"/>
        <v>47.48456307839771</v>
      </c>
      <c r="AZ93" s="48">
        <v>-0.01428399</v>
      </c>
      <c r="BA93" s="49">
        <v>0.9635051214000001</v>
      </c>
      <c r="BB93" s="49">
        <v>61.70847132</v>
      </c>
      <c r="BC93" s="49">
        <v>0.028098843000000002</v>
      </c>
      <c r="BD93" s="49">
        <v>2.2312236057000003</v>
      </c>
      <c r="BE93" s="49">
        <v>15.850830372</v>
      </c>
      <c r="BF93" s="49">
        <v>0.07513661699999999</v>
      </c>
      <c r="BG93" s="49">
        <v>0.46604922660000003</v>
      </c>
      <c r="BH93" s="48">
        <v>-0.006892093986000001</v>
      </c>
      <c r="BI93" s="50">
        <v>-0.002870418</v>
      </c>
      <c r="BJ93" s="49">
        <v>0.309581607</v>
      </c>
      <c r="BK93" s="49">
        <v>0.23743291065</v>
      </c>
      <c r="BL93" s="48">
        <v>-0.07926029997</v>
      </c>
      <c r="BM93" s="48">
        <v>-0.03534378159</v>
      </c>
      <c r="BN93" s="28">
        <v>0.5023</v>
      </c>
      <c r="BO93" s="17">
        <v>9.668800000000001</v>
      </c>
    </row>
    <row r="94" spans="1:67" ht="12.75">
      <c r="A94" s="8" t="s">
        <v>216</v>
      </c>
      <c r="B94" s="13">
        <v>152</v>
      </c>
      <c r="C94" s="8" t="s">
        <v>27</v>
      </c>
      <c r="D94" s="14" t="s">
        <v>133</v>
      </c>
      <c r="E94" s="13" t="s">
        <v>126</v>
      </c>
      <c r="F94" s="49">
        <f t="shared" si="86"/>
        <v>0.001156324876660287</v>
      </c>
      <c r="G94" s="49">
        <f t="shared" si="87"/>
        <v>0.018437902639644975</v>
      </c>
      <c r="H94" s="49">
        <f t="shared" si="88"/>
        <v>1.0559157378378707</v>
      </c>
      <c r="I94" s="49">
        <f t="shared" si="89"/>
        <v>0.0014830633918923445</v>
      </c>
      <c r="J94" s="49">
        <f t="shared" si="90"/>
        <v>0.028450971376055498</v>
      </c>
      <c r="K94" s="49">
        <f t="shared" si="91"/>
        <v>0.29270402116120575</v>
      </c>
      <c r="L94" s="49">
        <f t="shared" si="92"/>
        <v>0.0018698572835454544</v>
      </c>
      <c r="M94" s="49">
        <f t="shared" si="93"/>
        <v>0.008647175524961003</v>
      </c>
      <c r="N94" s="48">
        <f t="shared" si="94"/>
        <v>-0.00086833568702811</v>
      </c>
      <c r="O94" s="50">
        <f t="shared" si="95"/>
        <v>4.0402007150717705E-05</v>
      </c>
      <c r="P94" s="49">
        <f t="shared" si="96"/>
        <v>0.007027347727983253</v>
      </c>
      <c r="Q94" s="49">
        <f t="shared" si="97"/>
        <v>0.0032751754220880862</v>
      </c>
      <c r="R94" s="48">
        <f t="shared" si="98"/>
        <v>-0.0015893593013758612</v>
      </c>
      <c r="S94" s="48">
        <f t="shared" si="99"/>
        <v>-0.0007180071898230381</v>
      </c>
      <c r="T94" s="49">
        <f t="shared" si="100"/>
        <v>0.04285614819095897</v>
      </c>
      <c r="U94" s="49">
        <f t="shared" si="101"/>
        <v>0.13425983135254477</v>
      </c>
      <c r="V94" s="49">
        <f t="shared" si="102"/>
        <v>26.345203039867034</v>
      </c>
      <c r="W94" s="49">
        <f t="shared" si="103"/>
        <v>0.02655582917421427</v>
      </c>
      <c r="X94" s="49">
        <f t="shared" si="104"/>
        <v>0.7276779649257257</v>
      </c>
      <c r="Y94" s="49">
        <f t="shared" si="105"/>
        <v>12.042954995318073</v>
      </c>
      <c r="Z94" s="49">
        <f t="shared" si="106"/>
        <v>0.03403577275374885</v>
      </c>
      <c r="AA94" s="49">
        <f t="shared" si="107"/>
        <v>0.3761314499867116</v>
      </c>
      <c r="AB94" s="48">
        <f t="shared" si="108"/>
        <v>-0.028034558511078736</v>
      </c>
      <c r="AC94" s="50"/>
      <c r="AD94" s="49">
        <f t="shared" si="109"/>
        <v>0.2502126623340604</v>
      </c>
      <c r="AE94" s="49">
        <f t="shared" si="110"/>
        <v>0.03737931319434017</v>
      </c>
      <c r="AF94" s="48">
        <f t="shared" si="111"/>
        <v>-0.03319463870876903</v>
      </c>
      <c r="AG94" s="48"/>
      <c r="AH94" s="31">
        <f t="shared" si="112"/>
        <v>0.1712788944859292</v>
      </c>
      <c r="AI94" s="1">
        <f t="shared" si="113"/>
        <v>0.014277037433248416</v>
      </c>
      <c r="AJ94" s="1">
        <f t="shared" si="114"/>
        <v>70.04254241648175</v>
      </c>
      <c r="AK94" s="1">
        <f t="shared" si="115"/>
        <v>1.934637385284942</v>
      </c>
      <c r="AL94" s="3">
        <f t="shared" si="116"/>
        <v>5.419923126634653</v>
      </c>
      <c r="AM94" s="3">
        <f t="shared" si="117"/>
        <v>704.8070386658715</v>
      </c>
      <c r="AN94" s="3">
        <f t="shared" si="118"/>
        <v>-939.7402505716614</v>
      </c>
      <c r="AO94" s="3">
        <f t="shared" si="119"/>
        <v>105.29124623074989</v>
      </c>
      <c r="AP94" s="3">
        <f t="shared" si="120"/>
        <v>3.591821782666511</v>
      </c>
      <c r="AQ94" s="3">
        <f t="shared" si="121"/>
        <v>1.6138132200583786</v>
      </c>
      <c r="AR94" s="9">
        <f t="shared" si="122"/>
        <v>-1.2910563228886012</v>
      </c>
      <c r="AS94" s="10">
        <f t="shared" si="123"/>
        <v>0.060423539339690656</v>
      </c>
      <c r="AT94" s="3">
        <f t="shared" si="124"/>
        <v>0.0022050924531843183</v>
      </c>
      <c r="AU94" s="3">
        <f t="shared" si="125"/>
        <v>-0.9472533396136736</v>
      </c>
      <c r="AV94" s="9">
        <f t="shared" si="126"/>
        <v>19.46739794662433</v>
      </c>
      <c r="AW94" s="3">
        <f t="shared" si="127"/>
        <v>16.54984151752802</v>
      </c>
      <c r="AX94" s="3">
        <f t="shared" si="128"/>
        <v>51.3679333386926</v>
      </c>
      <c r="AZ94" s="49">
        <v>0.056493996</v>
      </c>
      <c r="BA94" s="49">
        <v>0.9008115444</v>
      </c>
      <c r="BB94" s="49">
        <v>51.588356069999996</v>
      </c>
      <c r="BC94" s="49">
        <v>0.072457299</v>
      </c>
      <c r="BD94" s="49">
        <v>1.3900151208</v>
      </c>
      <c r="BE94" s="49">
        <v>14.300496456000001</v>
      </c>
      <c r="BF94" s="49">
        <v>0.091354698</v>
      </c>
      <c r="BG94" s="49">
        <v>0.4224708033</v>
      </c>
      <c r="BH94" s="48">
        <v>-0.04242384975</v>
      </c>
      <c r="BI94" s="50">
        <v>0.001973901</v>
      </c>
      <c r="BJ94" s="49">
        <v>0.343331673</v>
      </c>
      <c r="BK94" s="49">
        <v>0.16001363538000002</v>
      </c>
      <c r="BL94" s="48">
        <v>-0.07765054599</v>
      </c>
      <c r="BM94" s="48">
        <v>-0.03507932427</v>
      </c>
      <c r="BN94" s="28">
        <v>0.5016</v>
      </c>
      <c r="BO94" s="17">
        <v>10.2668</v>
      </c>
    </row>
    <row r="95" spans="1:67" ht="12.75">
      <c r="A95" s="8" t="s">
        <v>217</v>
      </c>
      <c r="B95" s="13">
        <v>153</v>
      </c>
      <c r="C95" s="8" t="s">
        <v>27</v>
      </c>
      <c r="D95" s="14" t="s">
        <v>133</v>
      </c>
      <c r="E95" s="13" t="s">
        <v>127</v>
      </c>
      <c r="F95" s="49">
        <f t="shared" si="86"/>
        <v>0.0011952000030585194</v>
      </c>
      <c r="G95" s="49">
        <f t="shared" si="87"/>
        <v>0.04221973945043647</v>
      </c>
      <c r="H95" s="49">
        <f t="shared" si="88"/>
        <v>0.8695740574657644</v>
      </c>
      <c r="I95" s="49">
        <f t="shared" si="89"/>
        <v>0.0020097512486524686</v>
      </c>
      <c r="J95" s="49">
        <f t="shared" si="90"/>
        <v>0.040672993701357206</v>
      </c>
      <c r="K95" s="49">
        <f t="shared" si="91"/>
        <v>0.30216225107534833</v>
      </c>
      <c r="L95" s="49">
        <f t="shared" si="92"/>
        <v>0.000610947819526672</v>
      </c>
      <c r="M95" s="49">
        <f t="shared" si="93"/>
        <v>0.007818680907733997</v>
      </c>
      <c r="N95" s="48">
        <f t="shared" si="94"/>
        <v>-0.0009026272800050877</v>
      </c>
      <c r="O95" s="50">
        <f t="shared" si="95"/>
        <v>-4.783715932404459E-05</v>
      </c>
      <c r="P95" s="49">
        <f t="shared" si="96"/>
        <v>0.00984033815446457</v>
      </c>
      <c r="Q95" s="49">
        <f t="shared" si="97"/>
        <v>0.003279026022295104</v>
      </c>
      <c r="R95" s="48">
        <f t="shared" si="98"/>
        <v>-0.0014017793213915567</v>
      </c>
      <c r="S95" s="48">
        <f t="shared" si="99"/>
        <v>-0.0006510312839376355</v>
      </c>
      <c r="T95" s="49">
        <f t="shared" si="100"/>
        <v>0.04429695277061722</v>
      </c>
      <c r="U95" s="49">
        <f t="shared" si="101"/>
        <v>0.30743274922039227</v>
      </c>
      <c r="V95" s="49">
        <f t="shared" si="102"/>
        <v>21.695959517608895</v>
      </c>
      <c r="W95" s="49">
        <f t="shared" si="103"/>
        <v>0.035986736058382165</v>
      </c>
      <c r="X95" s="49">
        <f t="shared" si="104"/>
        <v>1.0402752472961025</v>
      </c>
      <c r="Y95" s="49">
        <f t="shared" si="105"/>
        <v>12.432102492299869</v>
      </c>
      <c r="Z95" s="49">
        <f t="shared" si="106"/>
        <v>0.011120678210467656</v>
      </c>
      <c r="AA95" s="49">
        <f t="shared" si="107"/>
        <v>0.3400939160215173</v>
      </c>
      <c r="AB95" s="48">
        <f t="shared" si="108"/>
        <v>-0.029141676051118358</v>
      </c>
      <c r="AC95" s="50"/>
      <c r="AD95" s="49">
        <f t="shared" si="109"/>
        <v>0.3503707662126211</v>
      </c>
      <c r="AE95" s="49">
        <f t="shared" si="110"/>
        <v>0.03742325978423995</v>
      </c>
      <c r="AF95" s="48">
        <f t="shared" si="111"/>
        <v>-0.02927692818278105</v>
      </c>
      <c r="AG95" s="48"/>
      <c r="AH95" s="31">
        <f t="shared" si="112"/>
        <v>0.1264287921319777</v>
      </c>
      <c r="AI95" s="1">
        <f t="shared" si="113"/>
        <v>0.0156754494193027</v>
      </c>
      <c r="AJ95" s="1">
        <f t="shared" si="114"/>
        <v>63.794024225461946</v>
      </c>
      <c r="AK95" s="1">
        <f t="shared" si="115"/>
        <v>3.0587881708248075</v>
      </c>
      <c r="AL95" s="3">
        <f t="shared" si="116"/>
        <v>3.383748966022974</v>
      </c>
      <c r="AM95" s="3">
        <f t="shared" si="117"/>
        <v>579.7453146170262</v>
      </c>
      <c r="AN95" s="3">
        <f t="shared" si="118"/>
        <v>-744.4993719493453</v>
      </c>
      <c r="AO95" s="3">
        <f t="shared" si="119"/>
        <v>61.92285889640344</v>
      </c>
      <c r="AP95" s="3">
        <f t="shared" si="120"/>
        <v>8.215017905785464</v>
      </c>
      <c r="AQ95" s="3">
        <f t="shared" si="121"/>
        <v>1.2309244355685158</v>
      </c>
      <c r="AR95" s="9">
        <f t="shared" si="122"/>
        <v>-1.5130328050150446</v>
      </c>
      <c r="AS95" s="10">
        <f t="shared" si="123"/>
        <v>0.08367653403279315</v>
      </c>
      <c r="AT95" s="3">
        <f t="shared" si="124"/>
        <v>0.002894662112114298</v>
      </c>
      <c r="AU95" s="3">
        <f t="shared" si="125"/>
        <v>-1.234889029555358</v>
      </c>
      <c r="AV95" s="9">
        <f t="shared" si="126"/>
        <v>27.79755834456178</v>
      </c>
      <c r="AW95" s="3">
        <f t="shared" si="127"/>
        <v>11.950781799926084</v>
      </c>
      <c r="AX95" s="3">
        <f t="shared" si="128"/>
        <v>35.974382627589186</v>
      </c>
      <c r="AZ95" s="49">
        <v>0.065068863</v>
      </c>
      <c r="BA95" s="49">
        <v>2.2985194404000002</v>
      </c>
      <c r="BB95" s="49">
        <v>47.341194</v>
      </c>
      <c r="BC95" s="49">
        <v>0.109414515</v>
      </c>
      <c r="BD95" s="49">
        <v>2.2143117873</v>
      </c>
      <c r="BE95" s="49">
        <v>16.450262775</v>
      </c>
      <c r="BF95" s="49">
        <v>0.033261110999999996</v>
      </c>
      <c r="BG95" s="49">
        <v>0.4256632158</v>
      </c>
      <c r="BH95" s="48">
        <v>-0.04914067158</v>
      </c>
      <c r="BI95" s="50">
        <v>-0.002604342</v>
      </c>
      <c r="BJ95" s="49">
        <v>0.535725915</v>
      </c>
      <c r="BK95" s="49">
        <v>0.17851614329999999</v>
      </c>
      <c r="BL95" s="48">
        <v>-0.07631541699</v>
      </c>
      <c r="BM95" s="48">
        <v>-0.03544332774</v>
      </c>
      <c r="BN95" s="28">
        <v>0.5024</v>
      </c>
      <c r="BO95" s="17">
        <v>9.228200000000001</v>
      </c>
    </row>
    <row r="96" spans="1:67" ht="12.75">
      <c r="A96" s="8" t="s">
        <v>218</v>
      </c>
      <c r="B96" s="13">
        <v>154</v>
      </c>
      <c r="C96" s="8" t="s">
        <v>27</v>
      </c>
      <c r="D96" s="14" t="s">
        <v>133</v>
      </c>
      <c r="E96" s="13" t="s">
        <v>134</v>
      </c>
      <c r="F96" s="49">
        <f t="shared" si="86"/>
        <v>0.0029025399442828043</v>
      </c>
      <c r="G96" s="49">
        <f t="shared" si="87"/>
        <v>0.03313153840563308</v>
      </c>
      <c r="H96" s="49">
        <f t="shared" si="88"/>
        <v>1.0436879268691672</v>
      </c>
      <c r="I96" s="49">
        <f t="shared" si="89"/>
        <v>0.0029633763039041343</v>
      </c>
      <c r="J96" s="49">
        <f t="shared" si="90"/>
        <v>0.018839379894384663</v>
      </c>
      <c r="K96" s="49">
        <f t="shared" si="91"/>
        <v>0.2793037877698742</v>
      </c>
      <c r="L96" s="49">
        <f t="shared" si="92"/>
        <v>0.01687744114925824</v>
      </c>
      <c r="M96" s="49">
        <f t="shared" si="93"/>
        <v>0.0498572012000441</v>
      </c>
      <c r="N96" s="48">
        <f t="shared" si="94"/>
        <v>-9.54341866651456E-06</v>
      </c>
      <c r="O96" s="50">
        <f t="shared" si="95"/>
        <v>0.00012545412648532053</v>
      </c>
      <c r="P96" s="49">
        <f t="shared" si="96"/>
        <v>0.012692480392695027</v>
      </c>
      <c r="Q96" s="49">
        <f t="shared" si="97"/>
        <v>0.007908850940643739</v>
      </c>
      <c r="R96" s="48">
        <f t="shared" si="98"/>
        <v>-0.001513659754112211</v>
      </c>
      <c r="S96" s="48">
        <f t="shared" si="99"/>
        <v>-0.0007042991312176393</v>
      </c>
      <c r="T96" s="49">
        <f t="shared" si="100"/>
        <v>0.10757502886354169</v>
      </c>
      <c r="U96" s="49">
        <f t="shared" si="101"/>
        <v>0.24125492176241953</v>
      </c>
      <c r="V96" s="49">
        <f t="shared" si="102"/>
        <v>26.040117935857467</v>
      </c>
      <c r="W96" s="49">
        <f t="shared" si="103"/>
        <v>0.05306240807749985</v>
      </c>
      <c r="X96" s="49">
        <f t="shared" si="104"/>
        <v>0.4818465225952193</v>
      </c>
      <c r="Y96" s="49">
        <f t="shared" si="105"/>
        <v>11.491618505240659</v>
      </c>
      <c r="Z96" s="49">
        <f t="shared" si="106"/>
        <v>0.3072088745359904</v>
      </c>
      <c r="AA96" s="49">
        <f t="shared" si="107"/>
        <v>2.1686689862510193</v>
      </c>
      <c r="AB96" s="48">
        <f t="shared" si="108"/>
        <v>-0.0003081130178097383</v>
      </c>
      <c r="AC96" s="50"/>
      <c r="AD96" s="49">
        <f t="shared" si="109"/>
        <v>0.45192289233572575</v>
      </c>
      <c r="AE96" s="49">
        <f t="shared" si="110"/>
        <v>0.09026307852823257</v>
      </c>
      <c r="AF96" s="48">
        <f t="shared" si="111"/>
        <v>-0.03161361224127424</v>
      </c>
      <c r="AG96" s="48"/>
      <c r="AH96" s="31">
        <f t="shared" si="112"/>
        <v>0.2380384589670798</v>
      </c>
      <c r="AI96" s="1">
        <f t="shared" si="113"/>
        <v>0.08328184194837088</v>
      </c>
      <c r="AJ96" s="1">
        <f t="shared" si="114"/>
        <v>12.00741934382206</v>
      </c>
      <c r="AK96" s="1">
        <f t="shared" si="115"/>
        <v>0.22218537068129884</v>
      </c>
      <c r="AL96" s="3">
        <f t="shared" si="116"/>
        <v>1.9972505392852753</v>
      </c>
      <c r="AM96" s="3">
        <f t="shared" si="117"/>
        <v>288.49135616078746</v>
      </c>
      <c r="AN96" s="3">
        <f t="shared" si="118"/>
        <v>-84514.82550450822</v>
      </c>
      <c r="AO96" s="3">
        <f t="shared" si="119"/>
        <v>57.6207100314642</v>
      </c>
      <c r="AP96" s="3">
        <f t="shared" si="120"/>
        <v>2.672797401730095</v>
      </c>
      <c r="AQ96" s="3">
        <f t="shared" si="121"/>
        <v>2.027330322182587</v>
      </c>
      <c r="AR96" s="9">
        <f t="shared" si="122"/>
        <v>-3.402807247793512</v>
      </c>
      <c r="AS96" s="10">
        <f t="shared" si="123"/>
        <v>0.041930257463339664</v>
      </c>
      <c r="AT96" s="3">
        <f t="shared" si="124"/>
        <v>0.004617487784971384</v>
      </c>
      <c r="AU96" s="3">
        <f t="shared" si="125"/>
        <v>-172.2173521089791</v>
      </c>
      <c r="AV96" s="9">
        <f t="shared" si="126"/>
        <v>5.338246052005715</v>
      </c>
      <c r="AW96" s="3">
        <f t="shared" si="127"/>
        <v>23.849126156077553</v>
      </c>
      <c r="AX96" s="3">
        <f t="shared" si="128"/>
        <v>187.3274461794946</v>
      </c>
      <c r="AZ96" s="49">
        <v>0.144108138</v>
      </c>
      <c r="BA96" s="49">
        <v>1.6449469776</v>
      </c>
      <c r="BB96" s="49">
        <v>51.818037540000006</v>
      </c>
      <c r="BC96" s="49">
        <v>0.147128601</v>
      </c>
      <c r="BD96" s="49">
        <v>0.9353559330000001</v>
      </c>
      <c r="BE96" s="49">
        <v>13.867147244999998</v>
      </c>
      <c r="BF96" s="49">
        <v>0.837947682</v>
      </c>
      <c r="BG96" s="49">
        <v>2.4753590196</v>
      </c>
      <c r="BH96" s="48">
        <v>-0.0004738209708</v>
      </c>
      <c r="BI96" s="50">
        <v>0.006228668999999999</v>
      </c>
      <c r="BJ96" s="49">
        <v>0.630168663</v>
      </c>
      <c r="BK96" s="49">
        <v>0.3926663559</v>
      </c>
      <c r="BL96" s="48">
        <v>-0.07515165783</v>
      </c>
      <c r="BM96" s="48">
        <v>-0.03496773114</v>
      </c>
      <c r="BN96" s="28">
        <v>0.5007</v>
      </c>
      <c r="BO96" s="17">
        <v>10.084800000000001</v>
      </c>
    </row>
    <row r="97" spans="1:67" ht="12.75">
      <c r="A97" s="8" t="s">
        <v>219</v>
      </c>
      <c r="B97" s="13">
        <v>159</v>
      </c>
      <c r="C97" s="8" t="s">
        <v>27</v>
      </c>
      <c r="D97" s="14" t="s">
        <v>135</v>
      </c>
      <c r="E97" s="13" t="s">
        <v>115</v>
      </c>
      <c r="F97" s="49">
        <f t="shared" si="86"/>
        <v>0.0021603729385668317</v>
      </c>
      <c r="G97" s="49">
        <f t="shared" si="87"/>
        <v>0.017965481652806512</v>
      </c>
      <c r="H97" s="49">
        <f t="shared" si="88"/>
        <v>0.1031487630380282</v>
      </c>
      <c r="I97" s="49">
        <f t="shared" si="89"/>
        <v>0.001163295169136842</v>
      </c>
      <c r="J97" s="49">
        <f t="shared" si="90"/>
        <v>0.04744287776677537</v>
      </c>
      <c r="K97" s="49">
        <f t="shared" si="91"/>
        <v>0.021079261663667605</v>
      </c>
      <c r="L97" s="49">
        <f t="shared" si="92"/>
        <v>0.06076086600352016</v>
      </c>
      <c r="M97" s="49">
        <f t="shared" si="93"/>
        <v>0.008043938875763176</v>
      </c>
      <c r="N97" s="49">
        <f t="shared" si="94"/>
        <v>0.0012733265358542442</v>
      </c>
      <c r="O97" s="50">
        <f t="shared" si="95"/>
        <v>0.0008626846158196623</v>
      </c>
      <c r="P97" s="49">
        <f t="shared" si="96"/>
        <v>0.003152894224063555</v>
      </c>
      <c r="Q97" s="49">
        <f t="shared" si="97"/>
        <v>0.00048603544780457283</v>
      </c>
      <c r="R97" s="48">
        <f t="shared" si="98"/>
        <v>-0.001502347550776373</v>
      </c>
      <c r="S97" s="48">
        <f t="shared" si="99"/>
        <v>-0.0006888260453165601</v>
      </c>
      <c r="T97" s="49">
        <f t="shared" si="100"/>
        <v>0.08006855570759977</v>
      </c>
      <c r="U97" s="49">
        <f t="shared" si="101"/>
        <v>0.13081978921434873</v>
      </c>
      <c r="V97" s="49">
        <f t="shared" si="102"/>
        <v>2.573571932086532</v>
      </c>
      <c r="W97" s="49">
        <f t="shared" si="103"/>
        <v>0.02083003866164417</v>
      </c>
      <c r="X97" s="49">
        <f t="shared" si="104"/>
        <v>1.2134255905442275</v>
      </c>
      <c r="Y97" s="49">
        <f t="shared" si="105"/>
        <v>0.8672808748680356</v>
      </c>
      <c r="Z97" s="49">
        <f t="shared" si="106"/>
        <v>1.1059897703505799</v>
      </c>
      <c r="AA97" s="49">
        <f t="shared" si="107"/>
        <v>0.34989209877972577</v>
      </c>
      <c r="AB97" s="49">
        <f t="shared" si="108"/>
        <v>0.04110984704001853</v>
      </c>
      <c r="AC97" s="50"/>
      <c r="AD97" s="49">
        <f t="shared" si="109"/>
        <v>0.11226056947761495</v>
      </c>
      <c r="AE97" s="49">
        <f t="shared" si="110"/>
        <v>0.005547083403384761</v>
      </c>
      <c r="AF97" s="48">
        <f t="shared" si="111"/>
        <v>-0.03137735068455248</v>
      </c>
      <c r="AG97" s="48"/>
      <c r="AH97" s="31">
        <f t="shared" si="112"/>
        <v>0.7132384601306129</v>
      </c>
      <c r="AI97" s="1">
        <f t="shared" si="113"/>
        <v>0.13595582638175946</v>
      </c>
      <c r="AJ97" s="1">
        <f t="shared" si="114"/>
        <v>7.3553302319830935</v>
      </c>
      <c r="AK97" s="1">
        <f t="shared" si="115"/>
        <v>3.4679994054628205</v>
      </c>
      <c r="AL97" s="3">
        <f t="shared" si="116"/>
        <v>9.275550723874238</v>
      </c>
      <c r="AM97" s="3">
        <f t="shared" si="117"/>
        <v>463.95046638674484</v>
      </c>
      <c r="AN97" s="3">
        <f t="shared" si="118"/>
        <v>62.60232322395359</v>
      </c>
      <c r="AO97" s="3">
        <f t="shared" si="119"/>
        <v>22.924985540891175</v>
      </c>
      <c r="AP97" s="3">
        <f t="shared" si="120"/>
        <v>23.583526639337013</v>
      </c>
      <c r="AQ97" s="3">
        <f t="shared" si="121"/>
        <v>3.8438985643860417</v>
      </c>
      <c r="AR97" s="9">
        <f t="shared" si="122"/>
        <v>-2.551794653173783</v>
      </c>
      <c r="AS97" s="10">
        <f t="shared" si="123"/>
        <v>1.3991148954240007</v>
      </c>
      <c r="AT97" s="3">
        <f t="shared" si="124"/>
        <v>0.02401763865116205</v>
      </c>
      <c r="AU97" s="3">
        <f t="shared" si="125"/>
        <v>0.5066921957011198</v>
      </c>
      <c r="AV97" s="9">
        <f t="shared" si="126"/>
        <v>218.7501975910098</v>
      </c>
      <c r="AW97" s="3">
        <f t="shared" si="127"/>
        <v>0.7147375839329841</v>
      </c>
      <c r="AX97" s="3">
        <f t="shared" si="128"/>
        <v>4.571424442183444</v>
      </c>
      <c r="AZ97" s="49">
        <v>0.11141760299999999</v>
      </c>
      <c r="BA97" s="49">
        <v>0.9265395186</v>
      </c>
      <c r="BB97" s="49">
        <v>5.319724074</v>
      </c>
      <c r="BC97" s="49">
        <v>0.059994993</v>
      </c>
      <c r="BD97" s="49">
        <v>2.4467866755</v>
      </c>
      <c r="BE97" s="49">
        <v>1.0871274888</v>
      </c>
      <c r="BF97" s="49">
        <v>3.133639533</v>
      </c>
      <c r="BG97" s="49">
        <v>0.4148526267</v>
      </c>
      <c r="BH97" s="49">
        <v>0.06566967578999999</v>
      </c>
      <c r="BI97" s="50">
        <v>0.044491509</v>
      </c>
      <c r="BJ97" s="49">
        <v>0.16260522</v>
      </c>
      <c r="BK97" s="49">
        <v>0.025066461258</v>
      </c>
      <c r="BL97" s="48">
        <v>-0.07748104968</v>
      </c>
      <c r="BM97" s="48">
        <v>-0.03552504546</v>
      </c>
      <c r="BN97" s="28">
        <v>0.5035</v>
      </c>
      <c r="BO97" s="17">
        <v>9.762799999999999</v>
      </c>
    </row>
    <row r="98" spans="1:67" ht="12.75">
      <c r="A98" s="8" t="s">
        <v>220</v>
      </c>
      <c r="B98" s="13">
        <v>160</v>
      </c>
      <c r="C98" s="8" t="s">
        <v>27</v>
      </c>
      <c r="D98" s="14" t="s">
        <v>135</v>
      </c>
      <c r="E98" s="13" t="s">
        <v>114</v>
      </c>
      <c r="F98" s="49">
        <f t="shared" si="86"/>
        <v>0.001748640967830751</v>
      </c>
      <c r="G98" s="49">
        <f t="shared" si="87"/>
        <v>0.022112417426984624</v>
      </c>
      <c r="H98" s="49">
        <f t="shared" si="88"/>
        <v>0.04221881279129392</v>
      </c>
      <c r="I98" s="49">
        <f t="shared" si="89"/>
        <v>0.0006883700641787842</v>
      </c>
      <c r="J98" s="49">
        <f t="shared" si="90"/>
        <v>0.03562958236054291</v>
      </c>
      <c r="K98" s="49">
        <f t="shared" si="91"/>
        <v>0.008520173343730512</v>
      </c>
      <c r="L98" s="49">
        <f t="shared" si="92"/>
        <v>0.018724998693067936</v>
      </c>
      <c r="M98" s="49">
        <f t="shared" si="93"/>
        <v>0.009060194862519189</v>
      </c>
      <c r="N98" s="48">
        <f t="shared" si="94"/>
        <v>-6.467881793581288E-05</v>
      </c>
      <c r="O98" s="50">
        <f t="shared" si="95"/>
        <v>0.001614064072387366</v>
      </c>
      <c r="P98" s="49">
        <f t="shared" si="96"/>
        <v>0.0033847882254064363</v>
      </c>
      <c r="Q98" s="49">
        <f t="shared" si="97"/>
        <v>0.00023733398249145055</v>
      </c>
      <c r="R98" s="48">
        <f t="shared" si="98"/>
        <v>-0.0014959340697978663</v>
      </c>
      <c r="S98" s="48">
        <f t="shared" si="99"/>
        <v>-0.0006816608096313112</v>
      </c>
      <c r="T98" s="49">
        <f t="shared" si="100"/>
        <v>0.06480879029998847</v>
      </c>
      <c r="U98" s="49">
        <f t="shared" si="101"/>
        <v>0.16101665642601484</v>
      </c>
      <c r="V98" s="49">
        <f t="shared" si="102"/>
        <v>1.0533635925971536</v>
      </c>
      <c r="W98" s="49">
        <f t="shared" si="103"/>
        <v>0.012325998964649565</v>
      </c>
      <c r="X98" s="49">
        <f t="shared" si="104"/>
        <v>0.9112821365773679</v>
      </c>
      <c r="Y98" s="49">
        <f t="shared" si="105"/>
        <v>0.35055228733719446</v>
      </c>
      <c r="Z98" s="49">
        <f t="shared" si="106"/>
        <v>0.3408387399080406</v>
      </c>
      <c r="AA98" s="49">
        <f t="shared" si="107"/>
        <v>0.3940968031658946</v>
      </c>
      <c r="AB98" s="48">
        <f t="shared" si="108"/>
        <v>-0.0020881810259979054</v>
      </c>
      <c r="AC98" s="50"/>
      <c r="AD98" s="49">
        <f t="shared" si="109"/>
        <v>0.12051728562448367</v>
      </c>
      <c r="AE98" s="49">
        <f t="shared" si="110"/>
        <v>0.0027086736189391755</v>
      </c>
      <c r="AF98" s="48">
        <f t="shared" si="111"/>
        <v>-0.031243401624851005</v>
      </c>
      <c r="AG98" s="48"/>
      <c r="AH98" s="31">
        <f t="shared" si="112"/>
        <v>0.5377551441203572</v>
      </c>
      <c r="AI98" s="1">
        <f t="shared" si="113"/>
        <v>0.37413178691150406</v>
      </c>
      <c r="AJ98" s="1">
        <f t="shared" si="114"/>
        <v>2.6728549537453143</v>
      </c>
      <c r="AK98" s="1">
        <f t="shared" si="115"/>
        <v>2.3123306996067274</v>
      </c>
      <c r="AL98" s="3">
        <f t="shared" si="116"/>
        <v>5.659551979307748</v>
      </c>
      <c r="AM98" s="3">
        <f t="shared" si="117"/>
        <v>388.88538849124717</v>
      </c>
      <c r="AN98" s="3">
        <f t="shared" si="118"/>
        <v>-504.44074507083</v>
      </c>
      <c r="AO98" s="3">
        <f t="shared" si="119"/>
        <v>8.740352781254124</v>
      </c>
      <c r="AP98" s="3">
        <f t="shared" si="120"/>
        <v>59.4448350292847</v>
      </c>
      <c r="AQ98" s="3">
        <f t="shared" si="121"/>
        <v>5.25789353754266</v>
      </c>
      <c r="AR98" s="9">
        <f t="shared" si="122"/>
        <v>-2.0743192779764272</v>
      </c>
      <c r="AS98" s="10">
        <f t="shared" si="123"/>
        <v>2.5995612337876723</v>
      </c>
      <c r="AT98" s="3">
        <f t="shared" si="124"/>
        <v>0.03516165607783711</v>
      </c>
      <c r="AU98" s="3">
        <f t="shared" si="125"/>
        <v>-5.902744451362489</v>
      </c>
      <c r="AV98" s="9">
        <f t="shared" si="126"/>
        <v>336.43113374961075</v>
      </c>
      <c r="AW98" s="3">
        <f t="shared" si="127"/>
        <v>0.38468030181499396</v>
      </c>
      <c r="AX98" s="3">
        <f t="shared" si="128"/>
        <v>2.972376512407592</v>
      </c>
      <c r="AZ98" s="49">
        <v>0.09094971</v>
      </c>
      <c r="BA98" s="49">
        <v>1.1501034171</v>
      </c>
      <c r="BB98" s="49">
        <v>2.1958703076</v>
      </c>
      <c r="BC98" s="49">
        <v>0.035803266</v>
      </c>
      <c r="BD98" s="49">
        <v>1.8531535305000002</v>
      </c>
      <c r="BE98" s="49">
        <v>0.4431483129</v>
      </c>
      <c r="BF98" s="49">
        <v>0.9739181639999999</v>
      </c>
      <c r="BG98" s="49">
        <v>0.47123572559999993</v>
      </c>
      <c r="BH98" s="48">
        <v>-0.003364052337</v>
      </c>
      <c r="BI98" s="50">
        <v>0.083950143</v>
      </c>
      <c r="BJ98" s="49">
        <v>0.176048436</v>
      </c>
      <c r="BK98" s="49">
        <v>0.012344133117</v>
      </c>
      <c r="BL98" s="48">
        <v>-0.07780600610999999</v>
      </c>
      <c r="BM98" s="48">
        <v>-0.03545430657</v>
      </c>
      <c r="BN98" s="28">
        <v>0.5034</v>
      </c>
      <c r="BO98" s="17">
        <v>9.6786</v>
      </c>
    </row>
    <row r="99" spans="1:67" ht="12.75">
      <c r="A99" s="8" t="s">
        <v>221</v>
      </c>
      <c r="B99" s="13">
        <v>161</v>
      </c>
      <c r="C99" s="8" t="s">
        <v>27</v>
      </c>
      <c r="D99" s="14" t="s">
        <v>135</v>
      </c>
      <c r="E99" s="13" t="s">
        <v>126</v>
      </c>
      <c r="F99" s="49">
        <f t="shared" si="86"/>
        <v>0.00502920181891793</v>
      </c>
      <c r="G99" s="49">
        <f t="shared" si="87"/>
        <v>0.013898598851179186</v>
      </c>
      <c r="H99" s="49">
        <f t="shared" si="88"/>
        <v>0.02194854746679305</v>
      </c>
      <c r="I99" s="49">
        <f t="shared" si="89"/>
        <v>0.0036338513123994032</v>
      </c>
      <c r="J99" s="49">
        <f t="shared" si="90"/>
        <v>0.02038884727517588</v>
      </c>
      <c r="K99" s="49">
        <f t="shared" si="91"/>
        <v>0.004403092960346756</v>
      </c>
      <c r="L99" s="49">
        <f t="shared" si="92"/>
        <v>0.0006684608899416337</v>
      </c>
      <c r="M99" s="49">
        <f t="shared" si="93"/>
        <v>0.007655818098403149</v>
      </c>
      <c r="N99" s="48">
        <f t="shared" si="94"/>
        <v>-0.00039202497457471264</v>
      </c>
      <c r="O99" s="50">
        <f t="shared" si="95"/>
        <v>0.0009698502409601597</v>
      </c>
      <c r="P99" s="49">
        <f t="shared" si="96"/>
        <v>0.005118856106541635</v>
      </c>
      <c r="Q99" s="49">
        <f t="shared" si="97"/>
        <v>0.0001638153685333614</v>
      </c>
      <c r="R99" s="48">
        <f t="shared" si="98"/>
        <v>-0.0013335868758911776</v>
      </c>
      <c r="S99" s="48">
        <f t="shared" si="99"/>
        <v>-0.0006603070175594465</v>
      </c>
      <c r="T99" s="49">
        <f t="shared" si="100"/>
        <v>0.18639417242002976</v>
      </c>
      <c r="U99" s="49">
        <f t="shared" si="101"/>
        <v>0.10120584614562866</v>
      </c>
      <c r="V99" s="49">
        <f t="shared" si="102"/>
        <v>0.5476184497702857</v>
      </c>
      <c r="W99" s="49">
        <f t="shared" si="103"/>
        <v>0.06506797701576456</v>
      </c>
      <c r="X99" s="49">
        <f t="shared" si="104"/>
        <v>0.5214765674000117</v>
      </c>
      <c r="Y99" s="49">
        <f t="shared" si="105"/>
        <v>0.1811599654534769</v>
      </c>
      <c r="Z99" s="49">
        <f t="shared" si="106"/>
        <v>0.01216755051042327</v>
      </c>
      <c r="AA99" s="49">
        <f t="shared" si="107"/>
        <v>0.33300977340804844</v>
      </c>
      <c r="AB99" s="48">
        <f t="shared" si="108"/>
        <v>-0.012656680189125009</v>
      </c>
      <c r="AC99" s="50"/>
      <c r="AD99" s="49">
        <f t="shared" si="109"/>
        <v>0.18225974636526446</v>
      </c>
      <c r="AE99" s="49">
        <f t="shared" si="110"/>
        <v>0.0018696116016133461</v>
      </c>
      <c r="AF99" s="48">
        <f t="shared" si="111"/>
        <v>-0.0278526916435083</v>
      </c>
      <c r="AG99" s="48"/>
      <c r="AH99" s="31">
        <f t="shared" si="112"/>
        <v>1.0226842522126611</v>
      </c>
      <c r="AI99" s="1">
        <f t="shared" si="113"/>
        <v>0.6081054674979248</v>
      </c>
      <c r="AJ99" s="1">
        <f t="shared" si="114"/>
        <v>1.6444515852069899</v>
      </c>
      <c r="AK99" s="1">
        <f t="shared" si="115"/>
        <v>1.565949737940659</v>
      </c>
      <c r="AL99" s="3">
        <f t="shared" si="116"/>
        <v>5.152632849387383</v>
      </c>
      <c r="AM99" s="3">
        <f t="shared" si="117"/>
        <v>292.90492704352533</v>
      </c>
      <c r="AN99" s="3">
        <f t="shared" si="118"/>
        <v>-43.267147592211074</v>
      </c>
      <c r="AO99" s="3">
        <f t="shared" si="119"/>
        <v>3.00460447625561</v>
      </c>
      <c r="AP99" s="3">
        <f t="shared" si="120"/>
        <v>54.132016541989245</v>
      </c>
      <c r="AQ99" s="3">
        <f t="shared" si="121"/>
        <v>2.8646068460814527</v>
      </c>
      <c r="AR99" s="9">
        <f t="shared" si="122"/>
        <v>-6.69214217446999</v>
      </c>
      <c r="AS99" s="10">
        <f t="shared" si="123"/>
        <v>2.8785419896424655</v>
      </c>
      <c r="AT99" s="3">
        <f t="shared" si="124"/>
        <v>0.3591741522630973</v>
      </c>
      <c r="AU99" s="3">
        <f t="shared" si="125"/>
        <v>-5.140998748761375</v>
      </c>
      <c r="AV99" s="9">
        <f t="shared" si="126"/>
        <v>278.92240663783497</v>
      </c>
      <c r="AW99" s="3">
        <f t="shared" si="127"/>
        <v>0.3473980937565572</v>
      </c>
      <c r="AX99" s="3">
        <f t="shared" si="128"/>
        <v>3.5852264866567123</v>
      </c>
      <c r="AZ99" s="49">
        <v>0.26963349600000003</v>
      </c>
      <c r="BA99" s="49">
        <v>0.7451535915</v>
      </c>
      <c r="BB99" s="49">
        <v>1.1767401267</v>
      </c>
      <c r="BC99" s="49">
        <v>0.194823765</v>
      </c>
      <c r="BD99" s="49">
        <v>1.0931190213</v>
      </c>
      <c r="BE99" s="49">
        <v>0.23606556086999997</v>
      </c>
      <c r="BF99" s="49">
        <v>0.035838579</v>
      </c>
      <c r="BG99" s="49">
        <v>0.4104557886</v>
      </c>
      <c r="BH99" s="48">
        <v>-0.021017860929</v>
      </c>
      <c r="BI99" s="50">
        <v>0.051997140000000004</v>
      </c>
      <c r="BJ99" s="49">
        <v>0.274440183</v>
      </c>
      <c r="BK99" s="49">
        <v>0.008782727778</v>
      </c>
      <c r="BL99" s="48">
        <v>-0.07149836187</v>
      </c>
      <c r="BM99" s="48">
        <v>-0.03540142074</v>
      </c>
      <c r="BN99" s="28">
        <v>0.502</v>
      </c>
      <c r="BO99" s="17">
        <v>9.363300000000002</v>
      </c>
    </row>
    <row r="100" spans="1:67" ht="12.75">
      <c r="A100" s="8" t="s">
        <v>222</v>
      </c>
      <c r="B100" s="13">
        <v>162</v>
      </c>
      <c r="C100" s="8" t="s">
        <v>27</v>
      </c>
      <c r="D100" s="14" t="s">
        <v>135</v>
      </c>
      <c r="E100" s="13" t="s">
        <v>136</v>
      </c>
      <c r="F100" s="49">
        <f t="shared" si="86"/>
        <v>0.0034597584582038337</v>
      </c>
      <c r="G100" s="49">
        <f t="shared" si="87"/>
        <v>0.020301433380078282</v>
      </c>
      <c r="H100" s="49">
        <f t="shared" si="88"/>
        <v>0.12567108180014555</v>
      </c>
      <c r="I100" s="49">
        <f t="shared" si="89"/>
        <v>0.004701455301396486</v>
      </c>
      <c r="J100" s="49">
        <f t="shared" si="90"/>
        <v>0.03854977976560218</v>
      </c>
      <c r="K100" s="49">
        <f t="shared" si="91"/>
        <v>0.03160888708983876</v>
      </c>
      <c r="L100" s="49">
        <f t="shared" si="92"/>
        <v>0.000391599668378918</v>
      </c>
      <c r="M100" s="49">
        <f t="shared" si="93"/>
        <v>0.010534898741031003</v>
      </c>
      <c r="N100" s="48">
        <f t="shared" si="94"/>
        <v>-0.0006135320366734798</v>
      </c>
      <c r="O100" s="50">
        <f t="shared" si="95"/>
        <v>0.0010555802493330006</v>
      </c>
      <c r="P100" s="49">
        <f t="shared" si="96"/>
        <v>0.0037811019416071068</v>
      </c>
      <c r="Q100" s="49">
        <f t="shared" si="97"/>
        <v>0.0008240669339274885</v>
      </c>
      <c r="R100" s="48">
        <f t="shared" si="98"/>
        <v>-0.0014323613023860672</v>
      </c>
      <c r="S100" s="48">
        <f t="shared" si="99"/>
        <v>-0.0006772808715363666</v>
      </c>
      <c r="T100" s="49">
        <f t="shared" si="100"/>
        <v>0.1282268713425488</v>
      </c>
      <c r="U100" s="49">
        <f t="shared" si="101"/>
        <v>0.14782955931026198</v>
      </c>
      <c r="V100" s="49">
        <f t="shared" si="102"/>
        <v>3.1355060329377635</v>
      </c>
      <c r="W100" s="49">
        <f t="shared" si="103"/>
        <v>0.08418456320655515</v>
      </c>
      <c r="X100" s="49">
        <f t="shared" si="104"/>
        <v>0.9859707395360457</v>
      </c>
      <c r="Y100" s="49">
        <f t="shared" si="105"/>
        <v>1.3005096519168384</v>
      </c>
      <c r="Z100" s="49">
        <f t="shared" si="106"/>
        <v>0.007128029203446029</v>
      </c>
      <c r="AA100" s="49">
        <f t="shared" si="107"/>
        <v>0.4582428941668839</v>
      </c>
      <c r="AB100" s="48">
        <f t="shared" si="108"/>
        <v>-0.01980812263908159</v>
      </c>
      <c r="AC100" s="50"/>
      <c r="AD100" s="49">
        <f t="shared" si="109"/>
        <v>0.1346282580551212</v>
      </c>
      <c r="AE100" s="49">
        <f t="shared" si="110"/>
        <v>0.009405009517547233</v>
      </c>
      <c r="AF100" s="48">
        <f t="shared" si="111"/>
        <v>-0.02991564959035228</v>
      </c>
      <c r="AG100" s="48"/>
      <c r="AH100" s="31">
        <f t="shared" si="112"/>
        <v>0.9524513886976723</v>
      </c>
      <c r="AI100" s="1">
        <f t="shared" si="113"/>
        <v>0.1461463921144302</v>
      </c>
      <c r="AJ100" s="1">
        <f t="shared" si="114"/>
        <v>6.842454237371912</v>
      </c>
      <c r="AK100" s="1">
        <f t="shared" si="115"/>
        <v>2.151633450483954</v>
      </c>
      <c r="AL100" s="3">
        <f t="shared" si="116"/>
        <v>6.669645395253519</v>
      </c>
      <c r="AM100" s="3">
        <f t="shared" si="117"/>
        <v>333.3868006287232</v>
      </c>
      <c r="AN100" s="3">
        <f t="shared" si="118"/>
        <v>-158.2939529438991</v>
      </c>
      <c r="AO100" s="3">
        <f t="shared" si="119"/>
        <v>23.290103268319676</v>
      </c>
      <c r="AP100" s="3">
        <f t="shared" si="120"/>
        <v>15.718172218162199</v>
      </c>
      <c r="AQ100" s="3">
        <f t="shared" si="121"/>
        <v>1.5231637067229473</v>
      </c>
      <c r="AR100" s="9">
        <f t="shared" si="122"/>
        <v>-4.286280695836925</v>
      </c>
      <c r="AS100" s="10">
        <f t="shared" si="123"/>
        <v>0.758141808546219</v>
      </c>
      <c r="AT100" s="3">
        <f t="shared" si="124"/>
        <v>0.06473197879191009</v>
      </c>
      <c r="AU100" s="3">
        <f t="shared" si="125"/>
        <v>-4.250002119860582</v>
      </c>
      <c r="AV100" s="9">
        <f t="shared" si="126"/>
        <v>104.83463495666729</v>
      </c>
      <c r="AW100" s="3">
        <f t="shared" si="127"/>
        <v>1.3190144491801052</v>
      </c>
      <c r="AX100" s="3">
        <f t="shared" si="128"/>
        <v>9.538832280127112</v>
      </c>
      <c r="AZ100" s="49">
        <v>0.18043176900000002</v>
      </c>
      <c r="BA100" s="49">
        <v>1.0587512343</v>
      </c>
      <c r="BB100" s="49">
        <v>6.553941807</v>
      </c>
      <c r="BC100" s="49">
        <v>0.245188185</v>
      </c>
      <c r="BD100" s="49">
        <v>2.0104307979</v>
      </c>
      <c r="BE100" s="49">
        <v>1.6484524809</v>
      </c>
      <c r="BF100" s="49">
        <v>0.02042253</v>
      </c>
      <c r="BG100" s="49">
        <v>0.5494113069</v>
      </c>
      <c r="BH100" s="48">
        <v>-0.03199664718</v>
      </c>
      <c r="BI100" s="50">
        <v>0.055050147</v>
      </c>
      <c r="BJ100" s="49">
        <v>0.19719032999999997</v>
      </c>
      <c r="BK100" s="49">
        <v>0.04297636857</v>
      </c>
      <c r="BL100" s="48">
        <v>-0.07469986323</v>
      </c>
      <c r="BM100" s="48">
        <v>-0.03532124778</v>
      </c>
      <c r="BN100" s="28">
        <v>0.5009</v>
      </c>
      <c r="BO100" s="17">
        <v>9.604700000000001</v>
      </c>
    </row>
    <row r="101" spans="1:67" ht="12.75">
      <c r="A101" s="8" t="s">
        <v>223</v>
      </c>
      <c r="B101" s="13">
        <v>163</v>
      </c>
      <c r="C101" s="8" t="s">
        <v>27</v>
      </c>
      <c r="D101" s="14" t="s">
        <v>135</v>
      </c>
      <c r="E101" s="13"/>
      <c r="F101" s="49">
        <f t="shared" si="86"/>
        <v>0.013408850663937126</v>
      </c>
      <c r="G101" s="49">
        <f t="shared" si="87"/>
        <v>0.025795600195055387</v>
      </c>
      <c r="H101" s="49">
        <f t="shared" si="88"/>
        <v>0.46763445313464075</v>
      </c>
      <c r="I101" s="49">
        <f t="shared" si="89"/>
        <v>0.003852273008757485</v>
      </c>
      <c r="J101" s="49">
        <f t="shared" si="90"/>
        <v>0.18080561203616766</v>
      </c>
      <c r="K101" s="49">
        <f t="shared" si="91"/>
        <v>0.08182775922651199</v>
      </c>
      <c r="L101" s="49">
        <f t="shared" si="92"/>
        <v>0.3544914475374251</v>
      </c>
      <c r="M101" s="49">
        <f t="shared" si="93"/>
        <v>0.013531444283214074</v>
      </c>
      <c r="N101" s="49">
        <f t="shared" si="94"/>
        <v>0.004939506250065719</v>
      </c>
      <c r="O101" s="50">
        <f t="shared" si="95"/>
        <v>0.00040869606229041925</v>
      </c>
      <c r="P101" s="49">
        <f t="shared" si="96"/>
        <v>0.013624342823128743</v>
      </c>
      <c r="Q101" s="49">
        <f t="shared" si="97"/>
        <v>0.0015638435840308385</v>
      </c>
      <c r="R101" s="48">
        <f t="shared" si="98"/>
        <v>-0.0014688724651212577</v>
      </c>
      <c r="S101" s="48">
        <f t="shared" si="99"/>
        <v>-0.0006897779235803893</v>
      </c>
      <c r="T101" s="49">
        <f t="shared" si="100"/>
        <v>0.49696387470608155</v>
      </c>
      <c r="U101" s="49">
        <f t="shared" si="101"/>
        <v>0.1878365993960197</v>
      </c>
      <c r="V101" s="49">
        <f t="shared" si="102"/>
        <v>11.66752627581439</v>
      </c>
      <c r="W101" s="49">
        <f t="shared" si="103"/>
        <v>0.06897905006101465</v>
      </c>
      <c r="X101" s="49">
        <f t="shared" si="104"/>
        <v>4.624385511292502</v>
      </c>
      <c r="Y101" s="49">
        <f t="shared" si="105"/>
        <v>3.366704761428183</v>
      </c>
      <c r="Z101" s="49">
        <f t="shared" si="106"/>
        <v>6.452572855535787</v>
      </c>
      <c r="AA101" s="49">
        <f t="shared" si="107"/>
        <v>0.588585457062601</v>
      </c>
      <c r="AB101" s="49">
        <f t="shared" si="108"/>
        <v>0.15947389823081598</v>
      </c>
      <c r="AC101" s="50"/>
      <c r="AD101" s="49">
        <f t="shared" si="109"/>
        <v>0.48510237749474794</v>
      </c>
      <c r="AE101" s="49">
        <f t="shared" si="110"/>
        <v>0.017848020817516987</v>
      </c>
      <c r="AF101" s="48">
        <f t="shared" si="111"/>
        <v>-0.030678205203033784</v>
      </c>
      <c r="AG101" s="48"/>
      <c r="AH101" s="31">
        <f t="shared" si="112"/>
        <v>1.0244515338650593</v>
      </c>
      <c r="AI101" s="1">
        <f t="shared" si="113"/>
        <v>0.050446465098834145</v>
      </c>
      <c r="AJ101" s="1">
        <f t="shared" si="114"/>
        <v>19.822994496062535</v>
      </c>
      <c r="AK101" s="1">
        <f t="shared" si="115"/>
        <v>7.856778409665429</v>
      </c>
      <c r="AL101" s="3">
        <f t="shared" si="116"/>
        <v>24.619193097415568</v>
      </c>
      <c r="AM101" s="3">
        <f t="shared" si="117"/>
        <v>653.7154116473948</v>
      </c>
      <c r="AN101" s="3">
        <f t="shared" si="118"/>
        <v>73.16260783270809</v>
      </c>
      <c r="AO101" s="3">
        <f t="shared" si="119"/>
        <v>24.051678196404453</v>
      </c>
      <c r="AP101" s="3">
        <f t="shared" si="120"/>
        <v>10.52422570079406</v>
      </c>
      <c r="AQ101" s="3">
        <f t="shared" si="121"/>
        <v>7.20456246159519</v>
      </c>
      <c r="AR101" s="9">
        <f t="shared" si="122"/>
        <v>-16.199248665855347</v>
      </c>
      <c r="AS101" s="10">
        <f t="shared" si="123"/>
        <v>1.3735643125804713</v>
      </c>
      <c r="AT101" s="3">
        <f t="shared" si="124"/>
        <v>0.020488594916696284</v>
      </c>
      <c r="AU101" s="3">
        <f t="shared" si="125"/>
        <v>0.4325413175840049</v>
      </c>
      <c r="AV101" s="9">
        <f t="shared" si="126"/>
        <v>259.0979447286327</v>
      </c>
      <c r="AW101" s="3">
        <f t="shared" si="127"/>
        <v>0.7280328928474649</v>
      </c>
      <c r="AX101" s="3">
        <f t="shared" si="128"/>
        <v>3.859544316522287</v>
      </c>
      <c r="AZ101" s="49">
        <v>0.678055431</v>
      </c>
      <c r="BA101" s="49">
        <v>1.3044255056999998</v>
      </c>
      <c r="BB101" s="49">
        <v>23.647222914</v>
      </c>
      <c r="BC101" s="49">
        <v>0.19480078499999998</v>
      </c>
      <c r="BD101" s="49">
        <v>9.142933295999999</v>
      </c>
      <c r="BE101" s="49">
        <v>4.137845811</v>
      </c>
      <c r="BF101" s="49">
        <v>17.925835499999998</v>
      </c>
      <c r="BG101" s="49">
        <v>0.6842547147</v>
      </c>
      <c r="BH101" s="49">
        <v>0.24977972559</v>
      </c>
      <c r="BI101" s="50">
        <v>0.020666841000000002</v>
      </c>
      <c r="BJ101" s="49">
        <v>0.688952385</v>
      </c>
      <c r="BK101" s="49">
        <v>0.07908005406</v>
      </c>
      <c r="BL101" s="48">
        <v>-0.0742775781</v>
      </c>
      <c r="BM101" s="48">
        <v>-0.03488051877</v>
      </c>
      <c r="BN101" s="28">
        <v>0.501</v>
      </c>
      <c r="BO101" s="17">
        <v>9.9075</v>
      </c>
    </row>
    <row r="102" spans="1:67" ht="12.75">
      <c r="A102" s="8" t="s">
        <v>224</v>
      </c>
      <c r="B102" s="13">
        <v>164</v>
      </c>
      <c r="C102" s="8" t="s">
        <v>27</v>
      </c>
      <c r="D102" s="14" t="s">
        <v>135</v>
      </c>
      <c r="E102" s="13" t="s">
        <v>137</v>
      </c>
      <c r="F102" s="49">
        <f t="shared" si="86"/>
        <v>0.009049429285554276</v>
      </c>
      <c r="G102" s="49">
        <f t="shared" si="87"/>
        <v>0.029258747978634213</v>
      </c>
      <c r="H102" s="49">
        <f t="shared" si="88"/>
        <v>0.36621407837063025</v>
      </c>
      <c r="I102" s="49">
        <f t="shared" si="89"/>
        <v>0.007211374439652287</v>
      </c>
      <c r="J102" s="49">
        <f t="shared" si="90"/>
        <v>0.03805406623442326</v>
      </c>
      <c r="K102" s="49">
        <f t="shared" si="91"/>
        <v>0.1084035358292064</v>
      </c>
      <c r="L102" s="49">
        <f t="shared" si="92"/>
        <v>0.001741862849661233</v>
      </c>
      <c r="M102" s="49">
        <f t="shared" si="93"/>
        <v>0.009744502490484516</v>
      </c>
      <c r="N102" s="48">
        <f t="shared" si="94"/>
        <v>-0.0007496434418605588</v>
      </c>
      <c r="O102" s="50">
        <f t="shared" si="95"/>
        <v>0.0009365323698679923</v>
      </c>
      <c r="P102" s="49">
        <f t="shared" si="96"/>
        <v>0.014773307178950697</v>
      </c>
      <c r="Q102" s="49">
        <f t="shared" si="97"/>
        <v>0.00163330161133772</v>
      </c>
      <c r="R102" s="48">
        <f t="shared" si="98"/>
        <v>-0.0011962426224606084</v>
      </c>
      <c r="S102" s="48">
        <f t="shared" si="99"/>
        <v>-0.0006742711566223302</v>
      </c>
      <c r="T102" s="49">
        <f t="shared" si="100"/>
        <v>0.3353933572937007</v>
      </c>
      <c r="U102" s="49">
        <f t="shared" si="101"/>
        <v>0.21305430698779737</v>
      </c>
      <c r="V102" s="49">
        <f t="shared" si="102"/>
        <v>9.13707780365844</v>
      </c>
      <c r="W102" s="49">
        <f t="shared" si="103"/>
        <v>0.12912733789912237</v>
      </c>
      <c r="X102" s="49">
        <f t="shared" si="104"/>
        <v>0.9732920928639676</v>
      </c>
      <c r="Y102" s="49">
        <f t="shared" si="105"/>
        <v>4.460133134301847</v>
      </c>
      <c r="Z102" s="49">
        <f t="shared" si="106"/>
        <v>0.03170597491101301</v>
      </c>
      <c r="AA102" s="49">
        <f t="shared" si="107"/>
        <v>0.42386254801524836</v>
      </c>
      <c r="AB102" s="48">
        <f t="shared" si="108"/>
        <v>-0.024202532784542753</v>
      </c>
      <c r="AC102" s="50"/>
      <c r="AD102" s="49">
        <f t="shared" si="109"/>
        <v>0.5260118986292107</v>
      </c>
      <c r="AE102" s="49">
        <f t="shared" si="110"/>
        <v>0.01864073968657521</v>
      </c>
      <c r="AF102" s="48">
        <f t="shared" si="111"/>
        <v>-0.024984181755651803</v>
      </c>
      <c r="AG102" s="48"/>
      <c r="AH102" s="31">
        <f t="shared" si="112"/>
        <v>0.6376155333515026</v>
      </c>
      <c r="AI102" s="1">
        <f t="shared" si="113"/>
        <v>0.04638928956537241</v>
      </c>
      <c r="AJ102" s="1">
        <f t="shared" si="114"/>
        <v>21.55670003505414</v>
      </c>
      <c r="AK102" s="1">
        <f t="shared" si="115"/>
        <v>2.2962446137820924</v>
      </c>
      <c r="AL102" s="3">
        <f t="shared" si="116"/>
        <v>4.568281705376238</v>
      </c>
      <c r="AM102" s="3">
        <f t="shared" si="117"/>
        <v>490.1671262669277</v>
      </c>
      <c r="AN102" s="3">
        <f t="shared" si="118"/>
        <v>-377.52568646426744</v>
      </c>
      <c r="AO102" s="3">
        <f t="shared" si="119"/>
        <v>17.370477412145437</v>
      </c>
      <c r="AP102" s="3">
        <f t="shared" si="120"/>
        <v>11.429498537616293</v>
      </c>
      <c r="AQ102" s="3">
        <f t="shared" si="121"/>
        <v>2.597384587574466</v>
      </c>
      <c r="AR102" s="9">
        <f t="shared" si="122"/>
        <v>-13.424228200622563</v>
      </c>
      <c r="AS102" s="10">
        <f t="shared" si="123"/>
        <v>0.2182204126102435</v>
      </c>
      <c r="AT102" s="3">
        <f t="shared" si="124"/>
        <v>0.028951453692275246</v>
      </c>
      <c r="AU102" s="3">
        <f t="shared" si="125"/>
        <v>-5.33528201567363</v>
      </c>
      <c r="AV102" s="9">
        <f t="shared" si="126"/>
        <v>52.213169071016985</v>
      </c>
      <c r="AW102" s="3">
        <f t="shared" si="127"/>
        <v>4.582522725708837</v>
      </c>
      <c r="AX102" s="3">
        <f t="shared" si="128"/>
        <v>19.15225637118223</v>
      </c>
      <c r="AZ102" s="49">
        <v>0.484029618</v>
      </c>
      <c r="BA102" s="49">
        <v>1.5649716860999998</v>
      </c>
      <c r="BB102" s="49">
        <v>19.58780547</v>
      </c>
      <c r="BC102" s="49">
        <v>0.385717011</v>
      </c>
      <c r="BD102" s="49">
        <v>2.035409589</v>
      </c>
      <c r="BE102" s="49">
        <v>5.798213388000001</v>
      </c>
      <c r="BF102" s="49">
        <v>0.093167556</v>
      </c>
      <c r="BG102" s="49">
        <v>0.5212072131000001</v>
      </c>
      <c r="BH102" s="48">
        <v>-0.04009641021</v>
      </c>
      <c r="BI102" s="50">
        <v>0.050092596</v>
      </c>
      <c r="BJ102" s="49">
        <v>0.7901844419999999</v>
      </c>
      <c r="BK102" s="49">
        <v>0.08736090753</v>
      </c>
      <c r="BL102" s="48">
        <v>-0.06398379845999999</v>
      </c>
      <c r="BM102" s="48">
        <v>-0.03606494952</v>
      </c>
      <c r="BN102" s="28">
        <v>0.503</v>
      </c>
      <c r="BO102" s="17">
        <v>9.404100000000001</v>
      </c>
    </row>
    <row r="103" spans="1:67" ht="12.75">
      <c r="A103" s="8" t="s">
        <v>225</v>
      </c>
      <c r="B103" s="13">
        <v>165</v>
      </c>
      <c r="C103" s="8" t="s">
        <v>27</v>
      </c>
      <c r="D103" s="14" t="s">
        <v>138</v>
      </c>
      <c r="E103" s="13"/>
      <c r="F103" s="49">
        <f t="shared" si="86"/>
        <v>0.007900947248266586</v>
      </c>
      <c r="G103" s="49">
        <f t="shared" si="87"/>
        <v>0.03942157721263896</v>
      </c>
      <c r="H103" s="49">
        <f t="shared" si="88"/>
        <v>2.5977997316028087</v>
      </c>
      <c r="I103" s="49">
        <f t="shared" si="89"/>
        <v>0.0050583933334877465</v>
      </c>
      <c r="J103" s="49">
        <f t="shared" si="90"/>
        <v>0.29826538393529584</v>
      </c>
      <c r="K103" s="49">
        <f t="shared" si="91"/>
        <v>0.2864231557930812</v>
      </c>
      <c r="L103" s="49">
        <f t="shared" si="92"/>
        <v>0.6086146405158397</v>
      </c>
      <c r="M103" s="49">
        <f t="shared" si="93"/>
        <v>0.018734082189665272</v>
      </c>
      <c r="N103" s="49">
        <f t="shared" si="94"/>
        <v>0.04006882934362522</v>
      </c>
      <c r="O103" s="50">
        <f t="shared" si="95"/>
        <v>0.0005734916193066347</v>
      </c>
      <c r="P103" s="49">
        <f t="shared" si="96"/>
        <v>0.06319896747901971</v>
      </c>
      <c r="Q103" s="49">
        <f t="shared" si="97"/>
        <v>0.008368313462940825</v>
      </c>
      <c r="R103" s="48">
        <f t="shared" si="98"/>
        <v>-0.0013411838074895398</v>
      </c>
      <c r="S103" s="48">
        <f t="shared" si="99"/>
        <v>-0.0006089172024741482</v>
      </c>
      <c r="T103" s="49">
        <f t="shared" si="100"/>
        <v>0.29282788337013327</v>
      </c>
      <c r="U103" s="49">
        <f t="shared" si="101"/>
        <v>0.28705728691938365</v>
      </c>
      <c r="V103" s="49">
        <f t="shared" si="102"/>
        <v>64.81536256494034</v>
      </c>
      <c r="W103" s="49">
        <f t="shared" si="103"/>
        <v>0.09057591873310557</v>
      </c>
      <c r="X103" s="49">
        <f t="shared" si="104"/>
        <v>7.628602367246039</v>
      </c>
      <c r="Y103" s="49">
        <f t="shared" si="105"/>
        <v>11.78453634203173</v>
      </c>
      <c r="Z103" s="49">
        <f t="shared" si="106"/>
        <v>11.078208899410967</v>
      </c>
      <c r="AA103" s="49">
        <f t="shared" si="107"/>
        <v>0.8148877604980508</v>
      </c>
      <c r="AB103" s="49">
        <f t="shared" si="108"/>
        <v>1.293637883925788</v>
      </c>
      <c r="AC103" s="50"/>
      <c r="AD103" s="49">
        <f t="shared" si="109"/>
        <v>2.2502347289177584</v>
      </c>
      <c r="AE103" s="49">
        <f t="shared" si="110"/>
        <v>0.09550688727391947</v>
      </c>
      <c r="AF103" s="48">
        <f t="shared" si="111"/>
        <v>-0.02801135771699122</v>
      </c>
      <c r="AG103" s="48"/>
      <c r="AH103" s="31">
        <f t="shared" si="112"/>
        <v>0.13013215004061718</v>
      </c>
      <c r="AI103" s="1">
        <f t="shared" si="113"/>
        <v>0.012572447769332336</v>
      </c>
      <c r="AJ103" s="1">
        <f t="shared" si="114"/>
        <v>79.53900611456709</v>
      </c>
      <c r="AK103" s="1">
        <f t="shared" si="115"/>
        <v>9.361537547923799</v>
      </c>
      <c r="AL103" s="3">
        <f t="shared" si="116"/>
        <v>26.57519148569266</v>
      </c>
      <c r="AM103" s="3">
        <f t="shared" si="117"/>
        <v>678.6459533441395</v>
      </c>
      <c r="AN103" s="3">
        <f t="shared" si="118"/>
        <v>50.103172897384475</v>
      </c>
      <c r="AO103" s="3">
        <f t="shared" si="119"/>
        <v>28.803822877675096</v>
      </c>
      <c r="AP103" s="3">
        <f t="shared" si="120"/>
        <v>3.0056187057597863</v>
      </c>
      <c r="AQ103" s="3">
        <f t="shared" si="121"/>
        <v>3.2329551548131796</v>
      </c>
      <c r="AR103" s="9">
        <f t="shared" si="122"/>
        <v>-10.453898248299074</v>
      </c>
      <c r="AS103" s="10">
        <f t="shared" si="123"/>
        <v>0.6473400518981147</v>
      </c>
      <c r="AT103" s="3">
        <f t="shared" si="124"/>
        <v>0.007685997658647781</v>
      </c>
      <c r="AU103" s="3">
        <f t="shared" si="125"/>
        <v>0.07001643957599314</v>
      </c>
      <c r="AV103" s="9">
        <f t="shared" si="126"/>
        <v>79.87489263854606</v>
      </c>
      <c r="AW103" s="3">
        <f t="shared" si="127"/>
        <v>1.5447831430603196</v>
      </c>
      <c r="AX103" s="3">
        <f t="shared" si="128"/>
        <v>12.519578643131966</v>
      </c>
      <c r="AZ103" s="49">
        <v>0.45075139799999997</v>
      </c>
      <c r="BA103" s="49">
        <v>2.2490127425999997</v>
      </c>
      <c r="BB103" s="49">
        <v>148.20524982</v>
      </c>
      <c r="BC103" s="49">
        <v>0.28858284900000003</v>
      </c>
      <c r="BD103" s="49">
        <v>17.01612915</v>
      </c>
      <c r="BE103" s="49">
        <v>16.340526501</v>
      </c>
      <c r="BF103" s="49">
        <v>34.72164684</v>
      </c>
      <c r="BG103" s="49">
        <v>1.0687849788000001</v>
      </c>
      <c r="BH103" s="49">
        <v>2.2859386698</v>
      </c>
      <c r="BI103" s="50">
        <v>0.032717868</v>
      </c>
      <c r="BJ103" s="49">
        <v>3.605519952</v>
      </c>
      <c r="BK103" s="49">
        <v>0.47741478000000004</v>
      </c>
      <c r="BL103" s="48">
        <v>-0.07651493640000001</v>
      </c>
      <c r="BM103" s="48">
        <v>-0.03473890809</v>
      </c>
      <c r="BN103" s="28">
        <v>0.5019</v>
      </c>
      <c r="BO103" s="17">
        <v>8.7975</v>
      </c>
    </row>
    <row r="104" spans="1:67" ht="12.75">
      <c r="A104" s="8" t="s">
        <v>226</v>
      </c>
      <c r="B104" s="13">
        <v>166</v>
      </c>
      <c r="C104" s="8" t="s">
        <v>27</v>
      </c>
      <c r="D104" s="14" t="s">
        <v>138</v>
      </c>
      <c r="E104" s="13" t="s">
        <v>115</v>
      </c>
      <c r="F104" s="49">
        <f t="shared" si="86"/>
        <v>0.004413820608824657</v>
      </c>
      <c r="G104" s="49">
        <f t="shared" si="87"/>
        <v>0.011447767397132439</v>
      </c>
      <c r="H104" s="49">
        <f t="shared" si="88"/>
        <v>0.05826833544355885</v>
      </c>
      <c r="I104" s="49">
        <f t="shared" si="89"/>
        <v>0.004208590012998207</v>
      </c>
      <c r="J104" s="49">
        <f t="shared" si="90"/>
        <v>0.02508343391453849</v>
      </c>
      <c r="K104" s="49">
        <f t="shared" si="91"/>
        <v>0.0096310709292854</v>
      </c>
      <c r="L104" s="49">
        <f t="shared" si="92"/>
        <v>0.008135910323602636</v>
      </c>
      <c r="M104" s="49">
        <f t="shared" si="93"/>
        <v>0.0071065247186886905</v>
      </c>
      <c r="N104" s="48">
        <f t="shared" si="94"/>
        <v>0.0004085448073157745</v>
      </c>
      <c r="O104" s="50">
        <f t="shared" si="95"/>
        <v>0.0007152863261717537</v>
      </c>
      <c r="P104" s="49">
        <f t="shared" si="96"/>
        <v>0.0030136758602315986</v>
      </c>
      <c r="Q104" s="49">
        <f t="shared" si="97"/>
        <v>0.0002771725378436267</v>
      </c>
      <c r="R104" s="48">
        <f t="shared" si="98"/>
        <v>-0.0014361553921687436</v>
      </c>
      <c r="S104" s="48">
        <f t="shared" si="99"/>
        <v>-0.0006936971377538003</v>
      </c>
      <c r="T104" s="49">
        <f t="shared" si="100"/>
        <v>0.16358668218436223</v>
      </c>
      <c r="U104" s="49">
        <f t="shared" si="101"/>
        <v>0.08335955288088866</v>
      </c>
      <c r="V104" s="49">
        <f t="shared" si="102"/>
        <v>1.4538007845199312</v>
      </c>
      <c r="W104" s="49">
        <f t="shared" si="103"/>
        <v>0.07535928542264055</v>
      </c>
      <c r="X104" s="49">
        <f t="shared" si="104"/>
        <v>0.6415479423539766</v>
      </c>
      <c r="Y104" s="49">
        <f t="shared" si="105"/>
        <v>0.39625883272106155</v>
      </c>
      <c r="Z104" s="49">
        <f t="shared" si="106"/>
        <v>0.14809258297722225</v>
      </c>
      <c r="AA104" s="49">
        <f t="shared" si="107"/>
        <v>0.30911682538314605</v>
      </c>
      <c r="AB104" s="48">
        <f t="shared" si="108"/>
        <v>0.013190029473844136</v>
      </c>
      <c r="AC104" s="50"/>
      <c r="AD104" s="49">
        <f t="shared" si="109"/>
        <v>0.10730362144991538</v>
      </c>
      <c r="AE104" s="49">
        <f t="shared" si="110"/>
        <v>0.0031633478411735526</v>
      </c>
      <c r="AF104" s="48">
        <f t="shared" si="111"/>
        <v>-0.029994891231594475</v>
      </c>
      <c r="AG104" s="48"/>
      <c r="AH104" s="31">
        <f t="shared" si="112"/>
        <v>1.5245215396641325</v>
      </c>
      <c r="AI104" s="1">
        <f t="shared" si="113"/>
        <v>0.2126266739395257</v>
      </c>
      <c r="AJ104" s="1">
        <f t="shared" si="114"/>
        <v>4.703078788150613</v>
      </c>
      <c r="AK104" s="1">
        <f t="shared" si="115"/>
        <v>2.0754222665129496</v>
      </c>
      <c r="AL104" s="3">
        <f t="shared" si="116"/>
        <v>7.696153832190965</v>
      </c>
      <c r="AM104" s="3">
        <f t="shared" si="117"/>
        <v>459.57664395850753</v>
      </c>
      <c r="AN104" s="3">
        <f t="shared" si="118"/>
        <v>110.21967671890515</v>
      </c>
      <c r="AO104" s="3">
        <f t="shared" si="119"/>
        <v>13.548478279444664</v>
      </c>
      <c r="AP104" s="3">
        <f t="shared" si="120"/>
        <v>26.351687220702093</v>
      </c>
      <c r="AQ104" s="3">
        <f t="shared" si="121"/>
        <v>2.1707568120758096</v>
      </c>
      <c r="AR104" s="9">
        <f t="shared" si="122"/>
        <v>-5.453818149273757</v>
      </c>
      <c r="AS104" s="10">
        <f t="shared" si="123"/>
        <v>1.6190123459167947</v>
      </c>
      <c r="AT104" s="3">
        <f t="shared" si="124"/>
        <v>0.19017692275818165</v>
      </c>
      <c r="AU104" s="3">
        <f t="shared" si="125"/>
        <v>5.713352314494688</v>
      </c>
      <c r="AV104" s="9">
        <f t="shared" si="126"/>
        <v>202.80663858830408</v>
      </c>
      <c r="AW104" s="3">
        <f t="shared" si="127"/>
        <v>0.617660515388925</v>
      </c>
      <c r="AX104" s="3">
        <f t="shared" si="128"/>
        <v>4.93080506121889</v>
      </c>
      <c r="AZ104" s="49">
        <v>0.224846634</v>
      </c>
      <c r="BA104" s="49">
        <v>0.5831664207</v>
      </c>
      <c r="BB104" s="49">
        <v>2.9682762972</v>
      </c>
      <c r="BC104" s="49">
        <v>0.21439188000000003</v>
      </c>
      <c r="BD104" s="49">
        <v>1.2777877002</v>
      </c>
      <c r="BE104" s="49">
        <v>0.4906211811</v>
      </c>
      <c r="BF104" s="49">
        <v>0.41445546</v>
      </c>
      <c r="BG104" s="49">
        <v>0.36201701519999996</v>
      </c>
      <c r="BH104" s="48">
        <v>0.020811884511</v>
      </c>
      <c r="BI104" s="50">
        <v>0.036437757</v>
      </c>
      <c r="BJ104" s="49">
        <v>0.153521163</v>
      </c>
      <c r="BK104" s="49">
        <v>0.014119584300000002</v>
      </c>
      <c r="BL104" s="48">
        <v>-0.07315990713000001</v>
      </c>
      <c r="BM104" s="48">
        <v>-0.0353379714</v>
      </c>
      <c r="BN104" s="28">
        <v>0.5013</v>
      </c>
      <c r="BO104" s="17">
        <v>9.840700000000002</v>
      </c>
    </row>
    <row r="105" spans="1:67" ht="12.75">
      <c r="A105" s="8" t="s">
        <v>227</v>
      </c>
      <c r="B105" s="13">
        <v>167</v>
      </c>
      <c r="C105" s="8" t="s">
        <v>27</v>
      </c>
      <c r="D105" s="14" t="s">
        <v>138</v>
      </c>
      <c r="E105" s="13" t="s">
        <v>114</v>
      </c>
      <c r="F105" s="49">
        <f t="shared" si="86"/>
        <v>0.004353573068524484</v>
      </c>
      <c r="G105" s="49">
        <f t="shared" si="87"/>
        <v>0.01972214311152077</v>
      </c>
      <c r="H105" s="49">
        <f t="shared" si="88"/>
        <v>0.07549589588304838</v>
      </c>
      <c r="I105" s="49">
        <f t="shared" si="89"/>
        <v>0.006597145404858086</v>
      </c>
      <c r="J105" s="49">
        <f t="shared" si="90"/>
        <v>0.03431967741473632</v>
      </c>
      <c r="K105" s="49">
        <f t="shared" si="91"/>
        <v>0.011875743124033599</v>
      </c>
      <c r="L105" s="49">
        <f t="shared" si="92"/>
        <v>0.013798593007279633</v>
      </c>
      <c r="M105" s="49">
        <f t="shared" si="93"/>
        <v>0.009688314319720247</v>
      </c>
      <c r="N105" s="48">
        <f t="shared" si="94"/>
        <v>-3.2610002719483927E-06</v>
      </c>
      <c r="O105" s="50">
        <f t="shared" si="95"/>
        <v>0.0016793818057585451</v>
      </c>
      <c r="P105" s="49">
        <f t="shared" si="96"/>
        <v>0.0037874556769812114</v>
      </c>
      <c r="Q105" s="49">
        <f t="shared" si="97"/>
        <v>0.0003939150559696358</v>
      </c>
      <c r="R105" s="48">
        <f t="shared" si="98"/>
        <v>-0.0013872013888079893</v>
      </c>
      <c r="S105" s="48">
        <f t="shared" si="99"/>
        <v>-0.0006872462244355587</v>
      </c>
      <c r="T105" s="49">
        <f t="shared" si="100"/>
        <v>0.1613537651492274</v>
      </c>
      <c r="U105" s="49">
        <f t="shared" si="101"/>
        <v>0.14361132390243042</v>
      </c>
      <c r="V105" s="49">
        <f t="shared" si="102"/>
        <v>1.8836301368026043</v>
      </c>
      <c r="W105" s="49">
        <f t="shared" si="103"/>
        <v>0.11812891300979615</v>
      </c>
      <c r="X105" s="49">
        <f t="shared" si="104"/>
        <v>0.8777792746676024</v>
      </c>
      <c r="Y105" s="49">
        <f t="shared" si="105"/>
        <v>0.48861317111843655</v>
      </c>
      <c r="Z105" s="49">
        <f t="shared" si="106"/>
        <v>0.2511666425293901</v>
      </c>
      <c r="AA105" s="49">
        <f t="shared" si="107"/>
        <v>0.4214184969975883</v>
      </c>
      <c r="AB105" s="48">
        <f t="shared" si="108"/>
        <v>-0.00010528267384871558</v>
      </c>
      <c r="AC105" s="50"/>
      <c r="AD105" s="49">
        <f t="shared" si="109"/>
        <v>0.13485448637130232</v>
      </c>
      <c r="AE105" s="49">
        <f t="shared" si="110"/>
        <v>0.004495720793992648</v>
      </c>
      <c r="AF105" s="48">
        <f t="shared" si="111"/>
        <v>-0.02897246008370905</v>
      </c>
      <c r="AG105" s="48"/>
      <c r="AH105" s="31">
        <f t="shared" si="112"/>
        <v>1.196502760056222</v>
      </c>
      <c r="AI105" s="1">
        <f t="shared" si="113"/>
        <v>0.22372677563597032</v>
      </c>
      <c r="AJ105" s="1">
        <f t="shared" si="114"/>
        <v>4.469737684089798</v>
      </c>
      <c r="AK105" s="1">
        <f t="shared" si="115"/>
        <v>2.082915868480794</v>
      </c>
      <c r="AL105" s="3">
        <f t="shared" si="116"/>
        <v>6.112187053327117</v>
      </c>
      <c r="AM105" s="3">
        <f t="shared" si="117"/>
        <v>418.9829002102582</v>
      </c>
      <c r="AN105" s="3">
        <f t="shared" si="118"/>
        <v>-17891.16924888571</v>
      </c>
      <c r="AO105" s="3">
        <f t="shared" si="119"/>
        <v>13.9678714997757</v>
      </c>
      <c r="AP105" s="3">
        <f t="shared" si="120"/>
        <v>31.9440041949067</v>
      </c>
      <c r="AQ105" s="3">
        <f t="shared" si="121"/>
        <v>1.3659125529737728</v>
      </c>
      <c r="AR105" s="9">
        <f t="shared" si="122"/>
        <v>-5.569211750850082</v>
      </c>
      <c r="AS105" s="10">
        <f t="shared" si="123"/>
        <v>1.796470759595702</v>
      </c>
      <c r="AT105" s="3">
        <f t="shared" si="124"/>
        <v>0.2417636690787496</v>
      </c>
      <c r="AU105" s="3">
        <f t="shared" si="125"/>
        <v>-1122.0166499526767</v>
      </c>
      <c r="AV105" s="9">
        <f t="shared" si="126"/>
        <v>195.24772887153586</v>
      </c>
      <c r="AW105" s="3">
        <f t="shared" si="127"/>
        <v>0.556646967204215</v>
      </c>
      <c r="AX105" s="3">
        <f t="shared" si="128"/>
        <v>5.121698499540318</v>
      </c>
      <c r="AZ105" s="49">
        <v>0.22373602799999998</v>
      </c>
      <c r="BA105" s="49">
        <v>1.0135476984</v>
      </c>
      <c r="BB105" s="49">
        <v>3.8798365410000004</v>
      </c>
      <c r="BC105" s="49">
        <v>0.339036255</v>
      </c>
      <c r="BD105" s="49">
        <v>1.7637347958</v>
      </c>
      <c r="BE105" s="49">
        <v>0.6103105551</v>
      </c>
      <c r="BF105" s="49">
        <v>0.7091284200000001</v>
      </c>
      <c r="BG105" s="49">
        <v>0.49789562039999996</v>
      </c>
      <c r="BH105" s="48">
        <v>-0.00016758722931</v>
      </c>
      <c r="BI105" s="50">
        <v>0.08630571000000001</v>
      </c>
      <c r="BJ105" s="49">
        <v>0.194642487</v>
      </c>
      <c r="BK105" s="49">
        <v>0.020243829288</v>
      </c>
      <c r="BL105" s="48">
        <v>-0.07129016187000001</v>
      </c>
      <c r="BM105" s="48">
        <v>-0.0353185161</v>
      </c>
      <c r="BN105" s="28">
        <v>0.5003</v>
      </c>
      <c r="BO105" s="17">
        <v>9.7351</v>
      </c>
    </row>
    <row r="106" spans="1:67" ht="12.75">
      <c r="A106" s="8" t="s">
        <v>228</v>
      </c>
      <c r="B106" s="13">
        <v>168</v>
      </c>
      <c r="C106" s="8" t="s">
        <v>27</v>
      </c>
      <c r="D106" s="14" t="s">
        <v>138</v>
      </c>
      <c r="E106" s="13" t="s">
        <v>126</v>
      </c>
      <c r="F106" s="49">
        <f t="shared" si="86"/>
        <v>0.004933072114444445</v>
      </c>
      <c r="G106" s="49">
        <f t="shared" si="87"/>
        <v>0.018282714991665772</v>
      </c>
      <c r="H106" s="49">
        <f t="shared" si="88"/>
        <v>0.06915666665889787</v>
      </c>
      <c r="I106" s="49">
        <f t="shared" si="89"/>
        <v>0.004177014622616488</v>
      </c>
      <c r="J106" s="49">
        <f t="shared" si="90"/>
        <v>0.025319980199901435</v>
      </c>
      <c r="K106" s="49">
        <f t="shared" si="91"/>
        <v>0.01050670043335036</v>
      </c>
      <c r="L106" s="49">
        <f t="shared" si="92"/>
        <v>0.0005829944107078853</v>
      </c>
      <c r="M106" s="49">
        <f t="shared" si="93"/>
        <v>0.0074683873808682796</v>
      </c>
      <c r="N106" s="48">
        <f t="shared" si="94"/>
        <v>-9.668159935382618E-05</v>
      </c>
      <c r="O106" s="50">
        <f t="shared" si="95"/>
        <v>0.001408427761774194</v>
      </c>
      <c r="P106" s="49">
        <f t="shared" si="96"/>
        <v>0.005665836002956989</v>
      </c>
      <c r="Q106" s="49">
        <f t="shared" si="97"/>
        <v>0.00038983620271693554</v>
      </c>
      <c r="R106" s="48">
        <f t="shared" si="98"/>
        <v>-0.001392952492990233</v>
      </c>
      <c r="S106" s="48">
        <f t="shared" si="99"/>
        <v>-0.0006859451508577062</v>
      </c>
      <c r="T106" s="49">
        <f t="shared" si="100"/>
        <v>0.18283137709872918</v>
      </c>
      <c r="U106" s="49">
        <f t="shared" si="101"/>
        <v>0.13312979677904152</v>
      </c>
      <c r="V106" s="49">
        <f t="shared" si="102"/>
        <v>1.725465735002442</v>
      </c>
      <c r="W106" s="49">
        <f t="shared" si="103"/>
        <v>0.07479389443688089</v>
      </c>
      <c r="X106" s="49">
        <f t="shared" si="104"/>
        <v>0.6475979825184581</v>
      </c>
      <c r="Y106" s="49">
        <f t="shared" si="105"/>
        <v>0.43228555578483274</v>
      </c>
      <c r="Z106" s="49">
        <f t="shared" si="106"/>
        <v>0.010611860837815087</v>
      </c>
      <c r="AA106" s="49">
        <f t="shared" si="107"/>
        <v>0.3248569855578494</v>
      </c>
      <c r="AB106" s="48">
        <f t="shared" si="108"/>
        <v>-0.0031214033864092115</v>
      </c>
      <c r="AC106" s="50"/>
      <c r="AD106" s="49">
        <f t="shared" si="109"/>
        <v>0.20173527275487313</v>
      </c>
      <c r="AE106" s="49">
        <f t="shared" si="110"/>
        <v>0.004449169170474041</v>
      </c>
      <c r="AF106" s="48">
        <f t="shared" si="111"/>
        <v>-0.029092575041567106</v>
      </c>
      <c r="AG106" s="48"/>
      <c r="AH106" s="31">
        <f t="shared" si="112"/>
        <v>0.9062935529419591</v>
      </c>
      <c r="AI106" s="1">
        <f t="shared" si="113"/>
        <v>0.18827205835958816</v>
      </c>
      <c r="AJ106" s="1">
        <f t="shared" si="114"/>
        <v>5.311462618048511</v>
      </c>
      <c r="AK106" s="1">
        <f t="shared" si="115"/>
        <v>1.9934863995810121</v>
      </c>
      <c r="AL106" s="3">
        <f t="shared" si="116"/>
        <v>4.864410509040969</v>
      </c>
      <c r="AM106" s="3">
        <f t="shared" si="117"/>
        <v>387.8175157854473</v>
      </c>
      <c r="AN106" s="3">
        <f t="shared" si="118"/>
        <v>-552.7852447765097</v>
      </c>
      <c r="AO106" s="3">
        <f t="shared" si="119"/>
        <v>8.553118705716086</v>
      </c>
      <c r="AP106" s="3">
        <f t="shared" si="120"/>
        <v>29.92239487375057</v>
      </c>
      <c r="AQ106" s="3">
        <f t="shared" si="121"/>
        <v>2.4444692775427264</v>
      </c>
      <c r="AR106" s="9">
        <f t="shared" si="122"/>
        <v>-6.284468694761533</v>
      </c>
      <c r="AS106" s="10">
        <f t="shared" si="123"/>
        <v>1.4980791605278518</v>
      </c>
      <c r="AT106" s="3">
        <f t="shared" si="124"/>
        <v>0.1730196473974001</v>
      </c>
      <c r="AU106" s="3">
        <f t="shared" si="125"/>
        <v>-23.961624044664735</v>
      </c>
      <c r="AV106" s="9">
        <f t="shared" si="126"/>
        <v>145.55481207954588</v>
      </c>
      <c r="AW106" s="3">
        <f t="shared" si="127"/>
        <v>0.6675214677224717</v>
      </c>
      <c r="AX106" s="3">
        <f t="shared" si="128"/>
        <v>6.87026409991515</v>
      </c>
      <c r="AZ106" s="49">
        <v>0.253428348</v>
      </c>
      <c r="BA106" s="49">
        <v>0.9392439741</v>
      </c>
      <c r="BB106" s="49">
        <v>3.552808347</v>
      </c>
      <c r="BC106" s="49">
        <v>0.214587156</v>
      </c>
      <c r="BD106" s="49">
        <v>1.300771731</v>
      </c>
      <c r="BE106" s="49">
        <v>0.5397642021</v>
      </c>
      <c r="BF106" s="49">
        <v>0.029950365</v>
      </c>
      <c r="BG106" s="49">
        <v>0.3836759391</v>
      </c>
      <c r="BH106" s="48">
        <v>-0.004966855833</v>
      </c>
      <c r="BI106" s="50">
        <v>0.072355626</v>
      </c>
      <c r="BJ106" s="49">
        <v>0.29107287</v>
      </c>
      <c r="BK106" s="49">
        <v>0.02002718439</v>
      </c>
      <c r="BL106" s="48">
        <v>-0.07156060989</v>
      </c>
      <c r="BM106" s="48">
        <v>-0.03523928748</v>
      </c>
      <c r="BN106" s="28">
        <v>0.5022</v>
      </c>
      <c r="BO106" s="17">
        <v>9.775500000000001</v>
      </c>
    </row>
    <row r="107" spans="1:67" ht="12.75">
      <c r="A107" s="8" t="s">
        <v>229</v>
      </c>
      <c r="B107" s="13">
        <v>169</v>
      </c>
      <c r="C107" s="8" t="s">
        <v>27</v>
      </c>
      <c r="D107" s="14" t="s">
        <v>138</v>
      </c>
      <c r="E107" s="13" t="s">
        <v>136</v>
      </c>
      <c r="F107" s="49">
        <f t="shared" si="86"/>
        <v>0.005336054900693121</v>
      </c>
      <c r="G107" s="49">
        <f t="shared" si="87"/>
        <v>0.009941630074379103</v>
      </c>
      <c r="H107" s="49">
        <f t="shared" si="88"/>
        <v>0.09307104286968217</v>
      </c>
      <c r="I107" s="49">
        <f t="shared" si="89"/>
        <v>0.0074099464735585254</v>
      </c>
      <c r="J107" s="49">
        <f t="shared" si="90"/>
        <v>0.01913305199008989</v>
      </c>
      <c r="K107" s="49">
        <f t="shared" si="91"/>
        <v>0.018193853522831187</v>
      </c>
      <c r="L107" s="48">
        <f t="shared" si="92"/>
        <v>-0.0002768562574420738</v>
      </c>
      <c r="M107" s="49">
        <f t="shared" si="93"/>
        <v>0.007592723391444228</v>
      </c>
      <c r="N107" s="48">
        <f t="shared" si="94"/>
        <v>-0.0004997101101473181</v>
      </c>
      <c r="O107" s="50">
        <f t="shared" si="95"/>
        <v>0.0009563816737435694</v>
      </c>
      <c r="P107" s="49">
        <f t="shared" si="96"/>
        <v>0.006115839673459623</v>
      </c>
      <c r="Q107" s="49">
        <f t="shared" si="97"/>
        <v>0.0005287078498939789</v>
      </c>
      <c r="R107" s="48">
        <f t="shared" si="98"/>
        <v>-0.0013572597600086144</v>
      </c>
      <c r="S107" s="48">
        <f t="shared" si="99"/>
        <v>-0.0006649394871854837</v>
      </c>
      <c r="T107" s="49">
        <f t="shared" si="100"/>
        <v>0.1977668769348644</v>
      </c>
      <c r="U107" s="49">
        <f t="shared" si="101"/>
        <v>0.07239226734420084</v>
      </c>
      <c r="V107" s="49">
        <f t="shared" si="102"/>
        <v>2.322131808125803</v>
      </c>
      <c r="W107" s="49">
        <f t="shared" si="103"/>
        <v>0.1326829816025664</v>
      </c>
      <c r="X107" s="49">
        <f t="shared" si="104"/>
        <v>0.4893576444523135</v>
      </c>
      <c r="Y107" s="49">
        <f t="shared" si="105"/>
        <v>0.7485642264073725</v>
      </c>
      <c r="Z107" s="48">
        <f t="shared" si="106"/>
        <v>-0.005039430948379516</v>
      </c>
      <c r="AA107" s="49">
        <f t="shared" si="107"/>
        <v>0.3302653045873981</v>
      </c>
      <c r="AB107" s="48">
        <f t="shared" si="108"/>
        <v>-0.0161333370616715</v>
      </c>
      <c r="AC107" s="50"/>
      <c r="AD107" s="49">
        <f t="shared" si="109"/>
        <v>0.2177579061601048</v>
      </c>
      <c r="AE107" s="49">
        <f t="shared" si="110"/>
        <v>0.006034100090093344</v>
      </c>
      <c r="AF107" s="48">
        <f t="shared" si="111"/>
        <v>-0.028347112782134802</v>
      </c>
      <c r="AG107" s="48"/>
      <c r="AH107" s="31">
        <f t="shared" si="112"/>
        <v>0.9081960807864209</v>
      </c>
      <c r="AI107" s="1">
        <f t="shared" si="113"/>
        <v>0.1422250465850842</v>
      </c>
      <c r="AJ107" s="1">
        <f t="shared" si="114"/>
        <v>7.031110370575718</v>
      </c>
      <c r="AK107" s="1">
        <f t="shared" si="115"/>
        <v>1.4817107266646437</v>
      </c>
      <c r="AL107" s="3">
        <f t="shared" si="116"/>
        <v>6.759805465486842</v>
      </c>
      <c r="AM107" s="3">
        <f t="shared" si="117"/>
        <v>384.83481769522336</v>
      </c>
      <c r="AN107" s="3">
        <f t="shared" si="118"/>
        <v>-143.9337564974433</v>
      </c>
      <c r="AO107" s="3">
        <f t="shared" si="119"/>
        <v>10.663823183616</v>
      </c>
      <c r="AP107" s="3">
        <f t="shared" si="120"/>
        <v>11.997193659921704</v>
      </c>
      <c r="AQ107" s="3">
        <f t="shared" si="121"/>
        <v>1.4905218027678022</v>
      </c>
      <c r="AR107" s="9">
        <f t="shared" si="122"/>
        <v>-6.9766144599919535</v>
      </c>
      <c r="AS107" s="10">
        <f t="shared" si="123"/>
        <v>0.6537283337742653</v>
      </c>
      <c r="AT107" s="3">
        <f t="shared" si="124"/>
        <v>0.17724996322541284</v>
      </c>
      <c r="AU107" s="3">
        <f t="shared" si="125"/>
        <v>-8.224149851662476</v>
      </c>
      <c r="AV107" s="9">
        <f t="shared" si="126"/>
        <v>81.09869527284282</v>
      </c>
      <c r="AW107" s="3">
        <f t="shared" si="127"/>
        <v>1.529687407346342</v>
      </c>
      <c r="AX107" s="3">
        <f t="shared" si="128"/>
        <v>12.330654600985495</v>
      </c>
      <c r="AZ107" s="49">
        <v>0.284152176</v>
      </c>
      <c r="BA107" s="49">
        <v>0.5294053137</v>
      </c>
      <c r="BB107" s="49">
        <v>4.956159531</v>
      </c>
      <c r="BC107" s="49">
        <v>0.394589721</v>
      </c>
      <c r="BD107" s="49">
        <v>1.0188610233</v>
      </c>
      <c r="BE107" s="49">
        <v>0.9688474283999999</v>
      </c>
      <c r="BF107" s="48">
        <v>-0.014742972</v>
      </c>
      <c r="BG107" s="49">
        <v>0.4043228403</v>
      </c>
      <c r="BH107" s="48">
        <v>-0.02661024255</v>
      </c>
      <c r="BI107" s="50">
        <v>0.050928624</v>
      </c>
      <c r="BJ107" s="49">
        <v>0.32567677500000003</v>
      </c>
      <c r="BK107" s="49">
        <v>0.028154411604</v>
      </c>
      <c r="BL107" s="48">
        <v>-0.07227592695</v>
      </c>
      <c r="BM107" s="48">
        <v>-0.03540893145</v>
      </c>
      <c r="BN107" s="28">
        <v>0.5015</v>
      </c>
      <c r="BO107" s="17">
        <v>9.4176</v>
      </c>
    </row>
    <row r="108" spans="1:67" ht="12.75">
      <c r="A108" s="8" t="s">
        <v>230</v>
      </c>
      <c r="B108" s="13">
        <v>170</v>
      </c>
      <c r="C108" s="8" t="s">
        <v>27</v>
      </c>
      <c r="D108" s="14" t="s">
        <v>138</v>
      </c>
      <c r="E108" s="13" t="s">
        <v>137</v>
      </c>
      <c r="F108" s="49">
        <f t="shared" si="86"/>
        <v>0.0045089410864640285</v>
      </c>
      <c r="G108" s="49">
        <f t="shared" si="87"/>
        <v>0.021117720261664745</v>
      </c>
      <c r="H108" s="49">
        <f t="shared" si="88"/>
        <v>0.2573195488837014</v>
      </c>
      <c r="I108" s="49">
        <f t="shared" si="89"/>
        <v>0.003775021563302158</v>
      </c>
      <c r="J108" s="49">
        <f t="shared" si="90"/>
        <v>0.03299728756452518</v>
      </c>
      <c r="K108" s="49">
        <f t="shared" si="91"/>
        <v>0.06601990746592445</v>
      </c>
      <c r="L108" s="49">
        <f t="shared" si="92"/>
        <v>0.0005956603870467625</v>
      </c>
      <c r="M108" s="49">
        <f t="shared" si="93"/>
        <v>0.010417780088242444</v>
      </c>
      <c r="N108" s="48">
        <f t="shared" si="94"/>
        <v>-0.0006894201217033813</v>
      </c>
      <c r="O108" s="50">
        <f t="shared" si="95"/>
        <v>0.0009989730889964027</v>
      </c>
      <c r="P108" s="49">
        <f t="shared" si="96"/>
        <v>0.006778065072496401</v>
      </c>
      <c r="Q108" s="49">
        <f t="shared" si="97"/>
        <v>0.0011445951561011867</v>
      </c>
      <c r="R108" s="48">
        <f t="shared" si="98"/>
        <v>-0.0012976025570753957</v>
      </c>
      <c r="S108" s="48">
        <f t="shared" si="99"/>
        <v>-0.0006406350087171583</v>
      </c>
      <c r="T108" s="49">
        <f t="shared" si="100"/>
        <v>0.16711207316053972</v>
      </c>
      <c r="U108" s="49">
        <f t="shared" si="101"/>
        <v>0.1537735400980466</v>
      </c>
      <c r="V108" s="49">
        <f t="shared" si="102"/>
        <v>6.4201484252420515</v>
      </c>
      <c r="W108" s="49">
        <f t="shared" si="103"/>
        <v>0.06759578067402292</v>
      </c>
      <c r="X108" s="49">
        <f t="shared" si="104"/>
        <v>0.8439570918563</v>
      </c>
      <c r="Y108" s="49">
        <f t="shared" si="105"/>
        <v>2.71630970853423</v>
      </c>
      <c r="Z108" s="49">
        <f t="shared" si="106"/>
        <v>0.010842411209850421</v>
      </c>
      <c r="AA108" s="49">
        <f t="shared" si="107"/>
        <v>0.4531485129360774</v>
      </c>
      <c r="AB108" s="48">
        <f t="shared" si="108"/>
        <v>-0.022258199253283466</v>
      </c>
      <c r="AC108" s="50"/>
      <c r="AD108" s="49">
        <f t="shared" si="109"/>
        <v>0.24133681339112356</v>
      </c>
      <c r="AE108" s="49">
        <f t="shared" si="110"/>
        <v>0.013063172290586471</v>
      </c>
      <c r="AF108" s="48">
        <f t="shared" si="111"/>
        <v>-0.02710113945437334</v>
      </c>
      <c r="AG108" s="48"/>
      <c r="AH108" s="31">
        <f t="shared" si="112"/>
        <v>0.6924433567029362</v>
      </c>
      <c r="AI108" s="1">
        <f t="shared" si="113"/>
        <v>0.07058224871475503</v>
      </c>
      <c r="AJ108" s="1">
        <f t="shared" si="114"/>
        <v>14.167868241791403</v>
      </c>
      <c r="AK108" s="1">
        <f t="shared" si="115"/>
        <v>1.8624293532115184</v>
      </c>
      <c r="AL108" s="3">
        <f t="shared" si="116"/>
        <v>5.488311521723371</v>
      </c>
      <c r="AM108" s="3">
        <f t="shared" si="117"/>
        <v>491.4693217258194</v>
      </c>
      <c r="AN108" s="3">
        <f t="shared" si="118"/>
        <v>-288.4397049458064</v>
      </c>
      <c r="AO108" s="3">
        <f t="shared" si="119"/>
        <v>26.602441355837453</v>
      </c>
      <c r="AP108" s="3">
        <f t="shared" si="120"/>
        <v>11.771531192990409</v>
      </c>
      <c r="AQ108" s="3">
        <f t="shared" si="121"/>
        <v>2.4722263948163996</v>
      </c>
      <c r="AR108" s="9">
        <f t="shared" si="122"/>
        <v>-6.166237897188218</v>
      </c>
      <c r="AS108" s="10">
        <f t="shared" si="123"/>
        <v>0.31069987682358746</v>
      </c>
      <c r="AT108" s="3">
        <f t="shared" si="124"/>
        <v>0.024885152256993122</v>
      </c>
      <c r="AU108" s="3">
        <f t="shared" si="125"/>
        <v>-3.0368935017980565</v>
      </c>
      <c r="AV108" s="9">
        <f t="shared" si="126"/>
        <v>64.60583027481532</v>
      </c>
      <c r="AW108" s="3">
        <f t="shared" si="127"/>
        <v>3.2185400593763056</v>
      </c>
      <c r="AX108" s="3">
        <f t="shared" si="128"/>
        <v>15.478479198336696</v>
      </c>
      <c r="AZ108" s="49">
        <v>0.24935063100000002</v>
      </c>
      <c r="BA108" s="49">
        <v>1.1678389164</v>
      </c>
      <c r="BB108" s="49">
        <v>14.230124247</v>
      </c>
      <c r="BC108" s="49">
        <v>0.20876387400000002</v>
      </c>
      <c r="BD108" s="49">
        <v>1.8247952939999998</v>
      </c>
      <c r="BE108" s="49">
        <v>3.650991501</v>
      </c>
      <c r="BF108" s="49">
        <v>0.032940837</v>
      </c>
      <c r="BG108" s="49">
        <v>0.5761175382</v>
      </c>
      <c r="BH108" s="48">
        <v>-0.038125879019999996</v>
      </c>
      <c r="BI108" s="50">
        <v>0.055244583</v>
      </c>
      <c r="BJ108" s="49">
        <v>0.37483630199999995</v>
      </c>
      <c r="BK108" s="49">
        <v>0.06329768319</v>
      </c>
      <c r="BL108" s="48">
        <v>-0.07175920248</v>
      </c>
      <c r="BM108" s="48">
        <v>-0.03542799531</v>
      </c>
      <c r="BN108" s="28">
        <v>0.5004</v>
      </c>
      <c r="BO108" s="17">
        <v>9.048599999999999</v>
      </c>
    </row>
    <row r="109" spans="2:67" ht="12.75">
      <c r="B109" s="13">
        <v>92</v>
      </c>
      <c r="C109" s="8" t="s">
        <v>27</v>
      </c>
      <c r="D109" s="14" t="s">
        <v>139</v>
      </c>
      <c r="E109" s="13" t="s">
        <v>103</v>
      </c>
      <c r="F109" s="28"/>
      <c r="G109" s="12"/>
      <c r="BN109" s="28">
        <v>0.497</v>
      </c>
      <c r="BO109" s="17">
        <v>8.8994</v>
      </c>
    </row>
    <row r="110" spans="2:67" ht="12.75">
      <c r="B110" s="8">
        <v>112</v>
      </c>
      <c r="C110" s="8" t="s">
        <v>27</v>
      </c>
      <c r="D110" s="14" t="s">
        <v>140</v>
      </c>
      <c r="E110" s="13" t="s">
        <v>141</v>
      </c>
      <c r="F110" s="28"/>
      <c r="G110" s="12"/>
      <c r="BN110" s="28">
        <v>0.5107</v>
      </c>
      <c r="BO110" s="17">
        <v>9.8921</v>
      </c>
    </row>
    <row r="111" spans="3:16" ht="12.75">
      <c r="C111" s="8"/>
      <c r="G111" s="12"/>
      <c r="H111" s="12"/>
      <c r="I111" s="12"/>
      <c r="J111" s="7"/>
      <c r="K111" s="12"/>
      <c r="L111" s="12"/>
      <c r="M111" s="7"/>
      <c r="N111" s="12"/>
      <c r="O111" s="12"/>
      <c r="P111" s="7"/>
    </row>
    <row r="112" spans="1:68" ht="12.75">
      <c r="A112" s="8" t="s">
        <v>39</v>
      </c>
      <c r="B112" s="13">
        <v>4</v>
      </c>
      <c r="C112" s="8" t="s">
        <v>145</v>
      </c>
      <c r="D112" s="14" t="s">
        <v>40</v>
      </c>
      <c r="E112" s="13" t="s">
        <v>41</v>
      </c>
      <c r="F112" s="27">
        <f aca="true" t="shared" si="129" ref="F112:S112">AZ112*$BO112/($BN112*1000)</f>
        <v>0.677917255819431</v>
      </c>
      <c r="G112" s="20">
        <f t="shared" si="129"/>
        <v>0.00033191437940309325</v>
      </c>
      <c r="H112" s="20">
        <f t="shared" si="129"/>
        <v>0.41422668321192546</v>
      </c>
      <c r="I112" s="20">
        <f t="shared" si="129"/>
        <v>0.4917964099751364</v>
      </c>
      <c r="J112" s="20">
        <f t="shared" si="129"/>
        <v>0.015519939107467242</v>
      </c>
      <c r="K112" s="20">
        <f t="shared" si="129"/>
        <v>0.0032139356450840437</v>
      </c>
      <c r="L112" s="20">
        <f t="shared" si="129"/>
        <v>0.04101378630029441</v>
      </c>
      <c r="M112" s="20">
        <f t="shared" si="129"/>
        <v>0.007368680796841296</v>
      </c>
      <c r="N112" s="20">
        <f t="shared" si="129"/>
        <v>0.2937453317369971</v>
      </c>
      <c r="O112" s="21">
        <f t="shared" si="129"/>
        <v>0.003100809869585711</v>
      </c>
      <c r="P112" s="20">
        <f t="shared" si="129"/>
        <v>0.15807508664399764</v>
      </c>
      <c r="Q112" s="22">
        <f t="shared" si="129"/>
        <v>0.0010204045559045417</v>
      </c>
      <c r="R112" s="21">
        <f t="shared" si="129"/>
        <v>-0.0003988949377090011</v>
      </c>
      <c r="S112" s="21">
        <f t="shared" si="129"/>
        <v>-0.0010228923425408597</v>
      </c>
      <c r="T112" s="27">
        <f>F112/26.98154*1000</f>
        <v>25.125224721028932</v>
      </c>
      <c r="U112" s="20">
        <f>G112/137.33*1000</f>
        <v>0.002416910940093885</v>
      </c>
      <c r="V112" s="20">
        <f>H112/40.08*1000</f>
        <v>10.334997086125885</v>
      </c>
      <c r="W112" s="20">
        <f>I112/55.847*1000</f>
        <v>8.806138377623443</v>
      </c>
      <c r="X112" s="20">
        <f>J112/39.0983*1000</f>
        <v>0.39694664748767183</v>
      </c>
      <c r="Y112" s="20">
        <f>K112/24.305*1000</f>
        <v>0.13223351759243135</v>
      </c>
      <c r="Z112" s="20">
        <f>L112/54.938*1000</f>
        <v>0.7465467672702758</v>
      </c>
      <c r="AA112" s="20">
        <f>M112/22.98977*1000</f>
        <v>0.32051998766587464</v>
      </c>
      <c r="AB112" s="20">
        <f>N112/30.97376*1000</f>
        <v>9.48368334154449</v>
      </c>
      <c r="AC112" s="21"/>
      <c r="AD112" s="20">
        <f>P112/28.0855*1000</f>
        <v>5.628352233145133</v>
      </c>
      <c r="AE112" s="22">
        <f>Q112/87.62*1000</f>
        <v>0.011645794977225996</v>
      </c>
      <c r="AF112" s="21">
        <f>R112/47.88*1000</f>
        <v>-0.008331139049895594</v>
      </c>
      <c r="AG112" s="21"/>
      <c r="AH112" s="31">
        <f aca="true" t="shared" si="130" ref="AH112:AH147">T112/AD112</f>
        <v>4.464046257280688</v>
      </c>
      <c r="AI112" s="1">
        <f aca="true" t="shared" si="131" ref="AI112:AI147">AA112/V112</f>
        <v>0.031013069959753888</v>
      </c>
      <c r="AJ112" s="1">
        <f aca="true" t="shared" si="132" ref="AJ112:AJ147">V112/AA112</f>
        <v>32.244469873434475</v>
      </c>
      <c r="AK112" s="1">
        <f aca="true" t="shared" si="133" ref="AK112:AK147">X112/AA112</f>
        <v>1.2384458466330281</v>
      </c>
      <c r="AL112" s="3">
        <f aca="true" t="shared" si="134" ref="AL112:AL147">X112/U112</f>
        <v>164.23718429287774</v>
      </c>
      <c r="AM112" s="3">
        <f aca="true" t="shared" si="135" ref="AM112:AM147">V112/AE112</f>
        <v>887.4445330985606</v>
      </c>
      <c r="AN112" s="3">
        <f aca="true" t="shared" si="136" ref="AN112:AN147">V112/AB112</f>
        <v>1.089766150336558</v>
      </c>
      <c r="AO112" s="3">
        <f aca="true" t="shared" si="137" ref="AO112:AO147">V112/AD112</f>
        <v>1.8362385042754636</v>
      </c>
      <c r="AP112" s="3">
        <f aca="true" t="shared" si="138" ref="AP112:AP147">U112/AE112</f>
        <v>0.20753507552041658</v>
      </c>
      <c r="AQ112" s="3">
        <f aca="true" t="shared" si="139" ref="AQ112:AQ147">T112/W112</f>
        <v>2.8531489789977162</v>
      </c>
      <c r="AR112" s="9">
        <f aca="true" t="shared" si="140" ref="AR112:AR147">T112/AF112</f>
        <v>-3015.8210744716594</v>
      </c>
      <c r="AS112" s="10">
        <f aca="true" t="shared" si="141" ref="AS112:AS147">X112/Y112</f>
        <v>3.001861061513438</v>
      </c>
      <c r="AT112" s="3">
        <f aca="true" t="shared" si="142" ref="AT112:AT147">W112/Y112</f>
        <v>66.59535750055159</v>
      </c>
      <c r="AU112" s="3">
        <f aca="true" t="shared" si="143" ref="AU112:AU147">W112/AB112</f>
        <v>0.928556770663886</v>
      </c>
      <c r="AV112" s="9">
        <f aca="true" t="shared" si="144" ref="AV112:AV147">X112/AE112</f>
        <v>34.08497644548296</v>
      </c>
      <c r="AW112" s="3">
        <f aca="true" t="shared" si="145" ref="AW112:AW147">Y112/X112</f>
        <v>0.3331266769208277</v>
      </c>
      <c r="AX112" s="3">
        <f aca="true" t="shared" si="146" ref="AX112:AX147">1000*AE112/X112</f>
        <v>29.338438933629448</v>
      </c>
      <c r="AZ112" s="27">
        <v>42.76220000000001</v>
      </c>
      <c r="BA112" s="20">
        <v>0.02093675733</v>
      </c>
      <c r="BB112" s="20">
        <v>26.12891783</v>
      </c>
      <c r="BC112" s="20">
        <v>31.02192231</v>
      </c>
      <c r="BD112" s="20">
        <v>0.9789789748</v>
      </c>
      <c r="BE112" s="20">
        <v>0.2027311706</v>
      </c>
      <c r="BF112" s="20">
        <v>2.5871</v>
      </c>
      <c r="BG112" s="20">
        <v>0.4648074662</v>
      </c>
      <c r="BH112" s="20">
        <v>18.5291</v>
      </c>
      <c r="BI112" s="21">
        <v>0.19559533359999998</v>
      </c>
      <c r="BJ112" s="20">
        <v>9.971185144</v>
      </c>
      <c r="BK112" s="22">
        <v>0.06436588437</v>
      </c>
      <c r="BL112" s="21">
        <v>-0.025161809880000004</v>
      </c>
      <c r="BM112" s="21">
        <v>-0.06452281094000001</v>
      </c>
      <c r="BN112" s="28">
        <v>0.5095</v>
      </c>
      <c r="BO112" s="17">
        <v>8.0772</v>
      </c>
      <c r="BP112" s="42">
        <v>38897</v>
      </c>
    </row>
    <row r="113" spans="1:68" ht="12.75">
      <c r="A113" s="8" t="s">
        <v>42</v>
      </c>
      <c r="B113" s="13">
        <v>5</v>
      </c>
      <c r="C113" s="8" t="s">
        <v>145</v>
      </c>
      <c r="D113" s="14" t="s">
        <v>40</v>
      </c>
      <c r="E113" s="13" t="s">
        <v>43</v>
      </c>
      <c r="F113" s="27">
        <f aca="true" t="shared" si="147" ref="F113:F147">AZ113*$BO113/($BN113*1000)</f>
        <v>1.199983938397626</v>
      </c>
      <c r="G113" s="20">
        <f aca="true" t="shared" si="148" ref="G113:G147">BA113*$BO113/($BN113*1000)</f>
        <v>0.0002548579663821622</v>
      </c>
      <c r="H113" s="20">
        <f aca="true" t="shared" si="149" ref="H113:H147">BB113*$BO113/($BN113*1000)</f>
        <v>0.4387008847381978</v>
      </c>
      <c r="I113" s="20">
        <f aca="true" t="shared" si="150" ref="I113:I147">BC113*$BO113/($BN113*1000)</f>
        <v>0.5626034451858102</v>
      </c>
      <c r="J113" s="20">
        <f aca="true" t="shared" si="151" ref="J113:J147">BD113*$BO113/($BN113*1000)</f>
        <v>0.017036916125817626</v>
      </c>
      <c r="K113" s="20">
        <f aca="true" t="shared" si="152" ref="K113:K147">BE113*$BO113/($BN113*1000)</f>
        <v>0.0005720689646025955</v>
      </c>
      <c r="L113" s="20">
        <f aca="true" t="shared" si="153" ref="L113:L147">BF113*$BO113/($BN113*1000)</f>
        <v>0.004162821028684471</v>
      </c>
      <c r="M113" s="20">
        <f aca="true" t="shared" si="154" ref="M113:M147">BG113*$BO113/($BN113*1000)</f>
        <v>0.007927029563190148</v>
      </c>
      <c r="N113" s="20">
        <f aca="true" t="shared" si="155" ref="N113:N147">BH113*$BO113/($BN113*1000)</f>
        <v>0.31571562336300696</v>
      </c>
      <c r="O113" s="21">
        <f aca="true" t="shared" si="156" ref="O113:O147">BI113*$BO113/($BN113*1000)</f>
        <v>0.0035468942521505245</v>
      </c>
      <c r="P113" s="21">
        <f aca="true" t="shared" si="157" ref="P113:P147">BJ113*$BO113/($BN113*1000)</f>
        <v>-0.017550976377547794</v>
      </c>
      <c r="Q113" s="22">
        <f aca="true" t="shared" si="158" ref="Q113:Q147">BK113*$BO113/($BN113*1000)</f>
        <v>0.0008982178762002473</v>
      </c>
      <c r="R113" s="20">
        <f aca="true" t="shared" si="159" ref="R113:R147">BL113*$BO113/($BN113*1000)</f>
        <v>0.0001924364274379941</v>
      </c>
      <c r="S113" s="21">
        <f aca="true" t="shared" si="160" ref="S113:S147">BM113*$BO113/($BN113*1000)</f>
        <v>-0.0015659874094047675</v>
      </c>
      <c r="T113" s="27">
        <f aca="true" t="shared" si="161" ref="T113:T147">F113/26.98154*1000</f>
        <v>44.47425678436539</v>
      </c>
      <c r="U113" s="20">
        <f aca="true" t="shared" si="162" ref="U113:U147">G113/137.33*1000</f>
        <v>0.0018558069349898943</v>
      </c>
      <c r="V113" s="20">
        <f aca="true" t="shared" si="163" ref="V113:V147">H113/40.08*1000</f>
        <v>10.945630856741461</v>
      </c>
      <c r="W113" s="20">
        <f aca="true" t="shared" si="164" ref="W113:W147">I113/55.847*1000</f>
        <v>10.074013737278818</v>
      </c>
      <c r="X113" s="20">
        <f aca="true" t="shared" si="165" ref="X113:X147">J113/39.0983*1000</f>
        <v>0.4357457006012442</v>
      </c>
      <c r="Y113" s="20">
        <f aca="true" t="shared" si="166" ref="Y113:Y147">K113/24.305*1000</f>
        <v>0.02353708967712798</v>
      </c>
      <c r="Z113" s="20">
        <f aca="true" t="shared" si="167" ref="Z113:Z147">L113/54.938*1000</f>
        <v>0.07577307198450019</v>
      </c>
      <c r="AA113" s="20">
        <f aca="true" t="shared" si="168" ref="AA113:AA147">M113/22.98977*1000</f>
        <v>0.34480682334752144</v>
      </c>
      <c r="AB113" s="20">
        <f aca="true" t="shared" si="169" ref="AB113:AB147">N113/30.97376*1000</f>
        <v>10.1930028308803</v>
      </c>
      <c r="AC113" s="21"/>
      <c r="AD113" s="21">
        <f aca="true" t="shared" si="170" ref="AD113:AD147">P113/28.0855*1000</f>
        <v>-0.6249123703529506</v>
      </c>
      <c r="AE113" s="22">
        <f aca="true" t="shared" si="171" ref="AE113:AE147">Q113/87.62*1000</f>
        <v>0.010251288246978399</v>
      </c>
      <c r="AF113" s="20">
        <f aca="true" t="shared" si="172" ref="AF113:AF147">R113/47.88*1000</f>
        <v>0.004019140088512826</v>
      </c>
      <c r="AG113" s="21"/>
      <c r="AH113" s="31">
        <f t="shared" si="130"/>
        <v>-71.16878924839706</v>
      </c>
      <c r="AI113" s="1">
        <f t="shared" si="131"/>
        <v>0.03150177708899743</v>
      </c>
      <c r="AJ113" s="1">
        <f t="shared" si="132"/>
        <v>31.74424087805727</v>
      </c>
      <c r="AK113" s="1">
        <f t="shared" si="133"/>
        <v>1.263738624342906</v>
      </c>
      <c r="AL113" s="3">
        <f t="shared" si="134"/>
        <v>234.80120285444295</v>
      </c>
      <c r="AM113" s="3">
        <f t="shared" si="135"/>
        <v>1067.7322296510122</v>
      </c>
      <c r="AN113" s="3">
        <f t="shared" si="136"/>
        <v>1.073837713807067</v>
      </c>
      <c r="AO113" s="3">
        <f t="shared" si="137"/>
        <v>-17.515465169235437</v>
      </c>
      <c r="AP113" s="3">
        <f t="shared" si="138"/>
        <v>0.18103158259518257</v>
      </c>
      <c r="AQ113" s="3">
        <f t="shared" si="139"/>
        <v>4.414750460364046</v>
      </c>
      <c r="AR113" s="9">
        <f t="shared" si="140"/>
        <v>11065.614983532929</v>
      </c>
      <c r="AS113" s="10">
        <f t="shared" si="141"/>
        <v>18.5131512255178</v>
      </c>
      <c r="AT113" s="3">
        <f t="shared" si="142"/>
        <v>428.0059206754087</v>
      </c>
      <c r="AU113" s="3">
        <f t="shared" si="143"/>
        <v>0.9883263945300793</v>
      </c>
      <c r="AV113" s="9">
        <f t="shared" si="144"/>
        <v>42.506433347992306</v>
      </c>
      <c r="AW113" s="3">
        <f t="shared" si="145"/>
        <v>0.05401565556390202</v>
      </c>
      <c r="AX113" s="3">
        <f t="shared" si="146"/>
        <v>23.525850588619964</v>
      </c>
      <c r="AZ113" s="27">
        <v>67.9434</v>
      </c>
      <c r="BA113" s="20">
        <v>0.01443012377</v>
      </c>
      <c r="BB113" s="20">
        <v>24.83935721</v>
      </c>
      <c r="BC113" s="20">
        <v>31.85475213</v>
      </c>
      <c r="BD113" s="20">
        <v>0.9646345839000001</v>
      </c>
      <c r="BE113" s="20">
        <v>0.03239069228</v>
      </c>
      <c r="BF113" s="20">
        <v>0.23570000000000002</v>
      </c>
      <c r="BG113" s="20">
        <v>0.44883045779999997</v>
      </c>
      <c r="BH113" s="20">
        <v>17.8759</v>
      </c>
      <c r="BI113" s="21">
        <v>0.2008260671</v>
      </c>
      <c r="BJ113" s="21">
        <v>-0.9937408079</v>
      </c>
      <c r="BK113" s="22">
        <v>0.05085732775</v>
      </c>
      <c r="BL113" s="20">
        <v>0.010895800140000002</v>
      </c>
      <c r="BM113" s="21">
        <v>-0.0886666109</v>
      </c>
      <c r="BN113" s="28">
        <v>0.5055</v>
      </c>
      <c r="BO113" s="17">
        <v>8.9279</v>
      </c>
      <c r="BP113" s="42">
        <v>38897</v>
      </c>
    </row>
    <row r="114" spans="1:68" ht="12.75">
      <c r="A114" s="8" t="s">
        <v>44</v>
      </c>
      <c r="B114" s="13">
        <v>6</v>
      </c>
      <c r="C114" s="8" t="s">
        <v>145</v>
      </c>
      <c r="D114" s="14" t="s">
        <v>40</v>
      </c>
      <c r="E114" s="13" t="s">
        <v>45</v>
      </c>
      <c r="F114" s="27">
        <f t="shared" si="147"/>
        <v>3.4064802765957443</v>
      </c>
      <c r="G114" s="20">
        <f t="shared" si="148"/>
        <v>0.0014616028250316316</v>
      </c>
      <c r="H114" s="21">
        <f t="shared" si="149"/>
        <v>-0.006899948487802129</v>
      </c>
      <c r="I114" s="20">
        <f t="shared" si="150"/>
        <v>4.645518071997163</v>
      </c>
      <c r="J114" s="20">
        <f t="shared" si="151"/>
        <v>0.01849575407874397</v>
      </c>
      <c r="K114" s="21">
        <f t="shared" si="152"/>
        <v>-0.0016480879093624821</v>
      </c>
      <c r="L114" s="24">
        <f t="shared" si="153"/>
        <v>7.570354609929079E-05</v>
      </c>
      <c r="M114" s="20">
        <f t="shared" si="154"/>
        <v>0.008201953751583687</v>
      </c>
      <c r="N114" s="21">
        <f t="shared" si="155"/>
        <v>-0.002532084397163121</v>
      </c>
      <c r="O114" s="21">
        <f t="shared" si="156"/>
        <v>0.00383965184750922</v>
      </c>
      <c r="P114" s="20">
        <f t="shared" si="157"/>
        <v>0.23233685850141844</v>
      </c>
      <c r="Q114" s="21">
        <f t="shared" si="158"/>
        <v>-0.00018880759868103547</v>
      </c>
      <c r="R114" s="20">
        <f t="shared" si="159"/>
        <v>0.022502805605730498</v>
      </c>
      <c r="S114" s="21">
        <f t="shared" si="160"/>
        <v>-0.001105127065322837</v>
      </c>
      <c r="T114" s="27">
        <f t="shared" si="161"/>
        <v>126.25225530476558</v>
      </c>
      <c r="U114" s="20">
        <f t="shared" si="162"/>
        <v>0.01064299734239883</v>
      </c>
      <c r="V114" s="21">
        <f t="shared" si="163"/>
        <v>-0.17215440338827667</v>
      </c>
      <c r="W114" s="20">
        <f t="shared" si="164"/>
        <v>83.18294755308544</v>
      </c>
      <c r="X114" s="20">
        <f t="shared" si="165"/>
        <v>0.4730577564432205</v>
      </c>
      <c r="Y114" s="21">
        <f t="shared" si="166"/>
        <v>-0.06780859532452098</v>
      </c>
      <c r="Z114" s="24">
        <f t="shared" si="167"/>
        <v>0.001377981471828075</v>
      </c>
      <c r="AA114" s="20">
        <f t="shared" si="168"/>
        <v>0.3567653678824837</v>
      </c>
      <c r="AB114" s="21">
        <f t="shared" si="169"/>
        <v>-0.08174933870357105</v>
      </c>
      <c r="AC114" s="21"/>
      <c r="AD114" s="20">
        <f t="shared" si="170"/>
        <v>8.272484324702015</v>
      </c>
      <c r="AE114" s="21">
        <f t="shared" si="171"/>
        <v>-0.0021548459105345296</v>
      </c>
      <c r="AF114" s="20">
        <f t="shared" si="172"/>
        <v>0.4699834086409878</v>
      </c>
      <c r="AG114" s="21"/>
      <c r="AH114" s="31">
        <f t="shared" si="130"/>
        <v>15.261709826124493</v>
      </c>
      <c r="AI114" s="1">
        <f t="shared" si="131"/>
        <v>-2.072356912520186</v>
      </c>
      <c r="AJ114" s="1">
        <f t="shared" si="132"/>
        <v>-0.48254236225356734</v>
      </c>
      <c r="AK114" s="1">
        <f t="shared" si="133"/>
        <v>1.3259632212929446</v>
      </c>
      <c r="AL114" s="3">
        <f t="shared" si="134"/>
        <v>44.447794284293025</v>
      </c>
      <c r="AM114" s="3">
        <f t="shared" si="135"/>
        <v>79.89174657299378</v>
      </c>
      <c r="AN114" s="3">
        <f t="shared" si="136"/>
        <v>2.1058812966367944</v>
      </c>
      <c r="AO114" s="3">
        <f t="shared" si="137"/>
        <v>-0.0208104840856834</v>
      </c>
      <c r="AP114" s="3">
        <f t="shared" si="138"/>
        <v>-4.9390990280872265</v>
      </c>
      <c r="AQ114" s="3">
        <f t="shared" si="139"/>
        <v>1.5177660688711987</v>
      </c>
      <c r="AR114" s="9">
        <f t="shared" si="140"/>
        <v>268.631302687554</v>
      </c>
      <c r="AS114" s="10">
        <f t="shared" si="141"/>
        <v>-6.9763686178609445</v>
      </c>
      <c r="AT114" s="3">
        <f t="shared" si="142"/>
        <v>-1226.7316135216383</v>
      </c>
      <c r="AU114" s="3">
        <f t="shared" si="143"/>
        <v>-1017.5366415465788</v>
      </c>
      <c r="AV114" s="9">
        <f t="shared" si="144"/>
        <v>-219.53205755017265</v>
      </c>
      <c r="AW114" s="3">
        <f t="shared" si="145"/>
        <v>-0.14334104958843394</v>
      </c>
      <c r="AX114" s="3">
        <f t="shared" si="146"/>
        <v>-4.555143386161069</v>
      </c>
      <c r="AZ114" s="27">
        <v>170.99099999999999</v>
      </c>
      <c r="BA114" s="20">
        <v>0.07336632194</v>
      </c>
      <c r="BB114" s="21">
        <v>-0.34634842890000006</v>
      </c>
      <c r="BC114" s="20">
        <v>233.1854924</v>
      </c>
      <c r="BD114" s="20">
        <v>0.9284091580999999</v>
      </c>
      <c r="BE114" s="21">
        <v>-0.08272708978999999</v>
      </c>
      <c r="BF114" s="24">
        <v>0.0038000000000000004</v>
      </c>
      <c r="BG114" s="20">
        <v>0.41170362369999997</v>
      </c>
      <c r="BH114" s="21">
        <v>-0.12710000000000002</v>
      </c>
      <c r="BI114" s="21">
        <v>0.1927343932</v>
      </c>
      <c r="BJ114" s="20">
        <v>11.6623343</v>
      </c>
      <c r="BK114" s="21">
        <v>-0.009477348314</v>
      </c>
      <c r="BL114" s="20">
        <v>1.129546312</v>
      </c>
      <c r="BM114" s="21">
        <v>-0.055472736280000004</v>
      </c>
      <c r="BN114" s="28">
        <v>0.5076</v>
      </c>
      <c r="BO114" s="17">
        <v>10.112400000000001</v>
      </c>
      <c r="BP114" s="42">
        <v>38897</v>
      </c>
    </row>
    <row r="115" spans="1:68" ht="12.75">
      <c r="A115" s="8" t="s">
        <v>46</v>
      </c>
      <c r="B115" s="13">
        <v>7</v>
      </c>
      <c r="C115" s="8" t="s">
        <v>145</v>
      </c>
      <c r="D115" s="14" t="s">
        <v>40</v>
      </c>
      <c r="E115" s="13" t="s">
        <v>47</v>
      </c>
      <c r="F115" s="27">
        <f t="shared" si="147"/>
        <v>0.05732405895404121</v>
      </c>
      <c r="G115" s="24">
        <f t="shared" si="148"/>
        <v>1.5183959037784788E-05</v>
      </c>
      <c r="H115" s="21">
        <f t="shared" si="149"/>
        <v>-0.010219363192950555</v>
      </c>
      <c r="I115" s="20">
        <f t="shared" si="150"/>
        <v>0.027889024722662442</v>
      </c>
      <c r="J115" s="20">
        <f t="shared" si="151"/>
        <v>0.014534747424212995</v>
      </c>
      <c r="K115" s="21">
        <f t="shared" si="152"/>
        <v>-0.005253955976011093</v>
      </c>
      <c r="L115" s="25">
        <f t="shared" si="153"/>
        <v>-2.30256735340729E-05</v>
      </c>
      <c r="M115" s="20">
        <f t="shared" si="154"/>
        <v>0.006239002593843423</v>
      </c>
      <c r="N115" s="21">
        <f t="shared" si="155"/>
        <v>0.0014325258320126786</v>
      </c>
      <c r="O115" s="21">
        <f t="shared" si="156"/>
        <v>0.003254853411346117</v>
      </c>
      <c r="P115" s="21">
        <f t="shared" si="157"/>
        <v>-0.030542043172643422</v>
      </c>
      <c r="Q115" s="21">
        <f t="shared" si="158"/>
        <v>-0.00022517512560187006</v>
      </c>
      <c r="R115" s="21">
        <f t="shared" si="159"/>
        <v>-0.0030179698361768622</v>
      </c>
      <c r="S115" s="21">
        <f t="shared" si="160"/>
        <v>-0.0018663079430491284</v>
      </c>
      <c r="T115" s="27">
        <f t="shared" si="161"/>
        <v>2.1245658681469335</v>
      </c>
      <c r="U115" s="24">
        <f t="shared" si="162"/>
        <v>0.00011056549215600952</v>
      </c>
      <c r="V115" s="21">
        <f t="shared" si="163"/>
        <v>-0.25497413156064264</v>
      </c>
      <c r="W115" s="20">
        <f t="shared" si="164"/>
        <v>0.4993826834505424</v>
      </c>
      <c r="X115" s="20">
        <f t="shared" si="165"/>
        <v>0.3717488336887536</v>
      </c>
      <c r="Y115" s="21">
        <f t="shared" si="166"/>
        <v>-0.21616770113191086</v>
      </c>
      <c r="Z115" s="25">
        <f t="shared" si="167"/>
        <v>-0.00041912107346595977</v>
      </c>
      <c r="AA115" s="20">
        <f t="shared" si="168"/>
        <v>0.27138168819624653</v>
      </c>
      <c r="AB115" s="21">
        <f t="shared" si="169"/>
        <v>0.046249658808380986</v>
      </c>
      <c r="AC115" s="21"/>
      <c r="AD115" s="21">
        <f t="shared" si="170"/>
        <v>-1.0874665992289054</v>
      </c>
      <c r="AE115" s="21">
        <f t="shared" si="171"/>
        <v>-0.002569905564960854</v>
      </c>
      <c r="AF115" s="21">
        <f t="shared" si="172"/>
        <v>-0.06303195146568216</v>
      </c>
      <c r="AG115" s="21"/>
      <c r="AH115" s="31">
        <f t="shared" si="130"/>
        <v>-1.9536837909811744</v>
      </c>
      <c r="AI115" s="1">
        <f t="shared" si="131"/>
        <v>-1.064349887320634</v>
      </c>
      <c r="AJ115" s="1">
        <f t="shared" si="132"/>
        <v>-0.9395406641300759</v>
      </c>
      <c r="AK115" s="1">
        <f t="shared" si="133"/>
        <v>1.3698375751127605</v>
      </c>
      <c r="AL115" s="3">
        <f t="shared" si="134"/>
        <v>3362.2500695263093</v>
      </c>
      <c r="AM115" s="3">
        <f t="shared" si="135"/>
        <v>99.21537002645718</v>
      </c>
      <c r="AN115" s="3">
        <f t="shared" si="136"/>
        <v>-5.512994865908898</v>
      </c>
      <c r="AO115" s="3">
        <f t="shared" si="137"/>
        <v>0.2344661727922846</v>
      </c>
      <c r="AP115" s="3">
        <f t="shared" si="138"/>
        <v>-0.04302317317161563</v>
      </c>
      <c r="AQ115" s="3">
        <f t="shared" si="139"/>
        <v>4.254384340015557</v>
      </c>
      <c r="AR115" s="9">
        <f t="shared" si="140"/>
        <v>-33.70617311925772</v>
      </c>
      <c r="AS115" s="10">
        <f t="shared" si="141"/>
        <v>-1.719724231428558</v>
      </c>
      <c r="AT115" s="3">
        <f t="shared" si="142"/>
        <v>-2.3101632706257385</v>
      </c>
      <c r="AU115" s="3">
        <f t="shared" si="143"/>
        <v>10.797543080686431</v>
      </c>
      <c r="AV115" s="9">
        <f t="shared" si="144"/>
        <v>-144.65466698750708</v>
      </c>
      <c r="AW115" s="3">
        <f t="shared" si="145"/>
        <v>-0.5814885792295372</v>
      </c>
      <c r="AX115" s="3">
        <f t="shared" si="146"/>
        <v>-6.913015810864669</v>
      </c>
      <c r="AZ115" s="27">
        <v>3.4854000000000003</v>
      </c>
      <c r="BA115" s="24">
        <v>0.0009232104599000001</v>
      </c>
      <c r="BB115" s="21">
        <v>-0.6213546131000001</v>
      </c>
      <c r="BC115" s="20">
        <v>1.6957</v>
      </c>
      <c r="BD115" s="20">
        <v>0.8837372927999999</v>
      </c>
      <c r="BE115" s="21">
        <v>-0.3194494335</v>
      </c>
      <c r="BF115" s="25">
        <v>-0.0013999999999999998</v>
      </c>
      <c r="BG115" s="20">
        <v>0.37934193839999997</v>
      </c>
      <c r="BH115" s="21">
        <v>0.08710000000000001</v>
      </c>
      <c r="BI115" s="21">
        <v>0.1979006073</v>
      </c>
      <c r="BJ115" s="21">
        <v>-1.857008021</v>
      </c>
      <c r="BK115" s="21">
        <v>-0.01369102951</v>
      </c>
      <c r="BL115" s="21">
        <v>-0.18349768419999998</v>
      </c>
      <c r="BM115" s="21">
        <v>-0.11347468799999999</v>
      </c>
      <c r="BN115" s="28">
        <v>0.5048</v>
      </c>
      <c r="BO115" s="17">
        <v>8.3024</v>
      </c>
      <c r="BP115" s="42">
        <v>38897</v>
      </c>
    </row>
    <row r="116" spans="1:68" ht="12.75">
      <c r="A116" s="8" t="s">
        <v>48</v>
      </c>
      <c r="B116" s="13">
        <v>8</v>
      </c>
      <c r="C116" s="8" t="s">
        <v>145</v>
      </c>
      <c r="D116" s="14" t="s">
        <v>40</v>
      </c>
      <c r="E116" s="13" t="s">
        <v>49</v>
      </c>
      <c r="F116" s="27">
        <f t="shared" si="147"/>
        <v>0.29937599940059945</v>
      </c>
      <c r="G116" s="20">
        <f t="shared" si="148"/>
        <v>0.0024029662118297706</v>
      </c>
      <c r="H116" s="20">
        <f t="shared" si="149"/>
        <v>0.012055776174365316</v>
      </c>
      <c r="I116" s="20">
        <f t="shared" si="150"/>
        <v>0.12600360811188813</v>
      </c>
      <c r="J116" s="20">
        <f t="shared" si="151"/>
        <v>0.01955750028068292</v>
      </c>
      <c r="K116" s="21">
        <f t="shared" si="152"/>
        <v>-0.002880627506676804</v>
      </c>
      <c r="L116" s="20">
        <f t="shared" si="153"/>
        <v>0.00010648143856143857</v>
      </c>
      <c r="M116" s="20">
        <f t="shared" si="154"/>
        <v>0.008851638250073847</v>
      </c>
      <c r="N116" s="20">
        <f t="shared" si="155"/>
        <v>0.008054805594405596</v>
      </c>
      <c r="O116" s="21">
        <f t="shared" si="156"/>
        <v>0.002931763908854706</v>
      </c>
      <c r="P116" s="21">
        <f t="shared" si="157"/>
        <v>-0.03373932408718882</v>
      </c>
      <c r="Q116" s="22">
        <f t="shared" si="158"/>
        <v>0.000257108756200028</v>
      </c>
      <c r="R116" s="21">
        <f t="shared" si="159"/>
        <v>-0.0010494038458507854</v>
      </c>
      <c r="S116" s="21">
        <f t="shared" si="160"/>
        <v>-0.001966925294546494</v>
      </c>
      <c r="T116" s="27">
        <f t="shared" si="161"/>
        <v>11.09558607109155</v>
      </c>
      <c r="U116" s="20">
        <f t="shared" si="162"/>
        <v>0.017497751487874247</v>
      </c>
      <c r="V116" s="20">
        <f t="shared" si="163"/>
        <v>0.30079281872168956</v>
      </c>
      <c r="W116" s="20">
        <f t="shared" si="164"/>
        <v>2.256228769887158</v>
      </c>
      <c r="X116" s="20">
        <f t="shared" si="165"/>
        <v>0.5002135714515188</v>
      </c>
      <c r="Y116" s="21">
        <f t="shared" si="166"/>
        <v>-0.11851995501653174</v>
      </c>
      <c r="Z116" s="20">
        <f t="shared" si="167"/>
        <v>0.0019382110481167604</v>
      </c>
      <c r="AA116" s="20">
        <f t="shared" si="168"/>
        <v>0.3850250894234195</v>
      </c>
      <c r="AB116" s="20">
        <f t="shared" si="169"/>
        <v>0.2600525604384355</v>
      </c>
      <c r="AC116" s="21"/>
      <c r="AD116" s="21">
        <f t="shared" si="170"/>
        <v>-1.201307581748191</v>
      </c>
      <c r="AE116" s="22">
        <f t="shared" si="171"/>
        <v>0.0029343615179186025</v>
      </c>
      <c r="AF116" s="21">
        <f t="shared" si="172"/>
        <v>-0.021917373555780814</v>
      </c>
      <c r="AG116" s="21"/>
      <c r="AH116" s="31">
        <f t="shared" si="130"/>
        <v>-9.236257424551344</v>
      </c>
      <c r="AI116" s="1">
        <f t="shared" si="131"/>
        <v>1.2800341812005371</v>
      </c>
      <c r="AJ116" s="1">
        <f t="shared" si="132"/>
        <v>0.7812291380079439</v>
      </c>
      <c r="AK116" s="1">
        <f t="shared" si="133"/>
        <v>1.299171366210435</v>
      </c>
      <c r="AL116" s="3">
        <f t="shared" si="134"/>
        <v>28.587305734577463</v>
      </c>
      <c r="AM116" s="3">
        <f t="shared" si="135"/>
        <v>102.50707586127545</v>
      </c>
      <c r="AN116" s="3">
        <f t="shared" si="136"/>
        <v>1.1566616310739954</v>
      </c>
      <c r="AO116" s="3">
        <f t="shared" si="137"/>
        <v>-0.2503878467860527</v>
      </c>
      <c r="AP116" s="3">
        <f t="shared" si="138"/>
        <v>5.963052398630735</v>
      </c>
      <c r="AQ116" s="3">
        <f t="shared" si="139"/>
        <v>4.917757551529882</v>
      </c>
      <c r="AR116" s="9">
        <f t="shared" si="140"/>
        <v>-506.24615412301694</v>
      </c>
      <c r="AS116" s="10">
        <f t="shared" si="141"/>
        <v>-4.220500854744221</v>
      </c>
      <c r="AT116" s="3">
        <f t="shared" si="142"/>
        <v>-19.03669951252047</v>
      </c>
      <c r="AU116" s="3">
        <f t="shared" si="143"/>
        <v>8.676049049789283</v>
      </c>
      <c r="AV116" s="9">
        <f t="shared" si="144"/>
        <v>170.4676020309623</v>
      </c>
      <c r="AW116" s="3">
        <f t="shared" si="145"/>
        <v>-0.2369387033474737</v>
      </c>
      <c r="AX116" s="3">
        <f t="shared" si="146"/>
        <v>5.866217322740121</v>
      </c>
      <c r="AZ116" s="27">
        <v>17.4315</v>
      </c>
      <c r="BA116" s="20">
        <v>0.13991537599999998</v>
      </c>
      <c r="BB116" s="20">
        <v>0.7019609548</v>
      </c>
      <c r="BC116" s="20">
        <v>7.3367</v>
      </c>
      <c r="BD116" s="20">
        <v>1.138757171</v>
      </c>
      <c r="BE116" s="21">
        <v>-0.1677277353</v>
      </c>
      <c r="BF116" s="20">
        <v>0.0062</v>
      </c>
      <c r="BG116" s="20">
        <v>0.5153964662</v>
      </c>
      <c r="BH116" s="20">
        <v>0.469</v>
      </c>
      <c r="BI116" s="21">
        <v>0.1707052091</v>
      </c>
      <c r="BJ116" s="21">
        <v>-1.9645096100000001</v>
      </c>
      <c r="BK116" s="22">
        <v>0.01497044283</v>
      </c>
      <c r="BL116" s="21">
        <v>-0.06110270421</v>
      </c>
      <c r="BM116" s="21">
        <v>-0.1145264094</v>
      </c>
      <c r="BN116" s="28">
        <v>0.5005</v>
      </c>
      <c r="BO116" s="17">
        <v>8.5958</v>
      </c>
      <c r="BP116" s="42">
        <v>38897</v>
      </c>
    </row>
    <row r="117" spans="1:68" ht="12.75">
      <c r="A117" s="8" t="s">
        <v>50</v>
      </c>
      <c r="B117" s="13">
        <v>9</v>
      </c>
      <c r="C117" s="8" t="s">
        <v>145</v>
      </c>
      <c r="D117" s="14" t="s">
        <v>40</v>
      </c>
      <c r="E117" s="13" t="s">
        <v>51</v>
      </c>
      <c r="F117" s="27">
        <f t="shared" si="147"/>
        <v>1.1382090137889689</v>
      </c>
      <c r="G117" s="20">
        <f t="shared" si="148"/>
        <v>0.015415500013854916</v>
      </c>
      <c r="H117" s="20">
        <f t="shared" si="149"/>
        <v>0.04346252923596723</v>
      </c>
      <c r="I117" s="20">
        <f t="shared" si="150"/>
        <v>0.4996456286970423</v>
      </c>
      <c r="J117" s="20">
        <f t="shared" si="151"/>
        <v>0.057469222611051154</v>
      </c>
      <c r="K117" s="20">
        <f t="shared" si="152"/>
        <v>0.019236331928751</v>
      </c>
      <c r="L117" s="20">
        <f t="shared" si="153"/>
        <v>0.001765589728217426</v>
      </c>
      <c r="M117" s="20">
        <f t="shared" si="154"/>
        <v>0.02102044853032574</v>
      </c>
      <c r="N117" s="20">
        <f t="shared" si="155"/>
        <v>0.04477947581934452</v>
      </c>
      <c r="O117" s="21">
        <f t="shared" si="156"/>
        <v>0.0035364486791668657</v>
      </c>
      <c r="P117" s="21">
        <f t="shared" si="157"/>
        <v>-0.031260198174462434</v>
      </c>
      <c r="Q117" s="22">
        <f t="shared" si="158"/>
        <v>0.0007787444861756195</v>
      </c>
      <c r="R117" s="20">
        <f t="shared" si="159"/>
        <v>0.00035091646036440843</v>
      </c>
      <c r="S117" s="21">
        <f t="shared" si="160"/>
        <v>-0.002048606652305755</v>
      </c>
      <c r="T117" s="27">
        <f t="shared" si="161"/>
        <v>42.18473125659132</v>
      </c>
      <c r="U117" s="20">
        <f t="shared" si="162"/>
        <v>0.1122515110598916</v>
      </c>
      <c r="V117" s="20">
        <f t="shared" si="163"/>
        <v>1.0843944420151506</v>
      </c>
      <c r="W117" s="20">
        <f t="shared" si="164"/>
        <v>8.946686996562793</v>
      </c>
      <c r="X117" s="20">
        <f t="shared" si="165"/>
        <v>1.469864996970486</v>
      </c>
      <c r="Y117" s="20">
        <f t="shared" si="166"/>
        <v>0.7914557469142562</v>
      </c>
      <c r="Z117" s="20">
        <f t="shared" si="167"/>
        <v>0.03213785955472397</v>
      </c>
      <c r="AA117" s="20">
        <f t="shared" si="168"/>
        <v>0.9143392269833817</v>
      </c>
      <c r="AB117" s="20">
        <f t="shared" si="169"/>
        <v>1.4457229545055081</v>
      </c>
      <c r="AC117" s="21"/>
      <c r="AD117" s="21">
        <f t="shared" si="170"/>
        <v>-1.1130369113764196</v>
      </c>
      <c r="AE117" s="22">
        <f t="shared" si="171"/>
        <v>0.008887748073220948</v>
      </c>
      <c r="AF117" s="20">
        <f t="shared" si="172"/>
        <v>0.007329082296666843</v>
      </c>
      <c r="AG117" s="21"/>
      <c r="AH117" s="31">
        <f t="shared" si="130"/>
        <v>-37.90056809924141</v>
      </c>
      <c r="AI117" s="1">
        <f t="shared" si="131"/>
        <v>0.8431795586154498</v>
      </c>
      <c r="AJ117" s="1">
        <f t="shared" si="132"/>
        <v>1.185987005712115</v>
      </c>
      <c r="AK117" s="1">
        <f t="shared" si="133"/>
        <v>1.607570750103234</v>
      </c>
      <c r="AL117" s="3">
        <f t="shared" si="134"/>
        <v>13.094389403686886</v>
      </c>
      <c r="AM117" s="3">
        <f t="shared" si="135"/>
        <v>122.0100337094909</v>
      </c>
      <c r="AN117" s="3">
        <f t="shared" si="136"/>
        <v>0.7500707093538916</v>
      </c>
      <c r="AO117" s="3">
        <f t="shared" si="137"/>
        <v>-0.9742663796065408</v>
      </c>
      <c r="AP117" s="3">
        <f t="shared" si="138"/>
        <v>12.629915939911571</v>
      </c>
      <c r="AQ117" s="3">
        <f t="shared" si="139"/>
        <v>4.715123181664696</v>
      </c>
      <c r="AR117" s="9">
        <f t="shared" si="140"/>
        <v>5755.799914509938</v>
      </c>
      <c r="AS117" s="10">
        <f t="shared" si="141"/>
        <v>1.8571663705788044</v>
      </c>
      <c r="AT117" s="3">
        <f t="shared" si="142"/>
        <v>11.304090003066271</v>
      </c>
      <c r="AU117" s="3">
        <f t="shared" si="143"/>
        <v>6.188382752505232</v>
      </c>
      <c r="AV117" s="9">
        <f t="shared" si="144"/>
        <v>165.3810374530342</v>
      </c>
      <c r="AW117" s="3">
        <f t="shared" si="145"/>
        <v>0.5384547210427573</v>
      </c>
      <c r="AX117" s="3">
        <f t="shared" si="146"/>
        <v>6.046642440999232</v>
      </c>
      <c r="AZ117" s="27">
        <v>62.9835</v>
      </c>
      <c r="BA117" s="20">
        <v>0.8530262310000001</v>
      </c>
      <c r="BB117" s="20">
        <v>2.4050259460000003</v>
      </c>
      <c r="BC117" s="20">
        <v>27.6482</v>
      </c>
      <c r="BD117" s="20">
        <v>3.1800949899999997</v>
      </c>
      <c r="BE117" s="20">
        <v>1.064454329</v>
      </c>
      <c r="BF117" s="20">
        <v>0.0977</v>
      </c>
      <c r="BG117" s="20">
        <v>1.163179525</v>
      </c>
      <c r="BH117" s="20">
        <v>2.4779</v>
      </c>
      <c r="BI117" s="21">
        <v>0.19569157569999998</v>
      </c>
      <c r="BJ117" s="21">
        <v>-1.7298024070000002</v>
      </c>
      <c r="BK117" s="22">
        <v>0.04309230796</v>
      </c>
      <c r="BL117" s="20">
        <v>0.01941817945</v>
      </c>
      <c r="BM117" s="21">
        <v>-0.1133609166</v>
      </c>
      <c r="BN117" s="28">
        <v>0.5004</v>
      </c>
      <c r="BO117" s="17">
        <v>9.043</v>
      </c>
      <c r="BP117" s="42">
        <v>38897</v>
      </c>
    </row>
    <row r="118" spans="1:68" ht="12.75">
      <c r="A118" s="8" t="s">
        <v>52</v>
      </c>
      <c r="B118" s="13">
        <v>15</v>
      </c>
      <c r="C118" s="8" t="s">
        <v>145</v>
      </c>
      <c r="D118" s="14" t="s">
        <v>53</v>
      </c>
      <c r="E118" s="13" t="s">
        <v>54</v>
      </c>
      <c r="F118" s="27">
        <f t="shared" si="147"/>
        <v>0.7769641832106625</v>
      </c>
      <c r="G118" s="20">
        <f t="shared" si="148"/>
        <v>0.0005755877903190273</v>
      </c>
      <c r="H118" s="20">
        <f t="shared" si="149"/>
        <v>0.21710988444074997</v>
      </c>
      <c r="I118" s="20">
        <f t="shared" si="150"/>
        <v>0.2779523961607321</v>
      </c>
      <c r="J118" s="20">
        <f t="shared" si="151"/>
        <v>0.013654423284039983</v>
      </c>
      <c r="K118" s="21">
        <f t="shared" si="152"/>
        <v>-4.6428536304691666E-05</v>
      </c>
      <c r="L118" s="20">
        <f t="shared" si="153"/>
        <v>0.029218596578476228</v>
      </c>
      <c r="M118" s="20">
        <f t="shared" si="154"/>
        <v>0.005570706345345932</v>
      </c>
      <c r="N118" s="20">
        <f t="shared" si="155"/>
        <v>0.18497663009747364</v>
      </c>
      <c r="O118" s="21">
        <f t="shared" si="156"/>
        <v>0.0023100084161176643</v>
      </c>
      <c r="P118" s="20">
        <f t="shared" si="157"/>
        <v>0.15649122147003183</v>
      </c>
      <c r="Q118" s="22">
        <f t="shared" si="158"/>
        <v>0.0005200370519362642</v>
      </c>
      <c r="R118" s="21">
        <f t="shared" si="159"/>
        <v>-0.0012994236287276108</v>
      </c>
      <c r="S118" s="21">
        <f t="shared" si="160"/>
        <v>-0.001278449702893734</v>
      </c>
      <c r="T118" s="27">
        <f t="shared" si="161"/>
        <v>28.796139257086974</v>
      </c>
      <c r="U118" s="20">
        <f t="shared" si="162"/>
        <v>0.004191274960453122</v>
      </c>
      <c r="V118" s="20">
        <f t="shared" si="163"/>
        <v>5.4169132844498495</v>
      </c>
      <c r="W118" s="20">
        <f t="shared" si="164"/>
        <v>4.977033612561679</v>
      </c>
      <c r="X118" s="20">
        <f t="shared" si="165"/>
        <v>0.34923317085499833</v>
      </c>
      <c r="Y118" s="21">
        <f t="shared" si="166"/>
        <v>-0.0019102462993084413</v>
      </c>
      <c r="Z118" s="20">
        <f t="shared" si="167"/>
        <v>0.531846746850563</v>
      </c>
      <c r="AA118" s="20">
        <f t="shared" si="168"/>
        <v>0.2423124000521072</v>
      </c>
      <c r="AB118" s="20">
        <f t="shared" si="169"/>
        <v>5.972043113185924</v>
      </c>
      <c r="AC118" s="21"/>
      <c r="AD118" s="20">
        <f t="shared" si="170"/>
        <v>5.571957824145265</v>
      </c>
      <c r="AE118" s="22">
        <f t="shared" si="171"/>
        <v>0.005935140971653323</v>
      </c>
      <c r="AF118" s="21">
        <f t="shared" si="172"/>
        <v>-0.0271391735323227</v>
      </c>
      <c r="AG118" s="21"/>
      <c r="AH118" s="31">
        <f t="shared" si="130"/>
        <v>5.168046881529345</v>
      </c>
      <c r="AI118" s="1">
        <f t="shared" si="131"/>
        <v>0.04473256028441608</v>
      </c>
      <c r="AJ118" s="1">
        <f t="shared" si="132"/>
        <v>22.35508081008231</v>
      </c>
      <c r="AK118" s="1">
        <f t="shared" si="133"/>
        <v>1.4412517509623888</v>
      </c>
      <c r="AL118" s="3">
        <f t="shared" si="134"/>
        <v>83.32385113126591</v>
      </c>
      <c r="AM118" s="3">
        <f t="shared" si="135"/>
        <v>912.6848562353333</v>
      </c>
      <c r="AN118" s="3">
        <f t="shared" si="136"/>
        <v>0.9070452409309672</v>
      </c>
      <c r="AO118" s="3">
        <f t="shared" si="137"/>
        <v>0.9721741361674432</v>
      </c>
      <c r="AP118" s="3">
        <f t="shared" si="138"/>
        <v>0.7061795129165362</v>
      </c>
      <c r="AQ118" s="3">
        <f t="shared" si="139"/>
        <v>5.785803653085156</v>
      </c>
      <c r="AR118" s="9">
        <f t="shared" si="140"/>
        <v>-1061.0543914607729</v>
      </c>
      <c r="AS118" s="10">
        <f t="shared" si="141"/>
        <v>-182.82101684030474</v>
      </c>
      <c r="AT118" s="3">
        <f t="shared" si="142"/>
        <v>-2605.440782355393</v>
      </c>
      <c r="AU118" s="3">
        <f t="shared" si="143"/>
        <v>0.8333887613056038</v>
      </c>
      <c r="AV118" s="9">
        <f t="shared" si="144"/>
        <v>58.84159660620735</v>
      </c>
      <c r="AW118" s="3">
        <f t="shared" si="145"/>
        <v>-0.005469830642466594</v>
      </c>
      <c r="AX118" s="3">
        <f t="shared" si="146"/>
        <v>16.994780184032386</v>
      </c>
      <c r="AZ118" s="27">
        <v>54.592200000000005</v>
      </c>
      <c r="BA118" s="20">
        <v>0.04044279575</v>
      </c>
      <c r="BB118" s="20">
        <v>15.254893970000001</v>
      </c>
      <c r="BC118" s="20">
        <v>19.5299</v>
      </c>
      <c r="BD118" s="20">
        <v>0.9594071681999999</v>
      </c>
      <c r="BE118" s="21">
        <v>-0.003262230093</v>
      </c>
      <c r="BF118" s="20">
        <v>2.053</v>
      </c>
      <c r="BG118" s="20">
        <v>0.39141716120000003</v>
      </c>
      <c r="BH118" s="20">
        <v>12.9971</v>
      </c>
      <c r="BI118" s="21">
        <v>0.16230920829999998</v>
      </c>
      <c r="BJ118" s="20">
        <v>10.99561633</v>
      </c>
      <c r="BK118" s="22">
        <v>0.03653960808</v>
      </c>
      <c r="BL118" s="21">
        <v>-0.09130201386</v>
      </c>
      <c r="BM118" s="21">
        <v>-0.08982831304000001</v>
      </c>
      <c r="BN118" s="28">
        <v>0.5027</v>
      </c>
      <c r="BO118" s="17">
        <v>7.1545000000000005</v>
      </c>
      <c r="BP118" s="42">
        <v>38897</v>
      </c>
    </row>
    <row r="119" spans="1:68" ht="12.75">
      <c r="A119" s="8" t="s">
        <v>55</v>
      </c>
      <c r="B119" s="13">
        <v>16</v>
      </c>
      <c r="C119" s="8" t="s">
        <v>145</v>
      </c>
      <c r="D119" s="14" t="s">
        <v>53</v>
      </c>
      <c r="E119" s="13" t="s">
        <v>56</v>
      </c>
      <c r="F119" s="27">
        <f t="shared" si="147"/>
        <v>1.9684482525272553</v>
      </c>
      <c r="G119" s="20">
        <f t="shared" si="148"/>
        <v>0.0008845794157000993</v>
      </c>
      <c r="H119" s="20">
        <f t="shared" si="149"/>
        <v>0.25958623804777015</v>
      </c>
      <c r="I119" s="20">
        <f t="shared" si="150"/>
        <v>0.5605823930603846</v>
      </c>
      <c r="J119" s="20">
        <f t="shared" si="151"/>
        <v>0.01830364875335489</v>
      </c>
      <c r="K119" s="20">
        <f t="shared" si="152"/>
        <v>0.0013848142000020736</v>
      </c>
      <c r="L119" s="20">
        <f t="shared" si="153"/>
        <v>0.08236971409316157</v>
      </c>
      <c r="M119" s="20">
        <f t="shared" si="154"/>
        <v>0.0075937470639875935</v>
      </c>
      <c r="N119" s="20">
        <f t="shared" si="155"/>
        <v>0.2622783494152627</v>
      </c>
      <c r="O119" s="21">
        <f t="shared" si="156"/>
        <v>0.0031940837260015465</v>
      </c>
      <c r="P119" s="20">
        <f t="shared" si="157"/>
        <v>0.39485596285226576</v>
      </c>
      <c r="Q119" s="22">
        <f t="shared" si="158"/>
        <v>0.0005346074078407257</v>
      </c>
      <c r="R119" s="20">
        <f t="shared" si="159"/>
        <v>0.0008416759604810983</v>
      </c>
      <c r="S119" s="21">
        <f t="shared" si="160"/>
        <v>-0.001354319978115362</v>
      </c>
      <c r="T119" s="27">
        <f t="shared" si="161"/>
        <v>72.95537069148963</v>
      </c>
      <c r="U119" s="20">
        <f t="shared" si="162"/>
        <v>0.0064412685917141135</v>
      </c>
      <c r="V119" s="20">
        <f t="shared" si="163"/>
        <v>6.47670254610205</v>
      </c>
      <c r="W119" s="20">
        <f t="shared" si="164"/>
        <v>10.037824646988819</v>
      </c>
      <c r="X119" s="20">
        <f t="shared" si="165"/>
        <v>0.46814436313995467</v>
      </c>
      <c r="Y119" s="20">
        <f t="shared" si="166"/>
        <v>0.05697651512043092</v>
      </c>
      <c r="Z119" s="20">
        <f t="shared" si="167"/>
        <v>1.4993213093516613</v>
      </c>
      <c r="AA119" s="20">
        <f t="shared" si="168"/>
        <v>0.3303098318942553</v>
      </c>
      <c r="AB119" s="20">
        <f t="shared" si="169"/>
        <v>8.467759465278439</v>
      </c>
      <c r="AC119" s="21"/>
      <c r="AD119" s="20">
        <f t="shared" si="170"/>
        <v>14.059068304009747</v>
      </c>
      <c r="AE119" s="22">
        <f t="shared" si="171"/>
        <v>0.006101431269581439</v>
      </c>
      <c r="AF119" s="20">
        <f t="shared" si="172"/>
        <v>0.017578863000858355</v>
      </c>
      <c r="AG119" s="21"/>
      <c r="AH119" s="31">
        <f t="shared" si="130"/>
        <v>5.189203801697317</v>
      </c>
      <c r="AI119" s="1">
        <f t="shared" si="131"/>
        <v>0.050999691516333344</v>
      </c>
      <c r="AJ119" s="1">
        <f t="shared" si="132"/>
        <v>19.60796173992026</v>
      </c>
      <c r="AK119" s="1">
        <f t="shared" si="133"/>
        <v>1.4172886118928045</v>
      </c>
      <c r="AL119" s="3">
        <f t="shared" si="134"/>
        <v>72.67890734166308</v>
      </c>
      <c r="AM119" s="3">
        <f t="shared" si="135"/>
        <v>1061.5054501050465</v>
      </c>
      <c r="AN119" s="3">
        <f t="shared" si="136"/>
        <v>0.7648661458393329</v>
      </c>
      <c r="AO119" s="3">
        <f t="shared" si="137"/>
        <v>0.4606779344158139</v>
      </c>
      <c r="AP119" s="3">
        <f t="shared" si="138"/>
        <v>1.0556979677583072</v>
      </c>
      <c r="AQ119" s="3">
        <f t="shared" si="139"/>
        <v>7.26804594194371</v>
      </c>
      <c r="AR119" s="9">
        <f t="shared" si="140"/>
        <v>4150.1757359351</v>
      </c>
      <c r="AS119" s="10">
        <f t="shared" si="141"/>
        <v>8.216444304296967</v>
      </c>
      <c r="AT119" s="3">
        <f t="shared" si="142"/>
        <v>176.17477351452487</v>
      </c>
      <c r="AU119" s="3">
        <f t="shared" si="143"/>
        <v>1.1854168376119258</v>
      </c>
      <c r="AV119" s="9">
        <f t="shared" si="144"/>
        <v>76.72697477948803</v>
      </c>
      <c r="AW119" s="3">
        <f t="shared" si="145"/>
        <v>0.12170714763769876</v>
      </c>
      <c r="AX119" s="3">
        <f t="shared" si="146"/>
        <v>13.03322596614792</v>
      </c>
      <c r="AZ119" s="27">
        <v>107.057</v>
      </c>
      <c r="BA119" s="20">
        <v>0.0481091735</v>
      </c>
      <c r="BB119" s="20">
        <v>14.117985500000001</v>
      </c>
      <c r="BC119" s="20">
        <v>30.48811122</v>
      </c>
      <c r="BD119" s="20">
        <v>0.9954712916999999</v>
      </c>
      <c r="BE119" s="20">
        <v>0.07531518983</v>
      </c>
      <c r="BF119" s="20">
        <v>4.4798</v>
      </c>
      <c r="BG119" s="20">
        <v>0.4129972827</v>
      </c>
      <c r="BH119" s="20">
        <v>14.264399999999998</v>
      </c>
      <c r="BI119" s="21">
        <v>0.1737150169</v>
      </c>
      <c r="BJ119" s="20">
        <v>21.47483164</v>
      </c>
      <c r="BK119" s="22">
        <v>0.029075422830000003</v>
      </c>
      <c r="BL119" s="20">
        <v>0.04577580497</v>
      </c>
      <c r="BM119" s="21">
        <v>-0.073656716</v>
      </c>
      <c r="BN119" s="28">
        <v>0.5045</v>
      </c>
      <c r="BO119" s="17">
        <v>9.276200000000001</v>
      </c>
      <c r="BP119" s="42">
        <v>38897</v>
      </c>
    </row>
    <row r="120" spans="1:68" ht="12.75">
      <c r="A120" s="8" t="s">
        <v>57</v>
      </c>
      <c r="B120" s="13">
        <v>17</v>
      </c>
      <c r="C120" s="8" t="s">
        <v>145</v>
      </c>
      <c r="D120" s="14" t="s">
        <v>53</v>
      </c>
      <c r="E120" s="13" t="s">
        <v>58</v>
      </c>
      <c r="F120" s="27">
        <f t="shared" si="147"/>
        <v>7.755129090909091</v>
      </c>
      <c r="G120" s="20">
        <f t="shared" si="148"/>
        <v>0.0017085878601712917</v>
      </c>
      <c r="H120" s="21">
        <f t="shared" si="149"/>
        <v>-0.0019386698637088515</v>
      </c>
      <c r="I120" s="20">
        <f t="shared" si="150"/>
        <v>2.0591802582526317</v>
      </c>
      <c r="J120" s="20">
        <f t="shared" si="151"/>
        <v>0.022577510051179424</v>
      </c>
      <c r="K120" s="20">
        <f t="shared" si="152"/>
        <v>0.008420579528314353</v>
      </c>
      <c r="L120" s="20">
        <f t="shared" si="153"/>
        <v>0.002556817703349282</v>
      </c>
      <c r="M120" s="20">
        <f t="shared" si="154"/>
        <v>0.01143883302897177</v>
      </c>
      <c r="N120" s="20">
        <f t="shared" si="155"/>
        <v>0.009114244736842105</v>
      </c>
      <c r="O120" s="21">
        <f t="shared" si="156"/>
        <v>0.002929462583007416</v>
      </c>
      <c r="P120" s="20">
        <f t="shared" si="157"/>
        <v>0.0544082953079354</v>
      </c>
      <c r="Q120" s="21">
        <f t="shared" si="158"/>
        <v>-0.00013009829700393302</v>
      </c>
      <c r="R120" s="20">
        <f t="shared" si="159"/>
        <v>0.004936592515824641</v>
      </c>
      <c r="S120" s="21">
        <f t="shared" si="160"/>
        <v>-0.0006447580933745694</v>
      </c>
      <c r="T120" s="27">
        <f t="shared" si="161"/>
        <v>287.42351588934844</v>
      </c>
      <c r="U120" s="20">
        <f t="shared" si="162"/>
        <v>0.012441475716677284</v>
      </c>
      <c r="V120" s="21">
        <f t="shared" si="163"/>
        <v>-0.04837000657956216</v>
      </c>
      <c r="W120" s="20">
        <f t="shared" si="164"/>
        <v>36.87181510649868</v>
      </c>
      <c r="X120" s="20">
        <f t="shared" si="165"/>
        <v>0.5774550313230862</v>
      </c>
      <c r="Y120" s="20">
        <f t="shared" si="166"/>
        <v>0.3464546195562375</v>
      </c>
      <c r="Z120" s="20">
        <f t="shared" si="167"/>
        <v>0.04654005794439699</v>
      </c>
      <c r="AA120" s="20">
        <f t="shared" si="168"/>
        <v>0.4975618733450474</v>
      </c>
      <c r="AB120" s="20">
        <f t="shared" si="169"/>
        <v>0.2942569690228795</v>
      </c>
      <c r="AC120" s="21"/>
      <c r="AD120" s="20">
        <f t="shared" si="170"/>
        <v>1.937237909523968</v>
      </c>
      <c r="AE120" s="21">
        <f t="shared" si="171"/>
        <v>-0.0014848013810081374</v>
      </c>
      <c r="AF120" s="20">
        <f t="shared" si="172"/>
        <v>0.1031034360030209</v>
      </c>
      <c r="AG120" s="21"/>
      <c r="AH120" s="31">
        <f t="shared" si="130"/>
        <v>148.3676911732417</v>
      </c>
      <c r="AI120" s="1">
        <f t="shared" si="131"/>
        <v>-10.286578574816296</v>
      </c>
      <c r="AJ120" s="1">
        <f t="shared" si="132"/>
        <v>-0.09721405350931843</v>
      </c>
      <c r="AK120" s="1">
        <f t="shared" si="133"/>
        <v>1.1605692925001003</v>
      </c>
      <c r="AL120" s="3">
        <f t="shared" si="134"/>
        <v>46.413708829494524</v>
      </c>
      <c r="AM120" s="3">
        <f t="shared" si="135"/>
        <v>32.57675214897788</v>
      </c>
      <c r="AN120" s="3">
        <f t="shared" si="136"/>
        <v>-0.16438015636530676</v>
      </c>
      <c r="AO120" s="3">
        <f t="shared" si="137"/>
        <v>-0.024968542243450104</v>
      </c>
      <c r="AP120" s="3">
        <f t="shared" si="138"/>
        <v>-8.3792188475942</v>
      </c>
      <c r="AQ120" s="3">
        <f t="shared" si="139"/>
        <v>7.795209296292275</v>
      </c>
      <c r="AR120" s="9">
        <f t="shared" si="140"/>
        <v>2787.7200511622814</v>
      </c>
      <c r="AS120" s="10">
        <f t="shared" si="141"/>
        <v>1.666755178680341</v>
      </c>
      <c r="AT120" s="3">
        <f t="shared" si="142"/>
        <v>106.42610323316396</v>
      </c>
      <c r="AU120" s="3">
        <f t="shared" si="143"/>
        <v>125.3048151380631</v>
      </c>
      <c r="AV120" s="9">
        <f t="shared" si="144"/>
        <v>-388.9106238108499</v>
      </c>
      <c r="AW120" s="3">
        <f t="shared" si="145"/>
        <v>0.5999681373672128</v>
      </c>
      <c r="AX120" s="3">
        <f t="shared" si="146"/>
        <v>-2.571284862833571</v>
      </c>
      <c r="AZ120" s="27">
        <v>468.92</v>
      </c>
      <c r="BA120" s="20">
        <v>0.1033111132</v>
      </c>
      <c r="BB120" s="21">
        <v>-0.11722320309999999</v>
      </c>
      <c r="BC120" s="20">
        <v>124.5099592</v>
      </c>
      <c r="BD120" s="20">
        <v>1.365166961</v>
      </c>
      <c r="BE120" s="20">
        <v>0.5091569858</v>
      </c>
      <c r="BF120" s="20">
        <v>0.1546</v>
      </c>
      <c r="BG120" s="20">
        <v>0.6916580654</v>
      </c>
      <c r="BH120" s="20">
        <v>0.5511</v>
      </c>
      <c r="BI120" s="21">
        <v>0.17713226669999999</v>
      </c>
      <c r="BJ120" s="20">
        <v>3.289840509</v>
      </c>
      <c r="BK120" s="21">
        <v>-0.007866496188</v>
      </c>
      <c r="BL120" s="20">
        <v>0.2984949619</v>
      </c>
      <c r="BM120" s="21">
        <v>-0.03898580689</v>
      </c>
      <c r="BN120" s="28">
        <v>0.5016</v>
      </c>
      <c r="BO120" s="17">
        <v>8.2956</v>
      </c>
      <c r="BP120" s="42">
        <v>38897</v>
      </c>
    </row>
    <row r="121" spans="1:68" ht="12.75">
      <c r="A121" s="8" t="s">
        <v>59</v>
      </c>
      <c r="B121" s="13">
        <v>18</v>
      </c>
      <c r="C121" s="8" t="s">
        <v>145</v>
      </c>
      <c r="D121" s="14" t="s">
        <v>53</v>
      </c>
      <c r="E121" s="13" t="s">
        <v>60</v>
      </c>
      <c r="F121" s="27">
        <f t="shared" si="147"/>
        <v>6.717754244799999</v>
      </c>
      <c r="G121" s="20">
        <f t="shared" si="148"/>
        <v>0.003912655877232839</v>
      </c>
      <c r="H121" s="20">
        <f t="shared" si="149"/>
        <v>0.0030351576555937196</v>
      </c>
      <c r="I121" s="20">
        <f t="shared" si="150"/>
        <v>9.058210100080679</v>
      </c>
      <c r="J121" s="20">
        <f t="shared" si="151"/>
        <v>0.020142334047922518</v>
      </c>
      <c r="K121" s="20">
        <f t="shared" si="152"/>
        <v>0.015891086168209518</v>
      </c>
      <c r="L121" s="20">
        <f t="shared" si="153"/>
        <v>0.0021515981999999994</v>
      </c>
      <c r="M121" s="20">
        <f t="shared" si="154"/>
        <v>0.015365830795144798</v>
      </c>
      <c r="N121" s="21">
        <f t="shared" si="155"/>
        <v>-0.01108931692</v>
      </c>
      <c r="O121" s="21">
        <f t="shared" si="156"/>
        <v>0.003419234763226119</v>
      </c>
      <c r="P121" s="20">
        <f t="shared" si="157"/>
        <v>0.031001165548296395</v>
      </c>
      <c r="Q121" s="23">
        <f t="shared" si="158"/>
        <v>-4.855779159174239E-05</v>
      </c>
      <c r="R121" s="20">
        <f t="shared" si="159"/>
        <v>0.011805524316053556</v>
      </c>
      <c r="S121" s="21">
        <f t="shared" si="160"/>
        <v>-0.0006896213318912958</v>
      </c>
      <c r="T121" s="27">
        <f t="shared" si="161"/>
        <v>248.9759385416844</v>
      </c>
      <c r="U121" s="20">
        <f t="shared" si="162"/>
        <v>0.028490904225098944</v>
      </c>
      <c r="V121" s="20">
        <f t="shared" si="163"/>
        <v>0.07572748641700898</v>
      </c>
      <c r="W121" s="20">
        <f t="shared" si="164"/>
        <v>162.19689688041754</v>
      </c>
      <c r="X121" s="20">
        <f t="shared" si="165"/>
        <v>0.5151716071522935</v>
      </c>
      <c r="Y121" s="20">
        <f t="shared" si="166"/>
        <v>0.6538196325122205</v>
      </c>
      <c r="Z121" s="20">
        <f t="shared" si="167"/>
        <v>0.03916411591248315</v>
      </c>
      <c r="AA121" s="20">
        <f t="shared" si="168"/>
        <v>0.668376882202162</v>
      </c>
      <c r="AB121" s="21">
        <f t="shared" si="169"/>
        <v>-0.35802294974843224</v>
      </c>
      <c r="AC121" s="21"/>
      <c r="AD121" s="20">
        <f t="shared" si="170"/>
        <v>1.1038139092519768</v>
      </c>
      <c r="AE121" s="23">
        <f t="shared" si="171"/>
        <v>-0.0005541861628822459</v>
      </c>
      <c r="AF121" s="20">
        <f t="shared" si="172"/>
        <v>0.24656483533946438</v>
      </c>
      <c r="AG121" s="21"/>
      <c r="AH121" s="31">
        <f t="shared" si="130"/>
        <v>225.55970390915647</v>
      </c>
      <c r="AI121" s="1">
        <f t="shared" si="131"/>
        <v>8.826080381456308</v>
      </c>
      <c r="AJ121" s="1">
        <f t="shared" si="132"/>
        <v>0.11330057701502595</v>
      </c>
      <c r="AK121" s="1">
        <f t="shared" si="133"/>
        <v>0.7707801105491723</v>
      </c>
      <c r="AL121" s="3">
        <f t="shared" si="134"/>
        <v>18.081967602083164</v>
      </c>
      <c r="AM121" s="3">
        <f t="shared" si="135"/>
        <v>-136.6462959362983</v>
      </c>
      <c r="AN121" s="3">
        <f t="shared" si="136"/>
        <v>-0.21151573235799415</v>
      </c>
      <c r="AO121" s="3">
        <f t="shared" si="137"/>
        <v>0.06860530183781371</v>
      </c>
      <c r="AP121" s="3">
        <f t="shared" si="138"/>
        <v>-51.410349325435476</v>
      </c>
      <c r="AQ121" s="3">
        <f t="shared" si="139"/>
        <v>1.5350228230645264</v>
      </c>
      <c r="AR121" s="9">
        <f t="shared" si="140"/>
        <v>1009.7787796824331</v>
      </c>
      <c r="AS121" s="10">
        <f t="shared" si="141"/>
        <v>0.7879414773349811</v>
      </c>
      <c r="AT121" s="3">
        <f t="shared" si="142"/>
        <v>248.07590475250208</v>
      </c>
      <c r="AU121" s="3">
        <f t="shared" si="143"/>
        <v>-453.0349157627647</v>
      </c>
      <c r="AV121" s="9">
        <f t="shared" si="144"/>
        <v>-929.6002709143023</v>
      </c>
      <c r="AW121" s="3">
        <f t="shared" si="145"/>
        <v>1.269129787890155</v>
      </c>
      <c r="AX121" s="3">
        <f t="shared" si="146"/>
        <v>-1.0757311839167778</v>
      </c>
      <c r="AZ121" s="27">
        <v>332.516</v>
      </c>
      <c r="BA121" s="20">
        <v>0.19366899029999998</v>
      </c>
      <c r="BB121" s="20">
        <v>0.1502345049</v>
      </c>
      <c r="BC121" s="20">
        <v>448.3640931</v>
      </c>
      <c r="BD121" s="20">
        <v>0.9970070509</v>
      </c>
      <c r="BE121" s="20">
        <v>0.7865784034</v>
      </c>
      <c r="BF121" s="20">
        <v>0.1065</v>
      </c>
      <c r="BG121" s="20">
        <v>0.760579266</v>
      </c>
      <c r="BH121" s="21">
        <v>-0.5489</v>
      </c>
      <c r="BI121" s="21">
        <v>0.1692455879</v>
      </c>
      <c r="BJ121" s="20">
        <v>1.534498463</v>
      </c>
      <c r="BK121" s="23">
        <v>-0.002403517908</v>
      </c>
      <c r="BL121" s="20">
        <v>0.5843508976999999</v>
      </c>
      <c r="BM121" s="21">
        <v>-0.034134938319999995</v>
      </c>
      <c r="BN121" s="28">
        <v>0.5</v>
      </c>
      <c r="BO121" s="17">
        <v>10.101399999999998</v>
      </c>
      <c r="BP121" s="42">
        <v>38897</v>
      </c>
    </row>
    <row r="122" spans="1:68" ht="12.75">
      <c r="A122" s="8" t="s">
        <v>61</v>
      </c>
      <c r="B122" s="13">
        <v>19</v>
      </c>
      <c r="C122" s="8" t="s">
        <v>145</v>
      </c>
      <c r="D122" s="14" t="s">
        <v>53</v>
      </c>
      <c r="E122" s="13" t="s">
        <v>49</v>
      </c>
      <c r="F122" s="27">
        <f t="shared" si="147"/>
        <v>0.579562078052611</v>
      </c>
      <c r="G122" s="20">
        <f t="shared" si="148"/>
        <v>0.0006402683581343071</v>
      </c>
      <c r="H122" s="21">
        <f t="shared" si="149"/>
        <v>-0.00902299852367711</v>
      </c>
      <c r="I122" s="20">
        <f t="shared" si="150"/>
        <v>0.5768332230305457</v>
      </c>
      <c r="J122" s="20">
        <f t="shared" si="151"/>
        <v>0.01845333543688418</v>
      </c>
      <c r="K122" s="21">
        <f t="shared" si="152"/>
        <v>-0.00537332003007554</v>
      </c>
      <c r="L122" s="20">
        <f t="shared" si="153"/>
        <v>0.00011183572830781311</v>
      </c>
      <c r="M122" s="20">
        <f t="shared" si="154"/>
        <v>0.00796324568128622</v>
      </c>
      <c r="N122" s="21">
        <f t="shared" si="155"/>
        <v>0.0013383619945033373</v>
      </c>
      <c r="O122" s="21">
        <f t="shared" si="156"/>
        <v>0.0030671578838583433</v>
      </c>
      <c r="P122" s="21">
        <f t="shared" si="157"/>
        <v>-0.024836742731590103</v>
      </c>
      <c r="Q122" s="21">
        <f t="shared" si="158"/>
        <v>-0.00020683076385366318</v>
      </c>
      <c r="R122" s="20">
        <f t="shared" si="159"/>
        <v>0.003437845188001256</v>
      </c>
      <c r="S122" s="21">
        <f t="shared" si="160"/>
        <v>-0.002040531042697762</v>
      </c>
      <c r="T122" s="27">
        <f t="shared" si="161"/>
        <v>21.479948070147625</v>
      </c>
      <c r="U122" s="20">
        <f t="shared" si="162"/>
        <v>0.00466226140052652</v>
      </c>
      <c r="V122" s="21">
        <f t="shared" si="163"/>
        <v>-0.22512471366459855</v>
      </c>
      <c r="W122" s="20">
        <f t="shared" si="164"/>
        <v>10.328813061230607</v>
      </c>
      <c r="X122" s="20">
        <f t="shared" si="165"/>
        <v>0.47197283352176894</v>
      </c>
      <c r="Y122" s="21">
        <f t="shared" si="166"/>
        <v>-0.22107879160977328</v>
      </c>
      <c r="Z122" s="20">
        <f t="shared" si="167"/>
        <v>0.002035671635440189</v>
      </c>
      <c r="AA122" s="20">
        <f t="shared" si="168"/>
        <v>0.3463821378502795</v>
      </c>
      <c r="AB122" s="21">
        <f t="shared" si="169"/>
        <v>0.04320954235143997</v>
      </c>
      <c r="AC122" s="21"/>
      <c r="AD122" s="21">
        <f t="shared" si="170"/>
        <v>-0.8843261729928291</v>
      </c>
      <c r="AE122" s="21">
        <f t="shared" si="171"/>
        <v>-0.00236054284242939</v>
      </c>
      <c r="AF122" s="20">
        <f t="shared" si="172"/>
        <v>0.07180127794488839</v>
      </c>
      <c r="AG122" s="21"/>
      <c r="AH122" s="31">
        <f t="shared" si="130"/>
        <v>-24.28962155157405</v>
      </c>
      <c r="AI122" s="1">
        <f t="shared" si="131"/>
        <v>-1.538623335536302</v>
      </c>
      <c r="AJ122" s="1">
        <f t="shared" si="132"/>
        <v>-0.6499316479243703</v>
      </c>
      <c r="AK122" s="1">
        <f t="shared" si="133"/>
        <v>1.3625784414026998</v>
      </c>
      <c r="AL122" s="3">
        <f t="shared" si="134"/>
        <v>101.23259786945192</v>
      </c>
      <c r="AM122" s="3">
        <f t="shared" si="135"/>
        <v>95.36989103443167</v>
      </c>
      <c r="AN122" s="3">
        <f t="shared" si="136"/>
        <v>-5.210069383136991</v>
      </c>
      <c r="AO122" s="3">
        <f t="shared" si="137"/>
        <v>0.2545720352284813</v>
      </c>
      <c r="AP122" s="3">
        <f t="shared" si="138"/>
        <v>-1.9750801877962445</v>
      </c>
      <c r="AQ122" s="3">
        <f t="shared" si="139"/>
        <v>2.0796143702874255</v>
      </c>
      <c r="AR122" s="9">
        <f t="shared" si="140"/>
        <v>299.1582975254942</v>
      </c>
      <c r="AS122" s="10">
        <f t="shared" si="141"/>
        <v>-2.1348625532332806</v>
      </c>
      <c r="AT122" s="3">
        <f t="shared" si="142"/>
        <v>-46.720053904863114</v>
      </c>
      <c r="AU122" s="3">
        <f t="shared" si="143"/>
        <v>239.04009390385028</v>
      </c>
      <c r="AV122" s="9">
        <f t="shared" si="144"/>
        <v>-199.9424984110988</v>
      </c>
      <c r="AW122" s="3">
        <f t="shared" si="145"/>
        <v>-0.46841423045501707</v>
      </c>
      <c r="AX122" s="3">
        <f t="shared" si="146"/>
        <v>-5.001437953145484</v>
      </c>
      <c r="AZ122" s="27">
        <v>31.6118</v>
      </c>
      <c r="BA122" s="20">
        <v>0.034922980730000004</v>
      </c>
      <c r="BB122" s="21">
        <v>-0.49215301609999995</v>
      </c>
      <c r="BC122" s="20">
        <v>31.462956549999998</v>
      </c>
      <c r="BD122" s="20">
        <v>1.006524014</v>
      </c>
      <c r="BE122" s="21">
        <v>-0.2930839069</v>
      </c>
      <c r="BF122" s="20">
        <v>0.0060999999999999995</v>
      </c>
      <c r="BG122" s="20">
        <v>0.4343495535</v>
      </c>
      <c r="BH122" s="21">
        <v>0.073</v>
      </c>
      <c r="BI122" s="21">
        <v>0.1672959382</v>
      </c>
      <c r="BJ122" s="21">
        <v>-1.3547024099999998</v>
      </c>
      <c r="BK122" s="21">
        <v>-0.011281436430000001</v>
      </c>
      <c r="BL122" s="20">
        <v>0.18751481269999998</v>
      </c>
      <c r="BM122" s="21">
        <v>-0.1112993097</v>
      </c>
      <c r="BN122" s="28">
        <v>0.5094</v>
      </c>
      <c r="BO122" s="17">
        <v>9.3392</v>
      </c>
      <c r="BP122" s="42">
        <v>38897</v>
      </c>
    </row>
    <row r="123" spans="1:68" ht="12.75">
      <c r="A123" s="8" t="s">
        <v>62</v>
      </c>
      <c r="B123" s="13">
        <v>20</v>
      </c>
      <c r="C123" s="8" t="s">
        <v>145</v>
      </c>
      <c r="D123" s="14" t="s">
        <v>53</v>
      </c>
      <c r="E123" s="13" t="s">
        <v>51</v>
      </c>
      <c r="F123" s="27">
        <f t="shared" si="147"/>
        <v>1.2046496893524896</v>
      </c>
      <c r="G123" s="20">
        <f t="shared" si="148"/>
        <v>0.013707707553282579</v>
      </c>
      <c r="H123" s="20">
        <f t="shared" si="149"/>
        <v>0.1127373500166857</v>
      </c>
      <c r="I123" s="20">
        <f t="shared" si="150"/>
        <v>1.108135868210289</v>
      </c>
      <c r="J123" s="20">
        <f t="shared" si="151"/>
        <v>0.05186464491844046</v>
      </c>
      <c r="K123" s="20">
        <f t="shared" si="152"/>
        <v>0.006487451322526511</v>
      </c>
      <c r="L123" s="20">
        <f t="shared" si="153"/>
        <v>0.0019532644754969492</v>
      </c>
      <c r="M123" s="20">
        <f t="shared" si="154"/>
        <v>0.017996269395928282</v>
      </c>
      <c r="N123" s="20">
        <f t="shared" si="155"/>
        <v>0.06086530966345207</v>
      </c>
      <c r="O123" s="21">
        <f t="shared" si="156"/>
        <v>0.003177826667193072</v>
      </c>
      <c r="P123" s="21">
        <f t="shared" si="157"/>
        <v>-0.029379710265893328</v>
      </c>
      <c r="Q123" s="22">
        <f t="shared" si="158"/>
        <v>0.0015177729555900805</v>
      </c>
      <c r="R123" s="20">
        <f t="shared" si="159"/>
        <v>0.00183045669399504</v>
      </c>
      <c r="S123" s="21">
        <f t="shared" si="160"/>
        <v>-0.0020058741612149576</v>
      </c>
      <c r="T123" s="27">
        <f t="shared" si="161"/>
        <v>44.64718060394216</v>
      </c>
      <c r="U123" s="20">
        <f t="shared" si="162"/>
        <v>0.09981582722844665</v>
      </c>
      <c r="V123" s="20">
        <f t="shared" si="163"/>
        <v>2.812808134148845</v>
      </c>
      <c r="W123" s="20">
        <f t="shared" si="164"/>
        <v>19.84235264580531</v>
      </c>
      <c r="X123" s="20">
        <f t="shared" si="165"/>
        <v>1.3265191816125115</v>
      </c>
      <c r="Y123" s="20">
        <f t="shared" si="166"/>
        <v>0.2669183839755816</v>
      </c>
      <c r="Z123" s="20">
        <f t="shared" si="167"/>
        <v>0.03555397858489477</v>
      </c>
      <c r="AA123" s="20">
        <f t="shared" si="168"/>
        <v>0.7827946689300624</v>
      </c>
      <c r="AB123" s="20">
        <f t="shared" si="169"/>
        <v>1.9650604144750934</v>
      </c>
      <c r="AC123" s="21"/>
      <c r="AD123" s="21">
        <f t="shared" si="170"/>
        <v>-1.0460810833310188</v>
      </c>
      <c r="AE123" s="22">
        <f t="shared" si="171"/>
        <v>0.01732222044727323</v>
      </c>
      <c r="AF123" s="20">
        <f t="shared" si="172"/>
        <v>0.03823008968243609</v>
      </c>
      <c r="AG123" s="21"/>
      <c r="AH123" s="31">
        <f t="shared" si="130"/>
        <v>-42.68042058630186</v>
      </c>
      <c r="AI123" s="1">
        <f t="shared" si="131"/>
        <v>0.2782965035640214</v>
      </c>
      <c r="AJ123" s="1">
        <f t="shared" si="132"/>
        <v>3.593289844440868</v>
      </c>
      <c r="AK123" s="1">
        <f t="shared" si="133"/>
        <v>1.6945940414050358</v>
      </c>
      <c r="AL123" s="3">
        <f t="shared" si="134"/>
        <v>13.289667765579214</v>
      </c>
      <c r="AM123" s="3">
        <f t="shared" si="135"/>
        <v>162.3814996876813</v>
      </c>
      <c r="AN123" s="3">
        <f t="shared" si="136"/>
        <v>1.4314105120784297</v>
      </c>
      <c r="AO123" s="3">
        <f t="shared" si="137"/>
        <v>-2.688900677939865</v>
      </c>
      <c r="AP123" s="3">
        <f t="shared" si="138"/>
        <v>5.7622997890065015</v>
      </c>
      <c r="AQ123" s="3">
        <f t="shared" si="139"/>
        <v>2.250095107214044</v>
      </c>
      <c r="AR123" s="9">
        <f t="shared" si="140"/>
        <v>1167.8544563931341</v>
      </c>
      <c r="AS123" s="10">
        <f t="shared" si="141"/>
        <v>4.969755780230803</v>
      </c>
      <c r="AT123" s="3">
        <f t="shared" si="142"/>
        <v>74.33865120216126</v>
      </c>
      <c r="AU123" s="3">
        <f t="shared" si="143"/>
        <v>10.097578934287165</v>
      </c>
      <c r="AV123" s="9">
        <f t="shared" si="144"/>
        <v>76.57904976156361</v>
      </c>
      <c r="AW123" s="3">
        <f t="shared" si="145"/>
        <v>0.20121713102641808</v>
      </c>
      <c r="AX123" s="3">
        <f t="shared" si="146"/>
        <v>13.05840178369408</v>
      </c>
      <c r="AZ123" s="27">
        <v>66.7309</v>
      </c>
      <c r="BA123" s="20">
        <v>0.7593308411999999</v>
      </c>
      <c r="BB123" s="20">
        <v>6.245022845</v>
      </c>
      <c r="BC123" s="20">
        <v>61.38457052</v>
      </c>
      <c r="BD123" s="20">
        <v>2.873013179</v>
      </c>
      <c r="BE123" s="20">
        <v>0.35936876030000003</v>
      </c>
      <c r="BF123" s="20">
        <v>0.10819999999999999</v>
      </c>
      <c r="BG123" s="20">
        <v>0.9968933409</v>
      </c>
      <c r="BH123" s="20">
        <v>3.3716</v>
      </c>
      <c r="BI123" s="21">
        <v>0.176033942</v>
      </c>
      <c r="BJ123" s="21">
        <v>-1.6274727210000002</v>
      </c>
      <c r="BK123" s="22">
        <v>0.08407618929999999</v>
      </c>
      <c r="BL123" s="20">
        <v>0.10139713119999999</v>
      </c>
      <c r="BM123" s="21">
        <v>-0.1111142843</v>
      </c>
      <c r="BN123" s="28">
        <v>0.5081</v>
      </c>
      <c r="BO123" s="17">
        <v>9.1724</v>
      </c>
      <c r="BP123" s="42">
        <v>38897</v>
      </c>
    </row>
    <row r="124" spans="1:68" ht="12.75">
      <c r="A124" s="8" t="s">
        <v>63</v>
      </c>
      <c r="B124" s="13">
        <v>25</v>
      </c>
      <c r="C124" s="8" t="s">
        <v>145</v>
      </c>
      <c r="D124" s="14" t="s">
        <v>188</v>
      </c>
      <c r="E124" s="13" t="s">
        <v>41</v>
      </c>
      <c r="F124" s="27">
        <f t="shared" si="147"/>
        <v>0.446248766626842</v>
      </c>
      <c r="G124" s="20">
        <f t="shared" si="148"/>
        <v>0.0012080556035620074</v>
      </c>
      <c r="H124" s="20">
        <f t="shared" si="149"/>
        <v>0.2404303565420151</v>
      </c>
      <c r="I124" s="20">
        <f t="shared" si="150"/>
        <v>0.1403851409796894</v>
      </c>
      <c r="J124" s="20">
        <f t="shared" si="151"/>
        <v>0.01836627895673238</v>
      </c>
      <c r="K124" s="20">
        <f t="shared" si="152"/>
        <v>0.007590918415346874</v>
      </c>
      <c r="L124" s="20">
        <f t="shared" si="153"/>
        <v>0.00756525766626842</v>
      </c>
      <c r="M124" s="20">
        <f t="shared" si="154"/>
        <v>0.008648317933707288</v>
      </c>
      <c r="N124" s="20">
        <f t="shared" si="155"/>
        <v>0.13506991119076064</v>
      </c>
      <c r="O124" s="21">
        <f t="shared" si="156"/>
        <v>0.002828367687921944</v>
      </c>
      <c r="P124" s="20">
        <f t="shared" si="157"/>
        <v>0.1103529551909359</v>
      </c>
      <c r="Q124" s="23">
        <f t="shared" si="158"/>
        <v>-5.616734315690562E-05</v>
      </c>
      <c r="R124" s="21">
        <f t="shared" si="159"/>
        <v>-0.00038419744839872567</v>
      </c>
      <c r="S124" s="21">
        <f t="shared" si="160"/>
        <v>-0.0020430909544213462</v>
      </c>
      <c r="T124" s="27">
        <f t="shared" si="161"/>
        <v>16.539039900125864</v>
      </c>
      <c r="U124" s="20">
        <f t="shared" si="162"/>
        <v>0.008796734898143211</v>
      </c>
      <c r="V124" s="20">
        <f t="shared" si="163"/>
        <v>5.99876139076884</v>
      </c>
      <c r="W124" s="20">
        <f t="shared" si="164"/>
        <v>2.513745429113281</v>
      </c>
      <c r="X124" s="20">
        <f t="shared" si="165"/>
        <v>0.46974622826906487</v>
      </c>
      <c r="Y124" s="20">
        <f t="shared" si="166"/>
        <v>0.3123192106705153</v>
      </c>
      <c r="Z124" s="20">
        <f t="shared" si="167"/>
        <v>0.13770537089570825</v>
      </c>
      <c r="AA124" s="20">
        <f t="shared" si="168"/>
        <v>0.37618114203436087</v>
      </c>
      <c r="AB124" s="20">
        <f t="shared" si="169"/>
        <v>4.360785102963304</v>
      </c>
      <c r="AC124" s="21"/>
      <c r="AD124" s="20">
        <f t="shared" si="170"/>
        <v>3.929178942548144</v>
      </c>
      <c r="AE124" s="23">
        <f t="shared" si="171"/>
        <v>-0.0006410333617542299</v>
      </c>
      <c r="AF124" s="21">
        <f t="shared" si="172"/>
        <v>-0.008024173943164696</v>
      </c>
      <c r="AG124" s="21"/>
      <c r="AH124" s="31">
        <f t="shared" si="130"/>
        <v>4.209286505388833</v>
      </c>
      <c r="AI124" s="1">
        <f t="shared" si="131"/>
        <v>0.06270980249576939</v>
      </c>
      <c r="AJ124" s="1">
        <f t="shared" si="132"/>
        <v>15.946470251879095</v>
      </c>
      <c r="AK124" s="1">
        <f t="shared" si="133"/>
        <v>1.2487234892443324</v>
      </c>
      <c r="AL124" s="3">
        <f t="shared" si="134"/>
        <v>53.40006646877781</v>
      </c>
      <c r="AM124" s="3">
        <f t="shared" si="135"/>
        <v>-9357.955059238782</v>
      </c>
      <c r="AN124" s="3">
        <f t="shared" si="136"/>
        <v>1.3756149980177825</v>
      </c>
      <c r="AO124" s="3">
        <f t="shared" si="137"/>
        <v>1.5267213528530557</v>
      </c>
      <c r="AP124" s="3">
        <f t="shared" si="138"/>
        <v>-13.722741159789825</v>
      </c>
      <c r="AQ124" s="3">
        <f t="shared" si="139"/>
        <v>6.579441063751623</v>
      </c>
      <c r="AR124" s="9">
        <f t="shared" si="140"/>
        <v>-2061.151716958287</v>
      </c>
      <c r="AS124" s="10">
        <f t="shared" si="141"/>
        <v>1.504058066939177</v>
      </c>
      <c r="AT124" s="3">
        <f t="shared" si="142"/>
        <v>8.048641720490211</v>
      </c>
      <c r="AU124" s="3">
        <f t="shared" si="143"/>
        <v>0.5764433169167416</v>
      </c>
      <c r="AV124" s="9">
        <f t="shared" si="144"/>
        <v>-732.7952900666097</v>
      </c>
      <c r="AW124" s="3">
        <f t="shared" si="145"/>
        <v>0.6648679475753506</v>
      </c>
      <c r="AX124" s="3">
        <f t="shared" si="146"/>
        <v>-1.3646375919106983</v>
      </c>
      <c r="AZ124" s="27">
        <v>24.1963</v>
      </c>
      <c r="BA124" s="20">
        <v>0.06550264782000001</v>
      </c>
      <c r="BB124" s="20">
        <v>13.036506699999999</v>
      </c>
      <c r="BC124" s="20">
        <v>7.6119</v>
      </c>
      <c r="BD124" s="20">
        <v>0.9958481205</v>
      </c>
      <c r="BE124" s="20">
        <v>0.4115913656</v>
      </c>
      <c r="BF124" s="20">
        <v>0.4102</v>
      </c>
      <c r="BG124" s="20">
        <v>0.4689252069</v>
      </c>
      <c r="BH124" s="20">
        <v>7.3237</v>
      </c>
      <c r="BI124" s="21">
        <v>0.1533584812</v>
      </c>
      <c r="BJ124" s="20">
        <v>5.983508324</v>
      </c>
      <c r="BK124" s="23">
        <v>-0.0030454804289999997</v>
      </c>
      <c r="BL124" s="21">
        <v>-0.02083178132</v>
      </c>
      <c r="BM124" s="21">
        <v>-0.1107795592</v>
      </c>
      <c r="BN124" s="28">
        <v>0.5022</v>
      </c>
      <c r="BO124" s="17">
        <v>9.262</v>
      </c>
      <c r="BP124" s="42">
        <v>38897</v>
      </c>
    </row>
    <row r="125" spans="1:68" ht="12.75">
      <c r="A125" s="8" t="s">
        <v>65</v>
      </c>
      <c r="B125" s="13">
        <v>26</v>
      </c>
      <c r="C125" s="8" t="s">
        <v>145</v>
      </c>
      <c r="D125" s="14" t="s">
        <v>64</v>
      </c>
      <c r="E125" s="13" t="s">
        <v>66</v>
      </c>
      <c r="F125" s="27">
        <f t="shared" si="147"/>
        <v>0.7325476857427319</v>
      </c>
      <c r="G125" s="20">
        <f t="shared" si="148"/>
        <v>0.0009401449679931878</v>
      </c>
      <c r="H125" s="20">
        <f t="shared" si="149"/>
        <v>0.3737296908915771</v>
      </c>
      <c r="I125" s="20">
        <f t="shared" si="150"/>
        <v>0.18913011244524097</v>
      </c>
      <c r="J125" s="20">
        <f t="shared" si="151"/>
        <v>0.02073519926001414</v>
      </c>
      <c r="K125" s="20">
        <f t="shared" si="152"/>
        <v>0.008746734048787754</v>
      </c>
      <c r="L125" s="20">
        <f t="shared" si="153"/>
        <v>0.008223048367184389</v>
      </c>
      <c r="M125" s="20">
        <f t="shared" si="154"/>
        <v>0.009683151011012825</v>
      </c>
      <c r="N125" s="20">
        <f t="shared" si="155"/>
        <v>0.20678203715651136</v>
      </c>
      <c r="O125" s="21">
        <f t="shared" si="156"/>
        <v>0.0035537429147955795</v>
      </c>
      <c r="P125" s="20">
        <f t="shared" si="157"/>
        <v>0.2266338816186161</v>
      </c>
      <c r="Q125" s="23">
        <f t="shared" si="158"/>
        <v>-4.643666008122143E-05</v>
      </c>
      <c r="R125" s="20">
        <f t="shared" si="159"/>
        <v>0.0018049726304980446</v>
      </c>
      <c r="S125" s="21">
        <f t="shared" si="160"/>
        <v>-0.0022504959785494424</v>
      </c>
      <c r="T125" s="27">
        <f t="shared" si="161"/>
        <v>27.14995829529122</v>
      </c>
      <c r="U125" s="20">
        <f t="shared" si="162"/>
        <v>0.006845881948541381</v>
      </c>
      <c r="V125" s="20">
        <f t="shared" si="163"/>
        <v>9.324593086117194</v>
      </c>
      <c r="W125" s="20">
        <f t="shared" si="164"/>
        <v>3.3865760460766197</v>
      </c>
      <c r="X125" s="20">
        <f t="shared" si="165"/>
        <v>0.5303350595809572</v>
      </c>
      <c r="Y125" s="20">
        <f t="shared" si="166"/>
        <v>0.35987385512395614</v>
      </c>
      <c r="Z125" s="20">
        <f t="shared" si="167"/>
        <v>0.14967869902771103</v>
      </c>
      <c r="AA125" s="20">
        <f t="shared" si="168"/>
        <v>0.4211939054202293</v>
      </c>
      <c r="AB125" s="20">
        <f t="shared" si="169"/>
        <v>6.676039239553459</v>
      </c>
      <c r="AC125" s="21"/>
      <c r="AD125" s="20">
        <f t="shared" si="170"/>
        <v>8.069426630062349</v>
      </c>
      <c r="AE125" s="23">
        <f t="shared" si="171"/>
        <v>-0.0005299778598632896</v>
      </c>
      <c r="AF125" s="20">
        <f t="shared" si="172"/>
        <v>0.03769784107138773</v>
      </c>
      <c r="AG125" s="21"/>
      <c r="AH125" s="31">
        <f t="shared" si="130"/>
        <v>3.3645461493069484</v>
      </c>
      <c r="AI125" s="1">
        <f t="shared" si="131"/>
        <v>0.04517021831733534</v>
      </c>
      <c r="AJ125" s="1">
        <f t="shared" si="132"/>
        <v>22.138480557580614</v>
      </c>
      <c r="AK125" s="1">
        <f t="shared" si="133"/>
        <v>1.2591232986902712</v>
      </c>
      <c r="AL125" s="3">
        <f t="shared" si="134"/>
        <v>77.4677482853693</v>
      </c>
      <c r="AM125" s="3">
        <f t="shared" si="135"/>
        <v>-17594.306842407565</v>
      </c>
      <c r="AN125" s="3">
        <f t="shared" si="136"/>
        <v>1.3967253264288615</v>
      </c>
      <c r="AO125" s="3">
        <f t="shared" si="137"/>
        <v>1.1555459283040965</v>
      </c>
      <c r="AP125" s="3">
        <f t="shared" si="138"/>
        <v>-12.917297998650945</v>
      </c>
      <c r="AQ125" s="3">
        <f t="shared" si="139"/>
        <v>8.0169344866018</v>
      </c>
      <c r="AR125" s="9">
        <f t="shared" si="140"/>
        <v>720.1992879082339</v>
      </c>
      <c r="AS125" s="10">
        <f t="shared" si="141"/>
        <v>1.4736693205964817</v>
      </c>
      <c r="AT125" s="3">
        <f t="shared" si="142"/>
        <v>9.41045312922256</v>
      </c>
      <c r="AU125" s="3">
        <f t="shared" si="143"/>
        <v>0.5072732386011467</v>
      </c>
      <c r="AV125" s="9">
        <f t="shared" si="144"/>
        <v>-1000.6739898865959</v>
      </c>
      <c r="AW125" s="3">
        <f t="shared" si="145"/>
        <v>0.6785782848456399</v>
      </c>
      <c r="AX125" s="3">
        <f t="shared" si="146"/>
        <v>-0.9993264640698094</v>
      </c>
      <c r="AZ125" s="27">
        <v>35.660599999999995</v>
      </c>
      <c r="BA125" s="20">
        <v>0.045766486329999995</v>
      </c>
      <c r="BB125" s="20">
        <v>18.1932525</v>
      </c>
      <c r="BC125" s="20">
        <v>9.206900000000001</v>
      </c>
      <c r="BD125" s="20">
        <v>1.009394557</v>
      </c>
      <c r="BE125" s="20">
        <v>0.4257931467</v>
      </c>
      <c r="BF125" s="20">
        <v>0.40030000000000004</v>
      </c>
      <c r="BG125" s="20">
        <v>0.4713781528</v>
      </c>
      <c r="BH125" s="20">
        <v>10.0662</v>
      </c>
      <c r="BI125" s="21">
        <v>0.17299707179999999</v>
      </c>
      <c r="BJ125" s="20">
        <v>11.03259263</v>
      </c>
      <c r="BK125" s="23">
        <v>-0.002260547938</v>
      </c>
      <c r="BL125" s="20">
        <v>0.08786650786</v>
      </c>
      <c r="BM125" s="21">
        <v>-0.1095546931</v>
      </c>
      <c r="BN125" s="28">
        <v>0.5022</v>
      </c>
      <c r="BO125" s="17">
        <v>10.3163</v>
      </c>
      <c r="BP125" s="42">
        <v>38897</v>
      </c>
    </row>
    <row r="126" spans="1:68" ht="12.75">
      <c r="A126" s="8" t="s">
        <v>67</v>
      </c>
      <c r="B126" s="13">
        <v>27</v>
      </c>
      <c r="C126" s="8" t="s">
        <v>145</v>
      </c>
      <c r="D126" s="14" t="s">
        <v>64</v>
      </c>
      <c r="E126" s="13" t="s">
        <v>68</v>
      </c>
      <c r="F126" s="27">
        <f t="shared" si="147"/>
        <v>1.266680466825681</v>
      </c>
      <c r="G126" s="20">
        <f t="shared" si="148"/>
        <v>0.0010869399905476843</v>
      </c>
      <c r="H126" s="20">
        <f t="shared" si="149"/>
        <v>0.14909356549815664</v>
      </c>
      <c r="I126" s="20">
        <f t="shared" si="150"/>
        <v>0.3006477510236534</v>
      </c>
      <c r="J126" s="20">
        <f t="shared" si="151"/>
        <v>0.022281238077086072</v>
      </c>
      <c r="K126" s="20">
        <f t="shared" si="152"/>
        <v>0.005357648039746731</v>
      </c>
      <c r="L126" s="20">
        <f t="shared" si="153"/>
        <v>0.0088299554760485</v>
      </c>
      <c r="M126" s="20">
        <f t="shared" si="154"/>
        <v>0.010276616714046314</v>
      </c>
      <c r="N126" s="20">
        <f t="shared" si="155"/>
        <v>0.1118446199165176</v>
      </c>
      <c r="O126" s="21">
        <f t="shared" si="156"/>
        <v>0.004131933468531942</v>
      </c>
      <c r="P126" s="20">
        <f t="shared" si="157"/>
        <v>0.44189509622089046</v>
      </c>
      <c r="Q126" s="21">
        <f t="shared" si="158"/>
        <v>-0.00012081098519327569</v>
      </c>
      <c r="R126" s="20">
        <f t="shared" si="159"/>
        <v>0.0075394147079837805</v>
      </c>
      <c r="S126" s="21">
        <f t="shared" si="160"/>
        <v>-0.002321296968539376</v>
      </c>
      <c r="T126" s="27">
        <f t="shared" si="161"/>
        <v>46.94618864696682</v>
      </c>
      <c r="U126" s="20">
        <f t="shared" si="162"/>
        <v>0.00791480368854354</v>
      </c>
      <c r="V126" s="20">
        <f t="shared" si="163"/>
        <v>3.7198993387763633</v>
      </c>
      <c r="W126" s="20">
        <f t="shared" si="164"/>
        <v>5.383418107036249</v>
      </c>
      <c r="X126" s="20">
        <f t="shared" si="165"/>
        <v>0.5698774135214593</v>
      </c>
      <c r="Y126" s="20">
        <f t="shared" si="166"/>
        <v>0.22043398641212636</v>
      </c>
      <c r="Z126" s="20">
        <f t="shared" si="167"/>
        <v>0.16072582686025152</v>
      </c>
      <c r="AA126" s="20">
        <f t="shared" si="168"/>
        <v>0.44700824384264454</v>
      </c>
      <c r="AB126" s="20">
        <f t="shared" si="169"/>
        <v>3.6109474573483364</v>
      </c>
      <c r="AC126" s="21"/>
      <c r="AD126" s="20">
        <f t="shared" si="170"/>
        <v>15.733923064246333</v>
      </c>
      <c r="AE126" s="21">
        <f t="shared" si="171"/>
        <v>-0.0013788060396402156</v>
      </c>
      <c r="AF126" s="20">
        <f t="shared" si="172"/>
        <v>0.1574648017540472</v>
      </c>
      <c r="AG126" s="21"/>
      <c r="AH126" s="31">
        <f t="shared" si="130"/>
        <v>2.983756082654747</v>
      </c>
      <c r="AI126" s="1">
        <f t="shared" si="131"/>
        <v>0.12016675805794384</v>
      </c>
      <c r="AJ126" s="1">
        <f t="shared" si="132"/>
        <v>8.321768983047747</v>
      </c>
      <c r="AK126" s="1">
        <f t="shared" si="133"/>
        <v>1.2748700306343053</v>
      </c>
      <c r="AL126" s="3">
        <f t="shared" si="134"/>
        <v>72.0014590313012</v>
      </c>
      <c r="AM126" s="3">
        <f t="shared" si="135"/>
        <v>-2697.9134351246607</v>
      </c>
      <c r="AN126" s="3">
        <f t="shared" si="136"/>
        <v>1.0301726576514727</v>
      </c>
      <c r="AO126" s="3">
        <f t="shared" si="137"/>
        <v>0.2364254180973745</v>
      </c>
      <c r="AP126" s="3">
        <f t="shared" si="138"/>
        <v>-5.740331461420651</v>
      </c>
      <c r="AQ126" s="3">
        <f t="shared" si="139"/>
        <v>8.720516912035327</v>
      </c>
      <c r="AR126" s="9">
        <f t="shared" si="140"/>
        <v>298.1376671104861</v>
      </c>
      <c r="AS126" s="10">
        <f t="shared" si="141"/>
        <v>2.585252042105743</v>
      </c>
      <c r="AT126" s="3">
        <f t="shared" si="142"/>
        <v>24.421906052959265</v>
      </c>
      <c r="AU126" s="3">
        <f t="shared" si="143"/>
        <v>1.4908602716112378</v>
      </c>
      <c r="AV126" s="9">
        <f t="shared" si="144"/>
        <v>-413.3122405455684</v>
      </c>
      <c r="AW126" s="3">
        <f t="shared" si="145"/>
        <v>0.3868094807442754</v>
      </c>
      <c r="AX126" s="3">
        <f t="shared" si="146"/>
        <v>-2.4194783069574934</v>
      </c>
      <c r="AZ126" s="27">
        <v>56.950700000000005</v>
      </c>
      <c r="BA126" s="20">
        <v>0.0488694623</v>
      </c>
      <c r="BB126" s="20">
        <v>6.703334537</v>
      </c>
      <c r="BC126" s="20">
        <v>13.5173</v>
      </c>
      <c r="BD126" s="20">
        <v>1.00177759</v>
      </c>
      <c r="BE126" s="20">
        <v>0.2408830121</v>
      </c>
      <c r="BF126" s="20">
        <v>0.397</v>
      </c>
      <c r="BG126" s="20">
        <v>0.4620427415</v>
      </c>
      <c r="BH126" s="20">
        <v>5.0286</v>
      </c>
      <c r="BI126" s="21">
        <v>0.18577416289999998</v>
      </c>
      <c r="BJ126" s="20">
        <v>19.86786385</v>
      </c>
      <c r="BK126" s="21">
        <v>-0.0054317330649999995</v>
      </c>
      <c r="BL126" s="20">
        <v>0.3389765268</v>
      </c>
      <c r="BM126" s="21">
        <v>-0.1043668792</v>
      </c>
      <c r="BN126" s="28">
        <v>0.5031</v>
      </c>
      <c r="BO126" s="17">
        <v>11.1898</v>
      </c>
      <c r="BP126" s="42">
        <v>38897</v>
      </c>
    </row>
    <row r="127" spans="1:68" ht="12.75">
      <c r="A127" s="8" t="s">
        <v>69</v>
      </c>
      <c r="B127" s="13">
        <v>28</v>
      </c>
      <c r="C127" s="8" t="s">
        <v>145</v>
      </c>
      <c r="D127" s="14" t="s">
        <v>64</v>
      </c>
      <c r="E127" s="13" t="s">
        <v>70</v>
      </c>
      <c r="F127" s="27">
        <f t="shared" si="147"/>
        <v>2.390218401436553</v>
      </c>
      <c r="G127" s="20">
        <f t="shared" si="148"/>
        <v>0.001508850884490551</v>
      </c>
      <c r="H127" s="20">
        <f t="shared" si="149"/>
        <v>0.06574747099305747</v>
      </c>
      <c r="I127" s="20">
        <f t="shared" si="150"/>
        <v>0.512209833838787</v>
      </c>
      <c r="J127" s="20">
        <f t="shared" si="151"/>
        <v>0.021001442410400722</v>
      </c>
      <c r="K127" s="20">
        <f t="shared" si="152"/>
        <v>0.015061885750886513</v>
      </c>
      <c r="L127" s="20">
        <f t="shared" si="153"/>
        <v>0.0034760604150039912</v>
      </c>
      <c r="M127" s="20">
        <f t="shared" si="154"/>
        <v>0.009562257630082364</v>
      </c>
      <c r="N127" s="20">
        <f t="shared" si="155"/>
        <v>0.061569904549082205</v>
      </c>
      <c r="O127" s="21">
        <f t="shared" si="156"/>
        <v>0.003603173112414765</v>
      </c>
      <c r="P127" s="20">
        <f t="shared" si="157"/>
        <v>0.6420069341879091</v>
      </c>
      <c r="Q127" s="21">
        <f t="shared" si="158"/>
        <v>-0.00018649088766684518</v>
      </c>
      <c r="R127" s="20">
        <f t="shared" si="159"/>
        <v>0.01075176451545371</v>
      </c>
      <c r="S127" s="21">
        <f t="shared" si="160"/>
        <v>-0.002148608074645012</v>
      </c>
      <c r="T127" s="27">
        <f t="shared" si="161"/>
        <v>88.58717484015193</v>
      </c>
      <c r="U127" s="20">
        <f t="shared" si="162"/>
        <v>0.010987044960973937</v>
      </c>
      <c r="V127" s="20">
        <f t="shared" si="163"/>
        <v>1.6404059629006358</v>
      </c>
      <c r="W127" s="20">
        <f t="shared" si="164"/>
        <v>9.171662467792128</v>
      </c>
      <c r="X127" s="20">
        <f t="shared" si="165"/>
        <v>0.5371446433834904</v>
      </c>
      <c r="Y127" s="20">
        <f t="shared" si="166"/>
        <v>0.619703178394837</v>
      </c>
      <c r="Z127" s="20">
        <f t="shared" si="167"/>
        <v>0.06327242373227987</v>
      </c>
      <c r="AA127" s="20">
        <f t="shared" si="168"/>
        <v>0.4159353325449695</v>
      </c>
      <c r="AB127" s="20">
        <f t="shared" si="169"/>
        <v>1.9878085369384344</v>
      </c>
      <c r="AC127" s="21"/>
      <c r="AD127" s="20">
        <f t="shared" si="170"/>
        <v>22.859017435613005</v>
      </c>
      <c r="AE127" s="21">
        <f t="shared" si="171"/>
        <v>-0.0021284054743990546</v>
      </c>
      <c r="AF127" s="20">
        <f t="shared" si="172"/>
        <v>0.2245564852851652</v>
      </c>
      <c r="AG127" s="21"/>
      <c r="AH127" s="31">
        <f t="shared" si="130"/>
        <v>3.875371069192953</v>
      </c>
      <c r="AI127" s="1">
        <f t="shared" si="131"/>
        <v>0.2535563402912136</v>
      </c>
      <c r="AJ127" s="1">
        <f t="shared" si="132"/>
        <v>3.943896645816404</v>
      </c>
      <c r="AK127" s="1">
        <f t="shared" si="133"/>
        <v>1.2914138361290002</v>
      </c>
      <c r="AL127" s="3">
        <f t="shared" si="134"/>
        <v>48.88890919181928</v>
      </c>
      <c r="AM127" s="3">
        <f t="shared" si="135"/>
        <v>-770.7206087523322</v>
      </c>
      <c r="AN127" s="3">
        <f t="shared" si="136"/>
        <v>0.8252333826008927</v>
      </c>
      <c r="AO127" s="3">
        <f t="shared" si="137"/>
        <v>0.07176187548398208</v>
      </c>
      <c r="AP127" s="3">
        <f t="shared" si="138"/>
        <v>-5.162101438437654</v>
      </c>
      <c r="AQ127" s="3">
        <f t="shared" si="139"/>
        <v>9.658791429715283</v>
      </c>
      <c r="AR127" s="9">
        <f t="shared" si="140"/>
        <v>394.49840305282083</v>
      </c>
      <c r="AS127" s="10">
        <f t="shared" si="141"/>
        <v>0.8667772929207967</v>
      </c>
      <c r="AT127" s="3">
        <f t="shared" si="142"/>
        <v>14.800089442091751</v>
      </c>
      <c r="AU127" s="3">
        <f t="shared" si="143"/>
        <v>4.613956675082028</v>
      </c>
      <c r="AV127" s="9">
        <f t="shared" si="144"/>
        <v>-252.36950846273817</v>
      </c>
      <c r="AW127" s="3">
        <f t="shared" si="145"/>
        <v>1.1536988891694198</v>
      </c>
      <c r="AX127" s="3">
        <f t="shared" si="146"/>
        <v>-3.962443823310168</v>
      </c>
      <c r="AZ127" s="27">
        <v>113.38900000000001</v>
      </c>
      <c r="BA127" s="20">
        <v>0.07157801682</v>
      </c>
      <c r="BB127" s="20">
        <v>3.118978577</v>
      </c>
      <c r="BC127" s="20">
        <v>24.2986</v>
      </c>
      <c r="BD127" s="20">
        <v>0.9962824117000001</v>
      </c>
      <c r="BE127" s="20">
        <v>0.7145172016</v>
      </c>
      <c r="BF127" s="20">
        <v>0.16490000000000002</v>
      </c>
      <c r="BG127" s="20">
        <v>0.4536216564</v>
      </c>
      <c r="BH127" s="20">
        <v>2.9208</v>
      </c>
      <c r="BI127" s="21">
        <v>0.1709300689</v>
      </c>
      <c r="BJ127" s="20">
        <v>30.45601365</v>
      </c>
      <c r="BK127" s="21">
        <v>-0.008846896689</v>
      </c>
      <c r="BL127" s="20">
        <v>0.5100503894999999</v>
      </c>
      <c r="BM127" s="21">
        <v>-0.1019273054</v>
      </c>
      <c r="BN127" s="28">
        <v>0.5012</v>
      </c>
      <c r="BO127" s="17">
        <v>10.5652</v>
      </c>
      <c r="BP127" s="42">
        <v>38897</v>
      </c>
    </row>
    <row r="128" spans="1:68" ht="12.75">
      <c r="A128" s="8" t="s">
        <v>71</v>
      </c>
      <c r="B128" s="13">
        <v>29</v>
      </c>
      <c r="C128" s="8" t="s">
        <v>145</v>
      </c>
      <c r="D128" s="14" t="s">
        <v>64</v>
      </c>
      <c r="E128" s="13" t="s">
        <v>60</v>
      </c>
      <c r="F128" s="27">
        <f t="shared" si="147"/>
        <v>14.514174446153849</v>
      </c>
      <c r="G128" s="20">
        <f t="shared" si="148"/>
        <v>0.0036670394401573034</v>
      </c>
      <c r="H128" s="20">
        <f t="shared" si="149"/>
        <v>0.04734556213404296</v>
      </c>
      <c r="I128" s="20">
        <f t="shared" si="150"/>
        <v>2.8835840201438963</v>
      </c>
      <c r="J128" s="20">
        <f t="shared" si="151"/>
        <v>0.027364466004828173</v>
      </c>
      <c r="K128" s="20">
        <f t="shared" si="152"/>
        <v>0.010618842953962999</v>
      </c>
      <c r="L128" s="20">
        <f t="shared" si="153"/>
        <v>0.006441336643356644</v>
      </c>
      <c r="M128" s="20">
        <f t="shared" si="154"/>
        <v>0.014552352248439024</v>
      </c>
      <c r="N128" s="20">
        <f t="shared" si="155"/>
        <v>0.02221231466533467</v>
      </c>
      <c r="O128" s="21">
        <f t="shared" si="156"/>
        <v>0.004564790787378503</v>
      </c>
      <c r="P128" s="20">
        <f t="shared" si="157"/>
        <v>0.09528914262817922</v>
      </c>
      <c r="Q128" s="23">
        <f t="shared" si="158"/>
        <v>-0.00010866760888086597</v>
      </c>
      <c r="R128" s="20">
        <f t="shared" si="159"/>
        <v>0.037507909999740664</v>
      </c>
      <c r="S128" s="21">
        <f t="shared" si="160"/>
        <v>-0.0013477372387714706</v>
      </c>
      <c r="T128" s="27">
        <f t="shared" si="161"/>
        <v>537.929801121576</v>
      </c>
      <c r="U128" s="20">
        <f t="shared" si="162"/>
        <v>0.02670239161259232</v>
      </c>
      <c r="V128" s="20">
        <f t="shared" si="163"/>
        <v>1.1812765003503733</v>
      </c>
      <c r="W128" s="20">
        <f t="shared" si="164"/>
        <v>51.633642275214356</v>
      </c>
      <c r="X128" s="20">
        <f t="shared" si="165"/>
        <v>0.6998888955486088</v>
      </c>
      <c r="Y128" s="20">
        <f t="shared" si="166"/>
        <v>0.43689952495219087</v>
      </c>
      <c r="Z128" s="20">
        <f t="shared" si="167"/>
        <v>0.11724738147287203</v>
      </c>
      <c r="AA128" s="20">
        <f t="shared" si="168"/>
        <v>0.632992511383934</v>
      </c>
      <c r="AB128" s="20">
        <f t="shared" si="169"/>
        <v>0.7171332981638222</v>
      </c>
      <c r="AC128" s="21"/>
      <c r="AD128" s="20">
        <f t="shared" si="170"/>
        <v>3.3928234365839747</v>
      </c>
      <c r="AE128" s="23">
        <f t="shared" si="171"/>
        <v>-0.0012402146642417936</v>
      </c>
      <c r="AF128" s="20">
        <f t="shared" si="172"/>
        <v>0.7833732247230715</v>
      </c>
      <c r="AG128" s="21"/>
      <c r="AH128" s="31">
        <f t="shared" si="130"/>
        <v>158.54930596187594</v>
      </c>
      <c r="AI128" s="1">
        <f t="shared" si="131"/>
        <v>0.5358546548553068</v>
      </c>
      <c r="AJ128" s="1">
        <f t="shared" si="132"/>
        <v>1.8661776863168675</v>
      </c>
      <c r="AK128" s="1">
        <f t="shared" si="133"/>
        <v>1.105682741835945</v>
      </c>
      <c r="AL128" s="3">
        <f t="shared" si="134"/>
        <v>26.210719462992035</v>
      </c>
      <c r="AM128" s="3">
        <f t="shared" si="135"/>
        <v>-952.4774495974435</v>
      </c>
      <c r="AN128" s="3">
        <f t="shared" si="136"/>
        <v>1.6472202634781603</v>
      </c>
      <c r="AO128" s="3">
        <f t="shared" si="137"/>
        <v>0.34816916424620314</v>
      </c>
      <c r="AP128" s="3">
        <f t="shared" si="138"/>
        <v>-21.5304595103436</v>
      </c>
      <c r="AQ128" s="3">
        <f t="shared" si="139"/>
        <v>10.418203663695403</v>
      </c>
      <c r="AR128" s="9">
        <f t="shared" si="140"/>
        <v>686.683925547415</v>
      </c>
      <c r="AS128" s="10">
        <f t="shared" si="141"/>
        <v>1.6019447391827593</v>
      </c>
      <c r="AT128" s="3">
        <f t="shared" si="142"/>
        <v>118.18196021354002</v>
      </c>
      <c r="AU128" s="3">
        <f t="shared" si="143"/>
        <v>72.00006248129779</v>
      </c>
      <c r="AV128" s="9">
        <f t="shared" si="144"/>
        <v>-564.3288341349249</v>
      </c>
      <c r="AW128" s="3">
        <f t="shared" si="145"/>
        <v>0.6242412584782141</v>
      </c>
      <c r="AX128" s="3">
        <f t="shared" si="146"/>
        <v>-1.7720164902311386</v>
      </c>
      <c r="AZ128" s="27">
        <v>556.787</v>
      </c>
      <c r="BA128" s="20">
        <v>0.1406735117</v>
      </c>
      <c r="BB128" s="20">
        <v>1.8162516649999998</v>
      </c>
      <c r="BC128" s="20">
        <v>110.6189058</v>
      </c>
      <c r="BD128" s="20">
        <v>1.049744785</v>
      </c>
      <c r="BE128" s="20">
        <v>0.40735583919999996</v>
      </c>
      <c r="BF128" s="20">
        <v>0.2471</v>
      </c>
      <c r="BG128" s="20">
        <v>0.5582515617</v>
      </c>
      <c r="BH128" s="20">
        <v>0.8521</v>
      </c>
      <c r="BI128" s="21">
        <v>0.1751126926</v>
      </c>
      <c r="BJ128" s="20">
        <v>3.6554442729999996</v>
      </c>
      <c r="BK128" s="23">
        <v>-0.004168663686</v>
      </c>
      <c r="BL128" s="20">
        <v>1.438863558</v>
      </c>
      <c r="BM128" s="21">
        <v>-0.051701361089999995</v>
      </c>
      <c r="BN128" s="28">
        <v>0.5005</v>
      </c>
      <c r="BO128" s="17">
        <v>13.0469</v>
      </c>
      <c r="BP128" s="42">
        <v>38897</v>
      </c>
    </row>
    <row r="129" spans="1:68" ht="12.75">
      <c r="A129" s="8" t="s">
        <v>72</v>
      </c>
      <c r="B129" s="13">
        <v>30</v>
      </c>
      <c r="C129" s="8" t="s">
        <v>145</v>
      </c>
      <c r="D129" s="14" t="s">
        <v>64</v>
      </c>
      <c r="E129" s="13" t="s">
        <v>49</v>
      </c>
      <c r="F129" s="27">
        <f t="shared" si="147"/>
        <v>4.749261512651922</v>
      </c>
      <c r="G129" s="20">
        <f t="shared" si="148"/>
        <v>0.004993702385405021</v>
      </c>
      <c r="H129" s="20">
        <f t="shared" si="149"/>
        <v>0.0017645781028476088</v>
      </c>
      <c r="I129" s="20">
        <f t="shared" si="150"/>
        <v>9.44993799575533</v>
      </c>
      <c r="J129" s="20">
        <f t="shared" si="151"/>
        <v>0.024572092713297865</v>
      </c>
      <c r="K129" s="20">
        <f t="shared" si="152"/>
        <v>0.04156358808254553</v>
      </c>
      <c r="L129" s="20">
        <f t="shared" si="153"/>
        <v>0.0007732842000398486</v>
      </c>
      <c r="M129" s="20">
        <f t="shared" si="154"/>
        <v>0.011594967594399501</v>
      </c>
      <c r="N129" s="21">
        <f t="shared" si="155"/>
        <v>-0.021517674716078898</v>
      </c>
      <c r="O129" s="21">
        <f t="shared" si="156"/>
        <v>0.004153962321801076</v>
      </c>
      <c r="P129" s="20">
        <f t="shared" si="157"/>
        <v>0.10248111908233194</v>
      </c>
      <c r="Q129" s="23">
        <f t="shared" si="158"/>
        <v>-8.949522283458997E-05</v>
      </c>
      <c r="R129" s="20">
        <f t="shared" si="159"/>
        <v>0.1278100143921869</v>
      </c>
      <c r="S129" s="21">
        <f t="shared" si="160"/>
        <v>-0.001800373290248691</v>
      </c>
      <c r="T129" s="27">
        <f t="shared" si="161"/>
        <v>176.01891932973146</v>
      </c>
      <c r="U129" s="20">
        <f t="shared" si="162"/>
        <v>0.03636279316540465</v>
      </c>
      <c r="V129" s="20">
        <f t="shared" si="163"/>
        <v>0.04402639977164693</v>
      </c>
      <c r="W129" s="20">
        <f t="shared" si="164"/>
        <v>169.2112019581236</v>
      </c>
      <c r="X129" s="20">
        <f t="shared" si="165"/>
        <v>0.6284695936472395</v>
      </c>
      <c r="Y129" s="20">
        <f t="shared" si="166"/>
        <v>1.7100838544556893</v>
      </c>
      <c r="Z129" s="20">
        <f t="shared" si="167"/>
        <v>0.014075579745164522</v>
      </c>
      <c r="AA129" s="20">
        <f t="shared" si="168"/>
        <v>0.5043533534437057</v>
      </c>
      <c r="AB129" s="21">
        <f t="shared" si="169"/>
        <v>-0.6947065747290254</v>
      </c>
      <c r="AC129" s="21"/>
      <c r="AD129" s="20">
        <f t="shared" si="170"/>
        <v>3.648897797166935</v>
      </c>
      <c r="AE129" s="23">
        <f t="shared" si="171"/>
        <v>-0.0010214017671146996</v>
      </c>
      <c r="AF129" s="20">
        <f t="shared" si="172"/>
        <v>2.669382088391539</v>
      </c>
      <c r="AG129" s="21"/>
      <c r="AH129" s="31">
        <f t="shared" si="130"/>
        <v>48.2389283323845</v>
      </c>
      <c r="AI129" s="1">
        <f t="shared" si="131"/>
        <v>11.455702852371546</v>
      </c>
      <c r="AJ129" s="1">
        <f t="shared" si="132"/>
        <v>0.08729276700756787</v>
      </c>
      <c r="AK129" s="1">
        <f t="shared" si="133"/>
        <v>1.2460898482305567</v>
      </c>
      <c r="AL129" s="3">
        <f t="shared" si="134"/>
        <v>17.283314589957346</v>
      </c>
      <c r="AM129" s="3">
        <f t="shared" si="135"/>
        <v>-43.10390013913392</v>
      </c>
      <c r="AN129" s="3">
        <f t="shared" si="136"/>
        <v>-0.06337409400338509</v>
      </c>
      <c r="AO129" s="3">
        <f t="shared" si="137"/>
        <v>0.012065670846092143</v>
      </c>
      <c r="AP129" s="3">
        <f t="shared" si="138"/>
        <v>-35.600871602292074</v>
      </c>
      <c r="AQ129" s="3">
        <f t="shared" si="139"/>
        <v>1.0402320726572973</v>
      </c>
      <c r="AR129" s="9">
        <f t="shared" si="140"/>
        <v>65.93994920966645</v>
      </c>
      <c r="AS129" s="10">
        <f t="shared" si="141"/>
        <v>0.3675080564088935</v>
      </c>
      <c r="AT129" s="3">
        <f t="shared" si="142"/>
        <v>98.94906703974621</v>
      </c>
      <c r="AU129" s="3">
        <f t="shared" si="143"/>
        <v>-243.57219020724756</v>
      </c>
      <c r="AV129" s="9">
        <f t="shared" si="144"/>
        <v>-615.3010635790928</v>
      </c>
      <c r="AW129" s="3">
        <f t="shared" si="145"/>
        <v>2.7210287844340177</v>
      </c>
      <c r="AX129" s="3">
        <f t="shared" si="146"/>
        <v>-1.6252206589456946</v>
      </c>
      <c r="AZ129" s="27">
        <v>205.132</v>
      </c>
      <c r="BA129" s="20">
        <v>0.2156899878</v>
      </c>
      <c r="BB129" s="20">
        <v>0.07621636215</v>
      </c>
      <c r="BC129" s="20">
        <v>408.165496</v>
      </c>
      <c r="BD129" s="20">
        <v>1.061327642</v>
      </c>
      <c r="BE129" s="20">
        <v>1.7952310960000002</v>
      </c>
      <c r="BF129" s="20">
        <v>0.0334</v>
      </c>
      <c r="BG129" s="20">
        <v>0.5008144711</v>
      </c>
      <c r="BH129" s="21">
        <v>-0.9294</v>
      </c>
      <c r="BI129" s="21">
        <v>0.1794195996</v>
      </c>
      <c r="BJ129" s="20">
        <v>4.426405424</v>
      </c>
      <c r="BK129" s="23">
        <v>-0.0038655134070000002</v>
      </c>
      <c r="BL129" s="20">
        <v>5.520421186</v>
      </c>
      <c r="BM129" s="21">
        <v>-0.07776244218</v>
      </c>
      <c r="BN129" s="28">
        <v>0.5019</v>
      </c>
      <c r="BO129" s="17">
        <v>11.6201</v>
      </c>
      <c r="BP129" s="42">
        <v>38897</v>
      </c>
    </row>
    <row r="130" spans="1:68" ht="12.75">
      <c r="A130" s="8" t="s">
        <v>73</v>
      </c>
      <c r="B130" s="13">
        <v>31</v>
      </c>
      <c r="C130" s="8" t="s">
        <v>145</v>
      </c>
      <c r="D130" s="14" t="s">
        <v>64</v>
      </c>
      <c r="E130" s="13" t="s">
        <v>51</v>
      </c>
      <c r="F130" s="27">
        <f t="shared" si="147"/>
        <v>0.44099172630738537</v>
      </c>
      <c r="G130" s="20">
        <f t="shared" si="148"/>
        <v>0.003068622250370519</v>
      </c>
      <c r="H130" s="20">
        <f t="shared" si="149"/>
        <v>0.009349064249725429</v>
      </c>
      <c r="I130" s="20">
        <f t="shared" si="150"/>
        <v>0.4152640475848304</v>
      </c>
      <c r="J130" s="20">
        <f t="shared" si="151"/>
        <v>0.021486781721024195</v>
      </c>
      <c r="K130" s="21">
        <f t="shared" si="152"/>
        <v>-0.0056837266022337326</v>
      </c>
      <c r="L130" s="20">
        <f t="shared" si="153"/>
        <v>0.0003556523952095809</v>
      </c>
      <c r="M130" s="20">
        <f t="shared" si="154"/>
        <v>0.0089017473253216</v>
      </c>
      <c r="N130" s="21">
        <f t="shared" si="155"/>
        <v>0.004778674910179641</v>
      </c>
      <c r="O130" s="21">
        <f t="shared" si="156"/>
        <v>0.0037879694493564674</v>
      </c>
      <c r="P130" s="21">
        <f t="shared" si="157"/>
        <v>-0.02676163526730719</v>
      </c>
      <c r="Q130" s="23">
        <f t="shared" si="158"/>
        <v>-6.93191344740581E-05</v>
      </c>
      <c r="R130" s="20">
        <f t="shared" si="159"/>
        <v>0.007714830541799103</v>
      </c>
      <c r="S130" s="21">
        <f t="shared" si="160"/>
        <v>-0.0024589070102566672</v>
      </c>
      <c r="T130" s="27">
        <f t="shared" si="161"/>
        <v>16.344201491367258</v>
      </c>
      <c r="U130" s="20">
        <f t="shared" si="162"/>
        <v>0.02234487912597771</v>
      </c>
      <c r="V130" s="20">
        <f t="shared" si="163"/>
        <v>0.23326008607099372</v>
      </c>
      <c r="W130" s="20">
        <f t="shared" si="164"/>
        <v>7.43574493857916</v>
      </c>
      <c r="X130" s="20">
        <f t="shared" si="165"/>
        <v>0.5495579531852842</v>
      </c>
      <c r="Y130" s="21">
        <f t="shared" si="166"/>
        <v>-0.23385009677982851</v>
      </c>
      <c r="Z130" s="20">
        <f t="shared" si="167"/>
        <v>0.0064737048165128125</v>
      </c>
      <c r="AA130" s="20">
        <f t="shared" si="168"/>
        <v>0.38720471432822506</v>
      </c>
      <c r="AB130" s="21">
        <f t="shared" si="169"/>
        <v>0.1542813952900662</v>
      </c>
      <c r="AC130" s="21"/>
      <c r="AD130" s="21">
        <f t="shared" si="170"/>
        <v>-0.9528630527249716</v>
      </c>
      <c r="AE130" s="23">
        <f t="shared" si="171"/>
        <v>-0.0007911336963485288</v>
      </c>
      <c r="AF130" s="20">
        <f t="shared" si="172"/>
        <v>0.16112845743105894</v>
      </c>
      <c r="AG130" s="21"/>
      <c r="AH130" s="31">
        <f t="shared" si="130"/>
        <v>-17.152728762676396</v>
      </c>
      <c r="AI130" s="1">
        <f t="shared" si="131"/>
        <v>1.6599698681855826</v>
      </c>
      <c r="AJ130" s="1">
        <f t="shared" si="132"/>
        <v>0.6024205735089894</v>
      </c>
      <c r="AK130" s="1">
        <f t="shared" si="133"/>
        <v>1.4192956150824028</v>
      </c>
      <c r="AL130" s="3">
        <f t="shared" si="134"/>
        <v>24.594357843107737</v>
      </c>
      <c r="AM130" s="3">
        <f t="shared" si="135"/>
        <v>-294.84281499777313</v>
      </c>
      <c r="AN130" s="3">
        <f t="shared" si="136"/>
        <v>1.5119132519668932</v>
      </c>
      <c r="AO130" s="3">
        <f t="shared" si="137"/>
        <v>-0.24479917172139576</v>
      </c>
      <c r="AP130" s="3">
        <f t="shared" si="138"/>
        <v>-28.244125144852656</v>
      </c>
      <c r="AQ130" s="3">
        <f t="shared" si="139"/>
        <v>2.1980583823643562</v>
      </c>
      <c r="AR130" s="9">
        <f t="shared" si="140"/>
        <v>101.43584660307663</v>
      </c>
      <c r="AS130" s="10">
        <f t="shared" si="141"/>
        <v>-2.350043727810371</v>
      </c>
      <c r="AT130" s="3">
        <f t="shared" si="142"/>
        <v>-31.797057349862744</v>
      </c>
      <c r="AU130" s="3">
        <f t="shared" si="143"/>
        <v>48.195992294463835</v>
      </c>
      <c r="AV130" s="9">
        <f t="shared" si="144"/>
        <v>-694.6461207780234</v>
      </c>
      <c r="AW130" s="3">
        <f t="shared" si="145"/>
        <v>-0.42552399692227844</v>
      </c>
      <c r="AX130" s="3">
        <f t="shared" si="146"/>
        <v>-1.4395819253693831</v>
      </c>
      <c r="AZ130" s="27">
        <v>20.459200000000003</v>
      </c>
      <c r="BA130" s="20">
        <v>0.1423644767</v>
      </c>
      <c r="BB130" s="20">
        <v>0.43373687959999996</v>
      </c>
      <c r="BC130" s="20">
        <v>19.2656</v>
      </c>
      <c r="BD130" s="20">
        <v>0.9968494608</v>
      </c>
      <c r="BE130" s="21">
        <v>-0.26368861899999996</v>
      </c>
      <c r="BF130" s="20">
        <v>0.0165</v>
      </c>
      <c r="BG130" s="20">
        <v>0.4129842308</v>
      </c>
      <c r="BH130" s="21">
        <v>0.22169999999999998</v>
      </c>
      <c r="BI130" s="21">
        <v>0.17573759309999998</v>
      </c>
      <c r="BJ130" s="21">
        <v>-1.241568981</v>
      </c>
      <c r="BK130" s="23">
        <v>-0.003215965179</v>
      </c>
      <c r="BL130" s="20">
        <v>0.3579188715</v>
      </c>
      <c r="BM130" s="21">
        <v>-0.1140775831</v>
      </c>
      <c r="BN130" s="28">
        <v>0.501</v>
      </c>
      <c r="BO130" s="17">
        <v>10.798900000000001</v>
      </c>
      <c r="BP130" s="42">
        <v>38897</v>
      </c>
    </row>
    <row r="131" spans="1:68" ht="12.75">
      <c r="A131" s="8" t="s">
        <v>74</v>
      </c>
      <c r="B131" s="13">
        <v>35</v>
      </c>
      <c r="C131" s="8" t="s">
        <v>145</v>
      </c>
      <c r="D131" s="14" t="s">
        <v>75</v>
      </c>
      <c r="E131" s="13" t="s">
        <v>76</v>
      </c>
      <c r="F131" s="27">
        <f t="shared" si="147"/>
        <v>1.1026629416848368</v>
      </c>
      <c r="G131" s="20">
        <f t="shared" si="148"/>
        <v>0.0016902477658923333</v>
      </c>
      <c r="H131" s="20">
        <f t="shared" si="149"/>
        <v>0.7210991236704144</v>
      </c>
      <c r="I131" s="20">
        <f t="shared" si="150"/>
        <v>0.7917243983243967</v>
      </c>
      <c r="J131" s="20">
        <f t="shared" si="151"/>
        <v>0.021996958708204162</v>
      </c>
      <c r="K131" s="20">
        <f t="shared" si="152"/>
        <v>0.04895058909531854</v>
      </c>
      <c r="L131" s="20">
        <f t="shared" si="153"/>
        <v>0.029273067591674928</v>
      </c>
      <c r="M131" s="20">
        <f t="shared" si="154"/>
        <v>0.011020257394931178</v>
      </c>
      <c r="N131" s="20">
        <f t="shared" si="155"/>
        <v>0.3805797274132805</v>
      </c>
      <c r="O131" s="21">
        <f t="shared" si="156"/>
        <v>0.003675871117412052</v>
      </c>
      <c r="P131" s="21">
        <f t="shared" si="157"/>
        <v>-0.02338877131072508</v>
      </c>
      <c r="Q131" s="22">
        <f t="shared" si="158"/>
        <v>0.0004891689722299504</v>
      </c>
      <c r="R131" s="20">
        <f t="shared" si="159"/>
        <v>0.010122389601656253</v>
      </c>
      <c r="S131" s="21">
        <f t="shared" si="160"/>
        <v>-0.002265329766149852</v>
      </c>
      <c r="T131" s="27">
        <f t="shared" si="161"/>
        <v>40.86730934130657</v>
      </c>
      <c r="U131" s="20">
        <f t="shared" si="162"/>
        <v>0.012307928099412606</v>
      </c>
      <c r="V131" s="20">
        <f t="shared" si="163"/>
        <v>17.991495101557245</v>
      </c>
      <c r="W131" s="20">
        <f t="shared" si="164"/>
        <v>14.176668367582801</v>
      </c>
      <c r="X131" s="20">
        <f t="shared" si="165"/>
        <v>0.5626065253017181</v>
      </c>
      <c r="Y131" s="20">
        <f t="shared" si="166"/>
        <v>2.0140131287931924</v>
      </c>
      <c r="Z131" s="20">
        <f t="shared" si="167"/>
        <v>0.5328382465993471</v>
      </c>
      <c r="AA131" s="20">
        <f t="shared" si="168"/>
        <v>0.4793548345603796</v>
      </c>
      <c r="AB131" s="20">
        <f t="shared" si="169"/>
        <v>12.28716589181554</v>
      </c>
      <c r="AC131" s="21"/>
      <c r="AD131" s="21">
        <f t="shared" si="170"/>
        <v>-0.832770337388513</v>
      </c>
      <c r="AE131" s="22">
        <f t="shared" si="171"/>
        <v>0.005582846065167203</v>
      </c>
      <c r="AF131" s="20">
        <f t="shared" si="172"/>
        <v>0.2114116458157112</v>
      </c>
      <c r="AG131" s="21"/>
      <c r="AH131" s="31">
        <f t="shared" si="130"/>
        <v>-49.0739253147062</v>
      </c>
      <c r="AI131" s="1">
        <f t="shared" si="131"/>
        <v>0.02664341300456399</v>
      </c>
      <c r="AJ131" s="1">
        <f t="shared" si="132"/>
        <v>37.53272900242552</v>
      </c>
      <c r="AK131" s="1">
        <f t="shared" si="133"/>
        <v>1.1736744572894302</v>
      </c>
      <c r="AL131" s="3">
        <f t="shared" si="134"/>
        <v>45.71090444772491</v>
      </c>
      <c r="AM131" s="3">
        <f t="shared" si="135"/>
        <v>3222.63857744722</v>
      </c>
      <c r="AN131" s="3">
        <f t="shared" si="136"/>
        <v>1.4642510128020123</v>
      </c>
      <c r="AO131" s="3">
        <f t="shared" si="137"/>
        <v>-21.604389942582284</v>
      </c>
      <c r="AP131" s="3">
        <f t="shared" si="138"/>
        <v>2.204597432160077</v>
      </c>
      <c r="AQ131" s="3">
        <f t="shared" si="139"/>
        <v>2.882716043125912</v>
      </c>
      <c r="AR131" s="9">
        <f t="shared" si="140"/>
        <v>193.30680286615265</v>
      </c>
      <c r="AS131" s="10">
        <f t="shared" si="141"/>
        <v>0.27934600686482863</v>
      </c>
      <c r="AT131" s="3">
        <f t="shared" si="142"/>
        <v>7.039014872796553</v>
      </c>
      <c r="AU131" s="3">
        <f t="shared" si="143"/>
        <v>1.1537785435961156</v>
      </c>
      <c r="AV131" s="9">
        <f t="shared" si="144"/>
        <v>100.77414256716898</v>
      </c>
      <c r="AW131" s="3">
        <f t="shared" si="145"/>
        <v>3.57978984995438</v>
      </c>
      <c r="AX131" s="3">
        <f t="shared" si="146"/>
        <v>9.92318043622619</v>
      </c>
      <c r="AZ131" s="27">
        <v>51.7184</v>
      </c>
      <c r="BA131" s="20">
        <v>0.07927799761</v>
      </c>
      <c r="BB131" s="20">
        <v>33.82184302</v>
      </c>
      <c r="BC131" s="20">
        <v>37.13439309</v>
      </c>
      <c r="BD131" s="20">
        <v>1.031727345</v>
      </c>
      <c r="BE131" s="20">
        <v>2.295938361</v>
      </c>
      <c r="BF131" s="20">
        <v>1.373</v>
      </c>
      <c r="BG131" s="20">
        <v>0.5168851319</v>
      </c>
      <c r="BH131" s="20">
        <v>17.8504</v>
      </c>
      <c r="BI131" s="21">
        <v>0.1724100499</v>
      </c>
      <c r="BJ131" s="21">
        <v>-1.097007784</v>
      </c>
      <c r="BK131" s="22">
        <v>0.02294358105</v>
      </c>
      <c r="BL131" s="20">
        <v>0.4747722759</v>
      </c>
      <c r="BM131" s="21">
        <v>-0.106251173</v>
      </c>
      <c r="BN131" s="28">
        <v>0.5045</v>
      </c>
      <c r="BO131" s="17">
        <v>10.7562</v>
      </c>
      <c r="BP131" s="42">
        <v>38897</v>
      </c>
    </row>
    <row r="132" spans="1:68" ht="12.75">
      <c r="A132" s="8" t="s">
        <v>77</v>
      </c>
      <c r="B132" s="13">
        <v>36</v>
      </c>
      <c r="C132" s="8" t="s">
        <v>145</v>
      </c>
      <c r="D132" s="14" t="s">
        <v>75</v>
      </c>
      <c r="E132" s="13" t="s">
        <v>78</v>
      </c>
      <c r="F132" s="27">
        <f t="shared" si="147"/>
        <v>1.502552542332268</v>
      </c>
      <c r="G132" s="20">
        <f t="shared" si="148"/>
        <v>0.002224382747948182</v>
      </c>
      <c r="H132" s="20">
        <f t="shared" si="149"/>
        <v>0.9954529982997903</v>
      </c>
      <c r="I132" s="20">
        <f t="shared" si="150"/>
        <v>1.0919348005308904</v>
      </c>
      <c r="J132" s="20">
        <f t="shared" si="151"/>
        <v>0.025482557548026155</v>
      </c>
      <c r="K132" s="20">
        <f t="shared" si="152"/>
        <v>0.045802281156176114</v>
      </c>
      <c r="L132" s="20">
        <f t="shared" si="153"/>
        <v>0.03425745587060702</v>
      </c>
      <c r="M132" s="20">
        <f t="shared" si="154"/>
        <v>0.012191163469009085</v>
      </c>
      <c r="N132" s="20">
        <f t="shared" si="155"/>
        <v>0.5293114052515974</v>
      </c>
      <c r="O132" s="21">
        <f t="shared" si="156"/>
        <v>0.003921220846890575</v>
      </c>
      <c r="P132" s="20">
        <f t="shared" si="157"/>
        <v>0.38035590990059903</v>
      </c>
      <c r="Q132" s="22">
        <f t="shared" si="158"/>
        <v>0.0005949909046289735</v>
      </c>
      <c r="R132" s="20">
        <f t="shared" si="159"/>
        <v>0.017424301569466647</v>
      </c>
      <c r="S132" s="21">
        <f t="shared" si="160"/>
        <v>-0.002162075833045327</v>
      </c>
      <c r="T132" s="27">
        <f t="shared" si="161"/>
        <v>55.68816836741966</v>
      </c>
      <c r="U132" s="20">
        <f t="shared" si="162"/>
        <v>0.016197354896586195</v>
      </c>
      <c r="V132" s="20">
        <f t="shared" si="163"/>
        <v>24.836651654186387</v>
      </c>
      <c r="W132" s="20">
        <f t="shared" si="164"/>
        <v>19.55225527836572</v>
      </c>
      <c r="X132" s="20">
        <f t="shared" si="165"/>
        <v>0.6517561517515122</v>
      </c>
      <c r="Y132" s="20">
        <f t="shared" si="166"/>
        <v>1.8844797842491716</v>
      </c>
      <c r="Z132" s="20">
        <f t="shared" si="167"/>
        <v>0.623565762688977</v>
      </c>
      <c r="AA132" s="20">
        <f t="shared" si="168"/>
        <v>0.5302864477986985</v>
      </c>
      <c r="AB132" s="20">
        <f t="shared" si="169"/>
        <v>17.089026493767545</v>
      </c>
      <c r="AC132" s="21"/>
      <c r="AD132" s="20">
        <f t="shared" si="170"/>
        <v>13.542785775599475</v>
      </c>
      <c r="AE132" s="22">
        <f t="shared" si="171"/>
        <v>0.006790583253012708</v>
      </c>
      <c r="AF132" s="20">
        <f t="shared" si="172"/>
        <v>0.36391607287942035</v>
      </c>
      <c r="AG132" s="21"/>
      <c r="AH132" s="31">
        <f t="shared" si="130"/>
        <v>4.112017223794164</v>
      </c>
      <c r="AI132" s="1">
        <f t="shared" si="131"/>
        <v>0.021350963695998655</v>
      </c>
      <c r="AJ132" s="1">
        <f t="shared" si="132"/>
        <v>46.83629339819486</v>
      </c>
      <c r="AK132" s="1">
        <f t="shared" si="133"/>
        <v>1.2290643188357036</v>
      </c>
      <c r="AL132" s="3">
        <f t="shared" si="134"/>
        <v>40.238431269347466</v>
      </c>
      <c r="AM132" s="3">
        <f t="shared" si="135"/>
        <v>3657.513755267983</v>
      </c>
      <c r="AN132" s="3">
        <f t="shared" si="136"/>
        <v>1.4533684328504284</v>
      </c>
      <c r="AO132" s="3">
        <f t="shared" si="137"/>
        <v>1.8339396388397045</v>
      </c>
      <c r="AP132" s="3">
        <f t="shared" si="138"/>
        <v>2.3852671108037855</v>
      </c>
      <c r="AQ132" s="3">
        <f t="shared" si="139"/>
        <v>2.848171097123399</v>
      </c>
      <c r="AR132" s="9">
        <f t="shared" si="140"/>
        <v>153.02475630382867</v>
      </c>
      <c r="AS132" s="10">
        <f t="shared" si="141"/>
        <v>0.3458546794712312</v>
      </c>
      <c r="AT132" s="3">
        <f t="shared" si="142"/>
        <v>10.375412589610706</v>
      </c>
      <c r="AU132" s="3">
        <f t="shared" si="143"/>
        <v>1.1441409658704975</v>
      </c>
      <c r="AV132" s="9">
        <f t="shared" si="144"/>
        <v>95.97940669711313</v>
      </c>
      <c r="AW132" s="3">
        <f t="shared" si="145"/>
        <v>2.891387797698373</v>
      </c>
      <c r="AX132" s="3">
        <f t="shared" si="146"/>
        <v>10.418901662475873</v>
      </c>
      <c r="AZ132" s="27">
        <v>69.9752</v>
      </c>
      <c r="BA132" s="20">
        <v>0.1035914707</v>
      </c>
      <c r="BB132" s="20">
        <v>46.359126010000004</v>
      </c>
      <c r="BC132" s="20">
        <v>50.85236882</v>
      </c>
      <c r="BD132" s="20">
        <v>1.186745229</v>
      </c>
      <c r="BE132" s="20">
        <v>2.133052718</v>
      </c>
      <c r="BF132" s="20">
        <v>1.5954</v>
      </c>
      <c r="BG132" s="20">
        <v>0.5677532585</v>
      </c>
      <c r="BH132" s="20">
        <v>24.6505</v>
      </c>
      <c r="BI132" s="21">
        <v>0.18261472080000002</v>
      </c>
      <c r="BJ132" s="20">
        <v>17.71351092</v>
      </c>
      <c r="BK132" s="22">
        <v>0.02770925234</v>
      </c>
      <c r="BL132" s="20">
        <v>0.8114651253999999</v>
      </c>
      <c r="BM132" s="21">
        <v>-0.1006897826</v>
      </c>
      <c r="BN132" s="28">
        <v>0.5008</v>
      </c>
      <c r="BO132" s="17">
        <v>10.753499999999999</v>
      </c>
      <c r="BP132" s="42">
        <v>38897</v>
      </c>
    </row>
    <row r="133" spans="1:68" ht="12.75">
      <c r="A133" s="8" t="s">
        <v>79</v>
      </c>
      <c r="B133" s="13">
        <v>37</v>
      </c>
      <c r="C133" s="8" t="s">
        <v>145</v>
      </c>
      <c r="D133" s="14" t="s">
        <v>75</v>
      </c>
      <c r="E133" s="13" t="s">
        <v>80</v>
      </c>
      <c r="F133" s="27">
        <f t="shared" si="147"/>
        <v>5.452680468119129</v>
      </c>
      <c r="G133" s="20">
        <f t="shared" si="148"/>
        <v>0.004311010827178573</v>
      </c>
      <c r="H133" s="20">
        <f t="shared" si="149"/>
        <v>0.7047178945314251</v>
      </c>
      <c r="I133" s="20">
        <f t="shared" si="150"/>
        <v>4.727233816323567</v>
      </c>
      <c r="J133" s="20">
        <f t="shared" si="151"/>
        <v>0.028420363319710974</v>
      </c>
      <c r="K133" s="20">
        <f t="shared" si="152"/>
        <v>0.06588128384841016</v>
      </c>
      <c r="L133" s="20">
        <f t="shared" si="153"/>
        <v>0.06548584409354388</v>
      </c>
      <c r="M133" s="20">
        <f t="shared" si="154"/>
        <v>0.013981959033418569</v>
      </c>
      <c r="N133" s="20">
        <f t="shared" si="155"/>
        <v>0.35378478321007395</v>
      </c>
      <c r="O133" s="21">
        <f t="shared" si="156"/>
        <v>0.0037386710438533878</v>
      </c>
      <c r="P133" s="20">
        <f t="shared" si="157"/>
        <v>0.6324323550824384</v>
      </c>
      <c r="Q133" s="22">
        <f t="shared" si="158"/>
        <v>0.0005226818646668059</v>
      </c>
      <c r="R133" s="20">
        <f t="shared" si="159"/>
        <v>0.036804475134830095</v>
      </c>
      <c r="S133" s="21">
        <f t="shared" si="160"/>
        <v>-0.0020016817288185285</v>
      </c>
      <c r="T133" s="27">
        <f t="shared" si="161"/>
        <v>202.08929765013892</v>
      </c>
      <c r="U133" s="20">
        <f t="shared" si="162"/>
        <v>0.03139161747017092</v>
      </c>
      <c r="V133" s="20">
        <f t="shared" si="163"/>
        <v>17.582781799686256</v>
      </c>
      <c r="W133" s="20">
        <f t="shared" si="164"/>
        <v>84.64615496487846</v>
      </c>
      <c r="X133" s="20">
        <f t="shared" si="165"/>
        <v>0.7268951161485531</v>
      </c>
      <c r="Y133" s="20">
        <f t="shared" si="166"/>
        <v>2.710606206476452</v>
      </c>
      <c r="Z133" s="20">
        <f t="shared" si="167"/>
        <v>1.191995414713748</v>
      </c>
      <c r="AA133" s="20">
        <f t="shared" si="168"/>
        <v>0.6081817709972118</v>
      </c>
      <c r="AB133" s="20">
        <f t="shared" si="169"/>
        <v>11.422080600162007</v>
      </c>
      <c r="AC133" s="21"/>
      <c r="AD133" s="20">
        <f t="shared" si="170"/>
        <v>22.5181091695871</v>
      </c>
      <c r="AE133" s="22">
        <f t="shared" si="171"/>
        <v>0.005965326006240651</v>
      </c>
      <c r="AF133" s="20">
        <f t="shared" si="172"/>
        <v>0.7686816026489159</v>
      </c>
      <c r="AG133" s="21"/>
      <c r="AH133" s="31">
        <f t="shared" si="130"/>
        <v>8.974523399286127</v>
      </c>
      <c r="AI133" s="1">
        <f t="shared" si="131"/>
        <v>0.0345896217063937</v>
      </c>
      <c r="AJ133" s="1">
        <f t="shared" si="132"/>
        <v>28.91040579999045</v>
      </c>
      <c r="AK133" s="1">
        <f t="shared" si="133"/>
        <v>1.1951938561997537</v>
      </c>
      <c r="AL133" s="3">
        <f t="shared" si="134"/>
        <v>23.155707629250596</v>
      </c>
      <c r="AM133" s="3">
        <f t="shared" si="135"/>
        <v>2947.497216630232</v>
      </c>
      <c r="AN133" s="3">
        <f t="shared" si="136"/>
        <v>1.5393676874804112</v>
      </c>
      <c r="AO133" s="3">
        <f t="shared" si="137"/>
        <v>0.7808285174953107</v>
      </c>
      <c r="AP133" s="3">
        <f t="shared" si="138"/>
        <v>5.262347344861026</v>
      </c>
      <c r="AQ133" s="3">
        <f t="shared" si="139"/>
        <v>2.3874598643493044</v>
      </c>
      <c r="AR133" s="9">
        <f t="shared" si="140"/>
        <v>262.9037783052553</v>
      </c>
      <c r="AS133" s="10">
        <f t="shared" si="141"/>
        <v>0.2681669932031375</v>
      </c>
      <c r="AT133" s="3">
        <f t="shared" si="142"/>
        <v>31.227758116480878</v>
      </c>
      <c r="AU133" s="3">
        <f t="shared" si="143"/>
        <v>7.410747474823271</v>
      </c>
      <c r="AV133" s="9">
        <f t="shared" si="144"/>
        <v>121.85337656116508</v>
      </c>
      <c r="AW133" s="3">
        <f t="shared" si="145"/>
        <v>3.7290196979704215</v>
      </c>
      <c r="AX133" s="3">
        <f t="shared" si="146"/>
        <v>8.206584242645452</v>
      </c>
      <c r="AZ133" s="27">
        <v>229.978</v>
      </c>
      <c r="BA133" s="20">
        <v>0.1818257376</v>
      </c>
      <c r="BB133" s="20">
        <v>29.72292488</v>
      </c>
      <c r="BC133" s="20">
        <v>199.38079720000002</v>
      </c>
      <c r="BD133" s="20">
        <v>1.198687206</v>
      </c>
      <c r="BE133" s="20">
        <v>2.7786784840000003</v>
      </c>
      <c r="BF133" s="20">
        <v>2.762</v>
      </c>
      <c r="BG133" s="20">
        <v>0.5897178449</v>
      </c>
      <c r="BH133" s="20">
        <v>14.9216</v>
      </c>
      <c r="BI133" s="21">
        <v>0.1576861315</v>
      </c>
      <c r="BJ133" s="20">
        <v>26.674133759999997</v>
      </c>
      <c r="BK133" s="22">
        <v>0.02204518137</v>
      </c>
      <c r="BL133" s="20">
        <v>1.5523043449999998</v>
      </c>
      <c r="BM133" s="21">
        <v>-0.0844250389</v>
      </c>
      <c r="BN133" s="28">
        <v>0.5003</v>
      </c>
      <c r="BO133" s="17">
        <v>11.861899999999999</v>
      </c>
      <c r="BP133" s="42">
        <v>38897</v>
      </c>
    </row>
    <row r="134" spans="1:68" ht="12.75">
      <c r="A134" s="8" t="s">
        <v>81</v>
      </c>
      <c r="B134" s="13">
        <v>38</v>
      </c>
      <c r="C134" s="8" t="s">
        <v>145</v>
      </c>
      <c r="D134" s="14" t="s">
        <v>75</v>
      </c>
      <c r="E134" s="13" t="s">
        <v>60</v>
      </c>
      <c r="F134" s="27">
        <f t="shared" si="147"/>
        <v>6.423598165744765</v>
      </c>
      <c r="G134" s="20">
        <f t="shared" si="148"/>
        <v>0.004352826083598479</v>
      </c>
      <c r="H134" s="20">
        <f t="shared" si="149"/>
        <v>0.6833087375908138</v>
      </c>
      <c r="I134" s="20">
        <f t="shared" si="150"/>
        <v>5.5540498024089295</v>
      </c>
      <c r="J134" s="20">
        <f t="shared" si="151"/>
        <v>0.028362239825822793</v>
      </c>
      <c r="K134" s="20">
        <f t="shared" si="152"/>
        <v>0.06653073798736665</v>
      </c>
      <c r="L134" s="20">
        <f t="shared" si="153"/>
        <v>0.08383308218095614</v>
      </c>
      <c r="M134" s="20">
        <f t="shared" si="154"/>
        <v>0.01387190187601541</v>
      </c>
      <c r="N134" s="20">
        <f t="shared" si="155"/>
        <v>0.28532417483208217</v>
      </c>
      <c r="O134" s="21">
        <f t="shared" si="156"/>
        <v>0.00377815120832981</v>
      </c>
      <c r="P134" s="20">
        <f t="shared" si="157"/>
        <v>0.13069009394548103</v>
      </c>
      <c r="Q134" s="22">
        <f t="shared" si="158"/>
        <v>0.0005458430832384335</v>
      </c>
      <c r="R134" s="20">
        <f t="shared" si="159"/>
        <v>0.03783155543480245</v>
      </c>
      <c r="S134" s="21">
        <f t="shared" si="160"/>
        <v>-0.0017941381877063908</v>
      </c>
      <c r="T134" s="27">
        <f t="shared" si="161"/>
        <v>238.0738151248878</v>
      </c>
      <c r="U134" s="20">
        <f t="shared" si="162"/>
        <v>0.031696104883117145</v>
      </c>
      <c r="V134" s="20">
        <f t="shared" si="163"/>
        <v>17.048621197375596</v>
      </c>
      <c r="W134" s="20">
        <f t="shared" si="164"/>
        <v>99.45117557628753</v>
      </c>
      <c r="X134" s="20">
        <f t="shared" si="165"/>
        <v>0.7254085171432719</v>
      </c>
      <c r="Y134" s="20">
        <f t="shared" si="166"/>
        <v>2.7373272161023103</v>
      </c>
      <c r="Z134" s="20">
        <f t="shared" si="167"/>
        <v>1.5259580287042875</v>
      </c>
      <c r="AA134" s="20">
        <f t="shared" si="168"/>
        <v>0.6033945479235073</v>
      </c>
      <c r="AB134" s="20">
        <f t="shared" si="169"/>
        <v>9.211802985239189</v>
      </c>
      <c r="AC134" s="21"/>
      <c r="AD134" s="20">
        <f t="shared" si="170"/>
        <v>4.653294189011448</v>
      </c>
      <c r="AE134" s="22">
        <f t="shared" si="171"/>
        <v>0.00622966312757856</v>
      </c>
      <c r="AF134" s="20">
        <f t="shared" si="172"/>
        <v>0.7901327367335514</v>
      </c>
      <c r="AG134" s="21"/>
      <c r="AH134" s="31">
        <f t="shared" si="130"/>
        <v>51.16242503796316</v>
      </c>
      <c r="AI134" s="1">
        <f t="shared" si="131"/>
        <v>0.03539257168881151</v>
      </c>
      <c r="AJ134" s="1">
        <f t="shared" si="132"/>
        <v>28.254516478556017</v>
      </c>
      <c r="AK134" s="1">
        <f t="shared" si="133"/>
        <v>1.202212581535013</v>
      </c>
      <c r="AL134" s="3">
        <f t="shared" si="134"/>
        <v>22.886361583490945</v>
      </c>
      <c r="AM134" s="3">
        <f t="shared" si="135"/>
        <v>2736.684287453969</v>
      </c>
      <c r="AN134" s="3">
        <f t="shared" si="136"/>
        <v>1.8507366282902458</v>
      </c>
      <c r="AO134" s="3">
        <f t="shared" si="137"/>
        <v>3.6637746303758685</v>
      </c>
      <c r="AP134" s="3">
        <f t="shared" si="138"/>
        <v>5.087932402443929</v>
      </c>
      <c r="AQ134" s="3">
        <f t="shared" si="139"/>
        <v>2.3938763292170933</v>
      </c>
      <c r="AR134" s="9">
        <f t="shared" si="140"/>
        <v>301.30863341911</v>
      </c>
      <c r="AS134" s="10">
        <f t="shared" si="141"/>
        <v>0.26500613915503446</v>
      </c>
      <c r="AT134" s="3">
        <f t="shared" si="142"/>
        <v>36.33148970691798</v>
      </c>
      <c r="AU134" s="3">
        <f t="shared" si="143"/>
        <v>10.79605976546026</v>
      </c>
      <c r="AV134" s="9">
        <f t="shared" si="144"/>
        <v>116.44426067469152</v>
      </c>
      <c r="AW134" s="3">
        <f t="shared" si="145"/>
        <v>3.773497486467579</v>
      </c>
      <c r="AX134" s="3">
        <f t="shared" si="146"/>
        <v>8.587799812596039</v>
      </c>
      <c r="AZ134" s="27">
        <v>284.519</v>
      </c>
      <c r="BA134" s="20">
        <v>0.19279875429999999</v>
      </c>
      <c r="BB134" s="20">
        <v>30.265641419999998</v>
      </c>
      <c r="BC134" s="20">
        <v>246.0042884</v>
      </c>
      <c r="BD134" s="20">
        <v>1.2562423589999998</v>
      </c>
      <c r="BE134" s="20">
        <v>2.94683113</v>
      </c>
      <c r="BF134" s="20">
        <v>3.7131999999999996</v>
      </c>
      <c r="BG134" s="20">
        <v>0.614425054</v>
      </c>
      <c r="BH134" s="20">
        <v>12.637799999999999</v>
      </c>
      <c r="BI134" s="21">
        <v>0.16734480829999998</v>
      </c>
      <c r="BJ134" s="20">
        <v>5.788627164999999</v>
      </c>
      <c r="BK134" s="22">
        <v>0.02417690587</v>
      </c>
      <c r="BL134" s="20">
        <v>1.6756646419999999</v>
      </c>
      <c r="BM134" s="21">
        <v>-0.07946736235</v>
      </c>
      <c r="BN134" s="28">
        <v>0.5062</v>
      </c>
      <c r="BO134" s="17">
        <v>11.4285</v>
      </c>
      <c r="BP134" s="42">
        <v>38897</v>
      </c>
    </row>
    <row r="135" spans="1:68" ht="12.75">
      <c r="A135" s="8" t="s">
        <v>82</v>
      </c>
      <c r="B135" s="13">
        <v>39</v>
      </c>
      <c r="C135" s="8" t="s">
        <v>145</v>
      </c>
      <c r="D135" s="14" t="s">
        <v>75</v>
      </c>
      <c r="E135" s="13" t="s">
        <v>49</v>
      </c>
      <c r="F135" s="27">
        <f t="shared" si="147"/>
        <v>4.754647657550535</v>
      </c>
      <c r="G135" s="20">
        <f t="shared" si="148"/>
        <v>0.004607586545903764</v>
      </c>
      <c r="H135" s="20">
        <f t="shared" si="149"/>
        <v>0.30280461749284976</v>
      </c>
      <c r="I135" s="20">
        <f t="shared" si="150"/>
        <v>7.899149356852516</v>
      </c>
      <c r="J135" s="20">
        <f t="shared" si="151"/>
        <v>0.030177788511009506</v>
      </c>
      <c r="K135" s="20">
        <f t="shared" si="152"/>
        <v>0.0858637482284332</v>
      </c>
      <c r="L135" s="20">
        <f t="shared" si="153"/>
        <v>0.05594371125644075</v>
      </c>
      <c r="M135" s="20">
        <f t="shared" si="154"/>
        <v>0.01390373610019227</v>
      </c>
      <c r="N135" s="20">
        <f t="shared" si="155"/>
        <v>0.07008500959175584</v>
      </c>
      <c r="O135" s="21">
        <f t="shared" si="156"/>
        <v>0.0034529132905860875</v>
      </c>
      <c r="P135" s="20">
        <f t="shared" si="157"/>
        <v>0.09832637575751367</v>
      </c>
      <c r="Q135" s="22">
        <f t="shared" si="158"/>
        <v>0.0003028519391209235</v>
      </c>
      <c r="R135" s="20">
        <f t="shared" si="159"/>
        <v>0.05193283417671145</v>
      </c>
      <c r="S135" s="21">
        <f t="shared" si="160"/>
        <v>-0.0015971674993502376</v>
      </c>
      <c r="T135" s="27">
        <f t="shared" si="161"/>
        <v>176.2185426610392</v>
      </c>
      <c r="U135" s="20">
        <f t="shared" si="162"/>
        <v>0.03355120181973177</v>
      </c>
      <c r="V135" s="20">
        <f t="shared" si="163"/>
        <v>7.555005426468308</v>
      </c>
      <c r="W135" s="20">
        <f t="shared" si="164"/>
        <v>141.44268012341786</v>
      </c>
      <c r="X135" s="20">
        <f t="shared" si="165"/>
        <v>0.7718440062869615</v>
      </c>
      <c r="Y135" s="20">
        <f t="shared" si="166"/>
        <v>3.53276067592813</v>
      </c>
      <c r="Z135" s="20">
        <f t="shared" si="167"/>
        <v>1.0183062953955504</v>
      </c>
      <c r="AA135" s="20">
        <f t="shared" si="168"/>
        <v>0.6047792605229313</v>
      </c>
      <c r="AB135" s="20">
        <f t="shared" si="169"/>
        <v>2.2627220457495585</v>
      </c>
      <c r="AC135" s="21"/>
      <c r="AD135" s="20">
        <f t="shared" si="170"/>
        <v>3.500965827829794</v>
      </c>
      <c r="AE135" s="22">
        <f t="shared" si="171"/>
        <v>0.003456424778828161</v>
      </c>
      <c r="AF135" s="20">
        <f t="shared" si="172"/>
        <v>1.0846456594968974</v>
      </c>
      <c r="AG135" s="21"/>
      <c r="AH135" s="31">
        <f t="shared" si="130"/>
        <v>50.33426526481549</v>
      </c>
      <c r="AI135" s="1">
        <f t="shared" si="131"/>
        <v>0.08005014243989017</v>
      </c>
      <c r="AJ135" s="1">
        <f t="shared" si="132"/>
        <v>12.492170151363592</v>
      </c>
      <c r="AK135" s="1">
        <f t="shared" si="133"/>
        <v>1.2762408645091023</v>
      </c>
      <c r="AL135" s="3">
        <f t="shared" si="134"/>
        <v>23.004958523811595</v>
      </c>
      <c r="AM135" s="3">
        <f t="shared" si="135"/>
        <v>2185.786154741576</v>
      </c>
      <c r="AN135" s="3">
        <f t="shared" si="136"/>
        <v>3.3389012321067506</v>
      </c>
      <c r="AO135" s="3">
        <f t="shared" si="137"/>
        <v>2.15797748335966</v>
      </c>
      <c r="AP135" s="3">
        <f t="shared" si="138"/>
        <v>9.706909296925799</v>
      </c>
      <c r="AQ135" s="3">
        <f t="shared" si="139"/>
        <v>1.245865409982879</v>
      </c>
      <c r="AR135" s="9">
        <f t="shared" si="140"/>
        <v>162.46646185149214</v>
      </c>
      <c r="AS135" s="10">
        <f t="shared" si="141"/>
        <v>0.21848182684613413</v>
      </c>
      <c r="AT135" s="3">
        <f t="shared" si="142"/>
        <v>40.037436186151474</v>
      </c>
      <c r="AU135" s="3">
        <f t="shared" si="143"/>
        <v>62.509966873356284</v>
      </c>
      <c r="AV135" s="9">
        <f t="shared" si="144"/>
        <v>223.30704577017914</v>
      </c>
      <c r="AW135" s="3">
        <f t="shared" si="145"/>
        <v>4.57703972195477</v>
      </c>
      <c r="AX135" s="3">
        <f t="shared" si="146"/>
        <v>4.478139041923333</v>
      </c>
      <c r="AZ135" s="27">
        <v>230.28</v>
      </c>
      <c r="BA135" s="20">
        <v>0.2231574464</v>
      </c>
      <c r="BB135" s="20">
        <v>14.66561822</v>
      </c>
      <c r="BC135" s="20">
        <v>382.5764273</v>
      </c>
      <c r="BD135" s="20">
        <v>1.4615890889999998</v>
      </c>
      <c r="BE135" s="20">
        <v>4.158605509</v>
      </c>
      <c r="BF135" s="20">
        <v>2.7095000000000002</v>
      </c>
      <c r="BG135" s="20">
        <v>0.6733942407</v>
      </c>
      <c r="BH135" s="20">
        <v>3.3944</v>
      </c>
      <c r="BI135" s="21">
        <v>0.1672336059</v>
      </c>
      <c r="BJ135" s="20">
        <v>4.762203099000001</v>
      </c>
      <c r="BK135" s="22">
        <v>0.01466791013</v>
      </c>
      <c r="BL135" s="20">
        <v>2.515242751</v>
      </c>
      <c r="BM135" s="21">
        <v>-0.07735499205</v>
      </c>
      <c r="BN135" s="28">
        <v>0.5046</v>
      </c>
      <c r="BO135" s="17">
        <v>10.4186</v>
      </c>
      <c r="BP135" s="42">
        <v>38897</v>
      </c>
    </row>
    <row r="136" spans="1:68" ht="12.75">
      <c r="A136" s="8" t="s">
        <v>83</v>
      </c>
      <c r="B136" s="13">
        <v>40</v>
      </c>
      <c r="C136" s="8" t="s">
        <v>145</v>
      </c>
      <c r="D136" s="14" t="s">
        <v>75</v>
      </c>
      <c r="E136" s="13" t="s">
        <v>51</v>
      </c>
      <c r="F136" s="27">
        <f t="shared" si="147"/>
        <v>1.7090674284691851</v>
      </c>
      <c r="G136" s="20">
        <f t="shared" si="148"/>
        <v>0.0058157726787942355</v>
      </c>
      <c r="H136" s="20">
        <f t="shared" si="149"/>
        <v>0.12074561559840599</v>
      </c>
      <c r="I136" s="20">
        <f t="shared" si="150"/>
        <v>5.832310131977656</v>
      </c>
      <c r="J136" s="20">
        <f t="shared" si="151"/>
        <v>0.026466507507576145</v>
      </c>
      <c r="K136" s="20">
        <f t="shared" si="152"/>
        <v>0.04262520302827397</v>
      </c>
      <c r="L136" s="20">
        <f t="shared" si="153"/>
        <v>0.030932274990059648</v>
      </c>
      <c r="M136" s="20">
        <f t="shared" si="154"/>
        <v>0.011792073708804574</v>
      </c>
      <c r="N136" s="20">
        <f t="shared" si="155"/>
        <v>0.013958504373757459</v>
      </c>
      <c r="O136" s="21">
        <f t="shared" si="156"/>
        <v>0.0035293435186004385</v>
      </c>
      <c r="P136" s="20">
        <f t="shared" si="157"/>
        <v>0.025337899448491852</v>
      </c>
      <c r="Q136" s="22">
        <f t="shared" si="158"/>
        <v>0.0004504955199123221</v>
      </c>
      <c r="R136" s="20">
        <f t="shared" si="159"/>
        <v>0.0466907331269857</v>
      </c>
      <c r="S136" s="21">
        <f t="shared" si="160"/>
        <v>-0.0017261923648152766</v>
      </c>
      <c r="T136" s="27">
        <f t="shared" si="161"/>
        <v>63.342100875976136</v>
      </c>
      <c r="U136" s="20">
        <f t="shared" si="162"/>
        <v>0.04234888719722009</v>
      </c>
      <c r="V136" s="20">
        <f t="shared" si="163"/>
        <v>3.0126151596408683</v>
      </c>
      <c r="W136" s="20">
        <f t="shared" si="164"/>
        <v>104.43372306440195</v>
      </c>
      <c r="X136" s="20">
        <f t="shared" si="165"/>
        <v>0.6769222065301086</v>
      </c>
      <c r="Y136" s="20">
        <f t="shared" si="166"/>
        <v>1.7537627248826977</v>
      </c>
      <c r="Z136" s="20">
        <f t="shared" si="167"/>
        <v>0.5630396991164521</v>
      </c>
      <c r="AA136" s="20">
        <f t="shared" si="168"/>
        <v>0.5129269979127488</v>
      </c>
      <c r="AB136" s="20">
        <f t="shared" si="169"/>
        <v>0.45065579296015273</v>
      </c>
      <c r="AC136" s="21"/>
      <c r="AD136" s="20">
        <f t="shared" si="170"/>
        <v>0.9021701393420752</v>
      </c>
      <c r="AE136" s="22">
        <f t="shared" si="171"/>
        <v>0.005141469069987697</v>
      </c>
      <c r="AF136" s="20">
        <f t="shared" si="172"/>
        <v>0.9751615105886736</v>
      </c>
      <c r="AG136" s="21"/>
      <c r="AH136" s="31">
        <f t="shared" si="130"/>
        <v>70.21081513756326</v>
      </c>
      <c r="AI136" s="1">
        <f t="shared" si="131"/>
        <v>0.17025971481000396</v>
      </c>
      <c r="AJ136" s="1">
        <f t="shared" si="132"/>
        <v>5.87337997785277</v>
      </c>
      <c r="AK136" s="1">
        <f t="shared" si="133"/>
        <v>1.3197242673610567</v>
      </c>
      <c r="AL136" s="3">
        <f t="shared" si="134"/>
        <v>15.984415443495854</v>
      </c>
      <c r="AM136" s="3">
        <f t="shared" si="135"/>
        <v>585.9444292345178</v>
      </c>
      <c r="AN136" s="3">
        <f t="shared" si="136"/>
        <v>6.684958246852594</v>
      </c>
      <c r="AO136" s="3">
        <f t="shared" si="137"/>
        <v>3.339298241280603</v>
      </c>
      <c r="AP136" s="3">
        <f t="shared" si="138"/>
        <v>8.2367289622383</v>
      </c>
      <c r="AQ136" s="3">
        <f t="shared" si="139"/>
        <v>0.606529184417896</v>
      </c>
      <c r="AR136" s="9">
        <f t="shared" si="140"/>
        <v>64.95549730807008</v>
      </c>
      <c r="AS136" s="10">
        <f t="shared" si="141"/>
        <v>0.3859827768750104</v>
      </c>
      <c r="AT136" s="3">
        <f t="shared" si="142"/>
        <v>59.54837651791642</v>
      </c>
      <c r="AU136" s="3">
        <f t="shared" si="143"/>
        <v>231.73722538530873</v>
      </c>
      <c r="AV136" s="9">
        <f t="shared" si="144"/>
        <v>131.65929762789148</v>
      </c>
      <c r="AW136" s="3">
        <f t="shared" si="145"/>
        <v>2.5907891748336263</v>
      </c>
      <c r="AX136" s="3">
        <f t="shared" si="146"/>
        <v>7.5953618013845015</v>
      </c>
      <c r="AZ136" s="27">
        <v>89.4418</v>
      </c>
      <c r="BA136" s="20">
        <v>0.3043608275</v>
      </c>
      <c r="BB136" s="20">
        <v>6.319063263</v>
      </c>
      <c r="BC136" s="20">
        <v>305.22629340000003</v>
      </c>
      <c r="BD136" s="20">
        <v>1.385089922</v>
      </c>
      <c r="BE136" s="20">
        <v>2.230734037</v>
      </c>
      <c r="BF136" s="20">
        <v>1.6188</v>
      </c>
      <c r="BG136" s="20">
        <v>0.6171226955</v>
      </c>
      <c r="BH136" s="20">
        <v>0.7305</v>
      </c>
      <c r="BI136" s="21">
        <v>0.18470355930000001</v>
      </c>
      <c r="BJ136" s="20">
        <v>1.326025701</v>
      </c>
      <c r="BK136" s="22">
        <v>0.02357609157</v>
      </c>
      <c r="BL136" s="20">
        <v>2.443498217</v>
      </c>
      <c r="BM136" s="21">
        <v>-0.09033801106</v>
      </c>
      <c r="BN136" s="28">
        <v>0.503</v>
      </c>
      <c r="BO136" s="17">
        <v>9.611400000000001</v>
      </c>
      <c r="BP136" s="42">
        <v>38897</v>
      </c>
    </row>
    <row r="137" spans="1:68" ht="12.75">
      <c r="A137" s="8" t="s">
        <v>84</v>
      </c>
      <c r="B137" s="13">
        <v>46</v>
      </c>
      <c r="C137" s="8" t="s">
        <v>145</v>
      </c>
      <c r="D137" s="14" t="s">
        <v>85</v>
      </c>
      <c r="E137" s="13" t="s">
        <v>86</v>
      </c>
      <c r="F137" s="27">
        <f t="shared" si="147"/>
        <v>0.38030209520981795</v>
      </c>
      <c r="G137" s="20">
        <f t="shared" si="148"/>
        <v>0.001344550411410204</v>
      </c>
      <c r="H137" s="20">
        <f t="shared" si="149"/>
        <v>0.21634362979442792</v>
      </c>
      <c r="I137" s="20">
        <f t="shared" si="150"/>
        <v>0.22663870882818687</v>
      </c>
      <c r="J137" s="20">
        <f t="shared" si="151"/>
        <v>0.02017141067343032</v>
      </c>
      <c r="K137" s="20">
        <f t="shared" si="152"/>
        <v>0.012005331224231986</v>
      </c>
      <c r="L137" s="20">
        <f t="shared" si="153"/>
        <v>0.011978726741884403</v>
      </c>
      <c r="M137" s="20">
        <f t="shared" si="154"/>
        <v>0.008923844785282364</v>
      </c>
      <c r="N137" s="20">
        <f t="shared" si="155"/>
        <v>0.12842513826207444</v>
      </c>
      <c r="O137" s="21">
        <f t="shared" si="156"/>
        <v>0.002627587947789588</v>
      </c>
      <c r="P137" s="20">
        <f t="shared" si="157"/>
        <v>0.10813662593377771</v>
      </c>
      <c r="Q137" s="22">
        <f t="shared" si="158"/>
        <v>0.00014261901053600455</v>
      </c>
      <c r="R137" s="20">
        <f t="shared" si="159"/>
        <v>0.004393085286692003</v>
      </c>
      <c r="S137" s="21">
        <f t="shared" si="160"/>
        <v>-0.002219213701464865</v>
      </c>
      <c r="T137" s="27">
        <f t="shared" si="161"/>
        <v>14.094899520554348</v>
      </c>
      <c r="U137" s="20">
        <f t="shared" si="162"/>
        <v>0.009790653254279502</v>
      </c>
      <c r="V137" s="20">
        <f t="shared" si="163"/>
        <v>5.397795154551595</v>
      </c>
      <c r="W137" s="20">
        <f t="shared" si="164"/>
        <v>4.058207402871898</v>
      </c>
      <c r="X137" s="20">
        <f t="shared" si="165"/>
        <v>0.5159152871974054</v>
      </c>
      <c r="Y137" s="20">
        <f t="shared" si="166"/>
        <v>0.4939449176808059</v>
      </c>
      <c r="Z137" s="20">
        <f t="shared" si="167"/>
        <v>0.21804082314398782</v>
      </c>
      <c r="AA137" s="20">
        <f t="shared" si="168"/>
        <v>0.38816590097605863</v>
      </c>
      <c r="AB137" s="20">
        <f t="shared" si="169"/>
        <v>4.146256000630031</v>
      </c>
      <c r="AC137" s="21"/>
      <c r="AD137" s="20">
        <f t="shared" si="170"/>
        <v>3.8502652946815155</v>
      </c>
      <c r="AE137" s="22">
        <f t="shared" si="171"/>
        <v>0.0016276992756905334</v>
      </c>
      <c r="AF137" s="20">
        <f t="shared" si="172"/>
        <v>0.09175199011470349</v>
      </c>
      <c r="AG137" s="21"/>
      <c r="AH137" s="31">
        <f t="shared" si="130"/>
        <v>3.6607606078531902</v>
      </c>
      <c r="AI137" s="1">
        <f t="shared" si="131"/>
        <v>0.0719119362372884</v>
      </c>
      <c r="AJ137" s="1">
        <f t="shared" si="132"/>
        <v>13.90589730055789</v>
      </c>
      <c r="AK137" s="1">
        <f t="shared" si="133"/>
        <v>1.3291102744989085</v>
      </c>
      <c r="AL137" s="3">
        <f t="shared" si="134"/>
        <v>52.694674583833155</v>
      </c>
      <c r="AM137" s="3">
        <f t="shared" si="135"/>
        <v>3316.2115601861656</v>
      </c>
      <c r="AN137" s="3">
        <f t="shared" si="136"/>
        <v>1.3018480175202376</v>
      </c>
      <c r="AO137" s="3">
        <f t="shared" si="137"/>
        <v>1.4019281118128997</v>
      </c>
      <c r="AP137" s="3">
        <f t="shared" si="138"/>
        <v>6.01502587148718</v>
      </c>
      <c r="AQ137" s="3">
        <f t="shared" si="139"/>
        <v>3.4731836304324215</v>
      </c>
      <c r="AR137" s="9">
        <f t="shared" si="140"/>
        <v>153.61955095397548</v>
      </c>
      <c r="AS137" s="10">
        <f t="shared" si="141"/>
        <v>1.044479391790801</v>
      </c>
      <c r="AT137" s="3">
        <f t="shared" si="142"/>
        <v>8.215910838654217</v>
      </c>
      <c r="AU137" s="3">
        <f t="shared" si="143"/>
        <v>0.9787643122506777</v>
      </c>
      <c r="AV137" s="9">
        <f t="shared" si="144"/>
        <v>316.95983091135435</v>
      </c>
      <c r="AW137" s="3">
        <f t="shared" si="145"/>
        <v>0.9574147731966838</v>
      </c>
      <c r="AX137" s="3">
        <f t="shared" si="146"/>
        <v>3.1549739193282025</v>
      </c>
      <c r="AZ137" s="27">
        <v>19.033</v>
      </c>
      <c r="BA137" s="20">
        <v>0.06729078883</v>
      </c>
      <c r="BB137" s="20">
        <v>10.827361609999999</v>
      </c>
      <c r="BC137" s="20">
        <v>11.342600000000001</v>
      </c>
      <c r="BD137" s="20">
        <v>1.0095197059999999</v>
      </c>
      <c r="BE137" s="20">
        <v>0.600831476</v>
      </c>
      <c r="BF137" s="20">
        <v>0.5995</v>
      </c>
      <c r="BG137" s="20">
        <v>0.4466121537</v>
      </c>
      <c r="BH137" s="20">
        <v>6.427300000000001</v>
      </c>
      <c r="BI137" s="21">
        <v>0.1315030394</v>
      </c>
      <c r="BJ137" s="20">
        <v>5.4119197009999995</v>
      </c>
      <c r="BK137" s="22">
        <v>0.007137661511</v>
      </c>
      <c r="BL137" s="20">
        <v>0.21986098240000002</v>
      </c>
      <c r="BM137" s="21">
        <v>-0.1110651109</v>
      </c>
      <c r="BN137" s="28">
        <v>0.5052</v>
      </c>
      <c r="BO137" s="17">
        <v>10.0945</v>
      </c>
      <c r="BP137" s="42">
        <v>38897</v>
      </c>
    </row>
    <row r="138" spans="1:68" ht="12.75">
      <c r="A138" s="8" t="s">
        <v>87</v>
      </c>
      <c r="B138" s="13">
        <v>47</v>
      </c>
      <c r="C138" s="8" t="s">
        <v>145</v>
      </c>
      <c r="D138" s="14" t="s">
        <v>85</v>
      </c>
      <c r="E138" s="13" t="s">
        <v>88</v>
      </c>
      <c r="F138" s="27">
        <f t="shared" si="147"/>
        <v>0.4146178711212905</v>
      </c>
      <c r="G138" s="20">
        <f t="shared" si="148"/>
        <v>0.0012836062707909557</v>
      </c>
      <c r="H138" s="20">
        <f t="shared" si="149"/>
        <v>0.3114521292279187</v>
      </c>
      <c r="I138" s="20">
        <f t="shared" si="150"/>
        <v>0.2302829507269468</v>
      </c>
      <c r="J138" s="20">
        <f t="shared" si="151"/>
        <v>0.018159651273157135</v>
      </c>
      <c r="K138" s="20">
        <f t="shared" si="152"/>
        <v>0.013816838497290717</v>
      </c>
      <c r="L138" s="20">
        <f t="shared" si="153"/>
        <v>0.011302043875721965</v>
      </c>
      <c r="M138" s="20">
        <f t="shared" si="154"/>
        <v>0.008141066654413782</v>
      </c>
      <c r="N138" s="20">
        <f t="shared" si="155"/>
        <v>0.17816170067715592</v>
      </c>
      <c r="O138" s="21">
        <f t="shared" si="156"/>
        <v>0.002834163965275542</v>
      </c>
      <c r="P138" s="20">
        <f t="shared" si="157"/>
        <v>0.14213261729457694</v>
      </c>
      <c r="Q138" s="22">
        <f t="shared" si="158"/>
        <v>0.00045159750804034247</v>
      </c>
      <c r="R138" s="20">
        <f t="shared" si="159"/>
        <v>0.007904518602240309</v>
      </c>
      <c r="S138" s="21">
        <f t="shared" si="160"/>
        <v>-0.0019482257363436762</v>
      </c>
      <c r="T138" s="27">
        <f t="shared" si="161"/>
        <v>15.366723734868007</v>
      </c>
      <c r="U138" s="20">
        <f t="shared" si="162"/>
        <v>0.009346874468731926</v>
      </c>
      <c r="V138" s="20">
        <f t="shared" si="163"/>
        <v>7.770761707283401</v>
      </c>
      <c r="W138" s="20">
        <f t="shared" si="164"/>
        <v>4.123461434400179</v>
      </c>
      <c r="X138" s="20">
        <f t="shared" si="165"/>
        <v>0.46446140300619554</v>
      </c>
      <c r="Y138" s="20">
        <f t="shared" si="166"/>
        <v>0.5684772062246747</v>
      </c>
      <c r="Z138" s="20">
        <f t="shared" si="167"/>
        <v>0.20572361345010673</v>
      </c>
      <c r="AA138" s="20">
        <f t="shared" si="168"/>
        <v>0.3541169248067198</v>
      </c>
      <c r="AB138" s="20">
        <f t="shared" si="169"/>
        <v>5.752020441727318</v>
      </c>
      <c r="AC138" s="21"/>
      <c r="AD138" s="20">
        <f t="shared" si="170"/>
        <v>5.06071165884805</v>
      </c>
      <c r="AE138" s="22">
        <f t="shared" si="171"/>
        <v>0.005154045971699868</v>
      </c>
      <c r="AF138" s="20">
        <f t="shared" si="172"/>
        <v>0.16509019637093375</v>
      </c>
      <c r="AG138" s="21"/>
      <c r="AH138" s="31">
        <f t="shared" si="130"/>
        <v>3.036474861791646</v>
      </c>
      <c r="AI138" s="1">
        <f t="shared" si="131"/>
        <v>0.04557042644542968</v>
      </c>
      <c r="AJ138" s="1">
        <f t="shared" si="132"/>
        <v>21.944056222460286</v>
      </c>
      <c r="AK138" s="1">
        <f t="shared" si="133"/>
        <v>1.311604643747832</v>
      </c>
      <c r="AL138" s="3">
        <f t="shared" si="134"/>
        <v>49.691627352004886</v>
      </c>
      <c r="AM138" s="3">
        <f t="shared" si="135"/>
        <v>1507.7012797230655</v>
      </c>
      <c r="AN138" s="3">
        <f t="shared" si="136"/>
        <v>1.3509621160090766</v>
      </c>
      <c r="AO138" s="3">
        <f t="shared" si="137"/>
        <v>1.5355076975581392</v>
      </c>
      <c r="AP138" s="3">
        <f t="shared" si="138"/>
        <v>1.8135023474866703</v>
      </c>
      <c r="AQ138" s="3">
        <f t="shared" si="139"/>
        <v>3.7266563491222113</v>
      </c>
      <c r="AR138" s="9">
        <f t="shared" si="140"/>
        <v>93.08077688841804</v>
      </c>
      <c r="AS138" s="10">
        <f t="shared" si="141"/>
        <v>0.8170273107179432</v>
      </c>
      <c r="AT138" s="3">
        <f t="shared" si="142"/>
        <v>7.253521142535478</v>
      </c>
      <c r="AU138" s="3">
        <f t="shared" si="143"/>
        <v>0.7168718324585636</v>
      </c>
      <c r="AV138" s="9">
        <f t="shared" si="144"/>
        <v>90.1158828532937</v>
      </c>
      <c r="AW138" s="3">
        <f t="shared" si="145"/>
        <v>1.2239492938385057</v>
      </c>
      <c r="AX138" s="3">
        <f t="shared" si="146"/>
        <v>11.096822983224543</v>
      </c>
      <c r="AZ138" s="27">
        <v>23.1447</v>
      </c>
      <c r="BA138" s="20">
        <v>0.07165316337</v>
      </c>
      <c r="BB138" s="20">
        <v>17.38580654</v>
      </c>
      <c r="BC138" s="20">
        <v>12.8548</v>
      </c>
      <c r="BD138" s="20">
        <v>1.013703726</v>
      </c>
      <c r="BE138" s="20">
        <v>0.7712802661</v>
      </c>
      <c r="BF138" s="20">
        <v>0.6308999999999999</v>
      </c>
      <c r="BG138" s="20">
        <v>0.4544486828</v>
      </c>
      <c r="BH138" s="20">
        <v>9.9453</v>
      </c>
      <c r="BI138" s="21">
        <v>0.1582080255</v>
      </c>
      <c r="BJ138" s="20">
        <v>7.9340930929999995</v>
      </c>
      <c r="BK138" s="22">
        <v>0.02520896848</v>
      </c>
      <c r="BL138" s="20">
        <v>0.4412441538</v>
      </c>
      <c r="BM138" s="21">
        <v>-0.1087533928</v>
      </c>
      <c r="BN138" s="28">
        <v>0.5021</v>
      </c>
      <c r="BO138" s="17">
        <v>8.994699999999998</v>
      </c>
      <c r="BP138" s="42">
        <v>38897</v>
      </c>
    </row>
    <row r="139" spans="1:68" ht="12.75">
      <c r="A139" s="8" t="s">
        <v>89</v>
      </c>
      <c r="B139" s="13">
        <v>48</v>
      </c>
      <c r="C139" s="8" t="s">
        <v>145</v>
      </c>
      <c r="D139" s="14" t="s">
        <v>85</v>
      </c>
      <c r="E139" s="13" t="s">
        <v>90</v>
      </c>
      <c r="F139" s="27">
        <f t="shared" si="147"/>
        <v>1.7940804488330344</v>
      </c>
      <c r="G139" s="20">
        <f t="shared" si="148"/>
        <v>0.005683298073971515</v>
      </c>
      <c r="H139" s="20">
        <f t="shared" si="149"/>
        <v>0.16321943209937764</v>
      </c>
      <c r="I139" s="20">
        <f t="shared" si="150"/>
        <v>0.831820086004261</v>
      </c>
      <c r="J139" s="20">
        <f t="shared" si="151"/>
        <v>0.022673142122895517</v>
      </c>
      <c r="K139" s="20">
        <f t="shared" si="152"/>
        <v>0.02045909509248307</v>
      </c>
      <c r="L139" s="20">
        <f t="shared" si="153"/>
        <v>0.014680562298025137</v>
      </c>
      <c r="M139" s="20">
        <f t="shared" si="154"/>
        <v>0.010041240386987674</v>
      </c>
      <c r="N139" s="20">
        <f t="shared" si="155"/>
        <v>0.1576466889287852</v>
      </c>
      <c r="O139" s="21">
        <f t="shared" si="156"/>
        <v>0.004177433207589707</v>
      </c>
      <c r="P139" s="20">
        <f t="shared" si="157"/>
        <v>0.6333569647315861</v>
      </c>
      <c r="Q139" s="23">
        <f t="shared" si="158"/>
        <v>-6.443015358778217E-05</v>
      </c>
      <c r="R139" s="20">
        <f t="shared" si="159"/>
        <v>0.031111503102896475</v>
      </c>
      <c r="S139" s="21">
        <f t="shared" si="160"/>
        <v>-0.002298714088320767</v>
      </c>
      <c r="T139" s="27">
        <f t="shared" si="161"/>
        <v>66.49288546291407</v>
      </c>
      <c r="U139" s="20">
        <f t="shared" si="162"/>
        <v>0.041384242874619635</v>
      </c>
      <c r="V139" s="20">
        <f t="shared" si="163"/>
        <v>4.072341120243953</v>
      </c>
      <c r="W139" s="20">
        <f t="shared" si="164"/>
        <v>14.894624348743191</v>
      </c>
      <c r="X139" s="20">
        <f t="shared" si="165"/>
        <v>0.579900970704494</v>
      </c>
      <c r="Y139" s="20">
        <f t="shared" si="166"/>
        <v>0.8417648670019777</v>
      </c>
      <c r="Z139" s="20">
        <f t="shared" si="167"/>
        <v>0.26722054494202807</v>
      </c>
      <c r="AA139" s="20">
        <f t="shared" si="168"/>
        <v>0.4367699366712966</v>
      </c>
      <c r="AB139" s="20">
        <f t="shared" si="169"/>
        <v>5.089685234494786</v>
      </c>
      <c r="AC139" s="21"/>
      <c r="AD139" s="20">
        <f t="shared" si="170"/>
        <v>22.55103041539535</v>
      </c>
      <c r="AE139" s="23">
        <f t="shared" si="171"/>
        <v>-0.0007353361514241288</v>
      </c>
      <c r="AF139" s="20">
        <f t="shared" si="172"/>
        <v>0.6497807665600767</v>
      </c>
      <c r="AG139" s="21"/>
      <c r="AH139" s="31">
        <f t="shared" si="130"/>
        <v>2.9485519835723375</v>
      </c>
      <c r="AI139" s="1">
        <f t="shared" si="131"/>
        <v>0.1072527874691234</v>
      </c>
      <c r="AJ139" s="1">
        <f t="shared" si="132"/>
        <v>9.323766995686581</v>
      </c>
      <c r="AK139" s="1">
        <f t="shared" si="133"/>
        <v>1.3277034933402814</v>
      </c>
      <c r="AL139" s="3">
        <f t="shared" si="134"/>
        <v>14.012603117118736</v>
      </c>
      <c r="AM139" s="3">
        <f t="shared" si="135"/>
        <v>-5538.067334724441</v>
      </c>
      <c r="AN139" s="3">
        <f t="shared" si="136"/>
        <v>0.8001164969189266</v>
      </c>
      <c r="AO139" s="3">
        <f t="shared" si="137"/>
        <v>0.180583372255301</v>
      </c>
      <c r="AP139" s="3">
        <f t="shared" si="138"/>
        <v>-56.279353047542386</v>
      </c>
      <c r="AQ139" s="3">
        <f t="shared" si="139"/>
        <v>4.464220372803477</v>
      </c>
      <c r="AR139" s="9">
        <f t="shared" si="140"/>
        <v>102.33126138055111</v>
      </c>
      <c r="AS139" s="10">
        <f t="shared" si="141"/>
        <v>0.6889108745650838</v>
      </c>
      <c r="AT139" s="3">
        <f t="shared" si="142"/>
        <v>17.6945189002622</v>
      </c>
      <c r="AU139" s="3">
        <f t="shared" si="143"/>
        <v>2.9264332984280643</v>
      </c>
      <c r="AV139" s="9">
        <f t="shared" si="144"/>
        <v>-788.6202379434184</v>
      </c>
      <c r="AW139" s="3">
        <f t="shared" si="145"/>
        <v>1.451566576926674</v>
      </c>
      <c r="AX139" s="3">
        <f t="shared" si="146"/>
        <v>-1.2680374556552372</v>
      </c>
      <c r="AZ139" s="27">
        <v>78.1275</v>
      </c>
      <c r="BA139" s="20">
        <v>0.2474927312</v>
      </c>
      <c r="BB139" s="20">
        <v>7.107778355</v>
      </c>
      <c r="BC139" s="20">
        <v>36.22358396</v>
      </c>
      <c r="BD139" s="20">
        <v>0.9873558972</v>
      </c>
      <c r="BE139" s="20">
        <v>0.8909399536</v>
      </c>
      <c r="BF139" s="20">
        <v>0.6393</v>
      </c>
      <c r="BG139" s="20">
        <v>0.4372696937</v>
      </c>
      <c r="BH139" s="20">
        <v>6.8651</v>
      </c>
      <c r="BI139" s="21">
        <v>0.18191626419999998</v>
      </c>
      <c r="BJ139" s="20">
        <v>27.58103534</v>
      </c>
      <c r="BK139" s="23">
        <v>-0.002805764272</v>
      </c>
      <c r="BL139" s="20">
        <v>1.354824395</v>
      </c>
      <c r="BM139" s="21">
        <v>-0.10010297200000001</v>
      </c>
      <c r="BN139" s="28">
        <v>0.5013</v>
      </c>
      <c r="BO139" s="17">
        <v>11.511600000000001</v>
      </c>
      <c r="BP139" s="42">
        <v>38897</v>
      </c>
    </row>
    <row r="140" spans="1:68" ht="12.75">
      <c r="A140" s="8" t="s">
        <v>91</v>
      </c>
      <c r="B140" s="13">
        <v>49</v>
      </c>
      <c r="C140" s="8" t="s">
        <v>145</v>
      </c>
      <c r="D140" s="14" t="s">
        <v>85</v>
      </c>
      <c r="E140" s="13" t="s">
        <v>60</v>
      </c>
      <c r="F140" s="27">
        <f t="shared" si="147"/>
        <v>5.137448938856802</v>
      </c>
      <c r="G140" s="20">
        <f t="shared" si="148"/>
        <v>0.005768852706130174</v>
      </c>
      <c r="H140" s="20">
        <f t="shared" si="149"/>
        <v>0.02997505750717188</v>
      </c>
      <c r="I140" s="20">
        <f t="shared" si="150"/>
        <v>4.114689961182833</v>
      </c>
      <c r="J140" s="20">
        <f t="shared" si="151"/>
        <v>0.023228707410127662</v>
      </c>
      <c r="K140" s="20">
        <f t="shared" si="152"/>
        <v>0.0024053970096050586</v>
      </c>
      <c r="L140" s="20">
        <f t="shared" si="153"/>
        <v>0.04605147193786099</v>
      </c>
      <c r="M140" s="20">
        <f t="shared" si="154"/>
        <v>0.01061635972126891</v>
      </c>
      <c r="N140" s="20">
        <f t="shared" si="155"/>
        <v>0.08557469253136825</v>
      </c>
      <c r="O140" s="21">
        <f t="shared" si="156"/>
        <v>0.003918551194372794</v>
      </c>
      <c r="P140" s="20">
        <f t="shared" si="157"/>
        <v>0.1613944063565955</v>
      </c>
      <c r="Q140" s="21">
        <f t="shared" si="158"/>
        <v>-0.0001767374077372157</v>
      </c>
      <c r="R140" s="20">
        <f t="shared" si="159"/>
        <v>0.06317970459891138</v>
      </c>
      <c r="S140" s="21">
        <f t="shared" si="160"/>
        <v>-0.0021733208384973634</v>
      </c>
      <c r="T140" s="27">
        <f t="shared" si="161"/>
        <v>190.4060679581967</v>
      </c>
      <c r="U140" s="20">
        <f t="shared" si="162"/>
        <v>0.04200722861814733</v>
      </c>
      <c r="V140" s="20">
        <f t="shared" si="163"/>
        <v>0.7478806763266437</v>
      </c>
      <c r="W140" s="20">
        <f t="shared" si="164"/>
        <v>73.67790501160015</v>
      </c>
      <c r="X140" s="20">
        <f t="shared" si="165"/>
        <v>0.5941104193821128</v>
      </c>
      <c r="Y140" s="20">
        <f t="shared" si="166"/>
        <v>0.09896716764472571</v>
      </c>
      <c r="Z140" s="20">
        <f t="shared" si="167"/>
        <v>0.8382444198525789</v>
      </c>
      <c r="AA140" s="20">
        <f t="shared" si="168"/>
        <v>0.4617862519402721</v>
      </c>
      <c r="AB140" s="20">
        <f t="shared" si="169"/>
        <v>2.7628125397552075</v>
      </c>
      <c r="AC140" s="21"/>
      <c r="AD140" s="20">
        <f t="shared" si="170"/>
        <v>5.746538475604689</v>
      </c>
      <c r="AE140" s="21">
        <f t="shared" si="171"/>
        <v>-0.0020170897938508983</v>
      </c>
      <c r="AF140" s="20">
        <f t="shared" si="172"/>
        <v>1.3195427025670714</v>
      </c>
      <c r="AG140" s="21"/>
      <c r="AH140" s="31">
        <f t="shared" si="130"/>
        <v>33.13404561137318</v>
      </c>
      <c r="AI140" s="1">
        <f t="shared" si="131"/>
        <v>0.6174597988123212</v>
      </c>
      <c r="AJ140" s="1">
        <f t="shared" si="132"/>
        <v>1.6195386354277503</v>
      </c>
      <c r="AK140" s="1">
        <f t="shared" si="133"/>
        <v>1.2865485208488963</v>
      </c>
      <c r="AL140" s="3">
        <f t="shared" si="134"/>
        <v>14.143052015706035</v>
      </c>
      <c r="AM140" s="3">
        <f t="shared" si="135"/>
        <v>-370.7721285421002</v>
      </c>
      <c r="AN140" s="3">
        <f t="shared" si="136"/>
        <v>0.2706954111309007</v>
      </c>
      <c r="AO140" s="3">
        <f t="shared" si="137"/>
        <v>0.13014455215110113</v>
      </c>
      <c r="AP140" s="3">
        <f t="shared" si="138"/>
        <v>-20.82566118087873</v>
      </c>
      <c r="AQ140" s="3">
        <f t="shared" si="139"/>
        <v>2.5843035022265957</v>
      </c>
      <c r="AR140" s="9">
        <f t="shared" si="140"/>
        <v>144.29701106889226</v>
      </c>
      <c r="AS140" s="10">
        <f t="shared" si="141"/>
        <v>6.003106217153371</v>
      </c>
      <c r="AT140" s="3">
        <f t="shared" si="142"/>
        <v>744.4681581278605</v>
      </c>
      <c r="AU140" s="3">
        <f t="shared" si="143"/>
        <v>26.667717751899374</v>
      </c>
      <c r="AV140" s="9">
        <f t="shared" si="144"/>
        <v>-294.5384093426378</v>
      </c>
      <c r="AW140" s="3">
        <f t="shared" si="145"/>
        <v>0.16658042750311233</v>
      </c>
      <c r="AX140" s="3">
        <f t="shared" si="146"/>
        <v>-3.3951429364741887</v>
      </c>
      <c r="AZ140" s="27">
        <v>216.413</v>
      </c>
      <c r="BA140" s="20">
        <v>0.2430106334</v>
      </c>
      <c r="BB140" s="20">
        <v>1.262687415</v>
      </c>
      <c r="BC140" s="20">
        <v>173.32968350000002</v>
      </c>
      <c r="BD140" s="20">
        <v>0.9785000915</v>
      </c>
      <c r="BE140" s="20">
        <v>0.1013263955</v>
      </c>
      <c r="BF140" s="20">
        <v>1.9399</v>
      </c>
      <c r="BG140" s="20">
        <v>0.4472099448</v>
      </c>
      <c r="BH140" s="20">
        <v>3.6048</v>
      </c>
      <c r="BI140" s="21">
        <v>0.1650674157</v>
      </c>
      <c r="BJ140" s="20">
        <v>6.798675389</v>
      </c>
      <c r="BK140" s="21">
        <v>-0.00744499324</v>
      </c>
      <c r="BL140" s="20">
        <v>2.661420011</v>
      </c>
      <c r="BM140" s="21">
        <v>-0.09155027879000001</v>
      </c>
      <c r="BN140" s="28">
        <v>0.5021</v>
      </c>
      <c r="BO140" s="17">
        <v>11.9194</v>
      </c>
      <c r="BP140" s="42">
        <v>38897</v>
      </c>
    </row>
    <row r="141" spans="1:68" ht="12.75">
      <c r="A141" s="8" t="s">
        <v>92</v>
      </c>
      <c r="B141" s="13">
        <v>50</v>
      </c>
      <c r="C141" s="8" t="s">
        <v>145</v>
      </c>
      <c r="D141" s="14" t="s">
        <v>85</v>
      </c>
      <c r="E141" s="13" t="s">
        <v>49</v>
      </c>
      <c r="F141" s="27">
        <f t="shared" si="147"/>
        <v>2.154246284235669</v>
      </c>
      <c r="G141" s="20">
        <f t="shared" si="148"/>
        <v>0.003629344471242516</v>
      </c>
      <c r="H141" s="20">
        <f t="shared" si="149"/>
        <v>0.0024031643537553342</v>
      </c>
      <c r="I141" s="20">
        <f t="shared" si="150"/>
        <v>2.645917339045402</v>
      </c>
      <c r="J141" s="20">
        <f t="shared" si="151"/>
        <v>0.01898001559710191</v>
      </c>
      <c r="K141" s="20">
        <f t="shared" si="152"/>
        <v>0.008111241782446755</v>
      </c>
      <c r="L141" s="20">
        <f t="shared" si="153"/>
        <v>0.015165069506369427</v>
      </c>
      <c r="M141" s="20">
        <f t="shared" si="154"/>
        <v>0.008861624917097294</v>
      </c>
      <c r="N141" s="20">
        <f t="shared" si="155"/>
        <v>0.03160882840366242</v>
      </c>
      <c r="O141" s="21">
        <f t="shared" si="156"/>
        <v>0.003599847662505991</v>
      </c>
      <c r="P141" s="20">
        <f t="shared" si="157"/>
        <v>0.3348990211320561</v>
      </c>
      <c r="Q141" s="21">
        <f t="shared" si="158"/>
        <v>-0.00019092978788629774</v>
      </c>
      <c r="R141" s="20">
        <f t="shared" si="159"/>
        <v>0.056961025473462185</v>
      </c>
      <c r="S141" s="21">
        <f t="shared" si="160"/>
        <v>-0.001820987051391813</v>
      </c>
      <c r="T141" s="27">
        <f t="shared" si="161"/>
        <v>79.84148733673723</v>
      </c>
      <c r="U141" s="20">
        <f t="shared" si="162"/>
        <v>0.026427907021353787</v>
      </c>
      <c r="V141" s="20">
        <f t="shared" si="163"/>
        <v>0.059959190462957446</v>
      </c>
      <c r="W141" s="20">
        <f t="shared" si="164"/>
        <v>47.37796728643261</v>
      </c>
      <c r="X141" s="20">
        <f t="shared" si="165"/>
        <v>0.4854435000269042</v>
      </c>
      <c r="Y141" s="20">
        <f t="shared" si="166"/>
        <v>0.3337272899587227</v>
      </c>
      <c r="Z141" s="20">
        <f t="shared" si="167"/>
        <v>0.27603970851449683</v>
      </c>
      <c r="AA141" s="20">
        <f t="shared" si="168"/>
        <v>0.38545948554932447</v>
      </c>
      <c r="AB141" s="20">
        <f t="shared" si="169"/>
        <v>1.0205034327011775</v>
      </c>
      <c r="AC141" s="21"/>
      <c r="AD141" s="20">
        <f t="shared" si="170"/>
        <v>11.924267722919518</v>
      </c>
      <c r="AE141" s="21">
        <f t="shared" si="171"/>
        <v>-0.0021790662849383445</v>
      </c>
      <c r="AF141" s="20">
        <f t="shared" si="172"/>
        <v>1.1896621861625352</v>
      </c>
      <c r="AG141" s="21"/>
      <c r="AH141" s="31">
        <f t="shared" si="130"/>
        <v>6.6957140842514535</v>
      </c>
      <c r="AI141" s="1">
        <f t="shared" si="131"/>
        <v>6.428697295162112</v>
      </c>
      <c r="AJ141" s="1">
        <f t="shared" si="132"/>
        <v>0.15555250995447328</v>
      </c>
      <c r="AK141" s="1">
        <f t="shared" si="133"/>
        <v>1.2593891659848269</v>
      </c>
      <c r="AL141" s="3">
        <f t="shared" si="134"/>
        <v>18.368594214996484</v>
      </c>
      <c r="AM141" s="3">
        <f t="shared" si="135"/>
        <v>-27.516001177841158</v>
      </c>
      <c r="AN141" s="3">
        <f t="shared" si="136"/>
        <v>0.058754521093820386</v>
      </c>
      <c r="AO141" s="3">
        <f t="shared" si="137"/>
        <v>0.005028333131745312</v>
      </c>
      <c r="AP141" s="3">
        <f t="shared" si="138"/>
        <v>-12.128087706199148</v>
      </c>
      <c r="AQ141" s="3">
        <f t="shared" si="139"/>
        <v>1.6852028888035693</v>
      </c>
      <c r="AR141" s="9">
        <f t="shared" si="140"/>
        <v>67.11273861219378</v>
      </c>
      <c r="AS141" s="10">
        <f t="shared" si="141"/>
        <v>1.454611338757902</v>
      </c>
      <c r="AT141" s="3">
        <f t="shared" si="142"/>
        <v>141.9661163829083</v>
      </c>
      <c r="AU141" s="3">
        <f t="shared" si="143"/>
        <v>46.4260734145965</v>
      </c>
      <c r="AV141" s="9">
        <f t="shared" si="144"/>
        <v>-222.77592167905968</v>
      </c>
      <c r="AW141" s="3">
        <f t="shared" si="145"/>
        <v>0.6874688608256716</v>
      </c>
      <c r="AX141" s="3">
        <f t="shared" si="146"/>
        <v>-4.48881545394588</v>
      </c>
      <c r="AZ141" s="27">
        <v>115.404</v>
      </c>
      <c r="BA141" s="20">
        <v>0.1944257128</v>
      </c>
      <c r="BB141" s="20">
        <v>0.1287386596</v>
      </c>
      <c r="BC141" s="20">
        <v>141.7430527</v>
      </c>
      <c r="BD141" s="20">
        <v>1.01676848</v>
      </c>
      <c r="BE141" s="20">
        <v>0.4345230875</v>
      </c>
      <c r="BF141" s="20">
        <v>0.8124</v>
      </c>
      <c r="BG141" s="20">
        <v>0.47472146960000006</v>
      </c>
      <c r="BH141" s="20">
        <v>1.6933</v>
      </c>
      <c r="BI141" s="21">
        <v>0.19284555469999998</v>
      </c>
      <c r="BJ141" s="20">
        <v>17.940700149999998</v>
      </c>
      <c r="BK141" s="21">
        <v>-0.01022819972</v>
      </c>
      <c r="BL141" s="20">
        <v>3.051429278</v>
      </c>
      <c r="BM141" s="21">
        <v>-0.09755114408999999</v>
      </c>
      <c r="BN141" s="28">
        <v>0.5024</v>
      </c>
      <c r="BO141" s="17">
        <v>9.3783</v>
      </c>
      <c r="BP141" s="42">
        <v>38897</v>
      </c>
    </row>
    <row r="142" spans="1:68" ht="12.75">
      <c r="A142" s="8" t="s">
        <v>93</v>
      </c>
      <c r="B142" s="13">
        <v>51</v>
      </c>
      <c r="C142" s="8" t="s">
        <v>145</v>
      </c>
      <c r="D142" s="14" t="s">
        <v>85</v>
      </c>
      <c r="E142" s="13" t="s">
        <v>51</v>
      </c>
      <c r="F142" s="27">
        <f t="shared" si="147"/>
        <v>1.6299288221025332</v>
      </c>
      <c r="G142" s="20">
        <f t="shared" si="148"/>
        <v>0.002599564200738679</v>
      </c>
      <c r="H142" s="20">
        <f t="shared" si="149"/>
        <v>0.09872101942633671</v>
      </c>
      <c r="I142" s="20">
        <f t="shared" si="150"/>
        <v>1.9479153783064151</v>
      </c>
      <c r="J142" s="20">
        <f t="shared" si="151"/>
        <v>0.022185529508435387</v>
      </c>
      <c r="K142" s="20">
        <f t="shared" si="152"/>
        <v>0.009493093193012964</v>
      </c>
      <c r="L142" s="20">
        <f t="shared" si="153"/>
        <v>0.013139295471773388</v>
      </c>
      <c r="M142" s="20">
        <f t="shared" si="154"/>
        <v>0.009831629424094315</v>
      </c>
      <c r="N142" s="20">
        <f t="shared" si="155"/>
        <v>0.14208160530620384</v>
      </c>
      <c r="O142" s="21">
        <f t="shared" si="156"/>
        <v>0.004273645934596967</v>
      </c>
      <c r="P142" s="20">
        <f t="shared" si="157"/>
        <v>0.25603673187462594</v>
      </c>
      <c r="Q142" s="23">
        <f t="shared" si="158"/>
        <v>-0.00010569901144569637</v>
      </c>
      <c r="R142" s="20">
        <f t="shared" si="159"/>
        <v>0.043394155719636944</v>
      </c>
      <c r="S142" s="21">
        <f t="shared" si="160"/>
        <v>-0.0022718496916021144</v>
      </c>
      <c r="T142" s="27">
        <f t="shared" si="161"/>
        <v>60.40903603361903</v>
      </c>
      <c r="U142" s="20">
        <f t="shared" si="162"/>
        <v>0.01892932498899497</v>
      </c>
      <c r="V142" s="20">
        <f t="shared" si="163"/>
        <v>2.4630992870842494</v>
      </c>
      <c r="W142" s="20">
        <f t="shared" si="164"/>
        <v>34.879498957981895</v>
      </c>
      <c r="X142" s="20">
        <f t="shared" si="165"/>
        <v>0.5674295176116451</v>
      </c>
      <c r="Y142" s="20">
        <f t="shared" si="166"/>
        <v>0.3905819046703545</v>
      </c>
      <c r="Z142" s="20">
        <f t="shared" si="167"/>
        <v>0.23916588648610046</v>
      </c>
      <c r="AA142" s="20">
        <f t="shared" si="168"/>
        <v>0.42765236120649813</v>
      </c>
      <c r="AB142" s="20">
        <f t="shared" si="169"/>
        <v>4.587160399841797</v>
      </c>
      <c r="AC142" s="21"/>
      <c r="AD142" s="20">
        <f t="shared" si="170"/>
        <v>9.116331625736624</v>
      </c>
      <c r="AE142" s="23">
        <f t="shared" si="171"/>
        <v>-0.0012063343009095682</v>
      </c>
      <c r="AF142" s="20">
        <f t="shared" si="172"/>
        <v>0.9063106875446312</v>
      </c>
      <c r="AG142" s="21"/>
      <c r="AH142" s="31">
        <f t="shared" si="130"/>
        <v>6.6264631996357215</v>
      </c>
      <c r="AI142" s="1">
        <f t="shared" si="131"/>
        <v>0.17362367950369612</v>
      </c>
      <c r="AJ142" s="1">
        <f t="shared" si="132"/>
        <v>5.759583041083471</v>
      </c>
      <c r="AK142" s="1">
        <f t="shared" si="133"/>
        <v>1.3268476199004395</v>
      </c>
      <c r="AL142" s="3">
        <f t="shared" si="134"/>
        <v>29.976215102309997</v>
      </c>
      <c r="AM142" s="3">
        <f t="shared" si="135"/>
        <v>-2041.8049003722174</v>
      </c>
      <c r="AN142" s="3">
        <f t="shared" si="136"/>
        <v>0.5369551252598879</v>
      </c>
      <c r="AO142" s="3">
        <f t="shared" si="137"/>
        <v>0.2701853539564742</v>
      </c>
      <c r="AP142" s="3">
        <f t="shared" si="138"/>
        <v>-15.691608018376318</v>
      </c>
      <c r="AQ142" s="3">
        <f t="shared" si="139"/>
        <v>1.7319353155385537</v>
      </c>
      <c r="AR142" s="9">
        <f t="shared" si="140"/>
        <v>66.65378314943923</v>
      </c>
      <c r="AS142" s="10">
        <f t="shared" si="141"/>
        <v>1.452779841632826</v>
      </c>
      <c r="AT142" s="3">
        <f t="shared" si="142"/>
        <v>89.30136942063328</v>
      </c>
      <c r="AU142" s="3">
        <f t="shared" si="143"/>
        <v>7.603723418781001</v>
      </c>
      <c r="AV142" s="9">
        <f t="shared" si="144"/>
        <v>-470.37501725998084</v>
      </c>
      <c r="AW142" s="3">
        <f t="shared" si="145"/>
        <v>0.688335542208562</v>
      </c>
      <c r="AX142" s="3">
        <f t="shared" si="146"/>
        <v>-2.125963249122328</v>
      </c>
      <c r="AZ142" s="27">
        <v>73.0282</v>
      </c>
      <c r="BA142" s="20">
        <v>0.11647226050000001</v>
      </c>
      <c r="BB142" s="20">
        <v>4.423149191</v>
      </c>
      <c r="BC142" s="20">
        <v>87.27543921</v>
      </c>
      <c r="BD142" s="20">
        <v>0.9940122931</v>
      </c>
      <c r="BE142" s="20">
        <v>0.42533360899999995</v>
      </c>
      <c r="BF142" s="20">
        <v>0.5887</v>
      </c>
      <c r="BG142" s="20">
        <v>0.4405015668</v>
      </c>
      <c r="BH142" s="20">
        <v>6.3659</v>
      </c>
      <c r="BI142" s="21">
        <v>0.19147871109999998</v>
      </c>
      <c r="BJ142" s="20">
        <v>11.471606249999999</v>
      </c>
      <c r="BK142" s="23">
        <v>-0.004735794866</v>
      </c>
      <c r="BL142" s="20">
        <v>1.94425489</v>
      </c>
      <c r="BM142" s="21">
        <v>-0.1017891649</v>
      </c>
      <c r="BN142" s="28">
        <v>0.5013</v>
      </c>
      <c r="BO142" s="17">
        <v>11.188599999999997</v>
      </c>
      <c r="BP142" s="42">
        <v>38897</v>
      </c>
    </row>
    <row r="143" spans="1:68" ht="12.75">
      <c r="A143" s="8" t="s">
        <v>94</v>
      </c>
      <c r="B143" s="13">
        <v>56</v>
      </c>
      <c r="C143" s="8" t="s">
        <v>145</v>
      </c>
      <c r="D143" s="14" t="s">
        <v>95</v>
      </c>
      <c r="E143" s="13" t="s">
        <v>88</v>
      </c>
      <c r="F143" s="27">
        <f t="shared" si="147"/>
        <v>0.6756021907352061</v>
      </c>
      <c r="G143" s="20">
        <f t="shared" si="148"/>
        <v>0.0021779697957999404</v>
      </c>
      <c r="H143" s="20">
        <f t="shared" si="149"/>
        <v>0.6629388030830483</v>
      </c>
      <c r="I143" s="20">
        <f t="shared" si="150"/>
        <v>0.23108890621637773</v>
      </c>
      <c r="J143" s="20">
        <f t="shared" si="151"/>
        <v>0.02422159741547938</v>
      </c>
      <c r="K143" s="20">
        <f t="shared" si="152"/>
        <v>0.01953186458628888</v>
      </c>
      <c r="L143" s="20">
        <f t="shared" si="153"/>
        <v>0.010832323729826655</v>
      </c>
      <c r="M143" s="20">
        <f t="shared" si="154"/>
        <v>0.010792302415768139</v>
      </c>
      <c r="N143" s="20">
        <f t="shared" si="155"/>
        <v>0.3630628503287507</v>
      </c>
      <c r="O143" s="21">
        <f t="shared" si="156"/>
        <v>0.003188755733681889</v>
      </c>
      <c r="P143" s="20">
        <f t="shared" si="157"/>
        <v>0.2689815002569515</v>
      </c>
      <c r="Q143" s="22">
        <f t="shared" si="158"/>
        <v>0.0007181501141028034</v>
      </c>
      <c r="R143" s="20">
        <f t="shared" si="159"/>
        <v>0.005199471373001314</v>
      </c>
      <c r="S143" s="21">
        <f t="shared" si="160"/>
        <v>-0.0020663466798830246</v>
      </c>
      <c r="T143" s="27">
        <f t="shared" si="161"/>
        <v>25.039422906743134</v>
      </c>
      <c r="U143" s="20">
        <f t="shared" si="162"/>
        <v>0.015859388304084614</v>
      </c>
      <c r="V143" s="20">
        <f t="shared" si="163"/>
        <v>16.54038929847925</v>
      </c>
      <c r="W143" s="20">
        <f t="shared" si="164"/>
        <v>4.137892925607065</v>
      </c>
      <c r="X143" s="20">
        <f t="shared" si="165"/>
        <v>0.619505129774936</v>
      </c>
      <c r="Y143" s="20">
        <f t="shared" si="166"/>
        <v>0.8036150827520626</v>
      </c>
      <c r="Z143" s="20">
        <f t="shared" si="167"/>
        <v>0.1971736089742374</v>
      </c>
      <c r="AA143" s="20">
        <f t="shared" si="168"/>
        <v>0.4694393382695059</v>
      </c>
      <c r="AB143" s="20">
        <f t="shared" si="169"/>
        <v>11.721626639089045</v>
      </c>
      <c r="AC143" s="21"/>
      <c r="AD143" s="20">
        <f t="shared" si="170"/>
        <v>9.577237373625234</v>
      </c>
      <c r="AE143" s="22">
        <f t="shared" si="171"/>
        <v>0.00819618938715822</v>
      </c>
      <c r="AF143" s="20">
        <f t="shared" si="172"/>
        <v>0.10859380478281773</v>
      </c>
      <c r="AG143" s="21"/>
      <c r="AH143" s="31">
        <f t="shared" si="130"/>
        <v>2.6144724130675963</v>
      </c>
      <c r="AI143" s="1">
        <f t="shared" si="131"/>
        <v>0.02838139597552682</v>
      </c>
      <c r="AJ143" s="1">
        <f t="shared" si="132"/>
        <v>35.23434861563175</v>
      </c>
      <c r="AK143" s="1">
        <f t="shared" si="133"/>
        <v>1.3196702518766696</v>
      </c>
      <c r="AL143" s="3">
        <f t="shared" si="134"/>
        <v>39.06235965074273</v>
      </c>
      <c r="AM143" s="3">
        <f t="shared" si="135"/>
        <v>2018.058455847142</v>
      </c>
      <c r="AN143" s="3">
        <f t="shared" si="136"/>
        <v>1.4111001661937168</v>
      </c>
      <c r="AO143" s="3">
        <f t="shared" si="137"/>
        <v>1.7270522441084994</v>
      </c>
      <c r="AP143" s="3">
        <f t="shared" si="138"/>
        <v>1.9349709425862078</v>
      </c>
      <c r="AQ143" s="3">
        <f t="shared" si="139"/>
        <v>6.0512495989899575</v>
      </c>
      <c r="AR143" s="9">
        <f t="shared" si="140"/>
        <v>230.57874210062673</v>
      </c>
      <c r="AS143" s="10">
        <f t="shared" si="141"/>
        <v>0.770897837872053</v>
      </c>
      <c r="AT143" s="3">
        <f t="shared" si="142"/>
        <v>5.149098137178342</v>
      </c>
      <c r="AU143" s="3">
        <f t="shared" si="143"/>
        <v>0.3530135409541285</v>
      </c>
      <c r="AV143" s="9">
        <f t="shared" si="144"/>
        <v>75.58453087303911</v>
      </c>
      <c r="AW143" s="3">
        <f t="shared" si="145"/>
        <v>1.2971887465145173</v>
      </c>
      <c r="AX143" s="3">
        <f t="shared" si="146"/>
        <v>13.230220369823034</v>
      </c>
      <c r="AZ143" s="27">
        <v>33.7791</v>
      </c>
      <c r="BA143" s="20">
        <v>0.1088952353</v>
      </c>
      <c r="BB143" s="20">
        <v>33.14594954</v>
      </c>
      <c r="BC143" s="20">
        <v>11.5541</v>
      </c>
      <c r="BD143" s="20">
        <v>1.2110436770000002</v>
      </c>
      <c r="BE143" s="20">
        <v>0.9765640433</v>
      </c>
      <c r="BF143" s="20">
        <v>0.5416</v>
      </c>
      <c r="BG143" s="20">
        <v>0.5395989941</v>
      </c>
      <c r="BH143" s="20">
        <v>18.1526</v>
      </c>
      <c r="BI143" s="21">
        <v>0.15943302180000002</v>
      </c>
      <c r="BJ143" s="20">
        <v>13.448673079999999</v>
      </c>
      <c r="BK143" s="22">
        <v>0.03590643259</v>
      </c>
      <c r="BL143" s="20">
        <v>0.25996579919999996</v>
      </c>
      <c r="BM143" s="21">
        <v>-0.10331424630000001</v>
      </c>
      <c r="BN143" s="28">
        <v>0.5019</v>
      </c>
      <c r="BO143" s="17">
        <v>10.0383</v>
      </c>
      <c r="BP143" s="42">
        <v>38897</v>
      </c>
    </row>
    <row r="144" spans="1:68" ht="12.75">
      <c r="A144" s="8" t="s">
        <v>96</v>
      </c>
      <c r="B144" s="13">
        <v>57</v>
      </c>
      <c r="C144" s="8" t="s">
        <v>145</v>
      </c>
      <c r="D144" s="14" t="s">
        <v>95</v>
      </c>
      <c r="E144" s="13" t="s">
        <v>97</v>
      </c>
      <c r="F144" s="27">
        <f t="shared" si="147"/>
        <v>1.1869460715699862</v>
      </c>
      <c r="G144" s="20">
        <f t="shared" si="148"/>
        <v>0.0030285080343105328</v>
      </c>
      <c r="H144" s="20">
        <f t="shared" si="149"/>
        <v>0.19540100965384577</v>
      </c>
      <c r="I144" s="20">
        <f t="shared" si="150"/>
        <v>0.6190907879503563</v>
      </c>
      <c r="J144" s="20">
        <f t="shared" si="151"/>
        <v>0.021402295706572955</v>
      </c>
      <c r="K144" s="20">
        <f t="shared" si="152"/>
        <v>0.0574270537342556</v>
      </c>
      <c r="L144" s="20">
        <f t="shared" si="153"/>
        <v>0.02301484557513364</v>
      </c>
      <c r="M144" s="20">
        <f t="shared" si="154"/>
        <v>0.009645600281609582</v>
      </c>
      <c r="N144" s="20">
        <f t="shared" si="155"/>
        <v>0.16126921451197782</v>
      </c>
      <c r="O144" s="21">
        <f t="shared" si="156"/>
        <v>0.0036839919879904964</v>
      </c>
      <c r="P144" s="20">
        <f t="shared" si="157"/>
        <v>0.38129689804370426</v>
      </c>
      <c r="Q144" s="22">
        <f t="shared" si="158"/>
        <v>4.14534838233815E-05</v>
      </c>
      <c r="R144" s="20">
        <f t="shared" si="159"/>
        <v>0.015118302835254407</v>
      </c>
      <c r="S144" s="21">
        <f t="shared" si="160"/>
        <v>-0.0020305361204177885</v>
      </c>
      <c r="T144" s="27">
        <f t="shared" si="161"/>
        <v>43.99104245235766</v>
      </c>
      <c r="U144" s="20">
        <f t="shared" si="162"/>
        <v>0.0220527782298881</v>
      </c>
      <c r="V144" s="20">
        <f t="shared" si="163"/>
        <v>4.87527469196222</v>
      </c>
      <c r="W144" s="20">
        <f t="shared" si="164"/>
        <v>11.085479756304839</v>
      </c>
      <c r="X144" s="20">
        <f t="shared" si="165"/>
        <v>0.5473970916017565</v>
      </c>
      <c r="Y144" s="20">
        <f t="shared" si="166"/>
        <v>2.362767074028208</v>
      </c>
      <c r="Z144" s="20">
        <f t="shared" si="167"/>
        <v>0.41892397930637515</v>
      </c>
      <c r="AA144" s="20">
        <f t="shared" si="168"/>
        <v>0.41956053851820097</v>
      </c>
      <c r="AB144" s="20">
        <f t="shared" si="169"/>
        <v>5.206639894929702</v>
      </c>
      <c r="AC144" s="21"/>
      <c r="AD144" s="20">
        <f t="shared" si="170"/>
        <v>13.576290186883062</v>
      </c>
      <c r="AE144" s="22">
        <f t="shared" si="171"/>
        <v>0.00047310527075304155</v>
      </c>
      <c r="AF144" s="20">
        <f t="shared" si="172"/>
        <v>0.315754027469808</v>
      </c>
      <c r="AG144" s="21"/>
      <c r="AH144" s="31">
        <f t="shared" si="130"/>
        <v>3.24028448470115</v>
      </c>
      <c r="AI144" s="1">
        <f t="shared" si="131"/>
        <v>0.08605885104482894</v>
      </c>
      <c r="AJ144" s="1">
        <f t="shared" si="132"/>
        <v>11.61995527315476</v>
      </c>
      <c r="AK144" s="1">
        <f t="shared" si="133"/>
        <v>1.3046915554428622</v>
      </c>
      <c r="AL144" s="3">
        <f t="shared" si="134"/>
        <v>24.82213741486186</v>
      </c>
      <c r="AM144" s="3">
        <f t="shared" si="135"/>
        <v>10304.8412126169</v>
      </c>
      <c r="AN144" s="3">
        <f t="shared" si="136"/>
        <v>0.9363571881953715</v>
      </c>
      <c r="AO144" s="3">
        <f t="shared" si="137"/>
        <v>0.359102127669055</v>
      </c>
      <c r="AP144" s="3">
        <f t="shared" si="138"/>
        <v>46.612835648156484</v>
      </c>
      <c r="AQ144" s="3">
        <f t="shared" si="139"/>
        <v>3.968348093129471</v>
      </c>
      <c r="AR144" s="9">
        <f t="shared" si="140"/>
        <v>139.32060599469006</v>
      </c>
      <c r="AS144" s="10">
        <f t="shared" si="141"/>
        <v>0.23167628227886058</v>
      </c>
      <c r="AT144" s="3">
        <f t="shared" si="142"/>
        <v>4.6917361758412985</v>
      </c>
      <c r="AU144" s="3">
        <f t="shared" si="143"/>
        <v>2.1291043705749715</v>
      </c>
      <c r="AV144" s="9">
        <f t="shared" si="144"/>
        <v>1157.0302117549118</v>
      </c>
      <c r="AW144" s="3">
        <f t="shared" si="145"/>
        <v>4.316367606401484</v>
      </c>
      <c r="AX144" s="3">
        <f t="shared" si="146"/>
        <v>0.8642816668401959</v>
      </c>
      <c r="AZ144" s="27">
        <v>58.164100000000005</v>
      </c>
      <c r="BA144" s="20">
        <v>0.1484064427</v>
      </c>
      <c r="BB144" s="20">
        <v>9.575265581</v>
      </c>
      <c r="BC144" s="20">
        <v>30.33740063</v>
      </c>
      <c r="BD144" s="20">
        <v>1.048779972</v>
      </c>
      <c r="BE144" s="20">
        <v>2.814106703</v>
      </c>
      <c r="BF144" s="20">
        <v>1.1278000000000001</v>
      </c>
      <c r="BG144" s="20">
        <v>0.4726648268</v>
      </c>
      <c r="BH144" s="20">
        <v>7.9027</v>
      </c>
      <c r="BI144" s="21">
        <v>0.18052722319999998</v>
      </c>
      <c r="BJ144" s="20">
        <v>18.68475025</v>
      </c>
      <c r="BK144" s="22">
        <v>0.002031351412</v>
      </c>
      <c r="BL144" s="20">
        <v>0.7408445076000001</v>
      </c>
      <c r="BM144" s="21">
        <v>-0.09950267227</v>
      </c>
      <c r="BN144" s="28">
        <v>0.5051</v>
      </c>
      <c r="BO144" s="17">
        <v>10.3075</v>
      </c>
      <c r="BP144" s="42">
        <v>38897</v>
      </c>
    </row>
    <row r="145" spans="1:68" ht="12.75">
      <c r="A145" s="8" t="s">
        <v>98</v>
      </c>
      <c r="B145" s="13">
        <v>58</v>
      </c>
      <c r="C145" s="8" t="s">
        <v>145</v>
      </c>
      <c r="D145" s="14" t="s">
        <v>95</v>
      </c>
      <c r="E145" s="13" t="s">
        <v>70</v>
      </c>
      <c r="F145" s="27">
        <f t="shared" si="147"/>
        <v>1.8950049526693222</v>
      </c>
      <c r="G145" s="20">
        <f t="shared" si="148"/>
        <v>0.0032807370030778884</v>
      </c>
      <c r="H145" s="20">
        <f t="shared" si="149"/>
        <v>0.20598486939885574</v>
      </c>
      <c r="I145" s="20">
        <f t="shared" si="150"/>
        <v>1.085620996058502</v>
      </c>
      <c r="J145" s="20">
        <f t="shared" si="151"/>
        <v>0.023360706591808368</v>
      </c>
      <c r="K145" s="20">
        <f t="shared" si="152"/>
        <v>0.03558674151496693</v>
      </c>
      <c r="L145" s="20">
        <f t="shared" si="153"/>
        <v>0.019669903705179282</v>
      </c>
      <c r="M145" s="20">
        <f t="shared" si="154"/>
        <v>0.009710062845881792</v>
      </c>
      <c r="N145" s="20">
        <f t="shared" si="155"/>
        <v>0.18652777932270914</v>
      </c>
      <c r="O145" s="21">
        <f t="shared" si="156"/>
        <v>0.004089735121314701</v>
      </c>
      <c r="P145" s="20">
        <f t="shared" si="157"/>
        <v>0.6159569892300557</v>
      </c>
      <c r="Q145" s="23">
        <f t="shared" si="158"/>
        <v>-6.379222165669363E-05</v>
      </c>
      <c r="R145" s="20">
        <f t="shared" si="159"/>
        <v>0.027032769010172906</v>
      </c>
      <c r="S145" s="21">
        <f t="shared" si="160"/>
        <v>-0.002189403259124781</v>
      </c>
      <c r="T145" s="27">
        <f t="shared" si="161"/>
        <v>70.23338744450177</v>
      </c>
      <c r="U145" s="20">
        <f t="shared" si="162"/>
        <v>0.023889441513710682</v>
      </c>
      <c r="V145" s="20">
        <f t="shared" si="163"/>
        <v>5.139343048873647</v>
      </c>
      <c r="W145" s="20">
        <f t="shared" si="164"/>
        <v>19.439199886448723</v>
      </c>
      <c r="X145" s="20">
        <f t="shared" si="165"/>
        <v>0.5974865043188161</v>
      </c>
      <c r="Y145" s="20">
        <f t="shared" si="166"/>
        <v>1.4641736891572488</v>
      </c>
      <c r="Z145" s="20">
        <f t="shared" si="167"/>
        <v>0.3580382195416521</v>
      </c>
      <c r="AA145" s="20">
        <f t="shared" si="168"/>
        <v>0.4223645058598582</v>
      </c>
      <c r="AB145" s="20">
        <f t="shared" si="169"/>
        <v>6.022122574808778</v>
      </c>
      <c r="AC145" s="21"/>
      <c r="AD145" s="20">
        <f t="shared" si="170"/>
        <v>21.93149451603339</v>
      </c>
      <c r="AE145" s="23">
        <f t="shared" si="171"/>
        <v>-0.0007280554856961153</v>
      </c>
      <c r="AF145" s="20">
        <f t="shared" si="172"/>
        <v>0.5645941731447975</v>
      </c>
      <c r="AG145" s="21"/>
      <c r="AH145" s="31">
        <f t="shared" si="130"/>
        <v>3.2023986050360804</v>
      </c>
      <c r="AI145" s="1">
        <f t="shared" si="131"/>
        <v>0.08218258673205807</v>
      </c>
      <c r="AJ145" s="1">
        <f t="shared" si="132"/>
        <v>12.168027799615567</v>
      </c>
      <c r="AK145" s="1">
        <f t="shared" si="133"/>
        <v>1.4146229051668084</v>
      </c>
      <c r="AL145" s="3">
        <f t="shared" si="134"/>
        <v>25.010484400646423</v>
      </c>
      <c r="AM145" s="3">
        <f t="shared" si="135"/>
        <v>-7058.999142022492</v>
      </c>
      <c r="AN145" s="3">
        <f t="shared" si="136"/>
        <v>0.8534105682890119</v>
      </c>
      <c r="AO145" s="3">
        <f t="shared" si="137"/>
        <v>0.23433619834327493</v>
      </c>
      <c r="AP145" s="3">
        <f t="shared" si="138"/>
        <v>-32.81266604408493</v>
      </c>
      <c r="AQ145" s="3">
        <f t="shared" si="139"/>
        <v>3.612977275544259</v>
      </c>
      <c r="AR145" s="9">
        <f t="shared" si="140"/>
        <v>124.39623146179638</v>
      </c>
      <c r="AS145" s="10">
        <f t="shared" si="141"/>
        <v>0.40807078336636293</v>
      </c>
      <c r="AT145" s="3">
        <f t="shared" si="142"/>
        <v>13.276566865258701</v>
      </c>
      <c r="AU145" s="3">
        <f t="shared" si="143"/>
        <v>3.227964832161521</v>
      </c>
      <c r="AV145" s="9">
        <f t="shared" si="144"/>
        <v>-820.6606722392067</v>
      </c>
      <c r="AW145" s="3">
        <f t="shared" si="145"/>
        <v>2.450555248652064</v>
      </c>
      <c r="AX145" s="3">
        <f t="shared" si="146"/>
        <v>-1.218530427772856</v>
      </c>
      <c r="AZ145" s="27">
        <v>83.1128</v>
      </c>
      <c r="BA145" s="20">
        <v>0.1438894595</v>
      </c>
      <c r="BB145" s="20">
        <v>9.034266232</v>
      </c>
      <c r="BC145" s="20">
        <v>47.61412396</v>
      </c>
      <c r="BD145" s="20">
        <v>1.024574491</v>
      </c>
      <c r="BE145" s="20">
        <v>1.5607947229999999</v>
      </c>
      <c r="BF145" s="20">
        <v>0.8627</v>
      </c>
      <c r="BG145" s="20">
        <v>0.4258725077</v>
      </c>
      <c r="BH145" s="20">
        <v>8.1809</v>
      </c>
      <c r="BI145" s="21">
        <v>0.1793712131</v>
      </c>
      <c r="BJ145" s="20">
        <v>27.01518536</v>
      </c>
      <c r="BK145" s="23">
        <v>-0.002797855569</v>
      </c>
      <c r="BL145" s="20">
        <v>1.185627046</v>
      </c>
      <c r="BM145" s="21">
        <v>-0.09602478080000001</v>
      </c>
      <c r="BN145" s="28">
        <v>0.502</v>
      </c>
      <c r="BO145" s="17">
        <v>11.445799999999998</v>
      </c>
      <c r="BP145" s="42">
        <v>38897</v>
      </c>
    </row>
    <row r="146" spans="1:68" ht="12.75">
      <c r="A146" s="8" t="s">
        <v>99</v>
      </c>
      <c r="B146" s="13">
        <v>59</v>
      </c>
      <c r="C146" s="8" t="s">
        <v>145</v>
      </c>
      <c r="D146" s="14" t="s">
        <v>95</v>
      </c>
      <c r="E146" s="13" t="s">
        <v>60</v>
      </c>
      <c r="F146" s="27">
        <f t="shared" si="147"/>
        <v>4.18404735822081</v>
      </c>
      <c r="G146" s="20">
        <f t="shared" si="148"/>
        <v>0.008607310631745193</v>
      </c>
      <c r="H146" s="20">
        <f t="shared" si="149"/>
        <v>0.14847202568796505</v>
      </c>
      <c r="I146" s="20">
        <f t="shared" si="150"/>
        <v>2.4124146791250194</v>
      </c>
      <c r="J146" s="20">
        <f t="shared" si="151"/>
        <v>0.023510930103879266</v>
      </c>
      <c r="K146" s="20">
        <f t="shared" si="152"/>
        <v>0.05377093422997299</v>
      </c>
      <c r="L146" s="20">
        <f t="shared" si="153"/>
        <v>0.13977787196187447</v>
      </c>
      <c r="M146" s="20">
        <f t="shared" si="154"/>
        <v>0.00970010840348562</v>
      </c>
      <c r="N146" s="20">
        <f t="shared" si="155"/>
        <v>0.23319017950754561</v>
      </c>
      <c r="O146" s="21">
        <f t="shared" si="156"/>
        <v>0.0031769663415024615</v>
      </c>
      <c r="P146" s="20">
        <f t="shared" si="157"/>
        <v>0.11696983489729627</v>
      </c>
      <c r="Q146" s="22">
        <f t="shared" si="158"/>
        <v>1.9901621395875773E-05</v>
      </c>
      <c r="R146" s="20">
        <f t="shared" si="159"/>
        <v>0.043535136014351064</v>
      </c>
      <c r="S146" s="21">
        <f t="shared" si="160"/>
        <v>-0.0017444287366989036</v>
      </c>
      <c r="T146" s="27">
        <f t="shared" si="161"/>
        <v>155.0707394100118</v>
      </c>
      <c r="U146" s="20">
        <f t="shared" si="162"/>
        <v>0.06267611324361168</v>
      </c>
      <c r="V146" s="20">
        <f t="shared" si="163"/>
        <v>3.704391858482162</v>
      </c>
      <c r="W146" s="20">
        <f t="shared" si="164"/>
        <v>43.19685353062867</v>
      </c>
      <c r="X146" s="20">
        <f t="shared" si="165"/>
        <v>0.6013287049278169</v>
      </c>
      <c r="Y146" s="20">
        <f t="shared" si="166"/>
        <v>2.2123404332430776</v>
      </c>
      <c r="Z146" s="20">
        <f t="shared" si="167"/>
        <v>2.5442839557660353</v>
      </c>
      <c r="AA146" s="20">
        <f t="shared" si="168"/>
        <v>0.42193151142815355</v>
      </c>
      <c r="AB146" s="20">
        <f t="shared" si="169"/>
        <v>7.5286364815749085</v>
      </c>
      <c r="AC146" s="21"/>
      <c r="AD146" s="20">
        <f t="shared" si="170"/>
        <v>4.164776660458111</v>
      </c>
      <c r="AE146" s="22">
        <f t="shared" si="171"/>
        <v>0.0002271356014137842</v>
      </c>
      <c r="AF146" s="20">
        <f t="shared" si="172"/>
        <v>0.9092551381443413</v>
      </c>
      <c r="AG146" s="21"/>
      <c r="AH146" s="31">
        <f t="shared" si="130"/>
        <v>37.233866795861886</v>
      </c>
      <c r="AI146" s="1">
        <f t="shared" si="131"/>
        <v>0.1139003451975612</v>
      </c>
      <c r="AJ146" s="1">
        <f t="shared" si="132"/>
        <v>8.779604647075395</v>
      </c>
      <c r="AK146" s="1">
        <f t="shared" si="133"/>
        <v>1.425180837744116</v>
      </c>
      <c r="AL146" s="3">
        <f t="shared" si="134"/>
        <v>9.594224558733432</v>
      </c>
      <c r="AM146" s="3">
        <f t="shared" si="135"/>
        <v>16309.164373284166</v>
      </c>
      <c r="AN146" s="3">
        <f t="shared" si="136"/>
        <v>0.492040207751835</v>
      </c>
      <c r="AO146" s="3">
        <f t="shared" si="137"/>
        <v>0.8894575052854555</v>
      </c>
      <c r="AP146" s="3">
        <f t="shared" si="138"/>
        <v>275.9413885515529</v>
      </c>
      <c r="AQ146" s="3">
        <f t="shared" si="139"/>
        <v>3.5898619166800914</v>
      </c>
      <c r="AR146" s="9">
        <f t="shared" si="140"/>
        <v>170.54700370073118</v>
      </c>
      <c r="AS146" s="10">
        <f t="shared" si="141"/>
        <v>0.27180658812365827</v>
      </c>
      <c r="AT146" s="3">
        <f t="shared" si="142"/>
        <v>19.525409779410058</v>
      </c>
      <c r="AU146" s="3">
        <f t="shared" si="143"/>
        <v>5.73767290217104</v>
      </c>
      <c r="AV146" s="9">
        <f t="shared" si="144"/>
        <v>2647.4436468123135</v>
      </c>
      <c r="AW146" s="3">
        <f t="shared" si="145"/>
        <v>3.679086687718734</v>
      </c>
      <c r="AX146" s="3">
        <f t="shared" si="146"/>
        <v>0.37772286530218013</v>
      </c>
      <c r="AZ146" s="27">
        <v>202.698</v>
      </c>
      <c r="BA146" s="20">
        <v>0.4169849194</v>
      </c>
      <c r="BB146" s="20">
        <v>7.192792071</v>
      </c>
      <c r="BC146" s="20">
        <v>116.8704818</v>
      </c>
      <c r="BD146" s="20">
        <v>1.138997268</v>
      </c>
      <c r="BE146" s="20">
        <v>2.604956372</v>
      </c>
      <c r="BF146" s="20">
        <v>6.771599999999999</v>
      </c>
      <c r="BG146" s="20">
        <v>0.4699259843</v>
      </c>
      <c r="BH146" s="20">
        <v>11.296999999999999</v>
      </c>
      <c r="BI146" s="21">
        <v>0.1539095207</v>
      </c>
      <c r="BJ146" s="20">
        <v>5.666654692000001</v>
      </c>
      <c r="BK146" s="22">
        <v>0.0009641427327</v>
      </c>
      <c r="BL146" s="20">
        <v>2.109078661</v>
      </c>
      <c r="BM146" s="21">
        <v>-0.08450961134</v>
      </c>
      <c r="BN146" s="28">
        <v>0.5036</v>
      </c>
      <c r="BO146" s="17">
        <v>10.395199999999999</v>
      </c>
      <c r="BP146" s="42">
        <v>38897</v>
      </c>
    </row>
    <row r="147" spans="1:68" ht="38.25">
      <c r="A147" s="8" t="s">
        <v>100</v>
      </c>
      <c r="B147" s="15" t="s">
        <v>101</v>
      </c>
      <c r="C147" s="8" t="s">
        <v>145</v>
      </c>
      <c r="D147" s="16" t="s">
        <v>102</v>
      </c>
      <c r="E147" s="13" t="s">
        <v>103</v>
      </c>
      <c r="F147" s="27">
        <f t="shared" si="147"/>
        <v>2.5419387679712457</v>
      </c>
      <c r="G147" s="20">
        <f t="shared" si="148"/>
        <v>0.00943151624291913</v>
      </c>
      <c r="H147" s="20">
        <f t="shared" si="149"/>
        <v>4.414204108041933</v>
      </c>
      <c r="I147" s="20">
        <f t="shared" si="150"/>
        <v>10.431045713696687</v>
      </c>
      <c r="J147" s="20">
        <f t="shared" si="151"/>
        <v>0.22914086764386984</v>
      </c>
      <c r="K147" s="20">
        <f t="shared" si="152"/>
        <v>1.8300834338906748</v>
      </c>
      <c r="L147" s="20">
        <f t="shared" si="153"/>
        <v>0.1053339858226837</v>
      </c>
      <c r="M147" s="20">
        <f t="shared" si="154"/>
        <v>0.0157849791580006</v>
      </c>
      <c r="N147" s="20">
        <f t="shared" si="155"/>
        <v>0.0966001499600639</v>
      </c>
      <c r="O147" s="21">
        <f t="shared" si="156"/>
        <v>0.005434067487432907</v>
      </c>
      <c r="P147" s="20">
        <f t="shared" si="157"/>
        <v>0.028942770605565094</v>
      </c>
      <c r="Q147" s="22">
        <f t="shared" si="158"/>
        <v>0.004087835623211062</v>
      </c>
      <c r="R147" s="20">
        <f t="shared" si="159"/>
        <v>0.001398588674658127</v>
      </c>
      <c r="S147" s="24">
        <f t="shared" si="160"/>
        <v>0.004495833387795927</v>
      </c>
      <c r="T147" s="27">
        <f t="shared" si="161"/>
        <v>94.2102922209498</v>
      </c>
      <c r="U147" s="20">
        <f t="shared" si="162"/>
        <v>0.06867775608329665</v>
      </c>
      <c r="V147" s="20">
        <f t="shared" si="163"/>
        <v>110.13483303497839</v>
      </c>
      <c r="W147" s="20">
        <f t="shared" si="164"/>
        <v>186.77898031580364</v>
      </c>
      <c r="X147" s="20">
        <f t="shared" si="165"/>
        <v>5.860635056866151</v>
      </c>
      <c r="Y147" s="20">
        <f t="shared" si="166"/>
        <v>75.29658234481279</v>
      </c>
      <c r="Z147" s="20">
        <f t="shared" si="167"/>
        <v>1.9173247264677218</v>
      </c>
      <c r="AA147" s="20">
        <f t="shared" si="168"/>
        <v>0.6866088333202377</v>
      </c>
      <c r="AB147" s="20">
        <f t="shared" si="169"/>
        <v>3.1187737607595563</v>
      </c>
      <c r="AC147" s="21"/>
      <c r="AD147" s="20">
        <f t="shared" si="170"/>
        <v>1.0305236013446475</v>
      </c>
      <c r="AE147" s="22">
        <f t="shared" si="171"/>
        <v>0.04665413858948941</v>
      </c>
      <c r="AF147" s="20">
        <f t="shared" si="172"/>
        <v>0.029210289779827214</v>
      </c>
      <c r="AG147" s="24"/>
      <c r="AH147" s="31">
        <f t="shared" si="130"/>
        <v>91.41982978169773</v>
      </c>
      <c r="AI147" s="1">
        <f t="shared" si="131"/>
        <v>0.0062342568141195934</v>
      </c>
      <c r="AJ147" s="1">
        <f t="shared" si="132"/>
        <v>160.40404330716055</v>
      </c>
      <c r="AK147" s="1">
        <f t="shared" si="133"/>
        <v>8.535624321239576</v>
      </c>
      <c r="AL147" s="3">
        <f t="shared" si="134"/>
        <v>85.33527289036655</v>
      </c>
      <c r="AM147" s="3">
        <f t="shared" si="135"/>
        <v>2360.6658779847317</v>
      </c>
      <c r="AN147" s="3">
        <f t="shared" si="136"/>
        <v>35.313505077122294</v>
      </c>
      <c r="AO147" s="3">
        <f t="shared" si="137"/>
        <v>106.87269354265374</v>
      </c>
      <c r="AP147" s="3">
        <f t="shared" si="138"/>
        <v>1.472061389614187</v>
      </c>
      <c r="AQ147" s="3">
        <f t="shared" si="139"/>
        <v>0.5043945098193607</v>
      </c>
      <c r="AR147" s="9">
        <f t="shared" si="140"/>
        <v>3225.2433279868364</v>
      </c>
      <c r="AS147" s="10">
        <f t="shared" si="141"/>
        <v>0.07783401150968564</v>
      </c>
      <c r="AT147" s="3">
        <f t="shared" si="142"/>
        <v>2.480577132444988</v>
      </c>
      <c r="AU147" s="3">
        <f t="shared" si="143"/>
        <v>59.8885955325964</v>
      </c>
      <c r="AV147" s="9">
        <f t="shared" si="144"/>
        <v>125.61876039409884</v>
      </c>
      <c r="AW147" s="3">
        <f t="shared" si="145"/>
        <v>12.847853793011302</v>
      </c>
      <c r="AX147" s="3">
        <f t="shared" si="146"/>
        <v>7.960594395795174</v>
      </c>
      <c r="AZ147" s="27">
        <v>129.515</v>
      </c>
      <c r="BA147" s="20">
        <v>0.48054769910000006</v>
      </c>
      <c r="BB147" s="20">
        <v>224.9092906</v>
      </c>
      <c r="BC147" s="20">
        <v>531.4749917</v>
      </c>
      <c r="BD147" s="20">
        <v>11.67501745</v>
      </c>
      <c r="BE147" s="20">
        <v>93.24506905</v>
      </c>
      <c r="BF147" s="20">
        <v>5.3669</v>
      </c>
      <c r="BG147" s="20">
        <v>0.8042646823</v>
      </c>
      <c r="BH147" s="20">
        <v>4.9219</v>
      </c>
      <c r="BI147" s="21">
        <v>0.2768726216</v>
      </c>
      <c r="BJ147" s="20">
        <v>1.4746708229999999</v>
      </c>
      <c r="BK147" s="22">
        <v>0.2082804029</v>
      </c>
      <c r="BL147" s="20">
        <v>0.07125986451</v>
      </c>
      <c r="BM147" s="24">
        <v>0.2290684058</v>
      </c>
      <c r="BN147" s="40">
        <v>0.5008</v>
      </c>
      <c r="BO147" s="18">
        <v>9.829</v>
      </c>
      <c r="BP147" s="42">
        <v>38897</v>
      </c>
    </row>
    <row r="148" spans="1:68" ht="12.75">
      <c r="A148" s="8" t="s">
        <v>184</v>
      </c>
      <c r="B148" s="13">
        <v>60</v>
      </c>
      <c r="C148" s="8" t="s">
        <v>145</v>
      </c>
      <c r="D148" s="14" t="s">
        <v>95</v>
      </c>
      <c r="E148" s="13" t="s">
        <v>49</v>
      </c>
      <c r="F148" s="38">
        <f aca="true" t="shared" si="173" ref="F148:S148">AZ148*$BO148/($BN148*1000)</f>
        <v>2.232132281146245</v>
      </c>
      <c r="G148" s="33">
        <f t="shared" si="173"/>
        <v>0.01021134290513834</v>
      </c>
      <c r="H148" s="20">
        <f t="shared" si="173"/>
        <v>0.050957378003952565</v>
      </c>
      <c r="I148" s="20">
        <f t="shared" si="173"/>
        <v>1.9746497591501977</v>
      </c>
      <c r="J148" s="33">
        <f t="shared" si="173"/>
        <v>0.024242626600790518</v>
      </c>
      <c r="K148" s="33">
        <f t="shared" si="173"/>
        <v>0.009775616798418972</v>
      </c>
      <c r="L148" s="33">
        <f t="shared" si="173"/>
        <v>0.18337973442687747</v>
      </c>
      <c r="M148" s="33">
        <f t="shared" si="173"/>
        <v>0.010312937075098816</v>
      </c>
      <c r="N148" s="36">
        <f t="shared" si="173"/>
        <v>0.14906553314542473</v>
      </c>
      <c r="O148" s="25">
        <f t="shared" si="173"/>
        <v>0.010087967109946661</v>
      </c>
      <c r="P148" s="20">
        <f t="shared" si="173"/>
        <v>0.2756494846816186</v>
      </c>
      <c r="Q148" s="21">
        <f t="shared" si="173"/>
        <v>-2.2576482213438737E-05</v>
      </c>
      <c r="R148" s="20">
        <f t="shared" si="173"/>
        <v>0.035009350968379455</v>
      </c>
      <c r="S148" s="21">
        <f t="shared" si="173"/>
        <v>-0.0007201897826086956</v>
      </c>
      <c r="T148" s="38">
        <f>F148/26.98154*1000</f>
        <v>82.72812749554863</v>
      </c>
      <c r="U148" s="33">
        <f>G148/137.33*1000</f>
        <v>0.07435624339283725</v>
      </c>
      <c r="V148" s="20">
        <f>H148/40.08*1000</f>
        <v>1.2713916667652836</v>
      </c>
      <c r="W148" s="20">
        <f>I148/55.847*1000</f>
        <v>35.35820651333461</v>
      </c>
      <c r="X148" s="33">
        <f>J148/39.0983*1000</f>
        <v>0.6200429839862734</v>
      </c>
      <c r="Y148" s="33">
        <f>K148/24.305*1000</f>
        <v>0.4022059987006366</v>
      </c>
      <c r="Z148" s="33">
        <f>L148/54.938*1000</f>
        <v>3.3379397580341013</v>
      </c>
      <c r="AA148" s="33">
        <f>M148/22.98977*1000</f>
        <v>0.4485880926646424</v>
      </c>
      <c r="AB148" s="36">
        <f>N148/30.97376*1000</f>
        <v>4.812639251593114</v>
      </c>
      <c r="AC148" s="25"/>
      <c r="AD148" s="20">
        <f>P148/28.0855*1000</f>
        <v>9.814654703730346</v>
      </c>
      <c r="AE148" s="21">
        <f>Q148/87.62*1000</f>
        <v>-0.00025766357239715516</v>
      </c>
      <c r="AF148" s="20">
        <f>R148/47.88*1000</f>
        <v>0.7311894521382509</v>
      </c>
      <c r="AG148" s="21"/>
      <c r="AH148" s="31">
        <f>T148/AD148</f>
        <v>8.429041060823607</v>
      </c>
      <c r="AI148" s="1">
        <f>AA148/V148</f>
        <v>0.3528323367148968</v>
      </c>
      <c r="AJ148" s="1">
        <f>V148/AA148</f>
        <v>2.8342073442322877</v>
      </c>
      <c r="AK148" s="1">
        <f>X148/AA148</f>
        <v>1.3822100811976035</v>
      </c>
      <c r="AL148" s="3">
        <f>X148/U148</f>
        <v>8.338815352874622</v>
      </c>
      <c r="AM148" s="3">
        <f>V148/AE148</f>
        <v>-4934.308932135728</v>
      </c>
      <c r="AN148" s="3">
        <f>V148/AB148</f>
        <v>0.26417763732123045</v>
      </c>
      <c r="AO148" s="3">
        <f>V148/AD148</f>
        <v>0.12954013209268117</v>
      </c>
      <c r="AP148" s="3">
        <f>U148/AE148</f>
        <v>-288.578795601835</v>
      </c>
      <c r="AQ148" s="3">
        <f>T148/W148</f>
        <v>2.3397150379884075</v>
      </c>
      <c r="AR148" s="9">
        <f>T148/AF148</f>
        <v>113.14185024636633</v>
      </c>
      <c r="AS148" s="10">
        <f>X148/Y148</f>
        <v>1.541605510582585</v>
      </c>
      <c r="AT148" s="3">
        <f>W148/Y148</f>
        <v>87.91068911841828</v>
      </c>
      <c r="AU148" s="3">
        <f>W148/AB148</f>
        <v>7.346947208151968</v>
      </c>
      <c r="AV148" s="9">
        <f>X148/AE148</f>
        <v>-2406.405291278649</v>
      </c>
      <c r="AW148" s="3">
        <f>Y148/X148</f>
        <v>0.6486743807902529</v>
      </c>
      <c r="AX148" s="3">
        <f>1000*AE148/X148</f>
        <v>-0.41555759689534577</v>
      </c>
      <c r="AZ148" s="38">
        <v>98.8698</v>
      </c>
      <c r="BA148" s="33">
        <v>0.4523</v>
      </c>
      <c r="BB148" s="20">
        <v>2.2571</v>
      </c>
      <c r="BC148" s="20">
        <v>87.4649</v>
      </c>
      <c r="BD148" s="33">
        <v>1.0738</v>
      </c>
      <c r="BE148" s="33">
        <v>0.433</v>
      </c>
      <c r="BF148" s="33">
        <v>8.1226</v>
      </c>
      <c r="BG148" s="33">
        <v>0.4568</v>
      </c>
      <c r="BH148" s="36">
        <v>6.602690877000001</v>
      </c>
      <c r="BI148" s="25">
        <v>0.44683520730000004</v>
      </c>
      <c r="BJ148" s="20">
        <v>12.209585270000002</v>
      </c>
      <c r="BK148" s="21">
        <v>-0.001</v>
      </c>
      <c r="BL148" s="20">
        <v>1.5507000000000002</v>
      </c>
      <c r="BM148" s="21">
        <v>-0.0319</v>
      </c>
      <c r="BN148" s="28">
        <v>0.506</v>
      </c>
      <c r="BO148" s="17">
        <v>11.4237</v>
      </c>
      <c r="BP148" s="42">
        <v>38904</v>
      </c>
    </row>
    <row r="149" spans="1:68" ht="12.75">
      <c r="A149" s="8" t="s">
        <v>149</v>
      </c>
      <c r="B149" s="13">
        <v>61</v>
      </c>
      <c r="C149" s="8" t="s">
        <v>145</v>
      </c>
      <c r="D149" s="14" t="s">
        <v>95</v>
      </c>
      <c r="E149" s="13" t="s">
        <v>51</v>
      </c>
      <c r="F149" s="38">
        <f aca="true" t="shared" si="174" ref="F149:F183">AZ149*$BO149/($BN149*1000)</f>
        <v>1.7419484445862417</v>
      </c>
      <c r="G149" s="33">
        <f aca="true" t="shared" si="175" ref="G149:G183">BA149*$BO149/($BN149*1000)</f>
        <v>0.008422548414755735</v>
      </c>
      <c r="H149" s="20">
        <f aca="true" t="shared" si="176" ref="H149:H183">BB149*$BO149/($BN149*1000)</f>
        <v>0.02038111668993021</v>
      </c>
      <c r="I149" s="20">
        <f aca="true" t="shared" si="177" ref="I149:I183">BC149*$BO149/($BN149*1000)</f>
        <v>1.8526195938983054</v>
      </c>
      <c r="J149" s="33">
        <f aca="true" t="shared" si="178" ref="J149:J183">BD149*$BO149/($BN149*1000)</f>
        <v>0.022915525603190434</v>
      </c>
      <c r="K149" s="33">
        <f aca="true" t="shared" si="179" ref="K149:K183">BE149*$BO149/($BN149*1000)</f>
        <v>0.005933221794616152</v>
      </c>
      <c r="L149" s="33">
        <f aca="true" t="shared" si="180" ref="L149:L183">BF149*$BO149/($BN149*1000)</f>
        <v>0.16709065910269194</v>
      </c>
      <c r="M149" s="33">
        <f aca="true" t="shared" si="181" ref="M149:M183">BG149*$BO149/($BN149*1000)</f>
        <v>0.010039630667996013</v>
      </c>
      <c r="N149" s="36">
        <f aca="true" t="shared" si="182" ref="N149:N183">BH149*$BO149/($BN149*1000)</f>
        <v>0.14144775916061297</v>
      </c>
      <c r="O149" s="25">
        <f aca="true" t="shared" si="183" ref="O149:O183">BI149*$BO149/($BN149*1000)</f>
        <v>0.00857911135680381</v>
      </c>
      <c r="P149" s="20">
        <f aca="true" t="shared" si="184" ref="P149:P183">BJ149*$BO149/($BN149*1000)</f>
        <v>0.22834893863839484</v>
      </c>
      <c r="Q149" s="21">
        <f aca="true" t="shared" si="185" ref="Q149:Q183">BK149*$BO149/($BN149*1000)</f>
        <v>-5.4882791625124624E-05</v>
      </c>
      <c r="R149" s="20">
        <f aca="true" t="shared" si="186" ref="R149:R183">BL149*$BO149/($BN149*1000)</f>
        <v>0.03723013371884347</v>
      </c>
      <c r="S149" s="21">
        <f aca="true" t="shared" si="187" ref="S149:S183">BM149*$BO149/($BN149*1000)</f>
        <v>-0.0006840747956131607</v>
      </c>
      <c r="T149" s="38">
        <f aca="true" t="shared" si="188" ref="T149:T183">F149/26.98154*1000</f>
        <v>64.56074948228462</v>
      </c>
      <c r="U149" s="33">
        <f aca="true" t="shared" si="189" ref="U149:U183">G149/137.33*1000</f>
        <v>0.061330724639596115</v>
      </c>
      <c r="V149" s="20">
        <f aca="true" t="shared" si="190" ref="V149:V183">H149/40.08*1000</f>
        <v>0.5085108954573406</v>
      </c>
      <c r="W149" s="20">
        <f aca="true" t="shared" si="191" ref="W149:W183">I149/55.847*1000</f>
        <v>33.17312646871462</v>
      </c>
      <c r="X149" s="33">
        <f aca="true" t="shared" si="192" ref="X149:X183">J149/39.0983*1000</f>
        <v>0.5861003062330187</v>
      </c>
      <c r="Y149" s="33">
        <f aca="true" t="shared" si="193" ref="Y149:Y183">K149/24.305*1000</f>
        <v>0.24411527647052675</v>
      </c>
      <c r="Z149" s="33">
        <f aca="true" t="shared" si="194" ref="Z149:Z183">L149/54.938*1000</f>
        <v>3.0414405166313285</v>
      </c>
      <c r="AA149" s="33">
        <f aca="true" t="shared" si="195" ref="AA149:AA183">M149/22.98977*1000</f>
        <v>0.43669991774585015</v>
      </c>
      <c r="AB149" s="36">
        <f aca="true" t="shared" si="196" ref="AB149:AB183">N149/30.97376*1000</f>
        <v>4.566696428222243</v>
      </c>
      <c r="AC149" s="25"/>
      <c r="AD149" s="20">
        <f aca="true" t="shared" si="197" ref="AD149:AD183">P149/28.0855*1000</f>
        <v>8.130492198408248</v>
      </c>
      <c r="AE149" s="21">
        <f aca="true" t="shared" si="198" ref="AE149:AE183">Q149/87.62*1000</f>
        <v>-0.0006263728786250242</v>
      </c>
      <c r="AF149" s="20">
        <f aca="true" t="shared" si="199" ref="AF149:AF183">R149/47.88*1000</f>
        <v>0.7775717150969813</v>
      </c>
      <c r="AG149" s="21"/>
      <c r="AH149" s="31">
        <f aca="true" t="shared" si="200" ref="AH149:AH183">T149/AD149</f>
        <v>7.940570866659713</v>
      </c>
      <c r="AI149" s="1">
        <f aca="true" t="shared" si="201" ref="AI149:AI183">AA149/V149</f>
        <v>0.8587818307277257</v>
      </c>
      <c r="AJ149" s="1">
        <f aca="true" t="shared" si="202" ref="AJ149:AJ183">V149/AA149</f>
        <v>1.1644400990093222</v>
      </c>
      <c r="AK149" s="1">
        <f aca="true" t="shared" si="203" ref="AK149:AK183">X149/AA149</f>
        <v>1.3421122432501036</v>
      </c>
      <c r="AL149" s="3">
        <f aca="true" t="shared" si="204" ref="AL149:AL183">X149/U149</f>
        <v>9.55638971620144</v>
      </c>
      <c r="AM149" s="3">
        <f aca="true" t="shared" si="205" ref="AM149:AM183">V149/AE149</f>
        <v>-811.8341531223269</v>
      </c>
      <c r="AN149" s="3">
        <f aca="true" t="shared" si="206" ref="AN149:AN183">V149/AB149</f>
        <v>0.11135202513456702</v>
      </c>
      <c r="AO149" s="3">
        <f aca="true" t="shared" si="207" ref="AO149:AO183">V149/AD149</f>
        <v>0.06254367915842717</v>
      </c>
      <c r="AP149" s="3">
        <f aca="true" t="shared" si="208" ref="AP149:AP183">U149/AE149</f>
        <v>-97.91408078559468</v>
      </c>
      <c r="AQ149" s="3">
        <f aca="true" t="shared" si="209" ref="AQ149:AQ183">T149/W149</f>
        <v>1.9461762081174796</v>
      </c>
      <c r="AR149" s="9">
        <f aca="true" t="shared" si="210" ref="AR149:AR183">T149/AF149</f>
        <v>83.02867533476625</v>
      </c>
      <c r="AS149" s="10">
        <f aca="true" t="shared" si="211" ref="AS149:AS183">X149/Y149</f>
        <v>2.4009161356347213</v>
      </c>
      <c r="AT149" s="3">
        <f aca="true" t="shared" si="212" ref="AT149:AT183">W149/Y149</f>
        <v>135.89123527351134</v>
      </c>
      <c r="AU149" s="3">
        <f aca="true" t="shared" si="213" ref="AU149:AU183">W149/AB149</f>
        <v>7.264140936477466</v>
      </c>
      <c r="AV149" s="9">
        <f aca="true" t="shared" si="214" ref="AV149:AV183">X149/AE149</f>
        <v>-935.7051146907742</v>
      </c>
      <c r="AW149" s="3">
        <f aca="true" t="shared" si="215" ref="AW149:AW183">Y149/X149</f>
        <v>0.4165076760316052</v>
      </c>
      <c r="AX149" s="3">
        <f aca="true" t="shared" si="216" ref="AX149:AX183">1000*AE149/X149</f>
        <v>-1.0687127646304184</v>
      </c>
      <c r="AZ149" s="38">
        <v>88.8704</v>
      </c>
      <c r="BA149" s="33">
        <v>0.4297</v>
      </c>
      <c r="BB149" s="20">
        <v>1.0398</v>
      </c>
      <c r="BC149" s="20">
        <v>94.51660000000001</v>
      </c>
      <c r="BD149" s="33">
        <v>1.1691</v>
      </c>
      <c r="BE149" s="33">
        <v>0.30269999999999997</v>
      </c>
      <c r="BF149" s="33">
        <v>8.5246</v>
      </c>
      <c r="BG149" s="33">
        <v>0.5122</v>
      </c>
      <c r="BH149" s="36">
        <v>7.216355326</v>
      </c>
      <c r="BI149" s="25">
        <v>0.4376874989</v>
      </c>
      <c r="BJ149" s="20">
        <v>11.64986345</v>
      </c>
      <c r="BK149" s="21">
        <v>-0.0027999999999999995</v>
      </c>
      <c r="BL149" s="20">
        <v>1.8994</v>
      </c>
      <c r="BM149" s="21">
        <v>-0.0349</v>
      </c>
      <c r="BN149" s="28">
        <v>0.5015</v>
      </c>
      <c r="BO149" s="17">
        <v>9.8299</v>
      </c>
      <c r="BP149" s="42">
        <v>38904</v>
      </c>
    </row>
    <row r="150" spans="1:68" ht="12.75">
      <c r="A150" s="8" t="s">
        <v>150</v>
      </c>
      <c r="B150" s="13">
        <v>66</v>
      </c>
      <c r="C150" s="8" t="s">
        <v>145</v>
      </c>
      <c r="D150" s="14" t="s">
        <v>186</v>
      </c>
      <c r="E150" s="13" t="s">
        <v>78</v>
      </c>
      <c r="F150" s="38">
        <f t="shared" si="174"/>
        <v>0.40778580690815514</v>
      </c>
      <c r="G150" s="33">
        <f t="shared" si="175"/>
        <v>0.0053835051266825015</v>
      </c>
      <c r="H150" s="20">
        <f t="shared" si="176"/>
        <v>14.817258171021376</v>
      </c>
      <c r="I150" s="20">
        <f t="shared" si="177"/>
        <v>0.7442444404988122</v>
      </c>
      <c r="J150" s="33">
        <f t="shared" si="178"/>
        <v>0.03485520696753761</v>
      </c>
      <c r="K150" s="33">
        <f t="shared" si="179"/>
        <v>7.972957809382422</v>
      </c>
      <c r="L150" s="33">
        <f t="shared" si="180"/>
        <v>0.1181771409144893</v>
      </c>
      <c r="M150" s="33">
        <f t="shared" si="181"/>
        <v>0.03101635223673792</v>
      </c>
      <c r="N150" s="36">
        <f t="shared" si="182"/>
        <v>0.33765855938596595</v>
      </c>
      <c r="O150" s="25">
        <f t="shared" si="183"/>
        <v>0.008562485502489805</v>
      </c>
      <c r="P150" s="20">
        <f t="shared" si="184"/>
        <v>0.3309989242562807</v>
      </c>
      <c r="Q150" s="20">
        <f t="shared" si="185"/>
        <v>0.008336178365003957</v>
      </c>
      <c r="R150" s="20">
        <f t="shared" si="186"/>
        <v>0.0034574361441013454</v>
      </c>
      <c r="S150" s="21">
        <f t="shared" si="187"/>
        <v>-0.0003225928345209817</v>
      </c>
      <c r="T150" s="38">
        <f t="shared" si="188"/>
        <v>15.113511197216882</v>
      </c>
      <c r="U150" s="33">
        <f t="shared" si="189"/>
        <v>0.03920123153486129</v>
      </c>
      <c r="V150" s="20">
        <f t="shared" si="190"/>
        <v>369.6920701352639</v>
      </c>
      <c r="W150" s="20">
        <f t="shared" si="191"/>
        <v>13.326489166809537</v>
      </c>
      <c r="X150" s="33">
        <f t="shared" si="192"/>
        <v>0.8914762781895277</v>
      </c>
      <c r="Y150" s="33">
        <f t="shared" si="193"/>
        <v>328.0377621634405</v>
      </c>
      <c r="Z150" s="33">
        <f t="shared" si="194"/>
        <v>2.1511001659050075</v>
      </c>
      <c r="AA150" s="33">
        <f t="shared" si="195"/>
        <v>1.3491371265018277</v>
      </c>
      <c r="AB150" s="36">
        <f t="shared" si="196"/>
        <v>10.901439133833476</v>
      </c>
      <c r="AC150" s="25"/>
      <c r="AD150" s="20">
        <f t="shared" si="197"/>
        <v>11.785402583407121</v>
      </c>
      <c r="AE150" s="20">
        <f t="shared" si="198"/>
        <v>0.0951401319904583</v>
      </c>
      <c r="AF150" s="20">
        <f t="shared" si="199"/>
        <v>0.07221044578323611</v>
      </c>
      <c r="AG150" s="21"/>
      <c r="AH150" s="31">
        <f t="shared" si="200"/>
        <v>1.2823924418581563</v>
      </c>
      <c r="AI150" s="1">
        <f t="shared" si="201"/>
        <v>0.0036493537067435657</v>
      </c>
      <c r="AJ150" s="1">
        <f t="shared" si="202"/>
        <v>274.02112274075284</v>
      </c>
      <c r="AK150" s="1">
        <f t="shared" si="203"/>
        <v>0.660775143369624</v>
      </c>
      <c r="AL150" s="3">
        <f t="shared" si="204"/>
        <v>22.741027342387092</v>
      </c>
      <c r="AM150" s="3">
        <f t="shared" si="205"/>
        <v>3885.763687739478</v>
      </c>
      <c r="AN150" s="3">
        <f t="shared" si="206"/>
        <v>33.9122262296448</v>
      </c>
      <c r="AO150" s="3">
        <f t="shared" si="207"/>
        <v>31.36864163263799</v>
      </c>
      <c r="AP150" s="3">
        <f t="shared" si="208"/>
        <v>0.41203675793505123</v>
      </c>
      <c r="AQ150" s="3">
        <f t="shared" si="209"/>
        <v>1.1340954851678442</v>
      </c>
      <c r="AR150" s="9">
        <f t="shared" si="210"/>
        <v>209.29812900733444</v>
      </c>
      <c r="AS150" s="10">
        <f t="shared" si="211"/>
        <v>0.0027176026086452856</v>
      </c>
      <c r="AT150" s="3">
        <f t="shared" si="212"/>
        <v>0.04062486306125265</v>
      </c>
      <c r="AU150" s="3">
        <f t="shared" si="213"/>
        <v>1.2224522838869711</v>
      </c>
      <c r="AV150" s="9">
        <f t="shared" si="214"/>
        <v>9.37013917826953</v>
      </c>
      <c r="AW150" s="3">
        <f t="shared" si="215"/>
        <v>367.971386551802</v>
      </c>
      <c r="AX150" s="3">
        <f t="shared" si="216"/>
        <v>106.7220007061495</v>
      </c>
      <c r="AZ150" s="38">
        <v>21.4895</v>
      </c>
      <c r="BA150" s="33">
        <v>0.2837</v>
      </c>
      <c r="BB150" s="20">
        <v>780.84</v>
      </c>
      <c r="BC150" s="20">
        <v>39.2202</v>
      </c>
      <c r="BD150" s="33">
        <v>1.8368000000000002</v>
      </c>
      <c r="BE150" s="33">
        <v>420.159</v>
      </c>
      <c r="BF150" s="33">
        <v>6.2277000000000005</v>
      </c>
      <c r="BG150" s="33">
        <v>1.6345</v>
      </c>
      <c r="BH150" s="36">
        <v>17.7939337</v>
      </c>
      <c r="BI150" s="25">
        <v>0.4512259355</v>
      </c>
      <c r="BJ150" s="20">
        <v>17.44298419</v>
      </c>
      <c r="BK150" s="20">
        <v>0.43929999999999997</v>
      </c>
      <c r="BL150" s="20">
        <v>0.1822</v>
      </c>
      <c r="BM150" s="21">
        <v>-0.016999999999999998</v>
      </c>
      <c r="BN150" s="28">
        <v>0.5052</v>
      </c>
      <c r="BO150" s="17">
        <v>9.586699999999999</v>
      </c>
      <c r="BP150" s="42">
        <v>38904</v>
      </c>
    </row>
    <row r="151" spans="1:68" ht="12.75">
      <c r="A151" s="8" t="s">
        <v>151</v>
      </c>
      <c r="B151" s="13">
        <v>67</v>
      </c>
      <c r="C151" s="8" t="s">
        <v>145</v>
      </c>
      <c r="D151" s="14" t="s">
        <v>104</v>
      </c>
      <c r="E151" s="13" t="s">
        <v>105</v>
      </c>
      <c r="F151" s="38">
        <f t="shared" si="174"/>
        <v>4.825858081388389</v>
      </c>
      <c r="G151" s="33">
        <f t="shared" si="175"/>
        <v>0.007752449351685616</v>
      </c>
      <c r="H151" s="20">
        <f t="shared" si="176"/>
        <v>0.7779839241970876</v>
      </c>
      <c r="I151" s="20">
        <f t="shared" si="177"/>
        <v>2.4305011358467983</v>
      </c>
      <c r="J151" s="33">
        <f t="shared" si="178"/>
        <v>0.023055625214442446</v>
      </c>
      <c r="K151" s="33">
        <f t="shared" si="179"/>
        <v>0.01796258615599441</v>
      </c>
      <c r="L151" s="33">
        <f t="shared" si="180"/>
        <v>0.0334933942150409</v>
      </c>
      <c r="M151" s="33">
        <f t="shared" si="181"/>
        <v>0.00923298396169958</v>
      </c>
      <c r="N151" s="36">
        <f t="shared" si="182"/>
        <v>0.15514794202512225</v>
      </c>
      <c r="O151" s="25">
        <f t="shared" si="183"/>
        <v>0.00828756725567277</v>
      </c>
      <c r="P151" s="20">
        <f t="shared" si="184"/>
        <v>0.9476842621144145</v>
      </c>
      <c r="Q151" s="20">
        <f t="shared" si="185"/>
        <v>0.0013047211250748053</v>
      </c>
      <c r="R151" s="20">
        <f t="shared" si="186"/>
        <v>0.017394430999401557</v>
      </c>
      <c r="S151" s="21">
        <f t="shared" si="187"/>
        <v>-0.00015175479752643125</v>
      </c>
      <c r="T151" s="38">
        <f t="shared" si="188"/>
        <v>178.85777021579898</v>
      </c>
      <c r="U151" s="33">
        <f t="shared" si="189"/>
        <v>0.056451244095868464</v>
      </c>
      <c r="V151" s="20">
        <f t="shared" si="190"/>
        <v>19.410776551823542</v>
      </c>
      <c r="W151" s="20">
        <f t="shared" si="191"/>
        <v>43.52071079640443</v>
      </c>
      <c r="X151" s="33">
        <f t="shared" si="192"/>
        <v>0.5896835722893948</v>
      </c>
      <c r="Y151" s="33">
        <f t="shared" si="193"/>
        <v>0.7390490086811113</v>
      </c>
      <c r="Z151" s="33">
        <f t="shared" si="194"/>
        <v>0.6096580548079816</v>
      </c>
      <c r="AA151" s="33">
        <f t="shared" si="195"/>
        <v>0.4016127156426349</v>
      </c>
      <c r="AB151" s="36">
        <f t="shared" si="196"/>
        <v>5.009012209855124</v>
      </c>
      <c r="AC151" s="25"/>
      <c r="AD151" s="20">
        <f t="shared" si="197"/>
        <v>33.7428303613756</v>
      </c>
      <c r="AE151" s="20">
        <f t="shared" si="198"/>
        <v>0.014890677072298623</v>
      </c>
      <c r="AF151" s="20">
        <f t="shared" si="199"/>
        <v>0.36329220967839504</v>
      </c>
      <c r="AG151" s="21"/>
      <c r="AH151" s="31">
        <f t="shared" si="200"/>
        <v>5.300615517438397</v>
      </c>
      <c r="AI151" s="1">
        <f t="shared" si="201"/>
        <v>0.020690193129079396</v>
      </c>
      <c r="AJ151" s="1">
        <f t="shared" si="202"/>
        <v>48.33207663946512</v>
      </c>
      <c r="AK151" s="1">
        <f t="shared" si="203"/>
        <v>1.468289098729907</v>
      </c>
      <c r="AL151" s="3">
        <f t="shared" si="204"/>
        <v>10.445891525224196</v>
      </c>
      <c r="AM151" s="3">
        <f t="shared" si="205"/>
        <v>1303.5523138120923</v>
      </c>
      <c r="AN151" s="3">
        <f t="shared" si="206"/>
        <v>3.8751705403379244</v>
      </c>
      <c r="AO151" s="3">
        <f t="shared" si="207"/>
        <v>0.5752563239046619</v>
      </c>
      <c r="AP151" s="3">
        <f t="shared" si="208"/>
        <v>3.7910461573896908</v>
      </c>
      <c r="AQ151" s="3">
        <f t="shared" si="209"/>
        <v>4.109716200466463</v>
      </c>
      <c r="AR151" s="9">
        <f t="shared" si="210"/>
        <v>492.3248158118587</v>
      </c>
      <c r="AS151" s="10">
        <f t="shared" si="211"/>
        <v>0.7978950859317565</v>
      </c>
      <c r="AT151" s="3">
        <f t="shared" si="212"/>
        <v>58.88744898537976</v>
      </c>
      <c r="AU151" s="3">
        <f t="shared" si="213"/>
        <v>8.688481675244946</v>
      </c>
      <c r="AV151" s="9">
        <f t="shared" si="214"/>
        <v>39.60085692721072</v>
      </c>
      <c r="AW151" s="3">
        <f t="shared" si="215"/>
        <v>1.2532976046997855</v>
      </c>
      <c r="AX151" s="3">
        <f t="shared" si="216"/>
        <v>25.25197881040992</v>
      </c>
      <c r="AZ151" s="38">
        <v>260.763</v>
      </c>
      <c r="BA151" s="33">
        <v>0.41889999999999994</v>
      </c>
      <c r="BB151" s="20">
        <v>42.038000000000004</v>
      </c>
      <c r="BC151" s="20">
        <v>131.33100000000002</v>
      </c>
      <c r="BD151" s="33">
        <v>1.2458</v>
      </c>
      <c r="BE151" s="33">
        <v>0.9705999999999999</v>
      </c>
      <c r="BF151" s="33">
        <v>1.8098</v>
      </c>
      <c r="BG151" s="33">
        <v>0.49889999999999995</v>
      </c>
      <c r="BH151" s="36">
        <v>8.383346987</v>
      </c>
      <c r="BI151" s="25">
        <v>0.4478148474</v>
      </c>
      <c r="BJ151" s="20">
        <v>51.20767894</v>
      </c>
      <c r="BK151" s="20">
        <v>0.0705</v>
      </c>
      <c r="BL151" s="20">
        <v>0.9399000000000001</v>
      </c>
      <c r="BM151" s="21">
        <v>-0.008199999999999999</v>
      </c>
      <c r="BN151" s="28">
        <v>0.5013</v>
      </c>
      <c r="BO151" s="17">
        <v>9.277399999999998</v>
      </c>
      <c r="BP151" s="42">
        <v>38904</v>
      </c>
    </row>
    <row r="152" spans="1:68" ht="12.75">
      <c r="A152" s="8" t="s">
        <v>152</v>
      </c>
      <c r="B152" s="13">
        <v>68</v>
      </c>
      <c r="C152" s="8" t="s">
        <v>145</v>
      </c>
      <c r="D152" s="14" t="s">
        <v>104</v>
      </c>
      <c r="E152" s="13" t="s">
        <v>60</v>
      </c>
      <c r="F152" s="38">
        <f t="shared" si="174"/>
        <v>2.0540976666001196</v>
      </c>
      <c r="G152" s="33">
        <f t="shared" si="175"/>
        <v>0.00510742838889998</v>
      </c>
      <c r="H152" s="20">
        <f t="shared" si="176"/>
        <v>0.2821094639648632</v>
      </c>
      <c r="I152" s="20">
        <f t="shared" si="177"/>
        <v>1.761270403753244</v>
      </c>
      <c r="J152" s="33">
        <f t="shared" si="178"/>
        <v>0.02598671060091835</v>
      </c>
      <c r="K152" s="33">
        <f t="shared" si="179"/>
        <v>0.01853085050908365</v>
      </c>
      <c r="L152" s="33">
        <f t="shared" si="180"/>
        <v>0.016917330125773608</v>
      </c>
      <c r="M152" s="33">
        <f t="shared" si="181"/>
        <v>0.010576153962866838</v>
      </c>
      <c r="N152" s="36">
        <f t="shared" si="182"/>
        <v>0.010666423077147012</v>
      </c>
      <c r="O152" s="25">
        <f t="shared" si="183"/>
        <v>0.009204370595748133</v>
      </c>
      <c r="P152" s="20">
        <f t="shared" si="184"/>
        <v>0.2341378851377401</v>
      </c>
      <c r="Q152" s="20">
        <f t="shared" si="185"/>
        <v>0.00042288193252146137</v>
      </c>
      <c r="R152" s="20">
        <f t="shared" si="186"/>
        <v>0.016313799600718704</v>
      </c>
      <c r="S152" s="21">
        <f t="shared" si="187"/>
        <v>-0.0006527983230185665</v>
      </c>
      <c r="T152" s="38">
        <f t="shared" si="188"/>
        <v>76.12974154181414</v>
      </c>
      <c r="U152" s="33">
        <f t="shared" si="189"/>
        <v>0.037190915232651126</v>
      </c>
      <c r="V152" s="20">
        <f t="shared" si="190"/>
        <v>7.038659280560459</v>
      </c>
      <c r="W152" s="20">
        <f t="shared" si="191"/>
        <v>31.537421951998212</v>
      </c>
      <c r="X152" s="33">
        <f t="shared" si="192"/>
        <v>0.6646506523536406</v>
      </c>
      <c r="Y152" s="33">
        <f t="shared" si="193"/>
        <v>0.7624295621922917</v>
      </c>
      <c r="Z152" s="33">
        <f t="shared" si="194"/>
        <v>0.307934947136292</v>
      </c>
      <c r="AA152" s="33">
        <f t="shared" si="195"/>
        <v>0.4600373976280249</v>
      </c>
      <c r="AB152" s="36">
        <f t="shared" si="196"/>
        <v>0.3443696560297172</v>
      </c>
      <c r="AC152" s="25"/>
      <c r="AD152" s="20">
        <f t="shared" si="197"/>
        <v>8.336610889524492</v>
      </c>
      <c r="AE152" s="20">
        <f t="shared" si="198"/>
        <v>0.004826317422066438</v>
      </c>
      <c r="AF152" s="20">
        <f t="shared" si="199"/>
        <v>0.3407226315939579</v>
      </c>
      <c r="AG152" s="21"/>
      <c r="AH152" s="31">
        <f t="shared" si="200"/>
        <v>9.131977316762649</v>
      </c>
      <c r="AI152" s="1">
        <f t="shared" si="201"/>
        <v>0.06535866836153974</v>
      </c>
      <c r="AJ152" s="1">
        <f t="shared" si="202"/>
        <v>15.30018932558989</v>
      </c>
      <c r="AK152" s="1">
        <f t="shared" si="203"/>
        <v>1.4447752634473012</v>
      </c>
      <c r="AL152" s="3">
        <f t="shared" si="204"/>
        <v>17.87131744932488</v>
      </c>
      <c r="AM152" s="3">
        <f t="shared" si="205"/>
        <v>1458.391287812724</v>
      </c>
      <c r="AN152" s="3">
        <f t="shared" si="206"/>
        <v>20.43925519370691</v>
      </c>
      <c r="AO152" s="3">
        <f t="shared" si="207"/>
        <v>0.8443070420145199</v>
      </c>
      <c r="AP152" s="3">
        <f t="shared" si="208"/>
        <v>7.70585769237023</v>
      </c>
      <c r="AQ152" s="3">
        <f t="shared" si="209"/>
        <v>2.413949423566962</v>
      </c>
      <c r="AR152" s="9">
        <f t="shared" si="210"/>
        <v>223.43611630864197</v>
      </c>
      <c r="AS152" s="10">
        <f t="shared" si="211"/>
        <v>0.8717535170626157</v>
      </c>
      <c r="AT152" s="3">
        <f t="shared" si="212"/>
        <v>41.364374515221364</v>
      </c>
      <c r="AU152" s="3">
        <f t="shared" si="213"/>
        <v>91.58014186150218</v>
      </c>
      <c r="AV152" s="9">
        <f t="shared" si="214"/>
        <v>137.7138290396705</v>
      </c>
      <c r="AW152" s="3">
        <f t="shared" si="215"/>
        <v>1.147113238349198</v>
      </c>
      <c r="AX152" s="3">
        <f t="shared" si="216"/>
        <v>7.26143486804027</v>
      </c>
      <c r="AZ152" s="38">
        <v>100.062</v>
      </c>
      <c r="BA152" s="33">
        <v>0.2488</v>
      </c>
      <c r="BB152" s="20">
        <v>13.7425</v>
      </c>
      <c r="BC152" s="20">
        <v>85.7974</v>
      </c>
      <c r="BD152" s="33">
        <v>1.2659</v>
      </c>
      <c r="BE152" s="33">
        <v>0.9027000000000001</v>
      </c>
      <c r="BF152" s="33">
        <v>0.8240999999999999</v>
      </c>
      <c r="BG152" s="33">
        <v>0.5152</v>
      </c>
      <c r="BH152" s="36">
        <v>0.5195973118999999</v>
      </c>
      <c r="BI152" s="25">
        <v>0.4483758224</v>
      </c>
      <c r="BJ152" s="20">
        <v>11.405643190000001</v>
      </c>
      <c r="BK152" s="20">
        <v>0.0206</v>
      </c>
      <c r="BL152" s="20">
        <v>0.7947</v>
      </c>
      <c r="BM152" s="21">
        <v>-0.0318</v>
      </c>
      <c r="BN152" s="28">
        <v>0.5009</v>
      </c>
      <c r="BO152" s="17">
        <v>10.2826</v>
      </c>
      <c r="BP152" s="42">
        <v>38904</v>
      </c>
    </row>
    <row r="153" spans="1:68" ht="12.75">
      <c r="A153" s="8" t="s">
        <v>153</v>
      </c>
      <c r="B153" s="13">
        <v>69</v>
      </c>
      <c r="C153" s="8" t="s">
        <v>145</v>
      </c>
      <c r="D153" s="14" t="s">
        <v>104</v>
      </c>
      <c r="E153" s="13" t="s">
        <v>49</v>
      </c>
      <c r="F153" s="38">
        <f t="shared" si="174"/>
        <v>1.1764242932223543</v>
      </c>
      <c r="G153" s="33">
        <f t="shared" si="175"/>
        <v>0.003225102536662703</v>
      </c>
      <c r="H153" s="20">
        <f t="shared" si="176"/>
        <v>0.12458923254062625</v>
      </c>
      <c r="I153" s="20">
        <f t="shared" si="177"/>
        <v>1.2666774248513675</v>
      </c>
      <c r="J153" s="33">
        <f t="shared" si="178"/>
        <v>0.02396046258422513</v>
      </c>
      <c r="K153" s="33">
        <f t="shared" si="179"/>
        <v>0.013352043876337694</v>
      </c>
      <c r="L153" s="33">
        <f t="shared" si="180"/>
        <v>0.009122205509314309</v>
      </c>
      <c r="M153" s="33">
        <f t="shared" si="181"/>
        <v>0.009774786405073324</v>
      </c>
      <c r="N153" s="25">
        <f t="shared" si="182"/>
        <v>-0.004581458991068768</v>
      </c>
      <c r="O153" s="25">
        <f t="shared" si="183"/>
        <v>0.009037708891256005</v>
      </c>
      <c r="P153" s="20">
        <f t="shared" si="184"/>
        <v>0.10054362215611891</v>
      </c>
      <c r="Q153" s="20">
        <f t="shared" si="185"/>
        <v>0.0001193745541022592</v>
      </c>
      <c r="R153" s="20">
        <f t="shared" si="186"/>
        <v>0.01417970745144669</v>
      </c>
      <c r="S153" s="21">
        <f t="shared" si="187"/>
        <v>-0.0007659867221561633</v>
      </c>
      <c r="T153" s="38">
        <f t="shared" si="188"/>
        <v>43.60108033946003</v>
      </c>
      <c r="U153" s="33">
        <f t="shared" si="189"/>
        <v>0.023484326342843538</v>
      </c>
      <c r="V153" s="20">
        <f t="shared" si="190"/>
        <v>3.1085137859437686</v>
      </c>
      <c r="W153" s="20">
        <f t="shared" si="191"/>
        <v>22.681208029999237</v>
      </c>
      <c r="X153" s="33">
        <f t="shared" si="192"/>
        <v>0.6128261992011194</v>
      </c>
      <c r="Y153" s="33">
        <f t="shared" si="193"/>
        <v>0.5493537904273892</v>
      </c>
      <c r="Z153" s="33">
        <f t="shared" si="194"/>
        <v>0.16604546050664948</v>
      </c>
      <c r="AA153" s="33">
        <f t="shared" si="195"/>
        <v>0.42517982585616665</v>
      </c>
      <c r="AB153" s="25">
        <f t="shared" si="196"/>
        <v>-0.1479142019266879</v>
      </c>
      <c r="AC153" s="25"/>
      <c r="AD153" s="20">
        <f t="shared" si="197"/>
        <v>3.5799121310327005</v>
      </c>
      <c r="AE153" s="20">
        <f t="shared" si="198"/>
        <v>0.0013624121673391828</v>
      </c>
      <c r="AF153" s="20">
        <f t="shared" si="199"/>
        <v>0.2961509492783352</v>
      </c>
      <c r="AG153" s="21"/>
      <c r="AH153" s="31">
        <f t="shared" si="200"/>
        <v>12.179371655941285</v>
      </c>
      <c r="AI153" s="1">
        <f t="shared" si="201"/>
        <v>0.13677913470378217</v>
      </c>
      <c r="AJ153" s="1">
        <f t="shared" si="202"/>
        <v>7.311056632765409</v>
      </c>
      <c r="AK153" s="1">
        <f t="shared" si="203"/>
        <v>1.4413341413062042</v>
      </c>
      <c r="AL153" s="3">
        <f t="shared" si="204"/>
        <v>26.095115110162318</v>
      </c>
      <c r="AM153" s="3">
        <f t="shared" si="205"/>
        <v>2281.6250914836996</v>
      </c>
      <c r="AN153" s="3">
        <f t="shared" si="206"/>
        <v>-21.015654652853893</v>
      </c>
      <c r="AO153" s="3">
        <f t="shared" si="207"/>
        <v>0.8683212526356207</v>
      </c>
      <c r="AP153" s="3">
        <f t="shared" si="208"/>
        <v>17.237314012476034</v>
      </c>
      <c r="AQ153" s="3">
        <f t="shared" si="209"/>
        <v>1.9223438311482874</v>
      </c>
      <c r="AR153" s="9">
        <f t="shared" si="210"/>
        <v>147.2258672332733</v>
      </c>
      <c r="AS153" s="10">
        <f t="shared" si="211"/>
        <v>1.1155401307495294</v>
      </c>
      <c r="AT153" s="3">
        <f t="shared" si="212"/>
        <v>41.28706932622343</v>
      </c>
      <c r="AU153" s="3">
        <f t="shared" si="213"/>
        <v>-153.3402995423045</v>
      </c>
      <c r="AV153" s="9">
        <f t="shared" si="214"/>
        <v>449.80969334557597</v>
      </c>
      <c r="AW153" s="3">
        <f t="shared" si="215"/>
        <v>0.8964267375375387</v>
      </c>
      <c r="AX153" s="3">
        <f t="shared" si="216"/>
        <v>2.223162405777077</v>
      </c>
      <c r="AZ153" s="38">
        <v>59.1294</v>
      </c>
      <c r="BA153" s="33">
        <v>0.1621</v>
      </c>
      <c r="BB153" s="20">
        <v>6.2621</v>
      </c>
      <c r="BC153" s="20">
        <v>63.6657</v>
      </c>
      <c r="BD153" s="33">
        <v>1.2043</v>
      </c>
      <c r="BE153" s="33">
        <v>0.6711</v>
      </c>
      <c r="BF153" s="33">
        <v>0.4585</v>
      </c>
      <c r="BG153" s="33">
        <v>0.4913</v>
      </c>
      <c r="BH153" s="25">
        <v>-0.2302731445</v>
      </c>
      <c r="BI153" s="25">
        <v>0.45425303370000003</v>
      </c>
      <c r="BJ153" s="20">
        <v>5.053520304</v>
      </c>
      <c r="BK153" s="20">
        <v>0.005999999999999999</v>
      </c>
      <c r="BL153" s="20">
        <v>0.7127</v>
      </c>
      <c r="BM153" s="21">
        <v>-0.0385</v>
      </c>
      <c r="BN153" s="28">
        <v>0.5046</v>
      </c>
      <c r="BO153" s="17">
        <v>10.0394</v>
      </c>
      <c r="BP153" s="42">
        <v>38904</v>
      </c>
    </row>
    <row r="154" spans="1:68" ht="12.75">
      <c r="A154" s="8" t="s">
        <v>154</v>
      </c>
      <c r="B154" s="13">
        <v>70</v>
      </c>
      <c r="C154" s="8" t="s">
        <v>145</v>
      </c>
      <c r="D154" s="14" t="s">
        <v>104</v>
      </c>
      <c r="E154" s="13" t="s">
        <v>51</v>
      </c>
      <c r="F154" s="38">
        <f t="shared" si="174"/>
        <v>1.9262304094674556</v>
      </c>
      <c r="G154" s="33">
        <f t="shared" si="175"/>
        <v>0.005395093984220906</v>
      </c>
      <c r="H154" s="20">
        <f t="shared" si="176"/>
        <v>0.23134301562130177</v>
      </c>
      <c r="I154" s="20">
        <f t="shared" si="177"/>
        <v>1.8512533248520706</v>
      </c>
      <c r="J154" s="33">
        <f t="shared" si="178"/>
        <v>0.024794916686390528</v>
      </c>
      <c r="K154" s="33">
        <f t="shared" si="179"/>
        <v>0.041837524970414194</v>
      </c>
      <c r="L154" s="33">
        <f t="shared" si="180"/>
        <v>0.013783036252465481</v>
      </c>
      <c r="M154" s="33">
        <f t="shared" si="181"/>
        <v>0.009711169171597632</v>
      </c>
      <c r="N154" s="36">
        <f t="shared" si="182"/>
        <v>0.03604608005158816</v>
      </c>
      <c r="O154" s="25">
        <f t="shared" si="183"/>
        <v>0.0077493018524492875</v>
      </c>
      <c r="P154" s="20">
        <f t="shared" si="184"/>
        <v>0.16795750271887117</v>
      </c>
      <c r="Q154" s="20">
        <f t="shared" si="185"/>
        <v>0.0005074679092702169</v>
      </c>
      <c r="R154" s="20">
        <f t="shared" si="186"/>
        <v>0.023275976903353056</v>
      </c>
      <c r="S154" s="21">
        <f t="shared" si="187"/>
        <v>-0.0005663549704142011</v>
      </c>
      <c r="T154" s="38">
        <f t="shared" si="188"/>
        <v>71.39067708764792</v>
      </c>
      <c r="U154" s="33">
        <f t="shared" si="189"/>
        <v>0.03928561846807621</v>
      </c>
      <c r="V154" s="20">
        <f t="shared" si="190"/>
        <v>5.772031327876792</v>
      </c>
      <c r="W154" s="20">
        <f t="shared" si="191"/>
        <v>33.14866196666017</v>
      </c>
      <c r="X154" s="33">
        <f t="shared" si="192"/>
        <v>0.6341686642741635</v>
      </c>
      <c r="Y154" s="33">
        <f t="shared" si="193"/>
        <v>1.7213546583178025</v>
      </c>
      <c r="Z154" s="33">
        <f t="shared" si="194"/>
        <v>0.25088347323283483</v>
      </c>
      <c r="AA154" s="33">
        <f t="shared" si="195"/>
        <v>0.42241262838199917</v>
      </c>
      <c r="AB154" s="36">
        <f t="shared" si="196"/>
        <v>1.1637618439475272</v>
      </c>
      <c r="AC154" s="25"/>
      <c r="AD154" s="20">
        <f t="shared" si="197"/>
        <v>5.980221207344401</v>
      </c>
      <c r="AE154" s="20">
        <f t="shared" si="198"/>
        <v>0.00579169035916705</v>
      </c>
      <c r="AF154" s="20">
        <f t="shared" si="199"/>
        <v>0.48613151427220247</v>
      </c>
      <c r="AG154" s="21"/>
      <c r="AH154" s="31">
        <f t="shared" si="200"/>
        <v>11.937798722223173</v>
      </c>
      <c r="AI154" s="1">
        <f t="shared" si="201"/>
        <v>0.07318266384693743</v>
      </c>
      <c r="AJ154" s="1">
        <f t="shared" si="202"/>
        <v>13.664438371518068</v>
      </c>
      <c r="AK154" s="1">
        <f t="shared" si="203"/>
        <v>1.501301385574741</v>
      </c>
      <c r="AL154" s="3">
        <f t="shared" si="204"/>
        <v>16.14251446211783</v>
      </c>
      <c r="AM154" s="3">
        <f t="shared" si="205"/>
        <v>996.6056487707182</v>
      </c>
      <c r="AN154" s="3">
        <f t="shared" si="206"/>
        <v>4.9598045836404365</v>
      </c>
      <c r="AO154" s="3">
        <f t="shared" si="207"/>
        <v>0.9651869266621896</v>
      </c>
      <c r="AP154" s="3">
        <f t="shared" si="208"/>
        <v>6.783100620338791</v>
      </c>
      <c r="AQ154" s="3">
        <f t="shared" si="209"/>
        <v>2.1536518475300843</v>
      </c>
      <c r="AR154" s="9">
        <f t="shared" si="210"/>
        <v>146.85465762187496</v>
      </c>
      <c r="AS154" s="10">
        <f t="shared" si="211"/>
        <v>0.3684125529912041</v>
      </c>
      <c r="AT154" s="3">
        <f t="shared" si="212"/>
        <v>19.25731098265059</v>
      </c>
      <c r="AU154" s="3">
        <f t="shared" si="213"/>
        <v>28.484059809194783</v>
      </c>
      <c r="AV154" s="9">
        <f t="shared" si="214"/>
        <v>109.49629986181935</v>
      </c>
      <c r="AW154" s="3">
        <f t="shared" si="215"/>
        <v>2.7143483355299107</v>
      </c>
      <c r="AX154" s="3">
        <f t="shared" si="216"/>
        <v>9.132728697334672</v>
      </c>
      <c r="AZ154" s="38">
        <v>111.21600000000001</v>
      </c>
      <c r="BA154" s="33">
        <v>0.3115</v>
      </c>
      <c r="BB154" s="20">
        <v>13.3572</v>
      </c>
      <c r="BC154" s="20">
        <v>106.887</v>
      </c>
      <c r="BD154" s="33">
        <v>1.4316</v>
      </c>
      <c r="BE154" s="33">
        <v>2.4156</v>
      </c>
      <c r="BF154" s="33">
        <v>0.7958</v>
      </c>
      <c r="BG154" s="33">
        <v>0.5607</v>
      </c>
      <c r="BH154" s="36">
        <v>2.081215632</v>
      </c>
      <c r="BI154" s="25">
        <v>0.44742640889999996</v>
      </c>
      <c r="BJ154" s="20">
        <v>9.697470007</v>
      </c>
      <c r="BK154" s="20">
        <v>0.0293</v>
      </c>
      <c r="BL154" s="20">
        <v>1.3439</v>
      </c>
      <c r="BM154" s="21">
        <v>-0.0327</v>
      </c>
      <c r="BN154" s="28">
        <v>0.507</v>
      </c>
      <c r="BO154" s="17">
        <v>8.781099999999999</v>
      </c>
      <c r="BP154" s="42">
        <v>38904</v>
      </c>
    </row>
    <row r="155" spans="1:68" ht="12.75">
      <c r="A155" s="8" t="s">
        <v>155</v>
      </c>
      <c r="B155" s="13">
        <v>73</v>
      </c>
      <c r="C155" s="8" t="s">
        <v>145</v>
      </c>
      <c r="D155" s="14" t="s">
        <v>187</v>
      </c>
      <c r="E155" s="13" t="s">
        <v>107</v>
      </c>
      <c r="F155" s="38">
        <f t="shared" si="174"/>
        <v>1.4119729425642047</v>
      </c>
      <c r="G155" s="33">
        <f t="shared" si="175"/>
        <v>0.0016207606012343225</v>
      </c>
      <c r="H155" s="20">
        <f t="shared" si="176"/>
        <v>0.9772431232331277</v>
      </c>
      <c r="I155" s="20">
        <f t="shared" si="177"/>
        <v>0.47682312154091183</v>
      </c>
      <c r="J155" s="33">
        <f t="shared" si="178"/>
        <v>0.023536851980887917</v>
      </c>
      <c r="K155" s="33">
        <f t="shared" si="179"/>
        <v>0.014017545988453117</v>
      </c>
      <c r="L155" s="33">
        <f t="shared" si="180"/>
        <v>0.001026288074855664</v>
      </c>
      <c r="M155" s="33">
        <f t="shared" si="181"/>
        <v>0.012346439179773043</v>
      </c>
      <c r="N155" s="36">
        <f t="shared" si="182"/>
        <v>0.5263205893296735</v>
      </c>
      <c r="O155" s="25">
        <f t="shared" si="183"/>
        <v>0.00864354508634969</v>
      </c>
      <c r="P155" s="20">
        <f t="shared" si="184"/>
        <v>0.4394879212768267</v>
      </c>
      <c r="Q155" s="20">
        <f t="shared" si="185"/>
        <v>0.0016614248457097356</v>
      </c>
      <c r="R155" s="20">
        <f t="shared" si="186"/>
        <v>0.022766167728449135</v>
      </c>
      <c r="S155" s="21">
        <f t="shared" si="187"/>
        <v>-0.0006622462671710134</v>
      </c>
      <c r="T155" s="38">
        <f t="shared" si="188"/>
        <v>52.331073117553885</v>
      </c>
      <c r="U155" s="33">
        <f t="shared" si="189"/>
        <v>0.011801941318243081</v>
      </c>
      <c r="V155" s="20">
        <f t="shared" si="190"/>
        <v>24.382313453920354</v>
      </c>
      <c r="W155" s="20">
        <f t="shared" si="191"/>
        <v>8.538025704888566</v>
      </c>
      <c r="X155" s="33">
        <f t="shared" si="192"/>
        <v>0.6019916973599342</v>
      </c>
      <c r="Y155" s="33">
        <f t="shared" si="193"/>
        <v>0.576735074612348</v>
      </c>
      <c r="Z155" s="33">
        <f t="shared" si="194"/>
        <v>0.018680841582432266</v>
      </c>
      <c r="AA155" s="33">
        <f t="shared" si="195"/>
        <v>0.5370405697739926</v>
      </c>
      <c r="AB155" s="36">
        <f t="shared" si="196"/>
        <v>16.992466827717188</v>
      </c>
      <c r="AC155" s="25"/>
      <c r="AD155" s="20">
        <f t="shared" si="197"/>
        <v>15.648214248520649</v>
      </c>
      <c r="AE155" s="20">
        <f t="shared" si="198"/>
        <v>0.018961707894427478</v>
      </c>
      <c r="AF155" s="20">
        <f t="shared" si="199"/>
        <v>0.4754838706860721</v>
      </c>
      <c r="AG155" s="21"/>
      <c r="AH155" s="31">
        <f t="shared" si="200"/>
        <v>3.344220131859529</v>
      </c>
      <c r="AI155" s="1">
        <f t="shared" si="201"/>
        <v>0.02202582502226193</v>
      </c>
      <c r="AJ155" s="1">
        <f t="shared" si="202"/>
        <v>45.40125053155923</v>
      </c>
      <c r="AK155" s="1">
        <f t="shared" si="203"/>
        <v>1.1209426833679912</v>
      </c>
      <c r="AL155" s="3">
        <f t="shared" si="204"/>
        <v>51.007853803627526</v>
      </c>
      <c r="AM155" s="3">
        <f t="shared" si="205"/>
        <v>1285.8711667573941</v>
      </c>
      <c r="AN155" s="3">
        <f t="shared" si="206"/>
        <v>1.4348895720160684</v>
      </c>
      <c r="AO155" s="3">
        <f t="shared" si="207"/>
        <v>1.5581530944481674</v>
      </c>
      <c r="AP155" s="3">
        <f t="shared" si="208"/>
        <v>0.6224091935152882</v>
      </c>
      <c r="AQ155" s="3">
        <f t="shared" si="209"/>
        <v>6.129177274272084</v>
      </c>
      <c r="AR155" s="9">
        <f t="shared" si="210"/>
        <v>110.05856632328195</v>
      </c>
      <c r="AS155" s="10">
        <f t="shared" si="211"/>
        <v>1.0437924167600912</v>
      </c>
      <c r="AT155" s="3">
        <f t="shared" si="212"/>
        <v>14.804068766976577</v>
      </c>
      <c r="AU155" s="3">
        <f t="shared" si="213"/>
        <v>0.5024594599156024</v>
      </c>
      <c r="AV155" s="9">
        <f t="shared" si="214"/>
        <v>31.747757148861535</v>
      </c>
      <c r="AW155" s="3">
        <f t="shared" si="215"/>
        <v>0.9580448985287497</v>
      </c>
      <c r="AX155" s="3">
        <f t="shared" si="216"/>
        <v>31.49828806208629</v>
      </c>
      <c r="AZ155" s="38">
        <v>72.9177</v>
      </c>
      <c r="BA155" s="33">
        <v>0.08370000000000001</v>
      </c>
      <c r="BB155" s="20">
        <v>50.4672</v>
      </c>
      <c r="BC155" s="20">
        <v>24.624299999999998</v>
      </c>
      <c r="BD155" s="33">
        <v>1.2155</v>
      </c>
      <c r="BE155" s="33">
        <v>0.7239</v>
      </c>
      <c r="BF155" s="33">
        <v>0.053</v>
      </c>
      <c r="BG155" s="33">
        <v>0.6376</v>
      </c>
      <c r="BH155" s="36">
        <v>27.180469029999998</v>
      </c>
      <c r="BI155" s="25">
        <v>0.4463735873</v>
      </c>
      <c r="BJ155" s="20">
        <v>22.696219900000003</v>
      </c>
      <c r="BK155" s="20">
        <v>0.08580000000000002</v>
      </c>
      <c r="BL155" s="20">
        <v>1.1757</v>
      </c>
      <c r="BM155" s="21">
        <v>-0.0342</v>
      </c>
      <c r="BN155" s="28">
        <v>0.5023</v>
      </c>
      <c r="BO155" s="17">
        <v>9.7265</v>
      </c>
      <c r="BP155" s="42">
        <v>38904</v>
      </c>
    </row>
    <row r="156" spans="1:68" ht="12.75">
      <c r="A156" s="8" t="s">
        <v>156</v>
      </c>
      <c r="B156" s="13">
        <v>74</v>
      </c>
      <c r="C156" s="8" t="s">
        <v>145</v>
      </c>
      <c r="D156" s="14" t="s">
        <v>106</v>
      </c>
      <c r="E156" s="13" t="s">
        <v>90</v>
      </c>
      <c r="F156" s="38">
        <f t="shared" si="174"/>
        <v>3.931129123098201</v>
      </c>
      <c r="G156" s="33">
        <f t="shared" si="175"/>
        <v>0.0021676648093262195</v>
      </c>
      <c r="H156" s="20">
        <f t="shared" si="176"/>
        <v>0.2310588252914443</v>
      </c>
      <c r="I156" s="20">
        <f t="shared" si="177"/>
        <v>0.9873757717051964</v>
      </c>
      <c r="J156" s="33">
        <f t="shared" si="178"/>
        <v>0.024293869670025683</v>
      </c>
      <c r="K156" s="33">
        <f t="shared" si="179"/>
        <v>0.015180330250938548</v>
      </c>
      <c r="L156" s="34">
        <f t="shared" si="180"/>
        <v>-2.2255285516696304E-06</v>
      </c>
      <c r="M156" s="33">
        <f t="shared" si="181"/>
        <v>0.011247821300138312</v>
      </c>
      <c r="N156" s="36">
        <f t="shared" si="182"/>
        <v>0.12442644970960522</v>
      </c>
      <c r="O156" s="25">
        <f t="shared" si="183"/>
        <v>0.009936951170749612</v>
      </c>
      <c r="P156" s="20">
        <f t="shared" si="184"/>
        <v>0.5114626725261924</v>
      </c>
      <c r="Q156" s="20">
        <f t="shared" si="185"/>
        <v>0.0005652842521240861</v>
      </c>
      <c r="R156" s="20">
        <f t="shared" si="186"/>
        <v>0.04025981149970361</v>
      </c>
      <c r="S156" s="21">
        <f t="shared" si="187"/>
        <v>-0.0005630587235724165</v>
      </c>
      <c r="T156" s="38">
        <f t="shared" si="188"/>
        <v>145.69698850021908</v>
      </c>
      <c r="U156" s="33">
        <f t="shared" si="189"/>
        <v>0.0157843501734961</v>
      </c>
      <c r="V156" s="20">
        <f t="shared" si="190"/>
        <v>5.76494075078454</v>
      </c>
      <c r="W156" s="20">
        <f t="shared" si="191"/>
        <v>17.68001453444583</v>
      </c>
      <c r="X156" s="33">
        <f t="shared" si="192"/>
        <v>0.6213536054003802</v>
      </c>
      <c r="Y156" s="33">
        <f t="shared" si="193"/>
        <v>0.6245764349285557</v>
      </c>
      <c r="Z156" s="34">
        <f t="shared" si="194"/>
        <v>-4.050982110141669E-05</v>
      </c>
      <c r="AA156" s="33">
        <f t="shared" si="195"/>
        <v>0.48925332006967936</v>
      </c>
      <c r="AB156" s="36">
        <f t="shared" si="196"/>
        <v>4.0171567710734895</v>
      </c>
      <c r="AC156" s="25"/>
      <c r="AD156" s="20">
        <f t="shared" si="197"/>
        <v>18.210915686962753</v>
      </c>
      <c r="AE156" s="20">
        <f t="shared" si="198"/>
        <v>0.006451543621594226</v>
      </c>
      <c r="AF156" s="20">
        <f t="shared" si="199"/>
        <v>0.8408481933939768</v>
      </c>
      <c r="AG156" s="21"/>
      <c r="AH156" s="31">
        <f t="shared" si="200"/>
        <v>8.000530616070227</v>
      </c>
      <c r="AI156" s="1">
        <f t="shared" si="201"/>
        <v>0.08486701619667085</v>
      </c>
      <c r="AJ156" s="1">
        <f t="shared" si="202"/>
        <v>11.783140786788115</v>
      </c>
      <c r="AK156" s="1">
        <f t="shared" si="203"/>
        <v>1.2700038608054558</v>
      </c>
      <c r="AL156" s="3">
        <f t="shared" si="204"/>
        <v>39.36516857334493</v>
      </c>
      <c r="AM156" s="3">
        <f t="shared" si="205"/>
        <v>893.5754121677903</v>
      </c>
      <c r="AN156" s="3">
        <f t="shared" si="206"/>
        <v>1.435079853566182</v>
      </c>
      <c r="AO156" s="3">
        <f t="shared" si="207"/>
        <v>0.31656512225311534</v>
      </c>
      <c r="AP156" s="3">
        <f t="shared" si="208"/>
        <v>2.446600550085975</v>
      </c>
      <c r="AQ156" s="3">
        <f t="shared" si="209"/>
        <v>8.240773117938268</v>
      </c>
      <c r="AR156" s="9">
        <f t="shared" si="210"/>
        <v>173.27383188174755</v>
      </c>
      <c r="AS156" s="10">
        <f t="shared" si="211"/>
        <v>0.9948399757852788</v>
      </c>
      <c r="AT156" s="3">
        <f t="shared" si="212"/>
        <v>28.307207165874292</v>
      </c>
      <c r="AU156" s="3">
        <f t="shared" si="213"/>
        <v>4.401126354279987</v>
      </c>
      <c r="AV156" s="9">
        <f t="shared" si="214"/>
        <v>96.31084308577285</v>
      </c>
      <c r="AW156" s="3">
        <f t="shared" si="215"/>
        <v>1.005186788167261</v>
      </c>
      <c r="AX156" s="3">
        <f t="shared" si="216"/>
        <v>10.383046892336063</v>
      </c>
      <c r="AZ156" s="38">
        <v>176.63799999999998</v>
      </c>
      <c r="BA156" s="33">
        <v>0.0974</v>
      </c>
      <c r="BB156" s="20">
        <v>10.3822</v>
      </c>
      <c r="BC156" s="20">
        <v>44.365899999999996</v>
      </c>
      <c r="BD156" s="33">
        <v>1.0916</v>
      </c>
      <c r="BE156" s="33">
        <v>0.6821</v>
      </c>
      <c r="BF156" s="34">
        <v>-0.0001</v>
      </c>
      <c r="BG156" s="33">
        <v>0.5054000000000001</v>
      </c>
      <c r="BH156" s="36">
        <v>5.590871868000001</v>
      </c>
      <c r="BI156" s="25">
        <v>0.4464984807</v>
      </c>
      <c r="BJ156" s="20">
        <v>22.98162709</v>
      </c>
      <c r="BK156" s="20">
        <v>0.025400000000000002</v>
      </c>
      <c r="BL156" s="20">
        <v>1.8090000000000002</v>
      </c>
      <c r="BM156" s="21">
        <v>-0.025300000000000003</v>
      </c>
      <c r="BN156" s="28">
        <v>0.5061</v>
      </c>
      <c r="BO156" s="17">
        <v>11.263399999999999</v>
      </c>
      <c r="BP156" s="42">
        <v>38904</v>
      </c>
    </row>
    <row r="157" spans="1:68" ht="12.75">
      <c r="A157" s="8" t="s">
        <v>157</v>
      </c>
      <c r="B157" s="13">
        <v>75</v>
      </c>
      <c r="C157" s="8" t="s">
        <v>145</v>
      </c>
      <c r="D157" s="14" t="s">
        <v>106</v>
      </c>
      <c r="E157" s="13" t="s">
        <v>60</v>
      </c>
      <c r="F157" s="38">
        <f t="shared" si="174"/>
        <v>7.922535844683396</v>
      </c>
      <c r="G157" s="33">
        <f t="shared" si="175"/>
        <v>0.00409163512544803</v>
      </c>
      <c r="H157" s="20">
        <f t="shared" si="176"/>
        <v>0.10477900764635603</v>
      </c>
      <c r="I157" s="20">
        <f t="shared" si="177"/>
        <v>1.969472324014337</v>
      </c>
      <c r="J157" s="33">
        <f t="shared" si="178"/>
        <v>0.021147103942652335</v>
      </c>
      <c r="K157" s="33">
        <f t="shared" si="179"/>
        <v>0.013588861409796895</v>
      </c>
      <c r="L157" s="33">
        <f t="shared" si="180"/>
        <v>0.0008047481481481481</v>
      </c>
      <c r="M157" s="33">
        <f t="shared" si="181"/>
        <v>0.009824716845878137</v>
      </c>
      <c r="N157" s="36">
        <f t="shared" si="182"/>
        <v>0.019304601526516134</v>
      </c>
      <c r="O157" s="25">
        <f t="shared" si="183"/>
        <v>0.008372380969638231</v>
      </c>
      <c r="P157" s="20">
        <f t="shared" si="184"/>
        <v>1.163824720442987</v>
      </c>
      <c r="Q157" s="20">
        <f t="shared" si="185"/>
        <v>0.0005571333333333335</v>
      </c>
      <c r="R157" s="20">
        <f t="shared" si="186"/>
        <v>0.05658797275985664</v>
      </c>
      <c r="S157" s="21">
        <f t="shared" si="187"/>
        <v>-3.9937873357228206E-05</v>
      </c>
      <c r="T157" s="38">
        <f t="shared" si="188"/>
        <v>293.62800806341653</v>
      </c>
      <c r="U157" s="33">
        <f t="shared" si="189"/>
        <v>0.029794182811097573</v>
      </c>
      <c r="V157" s="20">
        <f t="shared" si="190"/>
        <v>2.6142466977633743</v>
      </c>
      <c r="W157" s="20">
        <f t="shared" si="191"/>
        <v>35.26549902437619</v>
      </c>
      <c r="X157" s="33">
        <f t="shared" si="192"/>
        <v>0.5408701642437735</v>
      </c>
      <c r="Y157" s="33">
        <f t="shared" si="193"/>
        <v>0.559097363085657</v>
      </c>
      <c r="Z157" s="33">
        <f t="shared" si="194"/>
        <v>0.01464829713764877</v>
      </c>
      <c r="AA157" s="33">
        <f t="shared" si="195"/>
        <v>0.4273516805900249</v>
      </c>
      <c r="AB157" s="36">
        <f t="shared" si="196"/>
        <v>0.623256638087082</v>
      </c>
      <c r="AC157" s="25"/>
      <c r="AD157" s="20">
        <f t="shared" si="197"/>
        <v>41.438632762207796</v>
      </c>
      <c r="AE157" s="20">
        <f t="shared" si="198"/>
        <v>0.006358517842197369</v>
      </c>
      <c r="AF157" s="20">
        <f t="shared" si="199"/>
        <v>1.1818707761039398</v>
      </c>
      <c r="AG157" s="21"/>
      <c r="AH157" s="31">
        <f t="shared" si="200"/>
        <v>7.085851740050808</v>
      </c>
      <c r="AI157" s="1">
        <f t="shared" si="201"/>
        <v>0.16347029565176338</v>
      </c>
      <c r="AJ157" s="1">
        <f t="shared" si="202"/>
        <v>6.117319333233939</v>
      </c>
      <c r="AK157" s="1">
        <f t="shared" si="203"/>
        <v>1.2656324727611201</v>
      </c>
      <c r="AL157" s="3">
        <f t="shared" si="204"/>
        <v>18.153549223787174</v>
      </c>
      <c r="AM157" s="3">
        <f t="shared" si="205"/>
        <v>411.1408920510233</v>
      </c>
      <c r="AN157" s="3">
        <f t="shared" si="206"/>
        <v>4.19449475225342</v>
      </c>
      <c r="AO157" s="3">
        <f t="shared" si="207"/>
        <v>0.0630871851579905</v>
      </c>
      <c r="AP157" s="3">
        <f t="shared" si="208"/>
        <v>4.685711914398173</v>
      </c>
      <c r="AQ157" s="3">
        <f t="shared" si="209"/>
        <v>8.326211628551045</v>
      </c>
      <c r="AR157" s="9">
        <f t="shared" si="210"/>
        <v>248.44341191967453</v>
      </c>
      <c r="AS157" s="10">
        <f t="shared" si="211"/>
        <v>0.9673988824749814</v>
      </c>
      <c r="AT157" s="3">
        <f t="shared" si="212"/>
        <v>63.07577419028769</v>
      </c>
      <c r="AU157" s="3">
        <f t="shared" si="213"/>
        <v>56.58262883908324</v>
      </c>
      <c r="AV157" s="9">
        <f t="shared" si="214"/>
        <v>85.06230188651327</v>
      </c>
      <c r="AW157" s="3">
        <f t="shared" si="215"/>
        <v>1.033699767609419</v>
      </c>
      <c r="AX157" s="3">
        <f t="shared" si="216"/>
        <v>11.756089099659684</v>
      </c>
      <c r="AZ157" s="38">
        <v>396.74300000000005</v>
      </c>
      <c r="BA157" s="33">
        <v>0.20490000000000003</v>
      </c>
      <c r="BB157" s="20">
        <v>5.2471</v>
      </c>
      <c r="BC157" s="20">
        <v>98.62679999999999</v>
      </c>
      <c r="BD157" s="33">
        <v>1.059</v>
      </c>
      <c r="BE157" s="33">
        <v>0.6805</v>
      </c>
      <c r="BF157" s="33">
        <v>0.040299999999999996</v>
      </c>
      <c r="BG157" s="33">
        <v>0.492</v>
      </c>
      <c r="BH157" s="36">
        <v>0.9667315710000001</v>
      </c>
      <c r="BI157" s="25">
        <v>0.41927024479999997</v>
      </c>
      <c r="BJ157" s="20">
        <v>58.28175727</v>
      </c>
      <c r="BK157" s="20">
        <v>0.0279</v>
      </c>
      <c r="BL157" s="20">
        <v>2.8338</v>
      </c>
      <c r="BM157" s="21">
        <v>-0.002</v>
      </c>
      <c r="BN157" s="28">
        <v>0.5022</v>
      </c>
      <c r="BO157" s="17">
        <v>10.028400000000001</v>
      </c>
      <c r="BP157" s="42">
        <v>38904</v>
      </c>
    </row>
    <row r="158" spans="1:68" ht="12.75">
      <c r="A158" s="8" t="s">
        <v>158</v>
      </c>
      <c r="B158" s="13">
        <v>76</v>
      </c>
      <c r="C158" s="8" t="s">
        <v>145</v>
      </c>
      <c r="D158" s="14" t="s">
        <v>106</v>
      </c>
      <c r="E158" s="13" t="s">
        <v>49</v>
      </c>
      <c r="F158" s="38">
        <f t="shared" si="174"/>
        <v>3.409982277290837</v>
      </c>
      <c r="G158" s="33">
        <f t="shared" si="175"/>
        <v>0.012253420856573705</v>
      </c>
      <c r="H158" s="20">
        <f t="shared" si="176"/>
        <v>0.1349427857370518</v>
      </c>
      <c r="I158" s="20">
        <f t="shared" si="177"/>
        <v>1.2170913049203187</v>
      </c>
      <c r="J158" s="33">
        <f t="shared" si="178"/>
        <v>0.020612221812749004</v>
      </c>
      <c r="K158" s="33">
        <f t="shared" si="179"/>
        <v>0.012163076673306772</v>
      </c>
      <c r="L158" s="33">
        <f t="shared" si="180"/>
        <v>0.010051772390438246</v>
      </c>
      <c r="M158" s="33">
        <f t="shared" si="181"/>
        <v>0.009279918824701194</v>
      </c>
      <c r="N158" s="36">
        <f t="shared" si="182"/>
        <v>0.017515118399321954</v>
      </c>
      <c r="O158" s="25">
        <f t="shared" si="183"/>
        <v>0.008488712222953705</v>
      </c>
      <c r="P158" s="20">
        <f t="shared" si="184"/>
        <v>0.7421049692407867</v>
      </c>
      <c r="Q158" s="20">
        <f t="shared" si="185"/>
        <v>0.0005381370916334661</v>
      </c>
      <c r="R158" s="20">
        <f t="shared" si="186"/>
        <v>0.026645642051792828</v>
      </c>
      <c r="S158" s="21">
        <f t="shared" si="187"/>
        <v>-0.0006343732868525896</v>
      </c>
      <c r="T158" s="38">
        <f t="shared" si="188"/>
        <v>126.38204777380524</v>
      </c>
      <c r="U158" s="33">
        <f t="shared" si="189"/>
        <v>0.08922610395815703</v>
      </c>
      <c r="V158" s="20">
        <f t="shared" si="190"/>
        <v>3.366835971483328</v>
      </c>
      <c r="W158" s="20">
        <f t="shared" si="191"/>
        <v>21.793315754119625</v>
      </c>
      <c r="X158" s="33">
        <f t="shared" si="192"/>
        <v>0.527189719572181</v>
      </c>
      <c r="Y158" s="33">
        <f t="shared" si="193"/>
        <v>0.5004351645055245</v>
      </c>
      <c r="Z158" s="33">
        <f t="shared" si="194"/>
        <v>0.18296575030831566</v>
      </c>
      <c r="AA158" s="33">
        <f t="shared" si="195"/>
        <v>0.40365426990792835</v>
      </c>
      <c r="AB158" s="36">
        <f t="shared" si="196"/>
        <v>0.5654824728842077</v>
      </c>
      <c r="AC158" s="25"/>
      <c r="AD158" s="20">
        <f t="shared" si="197"/>
        <v>26.42306418759811</v>
      </c>
      <c r="AE158" s="20">
        <f t="shared" si="198"/>
        <v>0.006141715266302967</v>
      </c>
      <c r="AF158" s="20">
        <f t="shared" si="199"/>
        <v>0.5565088147826405</v>
      </c>
      <c r="AG158" s="21"/>
      <c r="AH158" s="31">
        <f t="shared" si="200"/>
        <v>4.7830201250135</v>
      </c>
      <c r="AI158" s="1">
        <f t="shared" si="201"/>
        <v>0.1198912787337514</v>
      </c>
      <c r="AJ158" s="1">
        <f t="shared" si="202"/>
        <v>8.34089026792975</v>
      </c>
      <c r="AK158" s="1">
        <f t="shared" si="203"/>
        <v>1.3060427174285323</v>
      </c>
      <c r="AL158" s="3">
        <f t="shared" si="204"/>
        <v>5.908469564236593</v>
      </c>
      <c r="AM158" s="3">
        <f t="shared" si="205"/>
        <v>548.1914783571544</v>
      </c>
      <c r="AN158" s="3">
        <f t="shared" si="206"/>
        <v>5.9539174650471365</v>
      </c>
      <c r="AO158" s="3">
        <f t="shared" si="207"/>
        <v>0.12742034563362947</v>
      </c>
      <c r="AP158" s="3">
        <f t="shared" si="208"/>
        <v>14.527880256465727</v>
      </c>
      <c r="AQ158" s="3">
        <f t="shared" si="209"/>
        <v>5.79911974844466</v>
      </c>
      <c r="AR158" s="9">
        <f t="shared" si="210"/>
        <v>227.09801609012638</v>
      </c>
      <c r="AS158" s="10">
        <f t="shared" si="211"/>
        <v>1.0534625800988473</v>
      </c>
      <c r="AT158" s="3">
        <f t="shared" si="212"/>
        <v>43.54872978531276</v>
      </c>
      <c r="AU158" s="3">
        <f t="shared" si="213"/>
        <v>38.53933021648609</v>
      </c>
      <c r="AV158" s="9">
        <f t="shared" si="214"/>
        <v>85.83753832820146</v>
      </c>
      <c r="AW158" s="3">
        <f t="shared" si="215"/>
        <v>0.9492506130651257</v>
      </c>
      <c r="AX158" s="3">
        <f t="shared" si="216"/>
        <v>11.649914704875169</v>
      </c>
      <c r="AZ158" s="38">
        <v>173.62400000000002</v>
      </c>
      <c r="BA158" s="33">
        <v>0.6239</v>
      </c>
      <c r="BB158" s="20">
        <v>6.8708</v>
      </c>
      <c r="BC158" s="20">
        <v>61.9699</v>
      </c>
      <c r="BD158" s="33">
        <v>1.0495</v>
      </c>
      <c r="BE158" s="33">
        <v>0.6193</v>
      </c>
      <c r="BF158" s="33">
        <v>0.5118</v>
      </c>
      <c r="BG158" s="33">
        <v>0.4725</v>
      </c>
      <c r="BH158" s="36">
        <v>0.8918066634</v>
      </c>
      <c r="BI158" s="25">
        <v>0.4322146132</v>
      </c>
      <c r="BJ158" s="20">
        <v>37.78530875</v>
      </c>
      <c r="BK158" s="20">
        <v>0.027399999999999997</v>
      </c>
      <c r="BL158" s="20">
        <v>1.3567</v>
      </c>
      <c r="BM158" s="21">
        <v>-0.032299999999999995</v>
      </c>
      <c r="BN158" s="28">
        <v>0.502</v>
      </c>
      <c r="BO158" s="17">
        <v>9.8593</v>
      </c>
      <c r="BP158" s="42">
        <v>38904</v>
      </c>
    </row>
    <row r="159" spans="1:68" ht="12.75">
      <c r="A159" s="8" t="s">
        <v>159</v>
      </c>
      <c r="B159" s="13">
        <v>77</v>
      </c>
      <c r="C159" s="8" t="s">
        <v>145</v>
      </c>
      <c r="D159" s="14" t="s">
        <v>106</v>
      </c>
      <c r="E159" s="13" t="s">
        <v>51</v>
      </c>
      <c r="F159" s="38">
        <f t="shared" si="174"/>
        <v>2.4611273993685865</v>
      </c>
      <c r="G159" s="33">
        <f t="shared" si="175"/>
        <v>0.004337465035516969</v>
      </c>
      <c r="H159" s="20">
        <f t="shared" si="176"/>
        <v>0.16611832786108915</v>
      </c>
      <c r="I159" s="20">
        <f t="shared" si="177"/>
        <v>1.046887050039463</v>
      </c>
      <c r="J159" s="33">
        <f t="shared" si="178"/>
        <v>0.020921137213891074</v>
      </c>
      <c r="K159" s="33">
        <f t="shared" si="179"/>
        <v>0.012266321862667719</v>
      </c>
      <c r="L159" s="33">
        <f t="shared" si="180"/>
        <v>0.008148290134175217</v>
      </c>
      <c r="M159" s="33">
        <f t="shared" si="181"/>
        <v>0.00953254857932123</v>
      </c>
      <c r="N159" s="36">
        <f t="shared" si="182"/>
        <v>0.019183597270282158</v>
      </c>
      <c r="O159" s="25">
        <f t="shared" si="183"/>
        <v>0.007741611102081609</v>
      </c>
      <c r="P159" s="20">
        <f t="shared" si="184"/>
        <v>0.3481450573732359</v>
      </c>
      <c r="Q159" s="20">
        <f t="shared" si="185"/>
        <v>0.0003108638516179952</v>
      </c>
      <c r="R159" s="20">
        <f t="shared" si="186"/>
        <v>0.020328667284925016</v>
      </c>
      <c r="S159" s="21">
        <f t="shared" si="187"/>
        <v>-0.0006363565903709548</v>
      </c>
      <c r="T159" s="38">
        <f t="shared" si="188"/>
        <v>91.21523083443668</v>
      </c>
      <c r="U159" s="33">
        <f t="shared" si="189"/>
        <v>0.03158424987633415</v>
      </c>
      <c r="V159" s="20">
        <f t="shared" si="190"/>
        <v>4.14466885880961</v>
      </c>
      <c r="W159" s="20">
        <f t="shared" si="191"/>
        <v>18.74562733968634</v>
      </c>
      <c r="X159" s="33">
        <f t="shared" si="192"/>
        <v>0.5350907127392003</v>
      </c>
      <c r="Y159" s="33">
        <f t="shared" si="193"/>
        <v>0.5046830636769274</v>
      </c>
      <c r="Z159" s="33">
        <f t="shared" si="194"/>
        <v>0.14831792446349004</v>
      </c>
      <c r="AA159" s="33">
        <f t="shared" si="195"/>
        <v>0.41464305990539396</v>
      </c>
      <c r="AB159" s="36">
        <f t="shared" si="196"/>
        <v>0.6193499681757126</v>
      </c>
      <c r="AC159" s="25"/>
      <c r="AD159" s="20">
        <f t="shared" si="197"/>
        <v>12.395900282111265</v>
      </c>
      <c r="AE159" s="20">
        <f t="shared" si="198"/>
        <v>0.0035478640905956993</v>
      </c>
      <c r="AF159" s="20">
        <f t="shared" si="199"/>
        <v>0.42457534011957004</v>
      </c>
      <c r="AG159" s="21"/>
      <c r="AH159" s="31">
        <f t="shared" si="200"/>
        <v>7.3584998877468335</v>
      </c>
      <c r="AI159" s="1">
        <f t="shared" si="201"/>
        <v>0.10004250617611066</v>
      </c>
      <c r="AJ159" s="1">
        <f t="shared" si="202"/>
        <v>9.995751188396277</v>
      </c>
      <c r="AK159" s="1">
        <f t="shared" si="203"/>
        <v>1.2904851533299218</v>
      </c>
      <c r="AL159" s="3">
        <f t="shared" si="204"/>
        <v>16.94169451021662</v>
      </c>
      <c r="AM159" s="3">
        <f t="shared" si="205"/>
        <v>1168.215228366796</v>
      </c>
      <c r="AN159" s="3">
        <f t="shared" si="206"/>
        <v>6.691965886456213</v>
      </c>
      <c r="AO159" s="3">
        <f t="shared" si="207"/>
        <v>0.3343580348730985</v>
      </c>
      <c r="AP159" s="3">
        <f t="shared" si="208"/>
        <v>8.902328011959174</v>
      </c>
      <c r="AQ159" s="3">
        <f t="shared" si="209"/>
        <v>4.865947091635874</v>
      </c>
      <c r="AR159" s="9">
        <f t="shared" si="210"/>
        <v>214.83873935954077</v>
      </c>
      <c r="AS159" s="10">
        <f t="shared" si="211"/>
        <v>1.0602509797747806</v>
      </c>
      <c r="AT159" s="3">
        <f t="shared" si="212"/>
        <v>37.14336519064635</v>
      </c>
      <c r="AU159" s="3">
        <f t="shared" si="213"/>
        <v>30.266615488657155</v>
      </c>
      <c r="AV159" s="9">
        <f t="shared" si="214"/>
        <v>150.82052160835636</v>
      </c>
      <c r="AW159" s="3">
        <f t="shared" si="215"/>
        <v>0.9431729081848345</v>
      </c>
      <c r="AX159" s="3">
        <f t="shared" si="216"/>
        <v>6.630397437536737</v>
      </c>
      <c r="AZ159" s="38">
        <v>134.59</v>
      </c>
      <c r="BA159" s="33">
        <v>0.23720000000000002</v>
      </c>
      <c r="BB159" s="20">
        <v>9.0844</v>
      </c>
      <c r="BC159" s="20">
        <v>57.2504</v>
      </c>
      <c r="BD159" s="33">
        <v>1.1441</v>
      </c>
      <c r="BE159" s="33">
        <v>0.6708000000000001</v>
      </c>
      <c r="BF159" s="33">
        <v>0.4456</v>
      </c>
      <c r="BG159" s="33">
        <v>0.5213</v>
      </c>
      <c r="BH159" s="36">
        <v>1.049080335</v>
      </c>
      <c r="BI159" s="25">
        <v>0.4233602204</v>
      </c>
      <c r="BJ159" s="20">
        <v>19.03877194</v>
      </c>
      <c r="BK159" s="20">
        <v>0.016999999999999998</v>
      </c>
      <c r="BL159" s="20">
        <v>1.1117000000000001</v>
      </c>
      <c r="BM159" s="21">
        <v>-0.0348</v>
      </c>
      <c r="BN159" s="28">
        <v>0.5068</v>
      </c>
      <c r="BO159" s="17">
        <v>9.267399999999999</v>
      </c>
      <c r="BP159" s="42">
        <v>38904</v>
      </c>
    </row>
    <row r="160" spans="1:68" ht="12.75">
      <c r="A160" s="8" t="s">
        <v>160</v>
      </c>
      <c r="B160" s="13">
        <v>83</v>
      </c>
      <c r="C160" s="8" t="s">
        <v>145</v>
      </c>
      <c r="D160" s="14" t="s">
        <v>108</v>
      </c>
      <c r="E160" s="13" t="s">
        <v>97</v>
      </c>
      <c r="F160" s="38">
        <f t="shared" si="174"/>
        <v>0.9073272083696081</v>
      </c>
      <c r="G160" s="33">
        <f t="shared" si="175"/>
        <v>0.009295953798971112</v>
      </c>
      <c r="H160" s="20">
        <f t="shared" si="176"/>
        <v>13.93199738128215</v>
      </c>
      <c r="I160" s="20">
        <f t="shared" si="177"/>
        <v>0.725571757004353</v>
      </c>
      <c r="J160" s="33">
        <f t="shared" si="178"/>
        <v>0.045412790047487134</v>
      </c>
      <c r="K160" s="33">
        <f t="shared" si="179"/>
        <v>7.250382675306687</v>
      </c>
      <c r="L160" s="33">
        <f t="shared" si="180"/>
        <v>0.1572610643648595</v>
      </c>
      <c r="M160" s="33">
        <f t="shared" si="181"/>
        <v>0.03272336185199841</v>
      </c>
      <c r="N160" s="36">
        <f t="shared" si="182"/>
        <v>0.5040116698542322</v>
      </c>
      <c r="O160" s="25">
        <f t="shared" si="183"/>
        <v>0.00905336625570364</v>
      </c>
      <c r="P160" s="20">
        <f t="shared" si="184"/>
        <v>0.5997834871753521</v>
      </c>
      <c r="Q160" s="20">
        <f t="shared" si="185"/>
        <v>0.010561487099327263</v>
      </c>
      <c r="R160" s="20">
        <f t="shared" si="186"/>
        <v>0.005401079521171349</v>
      </c>
      <c r="S160" s="21">
        <f t="shared" si="187"/>
        <v>-0.0006638534428175702</v>
      </c>
      <c r="T160" s="38">
        <f t="shared" si="188"/>
        <v>33.62770280605214</v>
      </c>
      <c r="U160" s="33">
        <f t="shared" si="189"/>
        <v>0.06769062694947288</v>
      </c>
      <c r="V160" s="20">
        <f t="shared" si="190"/>
        <v>347.60472508189</v>
      </c>
      <c r="W160" s="20">
        <f t="shared" si="191"/>
        <v>12.992134886463962</v>
      </c>
      <c r="X160" s="33">
        <f t="shared" si="192"/>
        <v>1.161502931009459</v>
      </c>
      <c r="Y160" s="33">
        <f t="shared" si="193"/>
        <v>298.3082771160949</v>
      </c>
      <c r="Z160" s="33">
        <f t="shared" si="194"/>
        <v>2.862518918869626</v>
      </c>
      <c r="AA160" s="33">
        <f t="shared" si="195"/>
        <v>1.4233879613409968</v>
      </c>
      <c r="AB160" s="36">
        <f t="shared" si="196"/>
        <v>16.272214605337943</v>
      </c>
      <c r="AC160" s="25"/>
      <c r="AD160" s="20">
        <f t="shared" si="197"/>
        <v>21.355627892519347</v>
      </c>
      <c r="AE160" s="20">
        <f t="shared" si="198"/>
        <v>0.12053740127056907</v>
      </c>
      <c r="AF160" s="20">
        <f t="shared" si="199"/>
        <v>0.11280450127759709</v>
      </c>
      <c r="AG160" s="21"/>
      <c r="AH160" s="31">
        <f t="shared" si="200"/>
        <v>1.5746529662015498</v>
      </c>
      <c r="AI160" s="1">
        <f t="shared" si="201"/>
        <v>0.004094846412129955</v>
      </c>
      <c r="AJ160" s="1">
        <f t="shared" si="202"/>
        <v>244.2094035658458</v>
      </c>
      <c r="AK160" s="1">
        <f t="shared" si="203"/>
        <v>0.8160128949771278</v>
      </c>
      <c r="AL160" s="3">
        <f t="shared" si="204"/>
        <v>17.15899206955866</v>
      </c>
      <c r="AM160" s="3">
        <f t="shared" si="205"/>
        <v>2883.7914325166616</v>
      </c>
      <c r="AN160" s="3">
        <f t="shared" si="206"/>
        <v>21.361857221810585</v>
      </c>
      <c r="AO160" s="3">
        <f t="shared" si="207"/>
        <v>16.276961128530072</v>
      </c>
      <c r="AP160" s="3">
        <f t="shared" si="208"/>
        <v>0.5615736380240057</v>
      </c>
      <c r="AQ160" s="3">
        <f t="shared" si="209"/>
        <v>2.588312321255811</v>
      </c>
      <c r="AR160" s="9">
        <f t="shared" si="210"/>
        <v>298.1060367732913</v>
      </c>
      <c r="AS160" s="10">
        <f t="shared" si="211"/>
        <v>0.003893632929794395</v>
      </c>
      <c r="AT160" s="3">
        <f t="shared" si="212"/>
        <v>0.04355271336104332</v>
      </c>
      <c r="AU160" s="3">
        <f t="shared" si="213"/>
        <v>0.7984245046892399</v>
      </c>
      <c r="AV160" s="9">
        <f t="shared" si="214"/>
        <v>9.63603760132712</v>
      </c>
      <c r="AW160" s="3">
        <f t="shared" si="215"/>
        <v>256.82955174020617</v>
      </c>
      <c r="AX160" s="3">
        <f t="shared" si="216"/>
        <v>103.7770960817209</v>
      </c>
      <c r="AZ160" s="38">
        <v>45.2397</v>
      </c>
      <c r="BA160" s="33">
        <v>0.4635</v>
      </c>
      <c r="BB160" s="20">
        <v>694.655</v>
      </c>
      <c r="BC160" s="20">
        <v>36.1773</v>
      </c>
      <c r="BD160" s="33">
        <v>2.2643</v>
      </c>
      <c r="BE160" s="33">
        <v>361.507</v>
      </c>
      <c r="BF160" s="33">
        <v>7.8411</v>
      </c>
      <c r="BG160" s="33">
        <v>1.6316</v>
      </c>
      <c r="BH160" s="36">
        <v>25.13022483</v>
      </c>
      <c r="BI160" s="25">
        <v>0.4514044874</v>
      </c>
      <c r="BJ160" s="20">
        <v>29.90544621</v>
      </c>
      <c r="BK160" s="20">
        <v>0.5266</v>
      </c>
      <c r="BL160" s="20">
        <v>0.2693</v>
      </c>
      <c r="BM160" s="21">
        <v>-0.0331</v>
      </c>
      <c r="BN160" s="28">
        <v>0.5054</v>
      </c>
      <c r="BO160" s="17">
        <v>10.136299999999999</v>
      </c>
      <c r="BP160" s="42">
        <v>38904</v>
      </c>
    </row>
    <row r="161" spans="1:68" ht="12.75">
      <c r="A161" s="8" t="s">
        <v>161</v>
      </c>
      <c r="B161" s="13">
        <v>84</v>
      </c>
      <c r="C161" s="8" t="s">
        <v>145</v>
      </c>
      <c r="D161" s="14" t="s">
        <v>108</v>
      </c>
      <c r="E161" s="13" t="s">
        <v>109</v>
      </c>
      <c r="F161" s="38">
        <f t="shared" si="174"/>
        <v>0.9239417388560156</v>
      </c>
      <c r="G161" s="33">
        <f t="shared" si="175"/>
        <v>0.009941429940828403</v>
      </c>
      <c r="H161" s="20">
        <f t="shared" si="176"/>
        <v>21.321229222879683</v>
      </c>
      <c r="I161" s="20">
        <f t="shared" si="177"/>
        <v>1.296345701025641</v>
      </c>
      <c r="J161" s="33">
        <f t="shared" si="178"/>
        <v>0.040123472228796836</v>
      </c>
      <c r="K161" s="33">
        <f t="shared" si="179"/>
        <v>11.052363782642999</v>
      </c>
      <c r="L161" s="33">
        <f t="shared" si="180"/>
        <v>0.2556069815384615</v>
      </c>
      <c r="M161" s="33">
        <f t="shared" si="181"/>
        <v>0.043396396213017746</v>
      </c>
      <c r="N161" s="36">
        <f t="shared" si="182"/>
        <v>0.8137127574082366</v>
      </c>
      <c r="O161" s="25">
        <f t="shared" si="183"/>
        <v>0.009369332616494044</v>
      </c>
      <c r="P161" s="20">
        <f t="shared" si="184"/>
        <v>0.6515340034100787</v>
      </c>
      <c r="Q161" s="20">
        <f t="shared" si="185"/>
        <v>0.014837527968441813</v>
      </c>
      <c r="R161" s="20">
        <f t="shared" si="186"/>
        <v>0.016773479881656804</v>
      </c>
      <c r="S161" s="21">
        <f t="shared" si="187"/>
        <v>-0.0007155049309664694</v>
      </c>
      <c r="T161" s="38">
        <f t="shared" si="188"/>
        <v>34.24347679398639</v>
      </c>
      <c r="U161" s="33">
        <f t="shared" si="189"/>
        <v>0.07239081002569288</v>
      </c>
      <c r="V161" s="20">
        <f t="shared" si="190"/>
        <v>531.9667969780361</v>
      </c>
      <c r="W161" s="20">
        <f t="shared" si="191"/>
        <v>23.21245010520961</v>
      </c>
      <c r="X161" s="33">
        <f t="shared" si="192"/>
        <v>1.0262203786046153</v>
      </c>
      <c r="Y161" s="33">
        <f t="shared" si="193"/>
        <v>454.7362181708702</v>
      </c>
      <c r="Z161" s="33">
        <f t="shared" si="194"/>
        <v>4.6526444635491195</v>
      </c>
      <c r="AA161" s="33">
        <f t="shared" si="195"/>
        <v>1.8876394245361197</v>
      </c>
      <c r="AB161" s="36">
        <f t="shared" si="196"/>
        <v>26.271035786686426</v>
      </c>
      <c r="AC161" s="25"/>
      <c r="AD161" s="20">
        <f t="shared" si="197"/>
        <v>23.19823408556297</v>
      </c>
      <c r="AE161" s="20">
        <f t="shared" si="198"/>
        <v>0.16933951116687757</v>
      </c>
      <c r="AF161" s="20">
        <f t="shared" si="199"/>
        <v>0.3503233057990142</v>
      </c>
      <c r="AG161" s="21"/>
      <c r="AH161" s="31">
        <f t="shared" si="200"/>
        <v>1.476124288930132</v>
      </c>
      <c r="AI161" s="1">
        <f t="shared" si="201"/>
        <v>0.003548415869673266</v>
      </c>
      <c r="AJ161" s="1">
        <f t="shared" si="202"/>
        <v>281.8158966502646</v>
      </c>
      <c r="AK161" s="1">
        <f t="shared" si="203"/>
        <v>0.5436527576535467</v>
      </c>
      <c r="AL161" s="3">
        <f t="shared" si="204"/>
        <v>14.176114043210598</v>
      </c>
      <c r="AM161" s="3">
        <f t="shared" si="205"/>
        <v>3141.421593297286</v>
      </c>
      <c r="AN161" s="3">
        <f t="shared" si="206"/>
        <v>20.249174844016807</v>
      </c>
      <c r="AO161" s="3">
        <f t="shared" si="207"/>
        <v>22.931348783530755</v>
      </c>
      <c r="AP161" s="3">
        <f t="shared" si="208"/>
        <v>0.4274891874132938</v>
      </c>
      <c r="AQ161" s="3">
        <f t="shared" si="209"/>
        <v>1.475220264934509</v>
      </c>
      <c r="AR161" s="9">
        <f t="shared" si="210"/>
        <v>97.74821208621613</v>
      </c>
      <c r="AS161" s="10">
        <f t="shared" si="211"/>
        <v>0.0022567377252959565</v>
      </c>
      <c r="AT161" s="3">
        <f t="shared" si="212"/>
        <v>0.05104596726115045</v>
      </c>
      <c r="AU161" s="3">
        <f t="shared" si="213"/>
        <v>0.8835757483522275</v>
      </c>
      <c r="AV161" s="9">
        <f t="shared" si="214"/>
        <v>6.060135473010281</v>
      </c>
      <c r="AW161" s="3">
        <f t="shared" si="215"/>
        <v>443.1175093104169</v>
      </c>
      <c r="AX161" s="3">
        <f t="shared" si="216"/>
        <v>165.0128127421655</v>
      </c>
      <c r="AZ161" s="38">
        <v>45.196</v>
      </c>
      <c r="BA161" s="33">
        <v>0.4863</v>
      </c>
      <c r="BB161" s="20">
        <v>1042.96</v>
      </c>
      <c r="BC161" s="20">
        <v>63.4127</v>
      </c>
      <c r="BD161" s="33">
        <v>1.9627</v>
      </c>
      <c r="BE161" s="33">
        <v>540.643</v>
      </c>
      <c r="BF161" s="33">
        <v>12.5034</v>
      </c>
      <c r="BG161" s="33">
        <v>2.1228</v>
      </c>
      <c r="BH161" s="36">
        <v>39.80398356</v>
      </c>
      <c r="BI161" s="25">
        <v>0.45831499880000004</v>
      </c>
      <c r="BJ161" s="20">
        <v>31.870765849999998</v>
      </c>
      <c r="BK161" s="20">
        <v>0.7258</v>
      </c>
      <c r="BL161" s="20">
        <v>0.8205</v>
      </c>
      <c r="BM161" s="21">
        <v>-0.035</v>
      </c>
      <c r="BN161" s="28">
        <v>0.507</v>
      </c>
      <c r="BO161" s="17">
        <v>10.3646</v>
      </c>
      <c r="BP161" s="42">
        <v>38904</v>
      </c>
    </row>
    <row r="162" spans="1:68" ht="12.75">
      <c r="A162" s="8" t="s">
        <v>162</v>
      </c>
      <c r="B162" s="13">
        <v>85</v>
      </c>
      <c r="C162" s="8" t="s">
        <v>145</v>
      </c>
      <c r="D162" s="14" t="s">
        <v>108</v>
      </c>
      <c r="E162" s="13" t="s">
        <v>60</v>
      </c>
      <c r="F162" s="38">
        <f t="shared" si="174"/>
        <v>1.7117654609060065</v>
      </c>
      <c r="G162" s="33">
        <f t="shared" si="175"/>
        <v>0.01413605631610457</v>
      </c>
      <c r="H162" s="20">
        <f t="shared" si="176"/>
        <v>0.8862014413889443</v>
      </c>
      <c r="I162" s="20">
        <f t="shared" si="177"/>
        <v>1.6106172880462983</v>
      </c>
      <c r="J162" s="33">
        <f t="shared" si="178"/>
        <v>0.030021325284374376</v>
      </c>
      <c r="K162" s="33">
        <f t="shared" si="179"/>
        <v>0.16876294464178804</v>
      </c>
      <c r="L162" s="33">
        <f t="shared" si="180"/>
        <v>0.18589040810217522</v>
      </c>
      <c r="M162" s="33">
        <f t="shared" si="181"/>
        <v>0.011909076551586508</v>
      </c>
      <c r="N162" s="36">
        <f t="shared" si="182"/>
        <v>0.1302402698155849</v>
      </c>
      <c r="O162" s="25">
        <f t="shared" si="183"/>
        <v>0.008288900184755378</v>
      </c>
      <c r="P162" s="20">
        <f t="shared" si="184"/>
        <v>0.4659387704479386</v>
      </c>
      <c r="Q162" s="20">
        <f t="shared" si="185"/>
        <v>0.0022016288565156654</v>
      </c>
      <c r="R162" s="20">
        <f t="shared" si="186"/>
        <v>0.0130206163639992</v>
      </c>
      <c r="S162" s="21">
        <f t="shared" si="187"/>
        <v>-0.0003880638994212732</v>
      </c>
      <c r="T162" s="38">
        <f t="shared" si="188"/>
        <v>63.44209637055581</v>
      </c>
      <c r="U162" s="33">
        <f t="shared" si="189"/>
        <v>0.10293494732472562</v>
      </c>
      <c r="V162" s="20">
        <f t="shared" si="190"/>
        <v>22.110814405911785</v>
      </c>
      <c r="W162" s="20">
        <f t="shared" si="191"/>
        <v>28.83981750221674</v>
      </c>
      <c r="X162" s="33">
        <f t="shared" si="192"/>
        <v>0.7678422152465548</v>
      </c>
      <c r="Y162" s="33">
        <f t="shared" si="193"/>
        <v>6.943548432083441</v>
      </c>
      <c r="Z162" s="33">
        <f t="shared" si="194"/>
        <v>3.3836398868210567</v>
      </c>
      <c r="AA162" s="33">
        <f t="shared" si="195"/>
        <v>0.5180163416853022</v>
      </c>
      <c r="AB162" s="36">
        <f t="shared" si="196"/>
        <v>4.204858235344528</v>
      </c>
      <c r="AC162" s="25"/>
      <c r="AD162" s="20">
        <f t="shared" si="197"/>
        <v>16.59001158775662</v>
      </c>
      <c r="AE162" s="20">
        <f t="shared" si="198"/>
        <v>0.025127012742703323</v>
      </c>
      <c r="AF162" s="20">
        <f t="shared" si="199"/>
        <v>0.271942697660802</v>
      </c>
      <c r="AG162" s="21"/>
      <c r="AH162" s="31">
        <f t="shared" si="200"/>
        <v>3.8241140480803453</v>
      </c>
      <c r="AI162" s="1">
        <f t="shared" si="201"/>
        <v>0.02342818912842938</v>
      </c>
      <c r="AJ162" s="1">
        <f t="shared" si="202"/>
        <v>42.68362332735871</v>
      </c>
      <c r="AK162" s="1">
        <f t="shared" si="203"/>
        <v>1.4822741165818727</v>
      </c>
      <c r="AL162" s="3">
        <f t="shared" si="204"/>
        <v>7.459490048838975</v>
      </c>
      <c r="AM162" s="3">
        <f t="shared" si="205"/>
        <v>879.9619211532649</v>
      </c>
      <c r="AN162" s="3">
        <f t="shared" si="206"/>
        <v>5.258397113143132</v>
      </c>
      <c r="AO162" s="3">
        <f t="shared" si="207"/>
        <v>1.3327787198310037</v>
      </c>
      <c r="AP162" s="3">
        <f t="shared" si="208"/>
        <v>4.096585152352306</v>
      </c>
      <c r="AQ162" s="3">
        <f t="shared" si="209"/>
        <v>2.199809217436255</v>
      </c>
      <c r="AR162" s="9">
        <f t="shared" si="210"/>
        <v>233.2921491044707</v>
      </c>
      <c r="AS162" s="10">
        <f t="shared" si="211"/>
        <v>0.11058354712392501</v>
      </c>
      <c r="AT162" s="3">
        <f t="shared" si="212"/>
        <v>4.153469624977215</v>
      </c>
      <c r="AU162" s="3">
        <f t="shared" si="213"/>
        <v>6.858689612838691</v>
      </c>
      <c r="AV162" s="9">
        <f t="shared" si="214"/>
        <v>30.55843617819352</v>
      </c>
      <c r="AW162" s="3">
        <f t="shared" si="215"/>
        <v>9.042936548954737</v>
      </c>
      <c r="AX162" s="3">
        <f t="shared" si="216"/>
        <v>32.724187657011036</v>
      </c>
      <c r="AZ162" s="38">
        <v>87.77969999999999</v>
      </c>
      <c r="BA162" s="33">
        <v>0.7249</v>
      </c>
      <c r="BB162" s="20">
        <v>45.4446</v>
      </c>
      <c r="BC162" s="20">
        <v>82.59280000000001</v>
      </c>
      <c r="BD162" s="33">
        <v>1.5395</v>
      </c>
      <c r="BE162" s="33">
        <v>8.6542</v>
      </c>
      <c r="BF162" s="33">
        <v>9.5325</v>
      </c>
      <c r="BG162" s="33">
        <v>0.6107</v>
      </c>
      <c r="BH162" s="36">
        <v>6.678748972</v>
      </c>
      <c r="BI162" s="25">
        <v>0.42505657939999997</v>
      </c>
      <c r="BJ162" s="20">
        <v>23.893440090000002</v>
      </c>
      <c r="BK162" s="20">
        <v>0.1129</v>
      </c>
      <c r="BL162" s="20">
        <v>0.6677</v>
      </c>
      <c r="BM162" s="21">
        <v>-0.0199</v>
      </c>
      <c r="BN162" s="28">
        <v>0.5011</v>
      </c>
      <c r="BO162" s="17">
        <v>9.771799999999999</v>
      </c>
      <c r="BP162" s="42">
        <v>38904</v>
      </c>
    </row>
    <row r="163" spans="1:68" ht="12.75">
      <c r="A163" s="8" t="s">
        <v>163</v>
      </c>
      <c r="B163" s="13">
        <v>86</v>
      </c>
      <c r="C163" s="8" t="s">
        <v>145</v>
      </c>
      <c r="D163" s="14" t="s">
        <v>108</v>
      </c>
      <c r="E163" s="13" t="s">
        <v>49</v>
      </c>
      <c r="F163" s="38">
        <f t="shared" si="174"/>
        <v>2.2418596748356245</v>
      </c>
      <c r="G163" s="33">
        <f t="shared" si="175"/>
        <v>0.01986566180514046</v>
      </c>
      <c r="H163" s="20">
        <f t="shared" si="176"/>
        <v>1.245565533173939</v>
      </c>
      <c r="I163" s="20">
        <f t="shared" si="177"/>
        <v>1.9788338732815298</v>
      </c>
      <c r="J163" s="33">
        <f t="shared" si="178"/>
        <v>0.031047487746563053</v>
      </c>
      <c r="K163" s="33">
        <f t="shared" si="179"/>
        <v>0.1797133750149432</v>
      </c>
      <c r="L163" s="33">
        <f t="shared" si="180"/>
        <v>0.22000142474596532</v>
      </c>
      <c r="M163" s="33">
        <f t="shared" si="181"/>
        <v>0.012166103167961743</v>
      </c>
      <c r="N163" s="36">
        <f t="shared" si="182"/>
        <v>0.14855517418309022</v>
      </c>
      <c r="O163" s="25">
        <f t="shared" si="183"/>
        <v>0.0081882401595364</v>
      </c>
      <c r="P163" s="20">
        <f t="shared" si="184"/>
        <v>0.500797808726288</v>
      </c>
      <c r="Q163" s="20">
        <f t="shared" si="185"/>
        <v>0.0030419806335923484</v>
      </c>
      <c r="R163" s="20">
        <f t="shared" si="186"/>
        <v>0.01616688989838613</v>
      </c>
      <c r="S163" s="21">
        <f t="shared" si="187"/>
        <v>-0.000320208487746563</v>
      </c>
      <c r="T163" s="38">
        <f t="shared" si="188"/>
        <v>83.08864782498051</v>
      </c>
      <c r="U163" s="33">
        <f t="shared" si="189"/>
        <v>0.14465638829928246</v>
      </c>
      <c r="V163" s="20">
        <f t="shared" si="190"/>
        <v>31.076984360627222</v>
      </c>
      <c r="W163" s="20">
        <f t="shared" si="191"/>
        <v>35.43312753203448</v>
      </c>
      <c r="X163" s="33">
        <f t="shared" si="192"/>
        <v>0.7940879206145294</v>
      </c>
      <c r="Y163" s="33">
        <f t="shared" si="193"/>
        <v>7.394090722688467</v>
      </c>
      <c r="Z163" s="33">
        <f t="shared" si="194"/>
        <v>4.00454011332712</v>
      </c>
      <c r="AA163" s="33">
        <f t="shared" si="195"/>
        <v>0.5291963846511619</v>
      </c>
      <c r="AB163" s="36">
        <f t="shared" si="196"/>
        <v>4.796162112158492</v>
      </c>
      <c r="AC163" s="25"/>
      <c r="AD163" s="20">
        <f t="shared" si="197"/>
        <v>17.831187222099945</v>
      </c>
      <c r="AE163" s="20">
        <f t="shared" si="198"/>
        <v>0.034717879862957636</v>
      </c>
      <c r="AF163" s="20">
        <f t="shared" si="199"/>
        <v>0.3376543420715566</v>
      </c>
      <c r="AG163" s="21"/>
      <c r="AH163" s="31">
        <f t="shared" si="200"/>
        <v>4.659737278850428</v>
      </c>
      <c r="AI163" s="1">
        <f t="shared" si="201"/>
        <v>0.01702856295547208</v>
      </c>
      <c r="AJ163" s="1">
        <f t="shared" si="202"/>
        <v>58.7248614351602</v>
      </c>
      <c r="AK163" s="1">
        <f t="shared" si="203"/>
        <v>1.5005543190511021</v>
      </c>
      <c r="AL163" s="3">
        <f t="shared" si="204"/>
        <v>5.489477028637167</v>
      </c>
      <c r="AM163" s="3">
        <f t="shared" si="205"/>
        <v>895.1290943830046</v>
      </c>
      <c r="AN163" s="3">
        <f t="shared" si="206"/>
        <v>6.479552532606359</v>
      </c>
      <c r="AO163" s="3">
        <f t="shared" si="207"/>
        <v>1.7428443756179317</v>
      </c>
      <c r="AP163" s="3">
        <f t="shared" si="208"/>
        <v>4.166625060927873</v>
      </c>
      <c r="AQ163" s="3">
        <f t="shared" si="209"/>
        <v>2.34494253294072</v>
      </c>
      <c r="AR163" s="9">
        <f t="shared" si="210"/>
        <v>246.07605314719203</v>
      </c>
      <c r="AS163" s="10">
        <f t="shared" si="211"/>
        <v>0.1073949387959094</v>
      </c>
      <c r="AT163" s="3">
        <f t="shared" si="212"/>
        <v>4.792087203272929</v>
      </c>
      <c r="AU163" s="3">
        <f t="shared" si="213"/>
        <v>7.387808565146259</v>
      </c>
      <c r="AV163" s="9">
        <f t="shared" si="214"/>
        <v>22.8725925589075</v>
      </c>
      <c r="AW163" s="3">
        <f t="shared" si="215"/>
        <v>9.311425763744552</v>
      </c>
      <c r="AX163" s="3">
        <f t="shared" si="216"/>
        <v>43.720448279946304</v>
      </c>
      <c r="AZ163" s="38">
        <v>123.22200000000001</v>
      </c>
      <c r="BA163" s="33">
        <v>1.0918999999999999</v>
      </c>
      <c r="BB163" s="20">
        <v>68.4615</v>
      </c>
      <c r="BC163" s="20">
        <v>108.765</v>
      </c>
      <c r="BD163" s="33">
        <v>1.7065</v>
      </c>
      <c r="BE163" s="33">
        <v>9.8778</v>
      </c>
      <c r="BF163" s="33">
        <v>12.0922</v>
      </c>
      <c r="BG163" s="33">
        <v>0.6687</v>
      </c>
      <c r="BH163" s="36">
        <v>8.165214745</v>
      </c>
      <c r="BI163" s="25">
        <v>0.4500599838</v>
      </c>
      <c r="BJ163" s="20">
        <v>27.525945659999998</v>
      </c>
      <c r="BK163" s="20">
        <v>0.1672</v>
      </c>
      <c r="BL163" s="20">
        <v>0.8886</v>
      </c>
      <c r="BM163" s="21">
        <v>-0.0176</v>
      </c>
      <c r="BN163" s="28">
        <v>0.5019</v>
      </c>
      <c r="BO163" s="17">
        <v>9.1314</v>
      </c>
      <c r="BP163" s="42">
        <v>38904</v>
      </c>
    </row>
    <row r="164" spans="1:68" ht="12.75">
      <c r="A164" s="8" t="s">
        <v>164</v>
      </c>
      <c r="B164" s="13">
        <v>87</v>
      </c>
      <c r="C164" s="8" t="s">
        <v>145</v>
      </c>
      <c r="D164" s="14" t="s">
        <v>108</v>
      </c>
      <c r="E164" s="13" t="s">
        <v>51</v>
      </c>
      <c r="F164" s="38">
        <f t="shared" si="174"/>
        <v>1.929959454871488</v>
      </c>
      <c r="G164" s="33">
        <f t="shared" si="175"/>
        <v>0.01855224379358438</v>
      </c>
      <c r="H164" s="20">
        <f t="shared" si="176"/>
        <v>1.2202609082287306</v>
      </c>
      <c r="I164" s="20">
        <f t="shared" si="177"/>
        <v>1.6306624135485155</v>
      </c>
      <c r="J164" s="33">
        <f t="shared" si="178"/>
        <v>0.0322290508866308</v>
      </c>
      <c r="K164" s="33">
        <f t="shared" si="179"/>
        <v>0.16470904371388723</v>
      </c>
      <c r="L164" s="33">
        <f t="shared" si="180"/>
        <v>0.19295630779039644</v>
      </c>
      <c r="M164" s="33">
        <f t="shared" si="181"/>
        <v>0.011532768041442518</v>
      </c>
      <c r="N164" s="36">
        <f t="shared" si="182"/>
        <v>0.04324143162464474</v>
      </c>
      <c r="O164" s="25">
        <f t="shared" si="183"/>
        <v>0.008015282676655189</v>
      </c>
      <c r="P164" s="20">
        <f t="shared" si="184"/>
        <v>0.3831525083481012</v>
      </c>
      <c r="Q164" s="20">
        <f t="shared" si="185"/>
        <v>0.0020845825064753935</v>
      </c>
      <c r="R164" s="20">
        <f t="shared" si="186"/>
        <v>0.01429839824666268</v>
      </c>
      <c r="S164" s="21">
        <f t="shared" si="187"/>
        <v>-0.0004972729228930065</v>
      </c>
      <c r="T164" s="38">
        <f t="shared" si="188"/>
        <v>71.52888437322288</v>
      </c>
      <c r="U164" s="33">
        <f t="shared" si="189"/>
        <v>0.13509243277932262</v>
      </c>
      <c r="V164" s="20">
        <f t="shared" si="190"/>
        <v>30.4456314428326</v>
      </c>
      <c r="W164" s="20">
        <f t="shared" si="191"/>
        <v>29.198746818065707</v>
      </c>
      <c r="X164" s="33">
        <f t="shared" si="192"/>
        <v>0.8243082406813288</v>
      </c>
      <c r="Y164" s="33">
        <f t="shared" si="193"/>
        <v>6.776755552926856</v>
      </c>
      <c r="Z164" s="33">
        <f t="shared" si="194"/>
        <v>3.51225577542678</v>
      </c>
      <c r="AA164" s="33">
        <f t="shared" si="195"/>
        <v>0.5016478216807962</v>
      </c>
      <c r="AB164" s="36">
        <f t="shared" si="196"/>
        <v>1.3960665939377312</v>
      </c>
      <c r="AC164" s="25"/>
      <c r="AD164" s="20">
        <f t="shared" si="197"/>
        <v>13.642360233860932</v>
      </c>
      <c r="AE164" s="20">
        <f t="shared" si="198"/>
        <v>0.02379117218072807</v>
      </c>
      <c r="AF164" s="20">
        <f t="shared" si="199"/>
        <v>0.29862987148418296</v>
      </c>
      <c r="AG164" s="21"/>
      <c r="AH164" s="31">
        <f t="shared" si="200"/>
        <v>5.243145844784619</v>
      </c>
      <c r="AI164" s="1">
        <f t="shared" si="201"/>
        <v>0.016476840778380124</v>
      </c>
      <c r="AJ164" s="1">
        <f t="shared" si="202"/>
        <v>60.69124618307517</v>
      </c>
      <c r="AK164" s="1">
        <f t="shared" si="203"/>
        <v>1.6432010766426586</v>
      </c>
      <c r="AL164" s="3">
        <f t="shared" si="204"/>
        <v>6.101809137065879</v>
      </c>
      <c r="AM164" s="3">
        <f t="shared" si="205"/>
        <v>1279.7028751485789</v>
      </c>
      <c r="AN164" s="3">
        <f t="shared" si="206"/>
        <v>21.808151255133154</v>
      </c>
      <c r="AO164" s="3">
        <f t="shared" si="207"/>
        <v>2.2316982487579544</v>
      </c>
      <c r="AP164" s="3">
        <f t="shared" si="208"/>
        <v>5.678258799234517</v>
      </c>
      <c r="AQ164" s="3">
        <f t="shared" si="209"/>
        <v>2.449724463139181</v>
      </c>
      <c r="AR164" s="9">
        <f t="shared" si="210"/>
        <v>239.52354135815725</v>
      </c>
      <c r="AS164" s="10">
        <f t="shared" si="211"/>
        <v>0.12163759401433819</v>
      </c>
      <c r="AT164" s="3">
        <f t="shared" si="212"/>
        <v>4.308661658225945</v>
      </c>
      <c r="AU164" s="3">
        <f t="shared" si="213"/>
        <v>20.915010032371033</v>
      </c>
      <c r="AV164" s="9">
        <f t="shared" si="214"/>
        <v>34.6476514237939</v>
      </c>
      <c r="AW164" s="3">
        <f t="shared" si="215"/>
        <v>8.221142551390187</v>
      </c>
      <c r="AX164" s="3">
        <f t="shared" si="216"/>
        <v>28.86198512471933</v>
      </c>
      <c r="AZ164" s="38">
        <v>107.118</v>
      </c>
      <c r="BA164" s="33">
        <v>1.0297</v>
      </c>
      <c r="BB164" s="20">
        <v>67.7278</v>
      </c>
      <c r="BC164" s="20">
        <v>90.5062</v>
      </c>
      <c r="BD164" s="33">
        <v>1.7888000000000002</v>
      </c>
      <c r="BE164" s="33">
        <v>9.1418</v>
      </c>
      <c r="BF164" s="33">
        <v>10.709599999999998</v>
      </c>
      <c r="BG164" s="33">
        <v>0.6401</v>
      </c>
      <c r="BH164" s="36">
        <v>2.400017089</v>
      </c>
      <c r="BI164" s="25">
        <v>0.4448699933</v>
      </c>
      <c r="BJ164" s="20">
        <v>21.266006540000003</v>
      </c>
      <c r="BK164" s="20">
        <v>0.1157</v>
      </c>
      <c r="BL164" s="20">
        <v>0.7936</v>
      </c>
      <c r="BM164" s="21">
        <v>-0.0276</v>
      </c>
      <c r="BN164" s="28">
        <v>0.5019</v>
      </c>
      <c r="BO164" s="17">
        <v>9.0428</v>
      </c>
      <c r="BP164" s="42">
        <v>38904</v>
      </c>
    </row>
    <row r="165" spans="1:68" ht="12.75">
      <c r="A165" s="8" t="s">
        <v>165</v>
      </c>
      <c r="B165" s="13">
        <v>92</v>
      </c>
      <c r="C165" s="8" t="s">
        <v>145</v>
      </c>
      <c r="D165" s="14" t="s">
        <v>110</v>
      </c>
      <c r="E165" s="13" t="s">
        <v>111</v>
      </c>
      <c r="F165" s="38">
        <f t="shared" si="174"/>
        <v>0.5093918928514695</v>
      </c>
      <c r="G165" s="33">
        <f t="shared" si="175"/>
        <v>0.00857525200555997</v>
      </c>
      <c r="H165" s="20">
        <f t="shared" si="176"/>
        <v>75.9218465409055</v>
      </c>
      <c r="I165" s="20">
        <f t="shared" si="177"/>
        <v>0.776086268804607</v>
      </c>
      <c r="J165" s="33">
        <f t="shared" si="178"/>
        <v>0.04861104394360604</v>
      </c>
      <c r="K165" s="33">
        <f t="shared" si="179"/>
        <v>6.1346033578236705</v>
      </c>
      <c r="L165" s="33">
        <f t="shared" si="180"/>
        <v>0.23229913439237496</v>
      </c>
      <c r="M165" s="33">
        <f t="shared" si="181"/>
        <v>0.06572885468625896</v>
      </c>
      <c r="N165" s="36">
        <f t="shared" si="182"/>
        <v>0.38544866354180307</v>
      </c>
      <c r="O165" s="25">
        <f t="shared" si="183"/>
        <v>0.009088907606403638</v>
      </c>
      <c r="P165" s="20">
        <f t="shared" si="184"/>
        <v>0.20257837501083606</v>
      </c>
      <c r="Q165" s="20" t="e">
        <f t="shared" si="185"/>
        <v>#VALUE!</v>
      </c>
      <c r="R165" s="20">
        <f t="shared" si="186"/>
        <v>0.002892392692613186</v>
      </c>
      <c r="S165" s="21">
        <f t="shared" si="187"/>
        <v>-0.000501937827640985</v>
      </c>
      <c r="T165" s="38">
        <f t="shared" si="188"/>
        <v>18.879274231621675</v>
      </c>
      <c r="U165" s="33">
        <f t="shared" si="189"/>
        <v>0.0624426709791012</v>
      </c>
      <c r="V165" s="20">
        <f t="shared" si="190"/>
        <v>1894.2576482261852</v>
      </c>
      <c r="W165" s="20">
        <f t="shared" si="191"/>
        <v>13.896651007298637</v>
      </c>
      <c r="X165" s="33">
        <f t="shared" si="192"/>
        <v>1.2433032623824063</v>
      </c>
      <c r="Y165" s="33">
        <f t="shared" si="193"/>
        <v>252.4008787419737</v>
      </c>
      <c r="Z165" s="33">
        <f t="shared" si="194"/>
        <v>4.228387170853961</v>
      </c>
      <c r="AA165" s="33">
        <f t="shared" si="195"/>
        <v>2.859047945510501</v>
      </c>
      <c r="AB165" s="36">
        <f t="shared" si="196"/>
        <v>12.444361405970831</v>
      </c>
      <c r="AC165" s="25"/>
      <c r="AD165" s="20">
        <f t="shared" si="197"/>
        <v>7.212916807991172</v>
      </c>
      <c r="AE165" s="20" t="e">
        <f t="shared" si="198"/>
        <v>#VALUE!</v>
      </c>
      <c r="AF165" s="20">
        <f t="shared" si="199"/>
        <v>0.06040920410637398</v>
      </c>
      <c r="AG165" s="21"/>
      <c r="AH165" s="31">
        <f t="shared" si="200"/>
        <v>2.6174257563466385</v>
      </c>
      <c r="AI165" s="1">
        <f t="shared" si="201"/>
        <v>0.001509323691097545</v>
      </c>
      <c r="AJ165" s="1">
        <f t="shared" si="202"/>
        <v>662.5484022402268</v>
      </c>
      <c r="AK165" s="1">
        <f t="shared" si="203"/>
        <v>0.4348661813575871</v>
      </c>
      <c r="AL165" s="3">
        <f t="shared" si="204"/>
        <v>19.911115954641414</v>
      </c>
      <c r="AM165" s="3" t="e">
        <f t="shared" si="205"/>
        <v>#VALUE!</v>
      </c>
      <c r="AN165" s="3">
        <f t="shared" si="206"/>
        <v>152.21814815803376</v>
      </c>
      <c r="AO165" s="3">
        <f t="shared" si="207"/>
        <v>262.6201991027461</v>
      </c>
      <c r="AP165" s="3" t="e">
        <f t="shared" si="208"/>
        <v>#VALUE!</v>
      </c>
      <c r="AQ165" s="3">
        <f t="shared" si="209"/>
        <v>1.3585484892515558</v>
      </c>
      <c r="AR165" s="9">
        <f t="shared" si="210"/>
        <v>312.52314131431604</v>
      </c>
      <c r="AS165" s="10">
        <f t="shared" si="211"/>
        <v>0.004925907027659043</v>
      </c>
      <c r="AT165" s="3">
        <f t="shared" si="212"/>
        <v>0.05505785509370199</v>
      </c>
      <c r="AU165" s="3">
        <f t="shared" si="213"/>
        <v>1.11670262168945</v>
      </c>
      <c r="AV165" s="9" t="e">
        <f t="shared" si="214"/>
        <v>#VALUE!</v>
      </c>
      <c r="AW165" s="3">
        <f t="shared" si="215"/>
        <v>203.008297636351</v>
      </c>
      <c r="AX165" s="3" t="e">
        <f t="shared" si="216"/>
        <v>#VALUE!</v>
      </c>
      <c r="AZ165" s="38">
        <v>26.487599999999997</v>
      </c>
      <c r="BA165" s="33">
        <v>0.44589999999999996</v>
      </c>
      <c r="BB165" s="20">
        <v>3947.82</v>
      </c>
      <c r="BC165" s="20">
        <v>40.3553</v>
      </c>
      <c r="BD165" s="33">
        <v>2.5277</v>
      </c>
      <c r="BE165" s="33">
        <v>318.99</v>
      </c>
      <c r="BF165" s="33">
        <v>12.0792</v>
      </c>
      <c r="BG165" s="33">
        <v>3.4177999999999997</v>
      </c>
      <c r="BH165" s="36">
        <v>20.04274148</v>
      </c>
      <c r="BI165" s="25">
        <v>0.47260930630000003</v>
      </c>
      <c r="BJ165" s="20">
        <v>10.533765930000001</v>
      </c>
      <c r="BK165" s="20" t="e">
        <v>#VALUE!</v>
      </c>
      <c r="BL165" s="20">
        <v>0.1504</v>
      </c>
      <c r="BM165" s="21">
        <v>-0.026099999999999998</v>
      </c>
      <c r="BN165" s="28">
        <v>0.5036</v>
      </c>
      <c r="BO165" s="17">
        <v>9.684900000000003</v>
      </c>
      <c r="BP165" s="42">
        <v>38904</v>
      </c>
    </row>
    <row r="166" spans="1:68" ht="12.75">
      <c r="A166" s="8" t="s">
        <v>166</v>
      </c>
      <c r="B166" s="13">
        <v>93</v>
      </c>
      <c r="C166" s="8" t="s">
        <v>145</v>
      </c>
      <c r="D166" s="14" t="s">
        <v>110</v>
      </c>
      <c r="E166" s="13" t="s">
        <v>112</v>
      </c>
      <c r="F166" s="38">
        <f t="shared" si="174"/>
        <v>0.6678821771257485</v>
      </c>
      <c r="G166" s="33">
        <f t="shared" si="175"/>
        <v>0.003547056526946108</v>
      </c>
      <c r="H166" s="20">
        <f t="shared" si="176"/>
        <v>16.56703536506986</v>
      </c>
      <c r="I166" s="20">
        <f t="shared" si="177"/>
        <v>0.5426341828143714</v>
      </c>
      <c r="J166" s="33">
        <f t="shared" si="178"/>
        <v>0.03642676283433134</v>
      </c>
      <c r="K166" s="33">
        <f t="shared" si="179"/>
        <v>1.5012559664071856</v>
      </c>
      <c r="L166" s="33">
        <f t="shared" si="180"/>
        <v>0.048670852814371265</v>
      </c>
      <c r="M166" s="33">
        <f t="shared" si="181"/>
        <v>0.0296322054491018</v>
      </c>
      <c r="N166" s="36">
        <f t="shared" si="182"/>
        <v>0.48484299125741925</v>
      </c>
      <c r="O166" s="25">
        <f t="shared" si="183"/>
        <v>0.008413141437268203</v>
      </c>
      <c r="P166" s="20">
        <f t="shared" si="184"/>
        <v>0.01963695851997038</v>
      </c>
      <c r="Q166" s="20">
        <f t="shared" si="185"/>
        <v>0.029445727085828346</v>
      </c>
      <c r="R166" s="20">
        <f t="shared" si="186"/>
        <v>0.004064831556886229</v>
      </c>
      <c r="S166" s="21">
        <f t="shared" si="187"/>
        <v>-0.0006308523353293413</v>
      </c>
      <c r="T166" s="38">
        <f t="shared" si="188"/>
        <v>24.75330085405609</v>
      </c>
      <c r="U166" s="33">
        <f t="shared" si="189"/>
        <v>0.02582870841728761</v>
      </c>
      <c r="V166" s="20">
        <f t="shared" si="190"/>
        <v>413.349185755236</v>
      </c>
      <c r="W166" s="20">
        <f t="shared" si="191"/>
        <v>9.716442831564299</v>
      </c>
      <c r="X166" s="33">
        <f t="shared" si="192"/>
        <v>0.9316712704729192</v>
      </c>
      <c r="Y166" s="33">
        <f t="shared" si="193"/>
        <v>61.76737158638905</v>
      </c>
      <c r="Z166" s="33">
        <f t="shared" si="194"/>
        <v>0.885923273769909</v>
      </c>
      <c r="AA166" s="33">
        <f t="shared" si="195"/>
        <v>1.2889300523277005</v>
      </c>
      <c r="AB166" s="36">
        <f t="shared" si="196"/>
        <v>15.653346292391342</v>
      </c>
      <c r="AC166" s="25"/>
      <c r="AD166" s="20">
        <f t="shared" si="197"/>
        <v>0.6991849359979484</v>
      </c>
      <c r="AE166" s="20">
        <f t="shared" si="198"/>
        <v>0.33606171063488177</v>
      </c>
      <c r="AF166" s="20">
        <f t="shared" si="199"/>
        <v>0.08489623134683016</v>
      </c>
      <c r="AG166" s="21"/>
      <c r="AH166" s="31">
        <f t="shared" si="200"/>
        <v>35.403080901229146</v>
      </c>
      <c r="AI166" s="1">
        <f t="shared" si="201"/>
        <v>0.003118259565390648</v>
      </c>
      <c r="AJ166" s="1">
        <f t="shared" si="202"/>
        <v>320.69171248568665</v>
      </c>
      <c r="AK166" s="1">
        <f t="shared" si="203"/>
        <v>0.7228253145237775</v>
      </c>
      <c r="AL166" s="3">
        <f t="shared" si="204"/>
        <v>36.07115212347727</v>
      </c>
      <c r="AM166" s="3">
        <f t="shared" si="205"/>
        <v>1229.9800086547918</v>
      </c>
      <c r="AN166" s="3">
        <f t="shared" si="206"/>
        <v>26.406442305320596</v>
      </c>
      <c r="AO166" s="3">
        <f t="shared" si="207"/>
        <v>591.1872016596892</v>
      </c>
      <c r="AP166" s="3">
        <f t="shared" si="208"/>
        <v>0.07685704023970025</v>
      </c>
      <c r="AQ166" s="3">
        <f t="shared" si="209"/>
        <v>2.547568208155755</v>
      </c>
      <c r="AR166" s="9">
        <f t="shared" si="210"/>
        <v>291.57125659595397</v>
      </c>
      <c r="AS166" s="10">
        <f t="shared" si="211"/>
        <v>0.015083550530717754</v>
      </c>
      <c r="AT166" s="3">
        <f t="shared" si="212"/>
        <v>0.15730704710293028</v>
      </c>
      <c r="AU166" s="3">
        <f t="shared" si="213"/>
        <v>0.6207262428153903</v>
      </c>
      <c r="AV166" s="9">
        <f t="shared" si="214"/>
        <v>2.7723219902464415</v>
      </c>
      <c r="AW166" s="3">
        <f t="shared" si="215"/>
        <v>66.29738787054767</v>
      </c>
      <c r="AX166" s="3">
        <f t="shared" si="216"/>
        <v>360.70846154169357</v>
      </c>
      <c r="AZ166" s="38">
        <v>33.6666</v>
      </c>
      <c r="BA166" s="33">
        <v>0.17880000000000001</v>
      </c>
      <c r="BB166" s="20">
        <v>835.111</v>
      </c>
      <c r="BC166" s="20">
        <v>27.3531</v>
      </c>
      <c r="BD166" s="33">
        <v>1.8362</v>
      </c>
      <c r="BE166" s="33">
        <v>75.6753</v>
      </c>
      <c r="BF166" s="33">
        <v>2.4534000000000002</v>
      </c>
      <c r="BG166" s="33">
        <v>1.4937</v>
      </c>
      <c r="BH166" s="36">
        <v>24.439962030000004</v>
      </c>
      <c r="BI166" s="25">
        <v>0.42408957329999997</v>
      </c>
      <c r="BJ166" s="20">
        <v>0.9898596644000001</v>
      </c>
      <c r="BK166" s="20">
        <v>1.4843000000000002</v>
      </c>
      <c r="BL166" s="20">
        <v>0.20490000000000003</v>
      </c>
      <c r="BM166" s="21">
        <v>-0.0318</v>
      </c>
      <c r="BN166" s="28">
        <v>0.501</v>
      </c>
      <c r="BO166" s="17">
        <v>9.9389</v>
      </c>
      <c r="BP166" s="42">
        <v>38904</v>
      </c>
    </row>
    <row r="167" spans="1:68" ht="12.75">
      <c r="A167" s="8" t="s">
        <v>167</v>
      </c>
      <c r="B167" s="13">
        <v>94</v>
      </c>
      <c r="C167" s="8" t="s">
        <v>145</v>
      </c>
      <c r="D167" s="14" t="s">
        <v>110</v>
      </c>
      <c r="E167" s="13" t="s">
        <v>113</v>
      </c>
      <c r="F167" s="38">
        <f t="shared" si="174"/>
        <v>1.3624378848436882</v>
      </c>
      <c r="G167" s="33">
        <f t="shared" si="175"/>
        <v>0.005062803719825881</v>
      </c>
      <c r="H167" s="20">
        <f t="shared" si="176"/>
        <v>4.869673189552829</v>
      </c>
      <c r="I167" s="20">
        <f t="shared" si="177"/>
        <v>0.7909951206964779</v>
      </c>
      <c r="J167" s="33">
        <f t="shared" si="178"/>
        <v>0.028608826671943022</v>
      </c>
      <c r="K167" s="33">
        <f t="shared" si="179"/>
        <v>0.15743541353383458</v>
      </c>
      <c r="L167" s="33">
        <f t="shared" si="180"/>
        <v>0.02567170557973882</v>
      </c>
      <c r="M167" s="33">
        <f t="shared" si="181"/>
        <v>0.02352967154728928</v>
      </c>
      <c r="N167" s="36">
        <f t="shared" si="182"/>
        <v>2.3392790156212904</v>
      </c>
      <c r="O167" s="25">
        <f t="shared" si="183"/>
        <v>0.008790079255906212</v>
      </c>
      <c r="P167" s="20">
        <f t="shared" si="184"/>
        <v>0.02503281329111595</v>
      </c>
      <c r="Q167" s="20">
        <f t="shared" si="185"/>
        <v>0.009710690542144835</v>
      </c>
      <c r="R167" s="20">
        <f t="shared" si="186"/>
        <v>0.013588017411950929</v>
      </c>
      <c r="S167" s="21">
        <f t="shared" si="187"/>
        <v>-0.0006990225563909774</v>
      </c>
      <c r="T167" s="38">
        <f t="shared" si="188"/>
        <v>50.49518614740627</v>
      </c>
      <c r="U167" s="33">
        <f t="shared" si="189"/>
        <v>0.03686597043490774</v>
      </c>
      <c r="V167" s="20">
        <f t="shared" si="190"/>
        <v>121.4988320746714</v>
      </c>
      <c r="W167" s="20">
        <f t="shared" si="191"/>
        <v>14.163609875131662</v>
      </c>
      <c r="X167" s="33">
        <f t="shared" si="192"/>
        <v>0.731715360308326</v>
      </c>
      <c r="Y167" s="33">
        <f t="shared" si="193"/>
        <v>6.477490785181428</v>
      </c>
      <c r="Z167" s="33">
        <f t="shared" si="194"/>
        <v>0.46728504095050455</v>
      </c>
      <c r="AA167" s="33">
        <f t="shared" si="195"/>
        <v>1.0234844257810878</v>
      </c>
      <c r="AB167" s="36">
        <f t="shared" si="196"/>
        <v>75.52454127691603</v>
      </c>
      <c r="AC167" s="25"/>
      <c r="AD167" s="20">
        <f t="shared" si="197"/>
        <v>0.8913073753757614</v>
      </c>
      <c r="AE167" s="20">
        <f t="shared" si="198"/>
        <v>0.11082732871655826</v>
      </c>
      <c r="AF167" s="20">
        <f t="shared" si="199"/>
        <v>0.2837931790298857</v>
      </c>
      <c r="AG167" s="21"/>
      <c r="AH167" s="31">
        <f t="shared" si="200"/>
        <v>56.652943240953526</v>
      </c>
      <c r="AI167" s="1">
        <f t="shared" si="201"/>
        <v>0.008423821104321967</v>
      </c>
      <c r="AJ167" s="1">
        <f t="shared" si="202"/>
        <v>118.71097303893775</v>
      </c>
      <c r="AK167" s="1">
        <f t="shared" si="203"/>
        <v>0.7149257398322463</v>
      </c>
      <c r="AL167" s="3">
        <f t="shared" si="204"/>
        <v>19.84798858340855</v>
      </c>
      <c r="AM167" s="3">
        <f t="shared" si="205"/>
        <v>1096.28945749839</v>
      </c>
      <c r="AN167" s="3">
        <f t="shared" si="206"/>
        <v>1.6087331352227272</v>
      </c>
      <c r="AO167" s="3">
        <f t="shared" si="207"/>
        <v>136.3152997847116</v>
      </c>
      <c r="AP167" s="3">
        <f t="shared" si="208"/>
        <v>0.3326433187719677</v>
      </c>
      <c r="AQ167" s="3">
        <f t="shared" si="209"/>
        <v>3.5651353427959958</v>
      </c>
      <c r="AR167" s="9">
        <f t="shared" si="210"/>
        <v>177.92952712964507</v>
      </c>
      <c r="AS167" s="10">
        <f t="shared" si="211"/>
        <v>0.11296277904127214</v>
      </c>
      <c r="AT167" s="3">
        <f t="shared" si="212"/>
        <v>2.1865889655194555</v>
      </c>
      <c r="AU167" s="3">
        <f t="shared" si="213"/>
        <v>0.1875365230382505</v>
      </c>
      <c r="AV167" s="9">
        <f t="shared" si="214"/>
        <v>6.602300793333146</v>
      </c>
      <c r="AW167" s="3">
        <f t="shared" si="215"/>
        <v>8.852473429629768</v>
      </c>
      <c r="AX167" s="3">
        <f t="shared" si="216"/>
        <v>151.46235097464466</v>
      </c>
      <c r="AZ167" s="38">
        <v>66.6579</v>
      </c>
      <c r="BA167" s="33">
        <v>0.2477</v>
      </c>
      <c r="BB167" s="20">
        <v>238.25099999999998</v>
      </c>
      <c r="BC167" s="20">
        <v>38.699799999999996</v>
      </c>
      <c r="BD167" s="33">
        <v>1.3997000000000002</v>
      </c>
      <c r="BE167" s="33">
        <v>7.7025999999999994</v>
      </c>
      <c r="BF167" s="33">
        <v>1.2559999999999998</v>
      </c>
      <c r="BG167" s="33">
        <v>1.1512</v>
      </c>
      <c r="BH167" s="36">
        <v>114.4503015</v>
      </c>
      <c r="BI167" s="25">
        <v>0.4300586695</v>
      </c>
      <c r="BJ167" s="20">
        <v>1.224741901</v>
      </c>
      <c r="BK167" s="20">
        <v>0.47509999999999997</v>
      </c>
      <c r="BL167" s="20">
        <v>0.6648</v>
      </c>
      <c r="BM167" s="21">
        <v>-0.0342</v>
      </c>
      <c r="BN167" s="28">
        <v>0.5054</v>
      </c>
      <c r="BO167" s="17">
        <v>10.33</v>
      </c>
      <c r="BP167" s="42">
        <v>38904</v>
      </c>
    </row>
    <row r="168" spans="1:68" ht="12.75">
      <c r="A168" s="8" t="s">
        <v>168</v>
      </c>
      <c r="B168" s="13">
        <v>95</v>
      </c>
      <c r="C168" s="8" t="s">
        <v>145</v>
      </c>
      <c r="D168" s="14" t="s">
        <v>110</v>
      </c>
      <c r="E168" s="13" t="s">
        <v>114</v>
      </c>
      <c r="F168" s="38">
        <f t="shared" si="174"/>
        <v>4.001255402689872</v>
      </c>
      <c r="G168" s="33">
        <f t="shared" si="175"/>
        <v>0.01963310712025316</v>
      </c>
      <c r="H168" s="20">
        <f t="shared" si="176"/>
        <v>3.192503132911392</v>
      </c>
      <c r="I168" s="20">
        <f t="shared" si="177"/>
        <v>0.7478933662974682</v>
      </c>
      <c r="J168" s="33">
        <f t="shared" si="178"/>
        <v>0.03652777072784809</v>
      </c>
      <c r="K168" s="33">
        <f t="shared" si="179"/>
        <v>0.13797860996835443</v>
      </c>
      <c r="L168" s="33">
        <f t="shared" si="180"/>
        <v>0.06734872460443037</v>
      </c>
      <c r="M168" s="33">
        <f t="shared" si="181"/>
        <v>0.03488511890822784</v>
      </c>
      <c r="N168" s="36">
        <f t="shared" si="182"/>
        <v>0.6857180493125393</v>
      </c>
      <c r="O168" s="25">
        <f t="shared" si="183"/>
        <v>0.009295002145059808</v>
      </c>
      <c r="P168" s="20">
        <f t="shared" si="184"/>
        <v>0.2882665717906566</v>
      </c>
      <c r="Q168" s="20">
        <f t="shared" si="185"/>
        <v>0.007533826819620252</v>
      </c>
      <c r="R168" s="20">
        <f t="shared" si="186"/>
        <v>0.0022910124999999996</v>
      </c>
      <c r="S168" s="21">
        <f t="shared" si="187"/>
        <v>-0.0002133583069620253</v>
      </c>
      <c r="T168" s="38">
        <f t="shared" si="188"/>
        <v>148.29603509250666</v>
      </c>
      <c r="U168" s="33">
        <f t="shared" si="189"/>
        <v>0.14296298784135408</v>
      </c>
      <c r="V168" s="20">
        <f t="shared" si="190"/>
        <v>79.65327177922634</v>
      </c>
      <c r="W168" s="20">
        <f t="shared" si="191"/>
        <v>13.391827068552798</v>
      </c>
      <c r="X168" s="33">
        <f t="shared" si="192"/>
        <v>0.9342547048809817</v>
      </c>
      <c r="Y168" s="33">
        <f t="shared" si="193"/>
        <v>5.676963997875105</v>
      </c>
      <c r="Z168" s="33">
        <f t="shared" si="194"/>
        <v>1.2259041938991293</v>
      </c>
      <c r="AA168" s="33">
        <f t="shared" si="195"/>
        <v>1.5174192220377951</v>
      </c>
      <c r="AB168" s="36">
        <f t="shared" si="196"/>
        <v>22.13867639293839</v>
      </c>
      <c r="AC168" s="25"/>
      <c r="AD168" s="20">
        <f t="shared" si="197"/>
        <v>10.263893175861444</v>
      </c>
      <c r="AE168" s="20">
        <f t="shared" si="198"/>
        <v>0.08598295845263926</v>
      </c>
      <c r="AF168" s="20">
        <f t="shared" si="199"/>
        <v>0.04784904970760233</v>
      </c>
      <c r="AG168" s="21"/>
      <c r="AH168" s="31">
        <f t="shared" si="200"/>
        <v>14.448322147513021</v>
      </c>
      <c r="AI168" s="1">
        <f t="shared" si="201"/>
        <v>0.019050306260408247</v>
      </c>
      <c r="AJ168" s="1">
        <f t="shared" si="202"/>
        <v>52.492594414519935</v>
      </c>
      <c r="AK168" s="1">
        <f t="shared" si="203"/>
        <v>0.6156866153483534</v>
      </c>
      <c r="AL168" s="3">
        <f t="shared" si="204"/>
        <v>6.534941099004754</v>
      </c>
      <c r="AM168" s="3">
        <f t="shared" si="205"/>
        <v>926.3844046852679</v>
      </c>
      <c r="AN168" s="3">
        <f t="shared" si="206"/>
        <v>3.5979238489900633</v>
      </c>
      <c r="AO168" s="3">
        <f t="shared" si="207"/>
        <v>7.760532033454361</v>
      </c>
      <c r="AP168" s="3">
        <f t="shared" si="208"/>
        <v>1.662689798236011</v>
      </c>
      <c r="AQ168" s="3">
        <f t="shared" si="209"/>
        <v>11.073622317057923</v>
      </c>
      <c r="AR168" s="9">
        <f t="shared" si="210"/>
        <v>3099.247236856726</v>
      </c>
      <c r="AS168" s="10">
        <f t="shared" si="211"/>
        <v>0.16456942570547822</v>
      </c>
      <c r="AT168" s="3">
        <f t="shared" si="212"/>
        <v>2.3589769238567264</v>
      </c>
      <c r="AU168" s="3">
        <f t="shared" si="213"/>
        <v>0.6049064013973487</v>
      </c>
      <c r="AV168" s="9">
        <f t="shared" si="214"/>
        <v>10.86557989738843</v>
      </c>
      <c r="AW168" s="3">
        <f t="shared" si="215"/>
        <v>6.0764628406108105</v>
      </c>
      <c r="AX168" s="3">
        <f t="shared" si="216"/>
        <v>92.03374412076731</v>
      </c>
      <c r="AZ168" s="38">
        <v>193.16299999999998</v>
      </c>
      <c r="BA168" s="33">
        <v>0.9478</v>
      </c>
      <c r="BB168" s="20">
        <v>154.12</v>
      </c>
      <c r="BC168" s="20">
        <v>36.105</v>
      </c>
      <c r="BD168" s="33">
        <v>1.7633999999999999</v>
      </c>
      <c r="BE168" s="33">
        <v>6.6610000000000005</v>
      </c>
      <c r="BF168" s="33">
        <v>3.2512999999999996</v>
      </c>
      <c r="BG168" s="33">
        <v>1.6841</v>
      </c>
      <c r="BH168" s="36">
        <v>33.10344935</v>
      </c>
      <c r="BI168" s="25">
        <v>0.44872179319999994</v>
      </c>
      <c r="BJ168" s="20">
        <v>13.916241330000002</v>
      </c>
      <c r="BK168" s="20">
        <v>0.3637</v>
      </c>
      <c r="BL168" s="20">
        <v>0.1106</v>
      </c>
      <c r="BM168" s="21">
        <v>-0.0103</v>
      </c>
      <c r="BN168" s="28">
        <v>0.5056</v>
      </c>
      <c r="BO168" s="17">
        <v>10.473199999999999</v>
      </c>
      <c r="BP168" s="42">
        <v>38904</v>
      </c>
    </row>
    <row r="169" spans="1:68" ht="12.75">
      <c r="A169" s="8" t="s">
        <v>169</v>
      </c>
      <c r="B169" s="13">
        <v>96</v>
      </c>
      <c r="C169" s="8" t="s">
        <v>145</v>
      </c>
      <c r="D169" s="14" t="s">
        <v>110</v>
      </c>
      <c r="E169" s="13" t="s">
        <v>115</v>
      </c>
      <c r="F169" s="38">
        <f t="shared" si="174"/>
        <v>2.784344526849642</v>
      </c>
      <c r="G169" s="33">
        <f t="shared" si="175"/>
        <v>0.017761201849642003</v>
      </c>
      <c r="H169" s="20">
        <f t="shared" si="176"/>
        <v>3.1437647159904536</v>
      </c>
      <c r="I169" s="20">
        <f t="shared" si="177"/>
        <v>0.9932950723150358</v>
      </c>
      <c r="J169" s="33">
        <f t="shared" si="178"/>
        <v>0.029990256921241045</v>
      </c>
      <c r="K169" s="33">
        <f t="shared" si="179"/>
        <v>0.11682990787589499</v>
      </c>
      <c r="L169" s="33">
        <f t="shared" si="180"/>
        <v>0.12768533466587112</v>
      </c>
      <c r="M169" s="33">
        <f t="shared" si="181"/>
        <v>0.03206387112171837</v>
      </c>
      <c r="N169" s="36">
        <f t="shared" si="182"/>
        <v>0.43962473792418855</v>
      </c>
      <c r="O169" s="25">
        <f t="shared" si="183"/>
        <v>0.008618138658630013</v>
      </c>
      <c r="P169" s="20">
        <f t="shared" si="184"/>
        <v>0.2831366690613843</v>
      </c>
      <c r="Q169" s="20">
        <f t="shared" si="185"/>
        <v>0.0071541571599045345</v>
      </c>
      <c r="R169" s="20">
        <f t="shared" si="186"/>
        <v>0.0032647192720763724</v>
      </c>
      <c r="S169" s="21">
        <f t="shared" si="187"/>
        <v>-0.0003612830548926015</v>
      </c>
      <c r="T169" s="38">
        <f t="shared" si="188"/>
        <v>103.19442577590613</v>
      </c>
      <c r="U169" s="33">
        <f t="shared" si="189"/>
        <v>0.1293322788148402</v>
      </c>
      <c r="V169" s="20">
        <f t="shared" si="190"/>
        <v>78.43724341293547</v>
      </c>
      <c r="W169" s="20">
        <f t="shared" si="191"/>
        <v>17.786005914642427</v>
      </c>
      <c r="X169" s="33">
        <f t="shared" si="192"/>
        <v>0.7670475934053665</v>
      </c>
      <c r="Y169" s="33">
        <f t="shared" si="193"/>
        <v>4.8068260800615095</v>
      </c>
      <c r="Z169" s="33">
        <f t="shared" si="194"/>
        <v>2.3241715145413213</v>
      </c>
      <c r="AA169" s="33">
        <f t="shared" si="195"/>
        <v>1.394701692175188</v>
      </c>
      <c r="AB169" s="36">
        <f t="shared" si="196"/>
        <v>14.193457233612857</v>
      </c>
      <c r="AC169" s="25"/>
      <c r="AD169" s="20">
        <f t="shared" si="197"/>
        <v>10.081240108290196</v>
      </c>
      <c r="AE169" s="20">
        <f t="shared" si="198"/>
        <v>0.08164981921826676</v>
      </c>
      <c r="AF169" s="20">
        <f t="shared" si="199"/>
        <v>0.06818544845606458</v>
      </c>
      <c r="AG169" s="21"/>
      <c r="AH169" s="31">
        <f t="shared" si="200"/>
        <v>10.236282904426147</v>
      </c>
      <c r="AI169" s="1">
        <f t="shared" si="201"/>
        <v>0.017781115596231942</v>
      </c>
      <c r="AJ169" s="1">
        <f t="shared" si="202"/>
        <v>56.2394409162895</v>
      </c>
      <c r="AK169" s="1">
        <f t="shared" si="203"/>
        <v>0.5499725121929643</v>
      </c>
      <c r="AL169" s="3">
        <f t="shared" si="204"/>
        <v>5.9308287183551265</v>
      </c>
      <c r="AM169" s="3">
        <f t="shared" si="205"/>
        <v>960.6542202286644</v>
      </c>
      <c r="AN169" s="3">
        <f t="shared" si="206"/>
        <v>5.526295822217358</v>
      </c>
      <c r="AO169" s="3">
        <f t="shared" si="207"/>
        <v>7.780515350332096</v>
      </c>
      <c r="AP169" s="3">
        <f t="shared" si="208"/>
        <v>1.583987326035694</v>
      </c>
      <c r="AQ169" s="3">
        <f t="shared" si="209"/>
        <v>5.802001094070858</v>
      </c>
      <c r="AR169" s="9">
        <f t="shared" si="210"/>
        <v>1513.4376632046299</v>
      </c>
      <c r="AS169" s="10">
        <f t="shared" si="211"/>
        <v>0.1595746508464378</v>
      </c>
      <c r="AT169" s="3">
        <f t="shared" si="212"/>
        <v>3.700155907120907</v>
      </c>
      <c r="AU169" s="3">
        <f t="shared" si="213"/>
        <v>1.2531130098818855</v>
      </c>
      <c r="AV169" s="9">
        <f t="shared" si="214"/>
        <v>9.39435752276304</v>
      </c>
      <c r="AW169" s="3">
        <f t="shared" si="215"/>
        <v>6.266659489434335</v>
      </c>
      <c r="AX169" s="3">
        <f t="shared" si="216"/>
        <v>106.44687490091214</v>
      </c>
      <c r="AZ169" s="38">
        <v>147.971</v>
      </c>
      <c r="BA169" s="33">
        <v>0.9439</v>
      </c>
      <c r="BB169" s="20">
        <v>167.072</v>
      </c>
      <c r="BC169" s="20">
        <v>52.7876</v>
      </c>
      <c r="BD169" s="33">
        <v>1.5937999999999999</v>
      </c>
      <c r="BE169" s="33">
        <v>6.2088</v>
      </c>
      <c r="BF169" s="33">
        <v>6.7857</v>
      </c>
      <c r="BG169" s="33">
        <v>1.704</v>
      </c>
      <c r="BH169" s="36">
        <v>23.36338462</v>
      </c>
      <c r="BI169" s="25">
        <v>0.4580017247</v>
      </c>
      <c r="BJ169" s="20">
        <v>15.04699424</v>
      </c>
      <c r="BK169" s="20">
        <v>0.3802</v>
      </c>
      <c r="BL169" s="20">
        <v>0.17350000000000002</v>
      </c>
      <c r="BM169" s="21">
        <v>-0.019200000000000002</v>
      </c>
      <c r="BN169" s="28">
        <v>0.5028</v>
      </c>
      <c r="BO169" s="17">
        <v>9.4611</v>
      </c>
      <c r="BP169" s="42">
        <v>38904</v>
      </c>
    </row>
    <row r="170" spans="1:68" ht="12.75">
      <c r="A170" s="8" t="s">
        <v>170</v>
      </c>
      <c r="B170" s="13">
        <v>100</v>
      </c>
      <c r="C170" s="8" t="s">
        <v>145</v>
      </c>
      <c r="D170" s="14" t="s">
        <v>116</v>
      </c>
      <c r="E170" s="13" t="s">
        <v>45</v>
      </c>
      <c r="F170" s="38">
        <f t="shared" si="174"/>
        <v>1.4278736918918917</v>
      </c>
      <c r="G170" s="33">
        <f t="shared" si="175"/>
        <v>0.003073621621621621</v>
      </c>
      <c r="H170" s="20">
        <f t="shared" si="176"/>
        <v>0.008879351351351351</v>
      </c>
      <c r="I170" s="20">
        <f t="shared" si="177"/>
        <v>0.6215071621621622</v>
      </c>
      <c r="J170" s="33">
        <f t="shared" si="178"/>
        <v>0.02269547027027027</v>
      </c>
      <c r="K170" s="33">
        <f t="shared" si="179"/>
        <v>0.017751113513513512</v>
      </c>
      <c r="L170" s="33">
        <f t="shared" si="180"/>
        <v>0.07654076756756757</v>
      </c>
      <c r="M170" s="33">
        <f t="shared" si="181"/>
        <v>0.010641940540540538</v>
      </c>
      <c r="N170" s="36">
        <f t="shared" si="182"/>
        <v>0.03429707814632432</v>
      </c>
      <c r="O170" s="25">
        <f t="shared" si="183"/>
        <v>0.007809858090924324</v>
      </c>
      <c r="P170" s="20">
        <f t="shared" si="184"/>
        <v>0.4162048427286486</v>
      </c>
      <c r="Q170" s="20">
        <f t="shared" si="185"/>
        <v>6.261081081081081E-05</v>
      </c>
      <c r="R170" s="20">
        <f t="shared" si="186"/>
        <v>0.0038572054054054053</v>
      </c>
      <c r="S170" s="21">
        <f t="shared" si="187"/>
        <v>-0.00044965945945945945</v>
      </c>
      <c r="T170" s="38">
        <f t="shared" si="188"/>
        <v>52.92039267928709</v>
      </c>
      <c r="U170" s="33">
        <f t="shared" si="189"/>
        <v>0.02238128319829331</v>
      </c>
      <c r="V170" s="20">
        <f t="shared" si="190"/>
        <v>0.22154070237902573</v>
      </c>
      <c r="W170" s="20">
        <f t="shared" si="191"/>
        <v>11.128747509484164</v>
      </c>
      <c r="X170" s="33">
        <f t="shared" si="192"/>
        <v>0.5804720478964628</v>
      </c>
      <c r="Y170" s="33">
        <f t="shared" si="193"/>
        <v>0.7303482210867522</v>
      </c>
      <c r="Z170" s="33">
        <f t="shared" si="194"/>
        <v>1.3932208592880624</v>
      </c>
      <c r="AA170" s="33">
        <f t="shared" si="195"/>
        <v>0.462898956385407</v>
      </c>
      <c r="AB170" s="36">
        <f t="shared" si="196"/>
        <v>1.107294630885121</v>
      </c>
      <c r="AC170" s="25"/>
      <c r="AD170" s="20">
        <f t="shared" si="197"/>
        <v>14.819207161298486</v>
      </c>
      <c r="AE170" s="20">
        <f t="shared" si="198"/>
        <v>0.0007145721389044831</v>
      </c>
      <c r="AF170" s="20">
        <f t="shared" si="199"/>
        <v>0.08055984555984555</v>
      </c>
      <c r="AG170" s="21"/>
      <c r="AH170" s="31">
        <f t="shared" si="200"/>
        <v>3.5710677435897393</v>
      </c>
      <c r="AI170" s="1">
        <f t="shared" si="201"/>
        <v>2.0894533212838264</v>
      </c>
      <c r="AJ170" s="1">
        <f t="shared" si="202"/>
        <v>0.47859408478461163</v>
      </c>
      <c r="AK170" s="1">
        <f t="shared" si="203"/>
        <v>1.25399299326388</v>
      </c>
      <c r="AL170" s="3">
        <f t="shared" si="204"/>
        <v>25.935601759452595</v>
      </c>
      <c r="AM170" s="3">
        <f t="shared" si="205"/>
        <v>310.0326619488296</v>
      </c>
      <c r="AN170" s="3">
        <f t="shared" si="206"/>
        <v>0.20007385225189447</v>
      </c>
      <c r="AO170" s="3">
        <f t="shared" si="207"/>
        <v>0.01494956511287571</v>
      </c>
      <c r="AP170" s="3">
        <f t="shared" si="208"/>
        <v>31.321236834962885</v>
      </c>
      <c r="AQ170" s="3">
        <f t="shared" si="209"/>
        <v>4.7552873882876</v>
      </c>
      <c r="AR170" s="9">
        <f t="shared" si="210"/>
        <v>656.9078218996098</v>
      </c>
      <c r="AS170" s="10">
        <f t="shared" si="211"/>
        <v>0.79478806292254</v>
      </c>
      <c r="AT170" s="3">
        <f t="shared" si="212"/>
        <v>15.237591039688818</v>
      </c>
      <c r="AU170" s="3">
        <f t="shared" si="213"/>
        <v>10.05039417610862</v>
      </c>
      <c r="AV170" s="9">
        <f t="shared" si="214"/>
        <v>812.3351251650948</v>
      </c>
      <c r="AW170" s="3">
        <f t="shared" si="215"/>
        <v>1.2581970548511623</v>
      </c>
      <c r="AX170" s="3">
        <f t="shared" si="216"/>
        <v>1.2310190326889598</v>
      </c>
      <c r="AZ170" s="38">
        <v>75.2583</v>
      </c>
      <c r="BA170" s="33">
        <v>0.16199999999999998</v>
      </c>
      <c r="BB170" s="20">
        <v>0.468</v>
      </c>
      <c r="BC170" s="20">
        <v>32.7575</v>
      </c>
      <c r="BD170" s="33">
        <v>1.1962000000000002</v>
      </c>
      <c r="BE170" s="33">
        <v>0.9356</v>
      </c>
      <c r="BF170" s="33">
        <v>4.0342</v>
      </c>
      <c r="BG170" s="33">
        <v>0.5609</v>
      </c>
      <c r="BH170" s="36">
        <v>1.807680757</v>
      </c>
      <c r="BI170" s="25">
        <v>0.4116306971</v>
      </c>
      <c r="BJ170" s="20">
        <v>21.93672248</v>
      </c>
      <c r="BK170" s="20">
        <v>0.0033</v>
      </c>
      <c r="BL170" s="20">
        <v>0.2033</v>
      </c>
      <c r="BM170" s="21">
        <v>-0.023700000000000002</v>
      </c>
      <c r="BN170" s="28">
        <v>0.5069</v>
      </c>
      <c r="BO170" s="17">
        <v>9.6174</v>
      </c>
      <c r="BP170" s="42">
        <v>38904</v>
      </c>
    </row>
    <row r="171" spans="1:68" ht="12.75">
      <c r="A171" s="8" t="s">
        <v>171</v>
      </c>
      <c r="B171" s="13">
        <v>101</v>
      </c>
      <c r="C171" s="8" t="s">
        <v>145</v>
      </c>
      <c r="D171" s="14" t="s">
        <v>116</v>
      </c>
      <c r="E171" s="13" t="s">
        <v>56</v>
      </c>
      <c r="F171" s="38">
        <f t="shared" si="174"/>
        <v>1.3657637658167332</v>
      </c>
      <c r="G171" s="33">
        <f t="shared" si="175"/>
        <v>0.003821300976095618</v>
      </c>
      <c r="H171" s="20">
        <f t="shared" si="176"/>
        <v>0.008711645856573707</v>
      </c>
      <c r="I171" s="20">
        <f t="shared" si="177"/>
        <v>0.5196349848406375</v>
      </c>
      <c r="J171" s="33">
        <f t="shared" si="178"/>
        <v>0.022078234541832675</v>
      </c>
      <c r="K171" s="33">
        <f t="shared" si="179"/>
        <v>0.01664982782868526</v>
      </c>
      <c r="L171" s="33">
        <f t="shared" si="180"/>
        <v>0.043432563525896424</v>
      </c>
      <c r="M171" s="33">
        <f t="shared" si="181"/>
        <v>0.0099028156374502</v>
      </c>
      <c r="N171" s="36">
        <f t="shared" si="182"/>
        <v>0.008082645607714723</v>
      </c>
      <c r="O171" s="25">
        <f t="shared" si="183"/>
        <v>0.007655441820820877</v>
      </c>
      <c r="P171" s="20">
        <f t="shared" si="184"/>
        <v>0.33965602061795025</v>
      </c>
      <c r="Q171" s="20">
        <f t="shared" si="185"/>
        <v>7.787737051792831E-05</v>
      </c>
      <c r="R171" s="20">
        <f t="shared" si="186"/>
        <v>0.0027841159960159366</v>
      </c>
      <c r="S171" s="21">
        <f t="shared" si="187"/>
        <v>-0.0005309820717131475</v>
      </c>
      <c r="T171" s="38">
        <f t="shared" si="188"/>
        <v>50.61845120095937</v>
      </c>
      <c r="U171" s="33">
        <f t="shared" si="189"/>
        <v>0.027825682488135276</v>
      </c>
      <c r="V171" s="20">
        <f t="shared" si="190"/>
        <v>0.21735643354724818</v>
      </c>
      <c r="W171" s="20">
        <f t="shared" si="191"/>
        <v>9.304617702663304</v>
      </c>
      <c r="X171" s="33">
        <f t="shared" si="192"/>
        <v>0.5646852815041234</v>
      </c>
      <c r="Y171" s="33">
        <f t="shared" si="193"/>
        <v>0.685037145800669</v>
      </c>
      <c r="Z171" s="33">
        <f t="shared" si="194"/>
        <v>0.7905741658942157</v>
      </c>
      <c r="AA171" s="33">
        <f t="shared" si="195"/>
        <v>0.43074879119931175</v>
      </c>
      <c r="AB171" s="36">
        <f t="shared" si="196"/>
        <v>0.2609513861964038</v>
      </c>
      <c r="AC171" s="25"/>
      <c r="AD171" s="20">
        <f t="shared" si="197"/>
        <v>12.093643361092033</v>
      </c>
      <c r="AE171" s="20">
        <f t="shared" si="198"/>
        <v>0.0008888081547355433</v>
      </c>
      <c r="AF171" s="20">
        <f t="shared" si="199"/>
        <v>0.05814778604878731</v>
      </c>
      <c r="AG171" s="21"/>
      <c r="AH171" s="31">
        <f t="shared" si="200"/>
        <v>4.185541915665406</v>
      </c>
      <c r="AI171" s="1">
        <f t="shared" si="201"/>
        <v>1.9817623254555154</v>
      </c>
      <c r="AJ171" s="1">
        <f t="shared" si="202"/>
        <v>0.5046013778519814</v>
      </c>
      <c r="AK171" s="1">
        <f t="shared" si="203"/>
        <v>1.3109387490836577</v>
      </c>
      <c r="AL171" s="3">
        <f t="shared" si="204"/>
        <v>20.293672284404966</v>
      </c>
      <c r="AM171" s="3">
        <f t="shared" si="205"/>
        <v>244.5481990564326</v>
      </c>
      <c r="AN171" s="3">
        <f t="shared" si="206"/>
        <v>0.8329384132248139</v>
      </c>
      <c r="AO171" s="3">
        <f t="shared" si="207"/>
        <v>0.01797278347454272</v>
      </c>
      <c r="AP171" s="3">
        <f t="shared" si="208"/>
        <v>31.306736262354107</v>
      </c>
      <c r="AQ171" s="3">
        <f t="shared" si="209"/>
        <v>5.440143036341043</v>
      </c>
      <c r="AR171" s="9">
        <f t="shared" si="210"/>
        <v>870.5138173014764</v>
      </c>
      <c r="AS171" s="10">
        <f t="shared" si="211"/>
        <v>0.8243133747792921</v>
      </c>
      <c r="AT171" s="3">
        <f t="shared" si="212"/>
        <v>13.582646955280213</v>
      </c>
      <c r="AU171" s="3">
        <f t="shared" si="213"/>
        <v>35.65651763068325</v>
      </c>
      <c r="AV171" s="9">
        <f t="shared" si="214"/>
        <v>635.3286460025115</v>
      </c>
      <c r="AW171" s="3">
        <f t="shared" si="215"/>
        <v>1.213130868181955</v>
      </c>
      <c r="AX171" s="3">
        <f t="shared" si="216"/>
        <v>1.5739885274999028</v>
      </c>
      <c r="AZ171" s="38">
        <v>77.1644</v>
      </c>
      <c r="BA171" s="33">
        <v>0.2159</v>
      </c>
      <c r="BB171" s="20">
        <v>0.49219999999999997</v>
      </c>
      <c r="BC171" s="20">
        <v>29.358900000000002</v>
      </c>
      <c r="BD171" s="33">
        <v>1.2474</v>
      </c>
      <c r="BE171" s="33">
        <v>0.9407</v>
      </c>
      <c r="BF171" s="33">
        <v>2.4539</v>
      </c>
      <c r="BG171" s="33">
        <v>0.5595</v>
      </c>
      <c r="BH171" s="36">
        <v>0.4566620629</v>
      </c>
      <c r="BI171" s="25">
        <v>0.4325254408</v>
      </c>
      <c r="BJ171" s="20">
        <v>19.19025361</v>
      </c>
      <c r="BK171" s="20">
        <v>0.0044</v>
      </c>
      <c r="BL171" s="20">
        <v>0.1573</v>
      </c>
      <c r="BM171" s="21">
        <v>-0.03</v>
      </c>
      <c r="BN171" s="28">
        <v>0.502</v>
      </c>
      <c r="BO171" s="17">
        <v>8.885100000000001</v>
      </c>
      <c r="BP171" s="42">
        <v>38904</v>
      </c>
    </row>
    <row r="172" spans="1:68" ht="12.75">
      <c r="A172" s="8" t="s">
        <v>172</v>
      </c>
      <c r="B172" s="13">
        <v>102</v>
      </c>
      <c r="C172" s="8" t="s">
        <v>145</v>
      </c>
      <c r="D172" s="14" t="s">
        <v>116</v>
      </c>
      <c r="E172" s="13" t="s">
        <v>105</v>
      </c>
      <c r="F172" s="38">
        <f t="shared" si="174"/>
        <v>1.9475787602973247</v>
      </c>
      <c r="G172" s="33">
        <f t="shared" si="175"/>
        <v>0.006511782675916751</v>
      </c>
      <c r="H172" s="20">
        <f t="shared" si="176"/>
        <v>0.012630816095143708</v>
      </c>
      <c r="I172" s="20">
        <f t="shared" si="177"/>
        <v>0.8070329551238851</v>
      </c>
      <c r="J172" s="33">
        <f t="shared" si="178"/>
        <v>0.023669033954410314</v>
      </c>
      <c r="K172" s="33">
        <f t="shared" si="179"/>
        <v>0.007254078771060457</v>
      </c>
      <c r="L172" s="33">
        <f t="shared" si="180"/>
        <v>0.07160604447968288</v>
      </c>
      <c r="M172" s="33">
        <f t="shared" si="181"/>
        <v>0.010421601526263629</v>
      </c>
      <c r="N172" s="36">
        <f t="shared" si="182"/>
        <v>0.037241888519368896</v>
      </c>
      <c r="O172" s="25">
        <f t="shared" si="183"/>
        <v>0.008694072254700836</v>
      </c>
      <c r="P172" s="20">
        <f t="shared" si="184"/>
        <v>0.4574257528765888</v>
      </c>
      <c r="Q172" s="20">
        <f t="shared" si="185"/>
        <v>6.87311199207136E-05</v>
      </c>
      <c r="R172" s="20">
        <f t="shared" si="186"/>
        <v>0.003361933637264619</v>
      </c>
      <c r="S172" s="21">
        <f t="shared" si="187"/>
        <v>-0.0006009063627353817</v>
      </c>
      <c r="T172" s="38">
        <f t="shared" si="188"/>
        <v>72.18189770848235</v>
      </c>
      <c r="U172" s="33">
        <f t="shared" si="189"/>
        <v>0.04741704417036882</v>
      </c>
      <c r="V172" s="20">
        <f t="shared" si="190"/>
        <v>0.3151401221343241</v>
      </c>
      <c r="W172" s="20">
        <f t="shared" si="191"/>
        <v>14.450784377386164</v>
      </c>
      <c r="X172" s="33">
        <f t="shared" si="192"/>
        <v>0.6053724574830699</v>
      </c>
      <c r="Y172" s="33">
        <f t="shared" si="193"/>
        <v>0.29846034853159664</v>
      </c>
      <c r="Z172" s="33">
        <f t="shared" si="194"/>
        <v>1.303397365751991</v>
      </c>
      <c r="AA172" s="33">
        <f t="shared" si="195"/>
        <v>0.45331473634854236</v>
      </c>
      <c r="AB172" s="36">
        <f t="shared" si="196"/>
        <v>1.2023689897309497</v>
      </c>
      <c r="AC172" s="25"/>
      <c r="AD172" s="20">
        <f t="shared" si="197"/>
        <v>16.286900816314073</v>
      </c>
      <c r="AE172" s="20">
        <f t="shared" si="198"/>
        <v>0.0007844227336306047</v>
      </c>
      <c r="AF172" s="20">
        <f t="shared" si="199"/>
        <v>0.07021582366885169</v>
      </c>
      <c r="AG172" s="21"/>
      <c r="AH172" s="31">
        <f t="shared" si="200"/>
        <v>4.4318988936299055</v>
      </c>
      <c r="AI172" s="1">
        <f t="shared" si="201"/>
        <v>1.4384545302528102</v>
      </c>
      <c r="AJ172" s="1">
        <f t="shared" si="202"/>
        <v>0.6951905527554275</v>
      </c>
      <c r="AK172" s="1">
        <f t="shared" si="203"/>
        <v>1.335435204157171</v>
      </c>
      <c r="AL172" s="3">
        <f t="shared" si="204"/>
        <v>12.766980061177465</v>
      </c>
      <c r="AM172" s="3">
        <f t="shared" si="205"/>
        <v>401.7478186484175</v>
      </c>
      <c r="AN172" s="3">
        <f t="shared" si="206"/>
        <v>0.26209934290208364</v>
      </c>
      <c r="AO172" s="3">
        <f t="shared" si="207"/>
        <v>0.01934929951919755</v>
      </c>
      <c r="AP172" s="3">
        <f t="shared" si="208"/>
        <v>60.44832988318024</v>
      </c>
      <c r="AQ172" s="3">
        <f t="shared" si="209"/>
        <v>4.995015898336898</v>
      </c>
      <c r="AR172" s="9">
        <f t="shared" si="210"/>
        <v>1028.000441166979</v>
      </c>
      <c r="AS172" s="10">
        <f t="shared" si="211"/>
        <v>2.0283178668840223</v>
      </c>
      <c r="AT172" s="3">
        <f t="shared" si="212"/>
        <v>48.41776955794288</v>
      </c>
      <c r="AU172" s="3">
        <f t="shared" si="213"/>
        <v>12.018593710255093</v>
      </c>
      <c r="AV172" s="9">
        <f t="shared" si="214"/>
        <v>771.74262235004</v>
      </c>
      <c r="AW172" s="3">
        <f t="shared" si="215"/>
        <v>0.4930193715328443</v>
      </c>
      <c r="AX172" s="3">
        <f t="shared" si="216"/>
        <v>1.2957687848766102</v>
      </c>
      <c r="AZ172" s="38">
        <v>99.1767</v>
      </c>
      <c r="BA172" s="33">
        <v>0.3316</v>
      </c>
      <c r="BB172" s="20">
        <v>0.6432</v>
      </c>
      <c r="BC172" s="20">
        <v>41.096599999999995</v>
      </c>
      <c r="BD172" s="33">
        <v>1.2053</v>
      </c>
      <c r="BE172" s="33">
        <v>0.3694</v>
      </c>
      <c r="BF172" s="33">
        <v>3.6464000000000003</v>
      </c>
      <c r="BG172" s="33">
        <v>0.5307</v>
      </c>
      <c r="BH172" s="36">
        <v>1.8964714960000002</v>
      </c>
      <c r="BI172" s="25">
        <v>0.44272889670000004</v>
      </c>
      <c r="BJ172" s="20">
        <v>23.29352609</v>
      </c>
      <c r="BK172" s="20">
        <v>0.0035</v>
      </c>
      <c r="BL172" s="20">
        <v>0.1712</v>
      </c>
      <c r="BM172" s="21">
        <v>-0.0306</v>
      </c>
      <c r="BN172" s="28">
        <v>0.5045</v>
      </c>
      <c r="BO172" s="17">
        <v>9.907100000000002</v>
      </c>
      <c r="BP172" s="42">
        <v>38904</v>
      </c>
    </row>
    <row r="173" spans="1:68" ht="12.75">
      <c r="A173" s="8" t="s">
        <v>173</v>
      </c>
      <c r="B173" s="13">
        <v>103</v>
      </c>
      <c r="C173" s="8" t="s">
        <v>145</v>
      </c>
      <c r="D173" s="14" t="s">
        <v>116</v>
      </c>
      <c r="E173" s="13" t="s">
        <v>113</v>
      </c>
      <c r="F173" s="38">
        <f t="shared" si="174"/>
        <v>2.027395367378833</v>
      </c>
      <c r="G173" s="33">
        <f t="shared" si="175"/>
        <v>0.00792678506429278</v>
      </c>
      <c r="H173" s="20">
        <f t="shared" si="176"/>
        <v>0.018956251928783387</v>
      </c>
      <c r="I173" s="20">
        <f t="shared" si="177"/>
        <v>1.350056222195846</v>
      </c>
      <c r="J173" s="33">
        <f t="shared" si="178"/>
        <v>0.026130559347181014</v>
      </c>
      <c r="K173" s="33">
        <f t="shared" si="179"/>
        <v>0.012010780178041545</v>
      </c>
      <c r="L173" s="33">
        <f t="shared" si="180"/>
        <v>0.18037816884273</v>
      </c>
      <c r="M173" s="33">
        <f t="shared" si="181"/>
        <v>0.01078413853610287</v>
      </c>
      <c r="N173" s="36">
        <f t="shared" si="182"/>
        <v>0.034662965551317114</v>
      </c>
      <c r="O173" s="25">
        <f t="shared" si="183"/>
        <v>0.00932059331168465</v>
      </c>
      <c r="P173" s="20">
        <f t="shared" si="184"/>
        <v>0.1754050194863286</v>
      </c>
      <c r="Q173" s="20">
        <f t="shared" si="185"/>
        <v>0.0001195717903066271</v>
      </c>
      <c r="R173" s="20">
        <f t="shared" si="186"/>
        <v>0.0021667233036597434</v>
      </c>
      <c r="S173" s="21">
        <f t="shared" si="187"/>
        <v>-0.0005648736300692385</v>
      </c>
      <c r="T173" s="38">
        <f t="shared" si="188"/>
        <v>75.14009086875075</v>
      </c>
      <c r="U173" s="33">
        <f t="shared" si="189"/>
        <v>0.057720709708678215</v>
      </c>
      <c r="V173" s="20">
        <f t="shared" si="190"/>
        <v>0.47296037746465536</v>
      </c>
      <c r="W173" s="20">
        <f t="shared" si="191"/>
        <v>24.174194176873353</v>
      </c>
      <c r="X173" s="33">
        <f t="shared" si="192"/>
        <v>0.6683298083850452</v>
      </c>
      <c r="Y173" s="33">
        <f t="shared" si="193"/>
        <v>0.49416910833332833</v>
      </c>
      <c r="Z173" s="33">
        <f t="shared" si="194"/>
        <v>3.283304249203284</v>
      </c>
      <c r="AA173" s="33">
        <f t="shared" si="195"/>
        <v>0.4690842290332992</v>
      </c>
      <c r="AB173" s="36">
        <f t="shared" si="196"/>
        <v>1.1191074493802857</v>
      </c>
      <c r="AC173" s="25"/>
      <c r="AD173" s="20">
        <f t="shared" si="197"/>
        <v>6.245394224291133</v>
      </c>
      <c r="AE173" s="20">
        <f t="shared" si="198"/>
        <v>0.001364663208247285</v>
      </c>
      <c r="AF173" s="20">
        <f t="shared" si="199"/>
        <v>0.0452532018308217</v>
      </c>
      <c r="AG173" s="21"/>
      <c r="AH173" s="31">
        <f t="shared" si="200"/>
        <v>12.031280679848408</v>
      </c>
      <c r="AI173" s="1">
        <f t="shared" si="201"/>
        <v>0.9918044964947496</v>
      </c>
      <c r="AJ173" s="1">
        <f t="shared" si="202"/>
        <v>1.0082632247930061</v>
      </c>
      <c r="AK173" s="1">
        <f t="shared" si="203"/>
        <v>1.4247543767616242</v>
      </c>
      <c r="AL173" s="3">
        <f t="shared" si="204"/>
        <v>11.578683140906753</v>
      </c>
      <c r="AM173" s="3">
        <f t="shared" si="205"/>
        <v>346.576631220318</v>
      </c>
      <c r="AN173" s="3">
        <f t="shared" si="206"/>
        <v>0.4226228479906561</v>
      </c>
      <c r="AO173" s="3">
        <f t="shared" si="207"/>
        <v>0.07572946726486869</v>
      </c>
      <c r="AP173" s="3">
        <f t="shared" si="208"/>
        <v>42.29667024057329</v>
      </c>
      <c r="AQ173" s="3">
        <f t="shared" si="209"/>
        <v>3.1082769634006984</v>
      </c>
      <c r="AR173" s="9">
        <f t="shared" si="210"/>
        <v>1660.4370039861633</v>
      </c>
      <c r="AS173" s="10">
        <f t="shared" si="211"/>
        <v>1.3524313784791289</v>
      </c>
      <c r="AT173" s="3">
        <f t="shared" si="212"/>
        <v>48.91886961207479</v>
      </c>
      <c r="AU173" s="3">
        <f t="shared" si="213"/>
        <v>21.601316468994998</v>
      </c>
      <c r="AV173" s="9">
        <f t="shared" si="214"/>
        <v>489.7397426310184</v>
      </c>
      <c r="AW173" s="3">
        <f t="shared" si="215"/>
        <v>0.7394090494443761</v>
      </c>
      <c r="AX173" s="3">
        <f t="shared" si="216"/>
        <v>2.0419008566217665</v>
      </c>
      <c r="AZ173" s="38">
        <v>98.3417</v>
      </c>
      <c r="BA173" s="33">
        <v>0.38449999999999995</v>
      </c>
      <c r="BB173" s="20">
        <v>0.9195</v>
      </c>
      <c r="BC173" s="20">
        <v>65.4864</v>
      </c>
      <c r="BD173" s="33">
        <v>1.2675</v>
      </c>
      <c r="BE173" s="33">
        <v>0.5826</v>
      </c>
      <c r="BF173" s="33">
        <v>8.7495</v>
      </c>
      <c r="BG173" s="33">
        <v>0.5231</v>
      </c>
      <c r="BH173" s="36">
        <v>1.6813765159999998</v>
      </c>
      <c r="BI173" s="25">
        <v>0.45210865429999997</v>
      </c>
      <c r="BJ173" s="20">
        <v>8.508270307</v>
      </c>
      <c r="BK173" s="20">
        <v>0.0058</v>
      </c>
      <c r="BL173" s="20">
        <v>0.1051</v>
      </c>
      <c r="BM173" s="21">
        <v>-0.027399999999999997</v>
      </c>
      <c r="BN173" s="28">
        <v>0.5055</v>
      </c>
      <c r="BO173" s="17">
        <v>10.4213</v>
      </c>
      <c r="BP173" s="42">
        <v>38904</v>
      </c>
    </row>
    <row r="174" spans="1:68" ht="12.75">
      <c r="A174" s="8" t="s">
        <v>174</v>
      </c>
      <c r="B174" s="13">
        <v>104</v>
      </c>
      <c r="C174" s="8" t="s">
        <v>145</v>
      </c>
      <c r="D174" s="14" t="s">
        <v>116</v>
      </c>
      <c r="E174" s="13" t="s">
        <v>117</v>
      </c>
      <c r="F174" s="38">
        <f t="shared" si="174"/>
        <v>1.8905517391824531</v>
      </c>
      <c r="G174" s="33">
        <f t="shared" si="175"/>
        <v>0.0061636455433698905</v>
      </c>
      <c r="H174" s="20">
        <f t="shared" si="176"/>
        <v>0.014526193100697908</v>
      </c>
      <c r="I174" s="20">
        <f t="shared" si="177"/>
        <v>1.2169354669591228</v>
      </c>
      <c r="J174" s="33">
        <f t="shared" si="178"/>
        <v>0.02454631704885344</v>
      </c>
      <c r="K174" s="33">
        <f t="shared" si="179"/>
        <v>0.01419019788634098</v>
      </c>
      <c r="L174" s="33">
        <f t="shared" si="180"/>
        <v>0.16363340267198406</v>
      </c>
      <c r="M174" s="33">
        <f t="shared" si="181"/>
        <v>0.009971591306081756</v>
      </c>
      <c r="N174" s="36">
        <f t="shared" si="182"/>
        <v>0.034782878231586045</v>
      </c>
      <c r="O174" s="25">
        <f t="shared" si="183"/>
        <v>0.008200319217576791</v>
      </c>
      <c r="P174" s="20">
        <f t="shared" si="184"/>
        <v>0.1817753625019693</v>
      </c>
      <c r="Q174" s="20">
        <f t="shared" si="185"/>
        <v>7.466560319042872E-05</v>
      </c>
      <c r="R174" s="20">
        <f t="shared" si="186"/>
        <v>0.0016071771086739782</v>
      </c>
      <c r="S174" s="21">
        <f t="shared" si="187"/>
        <v>-0.00036399481555334</v>
      </c>
      <c r="T174" s="38">
        <f t="shared" si="188"/>
        <v>70.06834076863119</v>
      </c>
      <c r="U174" s="33">
        <f t="shared" si="189"/>
        <v>0.04488200351976909</v>
      </c>
      <c r="V174" s="20">
        <f t="shared" si="190"/>
        <v>0.3624299675822832</v>
      </c>
      <c r="W174" s="20">
        <f t="shared" si="191"/>
        <v>21.790525309490622</v>
      </c>
      <c r="X174" s="33">
        <f t="shared" si="192"/>
        <v>0.6278103408294846</v>
      </c>
      <c r="Y174" s="33">
        <f t="shared" si="193"/>
        <v>0.5838386293495569</v>
      </c>
      <c r="Z174" s="33">
        <f t="shared" si="194"/>
        <v>2.978510369361536</v>
      </c>
      <c r="AA174" s="33">
        <f t="shared" si="195"/>
        <v>0.4337403682630038</v>
      </c>
      <c r="AB174" s="36">
        <f t="shared" si="196"/>
        <v>1.1229788773331377</v>
      </c>
      <c r="AC174" s="25"/>
      <c r="AD174" s="20">
        <f t="shared" si="197"/>
        <v>6.4722138648758</v>
      </c>
      <c r="AE174" s="20">
        <f t="shared" si="198"/>
        <v>0.0008521525130156211</v>
      </c>
      <c r="AF174" s="20">
        <f t="shared" si="199"/>
        <v>0.033566773364118174</v>
      </c>
      <c r="AG174" s="21"/>
      <c r="AH174" s="31">
        <f t="shared" si="200"/>
        <v>10.826023711745158</v>
      </c>
      <c r="AI174" s="1">
        <f t="shared" si="201"/>
        <v>1.1967563586323222</v>
      </c>
      <c r="AJ174" s="1">
        <f t="shared" si="202"/>
        <v>0.8355919672261618</v>
      </c>
      <c r="AK174" s="1">
        <f t="shared" si="203"/>
        <v>1.4474335034658432</v>
      </c>
      <c r="AL174" s="3">
        <f t="shared" si="204"/>
        <v>13.988019508820594</v>
      </c>
      <c r="AM174" s="3">
        <f t="shared" si="205"/>
        <v>425.3111526946108</v>
      </c>
      <c r="AN174" s="3">
        <f t="shared" si="206"/>
        <v>0.3227397904785046</v>
      </c>
      <c r="AO174" s="3">
        <f t="shared" si="207"/>
        <v>0.055997835539576706</v>
      </c>
      <c r="AP174" s="3">
        <f t="shared" si="208"/>
        <v>52.6689798296075</v>
      </c>
      <c r="AQ174" s="3">
        <f t="shared" si="209"/>
        <v>3.21554160688883</v>
      </c>
      <c r="AR174" s="9">
        <f t="shared" si="210"/>
        <v>2087.431520705295</v>
      </c>
      <c r="AS174" s="10">
        <f t="shared" si="211"/>
        <v>1.0753148374730115</v>
      </c>
      <c r="AT174" s="3">
        <f t="shared" si="212"/>
        <v>37.32285637517171</v>
      </c>
      <c r="AU174" s="3">
        <f t="shared" si="213"/>
        <v>19.404216543448257</v>
      </c>
      <c r="AV174" s="9">
        <f t="shared" si="214"/>
        <v>736.7347173662281</v>
      </c>
      <c r="AW174" s="3">
        <f t="shared" si="215"/>
        <v>0.929960198773039</v>
      </c>
      <c r="AX174" s="3">
        <f t="shared" si="216"/>
        <v>1.357340676946684</v>
      </c>
      <c r="AZ174" s="38">
        <v>101.281</v>
      </c>
      <c r="BA174" s="33">
        <v>0.3302</v>
      </c>
      <c r="BB174" s="20">
        <v>0.7782</v>
      </c>
      <c r="BC174" s="20">
        <v>65.1939</v>
      </c>
      <c r="BD174" s="33">
        <v>1.315</v>
      </c>
      <c r="BE174" s="33">
        <v>0.7602</v>
      </c>
      <c r="BF174" s="33">
        <v>8.7662</v>
      </c>
      <c r="BG174" s="33">
        <v>0.5342</v>
      </c>
      <c r="BH174" s="36">
        <v>1.863395017</v>
      </c>
      <c r="BI174" s="25">
        <v>0.43930907230000005</v>
      </c>
      <c r="BJ174" s="20">
        <v>9.738104547999999</v>
      </c>
      <c r="BK174" s="20">
        <v>0.004</v>
      </c>
      <c r="BL174" s="20">
        <v>0.0861</v>
      </c>
      <c r="BM174" s="21">
        <v>-0.0195</v>
      </c>
      <c r="BN174" s="28">
        <v>0.5015</v>
      </c>
      <c r="BO174" s="17">
        <v>9.3612</v>
      </c>
      <c r="BP174" s="42">
        <v>38904</v>
      </c>
    </row>
    <row r="175" spans="1:68" ht="12.75">
      <c r="A175" s="8" t="s">
        <v>175</v>
      </c>
      <c r="B175" s="13">
        <v>105</v>
      </c>
      <c r="C175" s="8" t="s">
        <v>145</v>
      </c>
      <c r="D175" s="14" t="s">
        <v>116</v>
      </c>
      <c r="E175" s="13" t="s">
        <v>118</v>
      </c>
      <c r="F175" s="38">
        <f t="shared" si="174"/>
        <v>2.0982924057393384</v>
      </c>
      <c r="G175" s="33">
        <f t="shared" si="175"/>
        <v>0.007172571941012354</v>
      </c>
      <c r="H175" s="20">
        <f t="shared" si="176"/>
        <v>0.02653151367078517</v>
      </c>
      <c r="I175" s="20">
        <f t="shared" si="177"/>
        <v>1.6153352269430046</v>
      </c>
      <c r="J175" s="33">
        <f t="shared" si="178"/>
        <v>0.030212833718612987</v>
      </c>
      <c r="K175" s="33">
        <f t="shared" si="179"/>
        <v>0.021455693583100833</v>
      </c>
      <c r="L175" s="33">
        <f t="shared" si="180"/>
        <v>0.17861004599442007</v>
      </c>
      <c r="M175" s="33">
        <f t="shared" si="181"/>
        <v>0.010835885532084493</v>
      </c>
      <c r="N175" s="36">
        <f t="shared" si="182"/>
        <v>0.05599032957367237</v>
      </c>
      <c r="O175" s="25">
        <f t="shared" si="183"/>
        <v>0.008710368210034035</v>
      </c>
      <c r="P175" s="20">
        <f t="shared" si="184"/>
        <v>0.18266217884831243</v>
      </c>
      <c r="Q175" s="20">
        <f t="shared" si="185"/>
        <v>0.00012004304503786365</v>
      </c>
      <c r="R175" s="20">
        <f t="shared" si="186"/>
        <v>0.0020867482662415304</v>
      </c>
      <c r="S175" s="21">
        <f t="shared" si="187"/>
        <v>-0.00038013630928656825</v>
      </c>
      <c r="T175" s="38">
        <f t="shared" si="188"/>
        <v>77.76770361289009</v>
      </c>
      <c r="U175" s="33">
        <f t="shared" si="189"/>
        <v>0.052228733277596695</v>
      </c>
      <c r="V175" s="20">
        <f t="shared" si="190"/>
        <v>0.6619639139417457</v>
      </c>
      <c r="W175" s="20">
        <f t="shared" si="191"/>
        <v>28.924297221748787</v>
      </c>
      <c r="X175" s="33">
        <f t="shared" si="192"/>
        <v>0.7727403421277391</v>
      </c>
      <c r="Y175" s="33">
        <f t="shared" si="193"/>
        <v>0.8827687135610299</v>
      </c>
      <c r="Z175" s="33">
        <f t="shared" si="194"/>
        <v>3.251120280942518</v>
      </c>
      <c r="AA175" s="33">
        <f t="shared" si="195"/>
        <v>0.47133509957187447</v>
      </c>
      <c r="AB175" s="36">
        <f t="shared" si="196"/>
        <v>1.8076697686581278</v>
      </c>
      <c r="AC175" s="25"/>
      <c r="AD175" s="20">
        <f t="shared" si="197"/>
        <v>6.503789458913405</v>
      </c>
      <c r="AE175" s="20">
        <f t="shared" si="198"/>
        <v>0.0013700416005234378</v>
      </c>
      <c r="AF175" s="20">
        <f t="shared" si="199"/>
        <v>0.043582879411894954</v>
      </c>
      <c r="AG175" s="21"/>
      <c r="AH175" s="31">
        <f t="shared" si="200"/>
        <v>11.957291069179663</v>
      </c>
      <c r="AI175" s="1">
        <f t="shared" si="201"/>
        <v>0.7120253682187169</v>
      </c>
      <c r="AJ175" s="1">
        <f t="shared" si="202"/>
        <v>1.404444342343747</v>
      </c>
      <c r="AK175" s="1">
        <f t="shared" si="203"/>
        <v>1.6394712441947112</v>
      </c>
      <c r="AL175" s="3">
        <f t="shared" si="204"/>
        <v>14.795310811399728</v>
      </c>
      <c r="AM175" s="3">
        <f t="shared" si="205"/>
        <v>483.1706669993348</v>
      </c>
      <c r="AN175" s="3">
        <f t="shared" si="206"/>
        <v>0.36619736935310687</v>
      </c>
      <c r="AO175" s="3">
        <f t="shared" si="207"/>
        <v>0.1017812643111514</v>
      </c>
      <c r="AP175" s="3">
        <f t="shared" si="208"/>
        <v>38.12200538848032</v>
      </c>
      <c r="AQ175" s="3">
        <f t="shared" si="209"/>
        <v>2.6886635487348993</v>
      </c>
      <c r="AR175" s="9">
        <f t="shared" si="210"/>
        <v>1784.3636001632597</v>
      </c>
      <c r="AS175" s="10">
        <f t="shared" si="211"/>
        <v>0.8753599105371058</v>
      </c>
      <c r="AT175" s="3">
        <f t="shared" si="212"/>
        <v>32.76543082850105</v>
      </c>
      <c r="AU175" s="3">
        <f t="shared" si="213"/>
        <v>16.00087456417436</v>
      </c>
      <c r="AV175" s="9">
        <f t="shared" si="214"/>
        <v>564.0269184764215</v>
      </c>
      <c r="AW175" s="3">
        <f t="shared" si="215"/>
        <v>1.1423872489047586</v>
      </c>
      <c r="AX175" s="3">
        <f t="shared" si="216"/>
        <v>1.7729650256786529</v>
      </c>
      <c r="AZ175" s="38">
        <v>104.87700000000001</v>
      </c>
      <c r="BA175" s="33">
        <v>0.3585</v>
      </c>
      <c r="BB175" s="20">
        <v>1.3261</v>
      </c>
      <c r="BC175" s="20">
        <v>80.7378</v>
      </c>
      <c r="BD175" s="33">
        <v>1.5101</v>
      </c>
      <c r="BE175" s="33">
        <v>1.0724</v>
      </c>
      <c r="BF175" s="33">
        <v>8.9273</v>
      </c>
      <c r="BG175" s="33">
        <v>0.5416</v>
      </c>
      <c r="BH175" s="36">
        <v>2.798512628</v>
      </c>
      <c r="BI175" s="25">
        <v>0.4353622423</v>
      </c>
      <c r="BJ175" s="20">
        <v>9.129833992</v>
      </c>
      <c r="BK175" s="20">
        <v>0.005999999999999999</v>
      </c>
      <c r="BL175" s="20">
        <v>0.1043</v>
      </c>
      <c r="BM175" s="21">
        <v>-0.019</v>
      </c>
      <c r="BN175" s="28">
        <v>0.5018</v>
      </c>
      <c r="BO175" s="17">
        <v>10.039599999999998</v>
      </c>
      <c r="BP175" s="42">
        <v>38904</v>
      </c>
    </row>
    <row r="176" spans="1:68" ht="12.75">
      <c r="A176" s="8" t="s">
        <v>176</v>
      </c>
      <c r="B176" s="13">
        <v>111</v>
      </c>
      <c r="C176" s="8" t="s">
        <v>145</v>
      </c>
      <c r="D176" s="14" t="s">
        <v>119</v>
      </c>
      <c r="E176" s="13" t="s">
        <v>120</v>
      </c>
      <c r="F176" s="38">
        <f t="shared" si="174"/>
        <v>1.1029029805246424</v>
      </c>
      <c r="G176" s="33">
        <f t="shared" si="175"/>
        <v>0.006033122416534181</v>
      </c>
      <c r="H176" s="20">
        <f t="shared" si="176"/>
        <v>0.15304383346581876</v>
      </c>
      <c r="I176" s="20">
        <f t="shared" si="177"/>
        <v>1.0354968318759936</v>
      </c>
      <c r="J176" s="33">
        <f t="shared" si="178"/>
        <v>0.021990575715421304</v>
      </c>
      <c r="K176" s="33">
        <f t="shared" si="179"/>
        <v>0.023578546403020668</v>
      </c>
      <c r="L176" s="33">
        <f t="shared" si="180"/>
        <v>0.1195798293918919</v>
      </c>
      <c r="M176" s="33">
        <f t="shared" si="181"/>
        <v>0.0108456259936407</v>
      </c>
      <c r="N176" s="36">
        <f t="shared" si="182"/>
        <v>0.1616054737558287</v>
      </c>
      <c r="O176" s="25">
        <f t="shared" si="183"/>
        <v>0.008507788520756659</v>
      </c>
      <c r="P176" s="20">
        <f t="shared" si="184"/>
        <v>0.26117809318055446</v>
      </c>
      <c r="Q176" s="20">
        <f t="shared" si="185"/>
        <v>0.0014149848966613673</v>
      </c>
      <c r="R176" s="20">
        <f t="shared" si="186"/>
        <v>0.001539379173290938</v>
      </c>
      <c r="S176" s="21">
        <f t="shared" si="187"/>
        <v>-0.0004587038950715422</v>
      </c>
      <c r="T176" s="38">
        <f t="shared" si="188"/>
        <v>40.87620575121518</v>
      </c>
      <c r="U176" s="33">
        <f t="shared" si="189"/>
        <v>0.04393156933324241</v>
      </c>
      <c r="V176" s="20">
        <f t="shared" si="190"/>
        <v>3.8184589188078535</v>
      </c>
      <c r="W176" s="20">
        <f t="shared" si="191"/>
        <v>18.54167335534574</v>
      </c>
      <c r="X176" s="33">
        <f t="shared" si="192"/>
        <v>0.5624432703064149</v>
      </c>
      <c r="Y176" s="33">
        <f t="shared" si="193"/>
        <v>0.9701109402600563</v>
      </c>
      <c r="Z176" s="33">
        <f t="shared" si="194"/>
        <v>2.176632374529322</v>
      </c>
      <c r="AA176" s="33">
        <f t="shared" si="195"/>
        <v>0.4717587863489152</v>
      </c>
      <c r="AB176" s="36">
        <f t="shared" si="196"/>
        <v>5.217496156612201</v>
      </c>
      <c r="AC176" s="25"/>
      <c r="AD176" s="20">
        <f t="shared" si="197"/>
        <v>9.299392682364724</v>
      </c>
      <c r="AE176" s="20">
        <f t="shared" si="198"/>
        <v>0.016149108612889377</v>
      </c>
      <c r="AF176" s="20">
        <f t="shared" si="199"/>
        <v>0.03215077638452251</v>
      </c>
      <c r="AG176" s="21"/>
      <c r="AH176" s="31">
        <f t="shared" si="200"/>
        <v>4.395577985294934</v>
      </c>
      <c r="AI176" s="1">
        <f t="shared" si="201"/>
        <v>0.12354690632528822</v>
      </c>
      <c r="AJ176" s="1">
        <f t="shared" si="202"/>
        <v>8.094091788644931</v>
      </c>
      <c r="AK176" s="1">
        <f t="shared" si="203"/>
        <v>1.192226380475782</v>
      </c>
      <c r="AL176" s="3">
        <f t="shared" si="204"/>
        <v>12.802712920178381</v>
      </c>
      <c r="AM176" s="3">
        <f t="shared" si="205"/>
        <v>236.45013544339895</v>
      </c>
      <c r="AN176" s="3">
        <f t="shared" si="206"/>
        <v>0.7318565848809817</v>
      </c>
      <c r="AO176" s="3">
        <f t="shared" si="207"/>
        <v>0.41061379481792837</v>
      </c>
      <c r="AP176" s="3">
        <f t="shared" si="208"/>
        <v>2.72037116018766</v>
      </c>
      <c r="AQ176" s="3">
        <f t="shared" si="209"/>
        <v>2.204558616033983</v>
      </c>
      <c r="AR176" s="9">
        <f t="shared" si="210"/>
        <v>1271.3909381949832</v>
      </c>
      <c r="AS176" s="10">
        <f t="shared" si="211"/>
        <v>0.5797721136467563</v>
      </c>
      <c r="AT176" s="3">
        <f t="shared" si="212"/>
        <v>19.112941196576237</v>
      </c>
      <c r="AU176" s="3">
        <f t="shared" si="213"/>
        <v>3.553749307864393</v>
      </c>
      <c r="AV176" s="9">
        <f t="shared" si="214"/>
        <v>34.82813100021521</v>
      </c>
      <c r="AW176" s="3">
        <f t="shared" si="215"/>
        <v>1.7248156240389312</v>
      </c>
      <c r="AX176" s="3">
        <f t="shared" si="216"/>
        <v>28.71242215075569</v>
      </c>
      <c r="AZ176" s="38">
        <v>56.7436</v>
      </c>
      <c r="BA176" s="33">
        <v>0.3104</v>
      </c>
      <c r="BB176" s="20">
        <v>7.874</v>
      </c>
      <c r="BC176" s="20">
        <v>53.2756</v>
      </c>
      <c r="BD176" s="33">
        <v>1.1314</v>
      </c>
      <c r="BE176" s="33">
        <v>1.2131</v>
      </c>
      <c r="BF176" s="33">
        <v>6.1523</v>
      </c>
      <c r="BG176" s="33">
        <v>0.558</v>
      </c>
      <c r="BH176" s="36">
        <v>8.314490506</v>
      </c>
      <c r="BI176" s="25">
        <v>0.4377198695</v>
      </c>
      <c r="BJ176" s="20">
        <v>13.43743331</v>
      </c>
      <c r="BK176" s="20">
        <v>0.0728</v>
      </c>
      <c r="BL176" s="20">
        <v>0.07919999999999999</v>
      </c>
      <c r="BM176" s="21">
        <v>-0.023600000000000003</v>
      </c>
      <c r="BN176" s="28">
        <v>0.5032</v>
      </c>
      <c r="BO176" s="17">
        <v>9.7805</v>
      </c>
      <c r="BP176" s="42">
        <v>38904</v>
      </c>
    </row>
    <row r="177" spans="1:68" ht="12.75">
      <c r="A177" s="8" t="s">
        <v>177</v>
      </c>
      <c r="B177" s="13">
        <v>112</v>
      </c>
      <c r="C177" s="8" t="s">
        <v>145</v>
      </c>
      <c r="D177" s="14" t="s">
        <v>119</v>
      </c>
      <c r="E177" s="13" t="s">
        <v>121</v>
      </c>
      <c r="F177" s="38">
        <f t="shared" si="174"/>
        <v>0.9369259542993631</v>
      </c>
      <c r="G177" s="33">
        <f t="shared" si="175"/>
        <v>0.004132145859872612</v>
      </c>
      <c r="H177" s="20">
        <f t="shared" si="176"/>
        <v>0.4087241175159235</v>
      </c>
      <c r="I177" s="20">
        <f t="shared" si="177"/>
        <v>0.686473696656051</v>
      </c>
      <c r="J177" s="33">
        <f t="shared" si="178"/>
        <v>0.020351961942675162</v>
      </c>
      <c r="K177" s="33">
        <f t="shared" si="179"/>
        <v>0.024316382324840766</v>
      </c>
      <c r="L177" s="33">
        <f t="shared" si="180"/>
        <v>0.05092374219745223</v>
      </c>
      <c r="M177" s="33">
        <f t="shared" si="181"/>
        <v>0.010551457324840764</v>
      </c>
      <c r="N177" s="36">
        <f t="shared" si="182"/>
        <v>0.2919016850636147</v>
      </c>
      <c r="O177" s="25">
        <f t="shared" si="183"/>
        <v>0.008211051429488535</v>
      </c>
      <c r="P177" s="20">
        <f t="shared" si="184"/>
        <v>0.2760505940026433</v>
      </c>
      <c r="Q177" s="20">
        <f t="shared" si="185"/>
        <v>0.0036080037420382163</v>
      </c>
      <c r="R177" s="21">
        <f t="shared" si="186"/>
        <v>-0.0006099108280254778</v>
      </c>
      <c r="S177" s="21">
        <f t="shared" si="187"/>
        <v>-0.0004669629777070064</v>
      </c>
      <c r="T177" s="38">
        <f t="shared" si="188"/>
        <v>34.72470267817786</v>
      </c>
      <c r="U177" s="33">
        <f t="shared" si="189"/>
        <v>0.030089171046913357</v>
      </c>
      <c r="V177" s="20">
        <f t="shared" si="190"/>
        <v>10.197707522852383</v>
      </c>
      <c r="W177" s="20">
        <f t="shared" si="191"/>
        <v>12.292042484932958</v>
      </c>
      <c r="X177" s="33">
        <f t="shared" si="192"/>
        <v>0.5205331674951382</v>
      </c>
      <c r="Y177" s="33">
        <f t="shared" si="193"/>
        <v>1.000468312069153</v>
      </c>
      <c r="Z177" s="33">
        <f t="shared" si="194"/>
        <v>0.9269311259502026</v>
      </c>
      <c r="AA177" s="33">
        <f t="shared" si="195"/>
        <v>0.4589631529519766</v>
      </c>
      <c r="AB177" s="36">
        <f t="shared" si="196"/>
        <v>9.424160484991642</v>
      </c>
      <c r="AC177" s="25"/>
      <c r="AD177" s="20">
        <f t="shared" si="197"/>
        <v>9.828936426363901</v>
      </c>
      <c r="AE177" s="20">
        <f t="shared" si="198"/>
        <v>0.041177855992218855</v>
      </c>
      <c r="AF177" s="21">
        <f t="shared" si="199"/>
        <v>-0.012738321387332451</v>
      </c>
      <c r="AG177" s="21"/>
      <c r="AH177" s="31">
        <f t="shared" si="200"/>
        <v>3.5329054102981776</v>
      </c>
      <c r="AI177" s="1">
        <f t="shared" si="201"/>
        <v>0.045006502875618935</v>
      </c>
      <c r="AJ177" s="1">
        <f t="shared" si="202"/>
        <v>22.219011389612394</v>
      </c>
      <c r="AK177" s="1">
        <f t="shared" si="203"/>
        <v>1.1341502343862537</v>
      </c>
      <c r="AL177" s="3">
        <f t="shared" si="204"/>
        <v>17.29968455041689</v>
      </c>
      <c r="AM177" s="3">
        <f t="shared" si="205"/>
        <v>247.65027894554262</v>
      </c>
      <c r="AN177" s="3">
        <f t="shared" si="206"/>
        <v>1.0820812675137108</v>
      </c>
      <c r="AO177" s="3">
        <f t="shared" si="207"/>
        <v>1.0375189217318912</v>
      </c>
      <c r="AP177" s="3">
        <f t="shared" si="208"/>
        <v>0.7307124259358996</v>
      </c>
      <c r="AQ177" s="3">
        <f t="shared" si="209"/>
        <v>2.824974183154823</v>
      </c>
      <c r="AR177" s="9">
        <f t="shared" si="210"/>
        <v>-2726.003028366802</v>
      </c>
      <c r="AS177" s="10">
        <f t="shared" si="211"/>
        <v>0.5202895096383209</v>
      </c>
      <c r="AT177" s="3">
        <f t="shared" si="212"/>
        <v>12.286288667664792</v>
      </c>
      <c r="AU177" s="3">
        <f t="shared" si="213"/>
        <v>1.3043116683452638</v>
      </c>
      <c r="AV177" s="9">
        <f t="shared" si="214"/>
        <v>12.641094465760927</v>
      </c>
      <c r="AW177" s="3">
        <f t="shared" si="215"/>
        <v>1.9220068471016258</v>
      </c>
      <c r="AX177" s="3">
        <f t="shared" si="216"/>
        <v>79.10707436832726</v>
      </c>
      <c r="AZ177" s="38">
        <v>49.1574</v>
      </c>
      <c r="BA177" s="33">
        <v>0.21680000000000002</v>
      </c>
      <c r="BB177" s="20">
        <v>21.444399999999998</v>
      </c>
      <c r="BC177" s="20">
        <v>36.017</v>
      </c>
      <c r="BD177" s="33">
        <v>1.0678</v>
      </c>
      <c r="BE177" s="33">
        <v>1.2758</v>
      </c>
      <c r="BF177" s="33">
        <v>2.6717999999999997</v>
      </c>
      <c r="BG177" s="33">
        <v>0.5536</v>
      </c>
      <c r="BH177" s="36">
        <v>15.3151141</v>
      </c>
      <c r="BI177" s="25">
        <v>0.4308066584</v>
      </c>
      <c r="BJ177" s="20">
        <v>14.48345988</v>
      </c>
      <c r="BK177" s="20">
        <v>0.1893</v>
      </c>
      <c r="BL177" s="21">
        <v>-0.032</v>
      </c>
      <c r="BM177" s="21">
        <v>-0.0245</v>
      </c>
      <c r="BN177" s="28">
        <v>0.5024</v>
      </c>
      <c r="BO177" s="17">
        <v>9.5756</v>
      </c>
      <c r="BP177" s="42">
        <v>38904</v>
      </c>
    </row>
    <row r="178" spans="1:68" ht="12.75">
      <c r="A178" s="8" t="s">
        <v>178</v>
      </c>
      <c r="B178" s="13">
        <v>113</v>
      </c>
      <c r="C178" s="8" t="s">
        <v>145</v>
      </c>
      <c r="D178" s="14" t="s">
        <v>119</v>
      </c>
      <c r="E178" s="13" t="s">
        <v>122</v>
      </c>
      <c r="F178" s="38">
        <f t="shared" si="174"/>
        <v>1.3197966691964464</v>
      </c>
      <c r="G178" s="33">
        <f t="shared" si="175"/>
        <v>0.006337342219151037</v>
      </c>
      <c r="H178" s="20">
        <f t="shared" si="176"/>
        <v>0.17514182378677196</v>
      </c>
      <c r="I178" s="20">
        <f t="shared" si="177"/>
        <v>0.804116015384008</v>
      </c>
      <c r="J178" s="33">
        <f t="shared" si="178"/>
        <v>0.02194390030602172</v>
      </c>
      <c r="K178" s="33">
        <f t="shared" si="179"/>
        <v>0.021829515091806518</v>
      </c>
      <c r="L178" s="33">
        <f t="shared" si="180"/>
        <v>0.10844721686673248</v>
      </c>
      <c r="M178" s="33">
        <f t="shared" si="181"/>
        <v>0.010702041182625865</v>
      </c>
      <c r="N178" s="36">
        <f t="shared" si="182"/>
        <v>0.20127081418885293</v>
      </c>
      <c r="O178" s="25">
        <f t="shared" si="183"/>
        <v>0.008777875458363183</v>
      </c>
      <c r="P178" s="20">
        <f t="shared" si="184"/>
        <v>0.3402083045174283</v>
      </c>
      <c r="Q178" s="20">
        <f t="shared" si="185"/>
        <v>0.001480987510365252</v>
      </c>
      <c r="R178" s="21">
        <f t="shared" si="186"/>
        <v>-0.0006722639782823299</v>
      </c>
      <c r="S178" s="21">
        <f t="shared" si="187"/>
        <v>-0.0003852975636722607</v>
      </c>
      <c r="T178" s="38">
        <f t="shared" si="188"/>
        <v>48.91480134923531</v>
      </c>
      <c r="U178" s="33">
        <f t="shared" si="189"/>
        <v>0.046146815838862855</v>
      </c>
      <c r="V178" s="20">
        <f t="shared" si="190"/>
        <v>4.369805982703891</v>
      </c>
      <c r="W178" s="20">
        <f t="shared" si="191"/>
        <v>14.398553465432485</v>
      </c>
      <c r="X178" s="33">
        <f t="shared" si="192"/>
        <v>0.5612494739163012</v>
      </c>
      <c r="Y178" s="33">
        <f t="shared" si="193"/>
        <v>0.8981491500434692</v>
      </c>
      <c r="Z178" s="33">
        <f t="shared" si="194"/>
        <v>1.9739928076510331</v>
      </c>
      <c r="AA178" s="33">
        <f t="shared" si="195"/>
        <v>0.465513190546311</v>
      </c>
      <c r="AB178" s="36">
        <f t="shared" si="196"/>
        <v>6.498107242674216</v>
      </c>
      <c r="AC178" s="25"/>
      <c r="AD178" s="20">
        <f t="shared" si="197"/>
        <v>12.113307739489356</v>
      </c>
      <c r="AE178" s="20">
        <f t="shared" si="198"/>
        <v>0.01690239112491728</v>
      </c>
      <c r="AF178" s="21">
        <f t="shared" si="199"/>
        <v>-0.014040601050173974</v>
      </c>
      <c r="AG178" s="21"/>
      <c r="AH178" s="31">
        <f t="shared" si="200"/>
        <v>4.038104405601219</v>
      </c>
      <c r="AI178" s="1">
        <f t="shared" si="201"/>
        <v>0.1065294872103834</v>
      </c>
      <c r="AJ178" s="1">
        <f t="shared" si="202"/>
        <v>9.387072313838475</v>
      </c>
      <c r="AK178" s="1">
        <f t="shared" si="203"/>
        <v>1.2056575094201676</v>
      </c>
      <c r="AL178" s="3">
        <f t="shared" si="204"/>
        <v>12.162257865766788</v>
      </c>
      <c r="AM178" s="3">
        <f t="shared" si="205"/>
        <v>258.5318225337941</v>
      </c>
      <c r="AN178" s="3">
        <f t="shared" si="206"/>
        <v>0.6724736634087238</v>
      </c>
      <c r="AO178" s="3">
        <f t="shared" si="207"/>
        <v>0.3607442390370661</v>
      </c>
      <c r="AP178" s="3">
        <f t="shared" si="208"/>
        <v>2.7301945327033543</v>
      </c>
      <c r="AQ178" s="3">
        <f t="shared" si="209"/>
        <v>3.3972024666691802</v>
      </c>
      <c r="AR178" s="9">
        <f t="shared" si="210"/>
        <v>-3483.81106866</v>
      </c>
      <c r="AS178" s="10">
        <f t="shared" si="211"/>
        <v>0.6248956243950545</v>
      </c>
      <c r="AT178" s="3">
        <f t="shared" si="212"/>
        <v>16.03136123297073</v>
      </c>
      <c r="AU178" s="3">
        <f t="shared" si="213"/>
        <v>2.2158073001434397</v>
      </c>
      <c r="AV178" s="9">
        <f t="shared" si="214"/>
        <v>33.205329930444854</v>
      </c>
      <c r="AW178" s="3">
        <f t="shared" si="215"/>
        <v>1.600267246179031</v>
      </c>
      <c r="AX178" s="3">
        <f t="shared" si="216"/>
        <v>30.11564715949814</v>
      </c>
      <c r="AZ178" s="38">
        <v>65.7676</v>
      </c>
      <c r="BA178" s="33">
        <v>0.31579999999999997</v>
      </c>
      <c r="BB178" s="20">
        <v>8.727599999999999</v>
      </c>
      <c r="BC178" s="20">
        <v>40.0704</v>
      </c>
      <c r="BD178" s="33">
        <v>1.0935000000000001</v>
      </c>
      <c r="BE178" s="33">
        <v>1.0878</v>
      </c>
      <c r="BF178" s="33">
        <v>5.4041</v>
      </c>
      <c r="BG178" s="33">
        <v>0.5333</v>
      </c>
      <c r="BH178" s="36">
        <v>10.0296498</v>
      </c>
      <c r="BI178" s="25">
        <v>0.43741571370000004</v>
      </c>
      <c r="BJ178" s="20">
        <v>16.95312938</v>
      </c>
      <c r="BK178" s="20">
        <v>0.0738</v>
      </c>
      <c r="BL178" s="21">
        <v>-0.0335</v>
      </c>
      <c r="BM178" s="21">
        <v>-0.019200000000000002</v>
      </c>
      <c r="BN178" s="28">
        <v>0.5065</v>
      </c>
      <c r="BO178" s="17">
        <v>10.16423</v>
      </c>
      <c r="BP178" s="42">
        <v>38904</v>
      </c>
    </row>
    <row r="179" spans="1:68" ht="12.75">
      <c r="A179" s="8" t="s">
        <v>179</v>
      </c>
      <c r="B179" s="13">
        <v>114</v>
      </c>
      <c r="C179" s="8" t="s">
        <v>145</v>
      </c>
      <c r="D179" s="14" t="s">
        <v>119</v>
      </c>
      <c r="E179" s="13" t="s">
        <v>113</v>
      </c>
      <c r="F179" s="38">
        <f t="shared" si="174"/>
        <v>2.608908834559555</v>
      </c>
      <c r="G179" s="33">
        <f t="shared" si="175"/>
        <v>0.01292771274607278</v>
      </c>
      <c r="H179" s="20">
        <f t="shared" si="176"/>
        <v>0.07684137560151123</v>
      </c>
      <c r="I179" s="20">
        <f t="shared" si="177"/>
        <v>1.9437322602903164</v>
      </c>
      <c r="J179" s="33">
        <f t="shared" si="178"/>
        <v>0.022936993398289918</v>
      </c>
      <c r="K179" s="33">
        <f t="shared" si="179"/>
        <v>0.017164146430701934</v>
      </c>
      <c r="L179" s="33">
        <f t="shared" si="180"/>
        <v>0.3501704283555379</v>
      </c>
      <c r="M179" s="33">
        <f t="shared" si="181"/>
        <v>0.010282295267448798</v>
      </c>
      <c r="N179" s="36">
        <f t="shared" si="182"/>
        <v>0.4188827222398688</v>
      </c>
      <c r="O179" s="25">
        <f t="shared" si="183"/>
        <v>0.008258303100705229</v>
      </c>
      <c r="P179" s="20">
        <f t="shared" si="184"/>
        <v>0.36019373292125273</v>
      </c>
      <c r="Q179" s="20">
        <f t="shared" si="185"/>
        <v>0.0006684150924637106</v>
      </c>
      <c r="R179" s="20">
        <f t="shared" si="186"/>
        <v>0.002336628534499901</v>
      </c>
      <c r="S179" s="21">
        <f t="shared" si="187"/>
        <v>-0.00022029455160071587</v>
      </c>
      <c r="T179" s="38">
        <f t="shared" si="188"/>
        <v>96.6923620578942</v>
      </c>
      <c r="U179" s="33">
        <f t="shared" si="189"/>
        <v>0.09413611553246035</v>
      </c>
      <c r="V179" s="20">
        <f t="shared" si="190"/>
        <v>1.9171999900576655</v>
      </c>
      <c r="W179" s="20">
        <f t="shared" si="191"/>
        <v>34.80459577578592</v>
      </c>
      <c r="X179" s="33">
        <f t="shared" si="192"/>
        <v>0.5866493785737467</v>
      </c>
      <c r="Y179" s="33">
        <f t="shared" si="193"/>
        <v>0.7061981662498223</v>
      </c>
      <c r="Z179" s="33">
        <f t="shared" si="194"/>
        <v>6.3739202074254235</v>
      </c>
      <c r="AA179" s="33">
        <f t="shared" si="195"/>
        <v>0.4472552473316957</v>
      </c>
      <c r="AB179" s="36">
        <f t="shared" si="196"/>
        <v>13.523793115200377</v>
      </c>
      <c r="AC179" s="25"/>
      <c r="AD179" s="20">
        <f t="shared" si="197"/>
        <v>12.824900141398684</v>
      </c>
      <c r="AE179" s="20">
        <f t="shared" si="198"/>
        <v>0.0076285675926011254</v>
      </c>
      <c r="AF179" s="20">
        <f t="shared" si="199"/>
        <v>0.04880176554928782</v>
      </c>
      <c r="AG179" s="21"/>
      <c r="AH179" s="31">
        <f t="shared" si="200"/>
        <v>7.5394241664129575</v>
      </c>
      <c r="AI179" s="1">
        <f t="shared" si="201"/>
        <v>0.23328565076731675</v>
      </c>
      <c r="AJ179" s="1">
        <f t="shared" si="202"/>
        <v>4.286590266957387</v>
      </c>
      <c r="AK179" s="1">
        <f t="shared" si="203"/>
        <v>1.31166572572076</v>
      </c>
      <c r="AL179" s="3">
        <f t="shared" si="204"/>
        <v>6.231926771733598</v>
      </c>
      <c r="AM179" s="3">
        <f t="shared" si="205"/>
        <v>251.3184771302465</v>
      </c>
      <c r="AN179" s="3">
        <f t="shared" si="206"/>
        <v>0.1417649600024408</v>
      </c>
      <c r="AO179" s="3">
        <f t="shared" si="207"/>
        <v>0.14949044194651917</v>
      </c>
      <c r="AP179" s="3">
        <f t="shared" si="208"/>
        <v>12.339946443387625</v>
      </c>
      <c r="AQ179" s="3">
        <f t="shared" si="209"/>
        <v>2.7781492616893004</v>
      </c>
      <c r="AR179" s="9">
        <f t="shared" si="210"/>
        <v>1981.329178761756</v>
      </c>
      <c r="AS179" s="10">
        <f t="shared" si="211"/>
        <v>0.8307149559578657</v>
      </c>
      <c r="AT179" s="3">
        <f t="shared" si="212"/>
        <v>49.28446070684579</v>
      </c>
      <c r="AU179" s="3">
        <f t="shared" si="213"/>
        <v>2.5735823876709927</v>
      </c>
      <c r="AV179" s="9">
        <f t="shared" si="214"/>
        <v>76.90164260230614</v>
      </c>
      <c r="AW179" s="3">
        <f t="shared" si="215"/>
        <v>1.2037823477572258</v>
      </c>
      <c r="AX179" s="3">
        <f t="shared" si="216"/>
        <v>13.003623409859543</v>
      </c>
      <c r="AZ179" s="38">
        <v>138.561</v>
      </c>
      <c r="BA179" s="33">
        <v>0.6866</v>
      </c>
      <c r="BB179" s="20">
        <v>4.081099999999999</v>
      </c>
      <c r="BC179" s="20">
        <v>103.233</v>
      </c>
      <c r="BD179" s="33">
        <v>1.2182</v>
      </c>
      <c r="BE179" s="33">
        <v>0.9116000000000001</v>
      </c>
      <c r="BF179" s="33">
        <v>18.5978</v>
      </c>
      <c r="BG179" s="33">
        <v>0.5461</v>
      </c>
      <c r="BH179" s="36">
        <v>22.2471587</v>
      </c>
      <c r="BI179" s="25">
        <v>0.4386043394</v>
      </c>
      <c r="BJ179" s="20">
        <v>19.130144819999998</v>
      </c>
      <c r="BK179" s="20">
        <v>0.035500000000000004</v>
      </c>
      <c r="BL179" s="20">
        <v>0.12409999999999999</v>
      </c>
      <c r="BM179" s="21">
        <v>-0.0117</v>
      </c>
      <c r="BN179" s="28">
        <v>0.5029</v>
      </c>
      <c r="BO179" s="17">
        <v>9.468900000000001</v>
      </c>
      <c r="BP179" s="42">
        <v>38904</v>
      </c>
    </row>
    <row r="180" spans="1:68" ht="12.75">
      <c r="A180" s="8" t="s">
        <v>180</v>
      </c>
      <c r="B180" s="13">
        <v>115</v>
      </c>
      <c r="C180" s="8" t="s">
        <v>145</v>
      </c>
      <c r="D180" s="14" t="s">
        <v>119</v>
      </c>
      <c r="E180" s="13" t="s">
        <v>117</v>
      </c>
      <c r="F180" s="38">
        <f t="shared" si="174"/>
        <v>2.467089596039605</v>
      </c>
      <c r="G180" s="33">
        <f t="shared" si="175"/>
        <v>0.010262742831683169</v>
      </c>
      <c r="H180" s="20">
        <f t="shared" si="176"/>
        <v>0.08816412982178219</v>
      </c>
      <c r="I180" s="20">
        <f t="shared" si="177"/>
        <v>1.8659404497821785</v>
      </c>
      <c r="J180" s="33">
        <f t="shared" si="178"/>
        <v>0.02509494481188119</v>
      </c>
      <c r="K180" s="33">
        <f t="shared" si="179"/>
        <v>0.03905242718811882</v>
      </c>
      <c r="L180" s="33">
        <f t="shared" si="180"/>
        <v>0.3632995749900991</v>
      </c>
      <c r="M180" s="33">
        <f t="shared" si="181"/>
        <v>0.010042161366336635</v>
      </c>
      <c r="N180" s="36">
        <f t="shared" si="182"/>
        <v>0.4050548515262971</v>
      </c>
      <c r="O180" s="25">
        <f t="shared" si="183"/>
        <v>0.008199898979142457</v>
      </c>
      <c r="P180" s="20">
        <f t="shared" si="184"/>
        <v>0.1858321961684652</v>
      </c>
      <c r="Q180" s="20">
        <f t="shared" si="185"/>
        <v>0.000741610099009901</v>
      </c>
      <c r="R180" s="20">
        <f t="shared" si="186"/>
        <v>0.001692392277227723</v>
      </c>
      <c r="S180" s="21">
        <f t="shared" si="187"/>
        <v>-0.0002529080594059406</v>
      </c>
      <c r="T180" s="38">
        <f t="shared" si="188"/>
        <v>91.43620401354426</v>
      </c>
      <c r="U180" s="33">
        <f t="shared" si="189"/>
        <v>0.07473052378710528</v>
      </c>
      <c r="V180" s="20">
        <f t="shared" si="190"/>
        <v>2.1997038378688174</v>
      </c>
      <c r="W180" s="20">
        <f t="shared" si="191"/>
        <v>33.41165057715148</v>
      </c>
      <c r="X180" s="33">
        <f t="shared" si="192"/>
        <v>0.6418423515058503</v>
      </c>
      <c r="Y180" s="33">
        <f t="shared" si="193"/>
        <v>1.6067651589433787</v>
      </c>
      <c r="Z180" s="33">
        <f t="shared" si="194"/>
        <v>6.6129013613546</v>
      </c>
      <c r="AA180" s="33">
        <f t="shared" si="195"/>
        <v>0.43680999706985474</v>
      </c>
      <c r="AB180" s="36">
        <f t="shared" si="196"/>
        <v>13.07735488123809</v>
      </c>
      <c r="AC180" s="25"/>
      <c r="AD180" s="20">
        <f t="shared" si="197"/>
        <v>6.616659705843413</v>
      </c>
      <c r="AE180" s="20">
        <f t="shared" si="198"/>
        <v>0.00846393630460969</v>
      </c>
      <c r="AF180" s="20">
        <f t="shared" si="199"/>
        <v>0.03534653878921727</v>
      </c>
      <c r="AG180" s="21"/>
      <c r="AH180" s="31">
        <f t="shared" si="200"/>
        <v>13.819088192308516</v>
      </c>
      <c r="AI180" s="1">
        <f t="shared" si="201"/>
        <v>0.19857673089894592</v>
      </c>
      <c r="AJ180" s="1">
        <f t="shared" si="202"/>
        <v>5.035836754251392</v>
      </c>
      <c r="AK180" s="1">
        <f t="shared" si="203"/>
        <v>1.4693856729730634</v>
      </c>
      <c r="AL180" s="3">
        <f t="shared" si="204"/>
        <v>8.588757564905492</v>
      </c>
      <c r="AM180" s="3">
        <f t="shared" si="205"/>
        <v>259.89135063206925</v>
      </c>
      <c r="AN180" s="3">
        <f t="shared" si="206"/>
        <v>0.16820709217157545</v>
      </c>
      <c r="AO180" s="3">
        <f t="shared" si="207"/>
        <v>0.33244929249212846</v>
      </c>
      <c r="AP180" s="3">
        <f t="shared" si="208"/>
        <v>8.829287118619384</v>
      </c>
      <c r="AQ180" s="3">
        <f t="shared" si="209"/>
        <v>2.736656299047758</v>
      </c>
      <c r="AR180" s="9">
        <f t="shared" si="210"/>
        <v>2586.850287062267</v>
      </c>
      <c r="AS180" s="10">
        <f t="shared" si="211"/>
        <v>0.3994624528253593</v>
      </c>
      <c r="AT180" s="3">
        <f t="shared" si="212"/>
        <v>20.794358398412896</v>
      </c>
      <c r="AU180" s="3">
        <f t="shared" si="213"/>
        <v>2.5549242091064404</v>
      </c>
      <c r="AV180" s="9">
        <f t="shared" si="214"/>
        <v>75.83260653276484</v>
      </c>
      <c r="AW180" s="3">
        <f t="shared" si="215"/>
        <v>2.503364190869747</v>
      </c>
      <c r="AX180" s="3">
        <f t="shared" si="216"/>
        <v>13.186939572859494</v>
      </c>
      <c r="AZ180" s="38">
        <v>129.74</v>
      </c>
      <c r="BA180" s="33">
        <v>0.5397</v>
      </c>
      <c r="BB180" s="20">
        <v>4.6364</v>
      </c>
      <c r="BC180" s="20">
        <v>98.1266</v>
      </c>
      <c r="BD180" s="33">
        <v>1.3197</v>
      </c>
      <c r="BE180" s="33">
        <v>2.0537</v>
      </c>
      <c r="BF180" s="33">
        <v>19.1053</v>
      </c>
      <c r="BG180" s="33">
        <v>0.5281</v>
      </c>
      <c r="BH180" s="36">
        <v>21.3011382</v>
      </c>
      <c r="BI180" s="25">
        <v>0.4312185886</v>
      </c>
      <c r="BJ180" s="20">
        <v>9.772595681</v>
      </c>
      <c r="BK180" s="20">
        <v>0.039</v>
      </c>
      <c r="BL180" s="20">
        <v>0.089</v>
      </c>
      <c r="BM180" s="21">
        <v>-0.0133</v>
      </c>
      <c r="BN180" s="28">
        <v>0.505</v>
      </c>
      <c r="BO180" s="17">
        <v>9.602900000000002</v>
      </c>
      <c r="BP180" s="42">
        <v>38904</v>
      </c>
    </row>
    <row r="181" spans="1:68" ht="12.75">
      <c r="A181" s="8" t="s">
        <v>181</v>
      </c>
      <c r="B181" s="13">
        <v>116</v>
      </c>
      <c r="C181" s="8" t="s">
        <v>145</v>
      </c>
      <c r="D181" s="14" t="s">
        <v>119</v>
      </c>
      <c r="E181" s="13" t="s">
        <v>118</v>
      </c>
      <c r="F181" s="38">
        <f t="shared" si="174"/>
        <v>2.164856561940743</v>
      </c>
      <c r="G181" s="33">
        <f t="shared" si="175"/>
        <v>0.009042255279379597</v>
      </c>
      <c r="H181" s="20">
        <f t="shared" si="176"/>
        <v>0.07420641435673093</v>
      </c>
      <c r="I181" s="20">
        <f t="shared" si="177"/>
        <v>1.7178766198250146</v>
      </c>
      <c r="J181" s="33">
        <f t="shared" si="178"/>
        <v>0.02786953738317757</v>
      </c>
      <c r="K181" s="33">
        <f t="shared" si="179"/>
        <v>0.025252151938755216</v>
      </c>
      <c r="L181" s="33">
        <f t="shared" si="180"/>
        <v>0.3454511862199244</v>
      </c>
      <c r="M181" s="33">
        <f t="shared" si="181"/>
        <v>0.01079203362497514</v>
      </c>
      <c r="N181" s="36">
        <f t="shared" si="182"/>
        <v>0.40584282361130836</v>
      </c>
      <c r="O181" s="25">
        <f t="shared" si="183"/>
        <v>0.008587627984059553</v>
      </c>
      <c r="P181" s="20">
        <f t="shared" si="184"/>
        <v>0.20708846803124015</v>
      </c>
      <c r="Q181" s="20">
        <f t="shared" si="185"/>
        <v>0.0005867271028037382</v>
      </c>
      <c r="R181" s="20">
        <f t="shared" si="186"/>
        <v>0.001520913163650825</v>
      </c>
      <c r="S181" s="21">
        <f t="shared" si="187"/>
        <v>-0.0002642352555179956</v>
      </c>
      <c r="T181" s="38">
        <f t="shared" si="188"/>
        <v>80.23472944615997</v>
      </c>
      <c r="U181" s="33">
        <f t="shared" si="189"/>
        <v>0.06584326279312311</v>
      </c>
      <c r="V181" s="20">
        <f t="shared" si="190"/>
        <v>1.851457444030213</v>
      </c>
      <c r="W181" s="20">
        <f t="shared" si="191"/>
        <v>30.760410045750255</v>
      </c>
      <c r="X181" s="33">
        <f t="shared" si="192"/>
        <v>0.7128068837565205</v>
      </c>
      <c r="Y181" s="33">
        <f t="shared" si="193"/>
        <v>1.0389694276385606</v>
      </c>
      <c r="Z181" s="33">
        <f t="shared" si="194"/>
        <v>6.288018970838479</v>
      </c>
      <c r="AA181" s="33">
        <f t="shared" si="195"/>
        <v>0.4694276465129986</v>
      </c>
      <c r="AB181" s="36">
        <f t="shared" si="196"/>
        <v>13.10279486931223</v>
      </c>
      <c r="AC181" s="25"/>
      <c r="AD181" s="20">
        <f t="shared" si="197"/>
        <v>7.373501202800027</v>
      </c>
      <c r="AE181" s="20">
        <f t="shared" si="198"/>
        <v>0.006696269148638874</v>
      </c>
      <c r="AF181" s="20">
        <f t="shared" si="199"/>
        <v>0.031765103668563596</v>
      </c>
      <c r="AG181" s="21"/>
      <c r="AH181" s="31">
        <f t="shared" si="200"/>
        <v>10.881496759733556</v>
      </c>
      <c r="AI181" s="1">
        <f t="shared" si="201"/>
        <v>0.2535449291727487</v>
      </c>
      <c r="AJ181" s="1">
        <f t="shared" si="202"/>
        <v>3.944074146001423</v>
      </c>
      <c r="AK181" s="1">
        <f t="shared" si="203"/>
        <v>1.51845953056108</v>
      </c>
      <c r="AL181" s="3">
        <f t="shared" si="204"/>
        <v>10.825813507999005</v>
      </c>
      <c r="AM181" s="3">
        <f t="shared" si="205"/>
        <v>276.49089409832817</v>
      </c>
      <c r="AN181" s="3">
        <f t="shared" si="206"/>
        <v>0.14130248259983608</v>
      </c>
      <c r="AO181" s="3">
        <f t="shared" si="207"/>
        <v>0.2510961065995537</v>
      </c>
      <c r="AP181" s="3">
        <f t="shared" si="208"/>
        <v>9.832828001919072</v>
      </c>
      <c r="AQ181" s="3">
        <f t="shared" si="209"/>
        <v>2.6083764594433587</v>
      </c>
      <c r="AR181" s="9">
        <f t="shared" si="210"/>
        <v>2525.8765179338748</v>
      </c>
      <c r="AS181" s="10">
        <f t="shared" si="211"/>
        <v>0.686071086207643</v>
      </c>
      <c r="AT181" s="3">
        <f t="shared" si="212"/>
        <v>29.60665562187386</v>
      </c>
      <c r="AU181" s="3">
        <f t="shared" si="213"/>
        <v>2.347622041904475</v>
      </c>
      <c r="AV181" s="9">
        <f t="shared" si="214"/>
        <v>106.44836220500636</v>
      </c>
      <c r="AW181" s="3">
        <f t="shared" si="215"/>
        <v>1.4575749074744488</v>
      </c>
      <c r="AX181" s="3">
        <f t="shared" si="216"/>
        <v>9.394226264130996</v>
      </c>
      <c r="AZ181" s="38">
        <v>104.05</v>
      </c>
      <c r="BA181" s="33">
        <v>0.4346</v>
      </c>
      <c r="BB181" s="20">
        <v>3.5665999999999998</v>
      </c>
      <c r="BC181" s="20">
        <v>82.5667</v>
      </c>
      <c r="BD181" s="33">
        <v>1.3395000000000001</v>
      </c>
      <c r="BE181" s="33">
        <v>1.2137</v>
      </c>
      <c r="BF181" s="33">
        <v>16.6035</v>
      </c>
      <c r="BG181" s="33">
        <v>0.5186999999999999</v>
      </c>
      <c r="BH181" s="36">
        <v>19.50611719</v>
      </c>
      <c r="BI181" s="25">
        <v>0.41274914349999997</v>
      </c>
      <c r="BJ181" s="20">
        <v>9.953340779</v>
      </c>
      <c r="BK181" s="20">
        <v>0.0282</v>
      </c>
      <c r="BL181" s="20">
        <v>0.0731</v>
      </c>
      <c r="BM181" s="21">
        <v>-0.012700000000000001</v>
      </c>
      <c r="BN181" s="28">
        <v>0.5029</v>
      </c>
      <c r="BO181" s="17">
        <v>10.463299999999998</v>
      </c>
      <c r="BP181" s="42">
        <v>38904</v>
      </c>
    </row>
    <row r="182" spans="1:68" ht="12.75">
      <c r="A182" s="8" t="s">
        <v>182</v>
      </c>
      <c r="B182" s="13">
        <v>122</v>
      </c>
      <c r="C182" s="8" t="s">
        <v>145</v>
      </c>
      <c r="D182" s="14" t="s">
        <v>123</v>
      </c>
      <c r="E182" s="13" t="s">
        <v>45</v>
      </c>
      <c r="F182" s="38">
        <f t="shared" si="174"/>
        <v>1.4411076405389336</v>
      </c>
      <c r="G182" s="33">
        <f t="shared" si="175"/>
        <v>0.005904592391519713</v>
      </c>
      <c r="H182" s="20">
        <f t="shared" si="176"/>
        <v>0.21169481216564287</v>
      </c>
      <c r="I182" s="20">
        <f t="shared" si="177"/>
        <v>1.3236227898949868</v>
      </c>
      <c r="J182" s="33">
        <f t="shared" si="178"/>
        <v>0.02954840495343768</v>
      </c>
      <c r="K182" s="33">
        <f t="shared" si="179"/>
        <v>0.3173850168813156</v>
      </c>
      <c r="L182" s="33">
        <f t="shared" si="180"/>
        <v>0.06531398767584701</v>
      </c>
      <c r="M182" s="33">
        <f t="shared" si="181"/>
        <v>0.010955027065583512</v>
      </c>
      <c r="N182" s="36">
        <f t="shared" si="182"/>
        <v>0.07329595591613115</v>
      </c>
      <c r="O182" s="25">
        <f t="shared" si="183"/>
        <v>0.00839170032796572</v>
      </c>
      <c r="P182" s="20">
        <f t="shared" si="184"/>
        <v>0.6016608308372537</v>
      </c>
      <c r="Q182" s="20">
        <f t="shared" si="185"/>
        <v>0.0012630630077273624</v>
      </c>
      <c r="R182" s="20">
        <f t="shared" si="186"/>
        <v>0.01684689795918367</v>
      </c>
      <c r="S182" s="21">
        <f t="shared" si="187"/>
        <v>-0.00013266704973251433</v>
      </c>
      <c r="T182" s="38">
        <f t="shared" si="188"/>
        <v>53.41087426955369</v>
      </c>
      <c r="U182" s="33">
        <f t="shared" si="189"/>
        <v>0.04299564837631772</v>
      </c>
      <c r="V182" s="20">
        <f t="shared" si="190"/>
        <v>5.281806690759553</v>
      </c>
      <c r="W182" s="20">
        <f t="shared" si="191"/>
        <v>23.700875425626922</v>
      </c>
      <c r="X182" s="33">
        <f t="shared" si="192"/>
        <v>0.7557465402188248</v>
      </c>
      <c r="Y182" s="33">
        <f t="shared" si="193"/>
        <v>13.058424887114406</v>
      </c>
      <c r="Z182" s="33">
        <f t="shared" si="194"/>
        <v>1.1888672262522662</v>
      </c>
      <c r="AA182" s="33">
        <f t="shared" si="195"/>
        <v>0.47651747127455</v>
      </c>
      <c r="AB182" s="36">
        <f t="shared" si="196"/>
        <v>2.3663887082527646</v>
      </c>
      <c r="AC182" s="25"/>
      <c r="AD182" s="20">
        <f t="shared" si="197"/>
        <v>21.42247176789638</v>
      </c>
      <c r="AE182" s="20">
        <f t="shared" si="198"/>
        <v>0.014415236335623857</v>
      </c>
      <c r="AF182" s="20">
        <f t="shared" si="199"/>
        <v>0.351856682522633</v>
      </c>
      <c r="AG182" s="21"/>
      <c r="AH182" s="31">
        <f t="shared" si="200"/>
        <v>2.493217162250856</v>
      </c>
      <c r="AI182" s="1">
        <f t="shared" si="201"/>
        <v>0.09021865039252774</v>
      </c>
      <c r="AJ182" s="1">
        <f t="shared" si="202"/>
        <v>11.084182656791592</v>
      </c>
      <c r="AK182" s="1">
        <f t="shared" si="203"/>
        <v>1.5859786592869631</v>
      </c>
      <c r="AL182" s="3">
        <f t="shared" si="204"/>
        <v>17.577279765714497</v>
      </c>
      <c r="AM182" s="3">
        <f t="shared" si="205"/>
        <v>366.4044465026781</v>
      </c>
      <c r="AN182" s="3">
        <f t="shared" si="206"/>
        <v>2.2320114494881116</v>
      </c>
      <c r="AO182" s="3">
        <f t="shared" si="207"/>
        <v>0.246554494177224</v>
      </c>
      <c r="AP182" s="3">
        <f t="shared" si="208"/>
        <v>2.982653032892989</v>
      </c>
      <c r="AQ182" s="3">
        <f t="shared" si="209"/>
        <v>2.253540146107953</v>
      </c>
      <c r="AR182" s="9">
        <f t="shared" si="210"/>
        <v>151.7972428052949</v>
      </c>
      <c r="AS182" s="10">
        <f t="shared" si="211"/>
        <v>0.05787424951722692</v>
      </c>
      <c r="AT182" s="3">
        <f t="shared" si="212"/>
        <v>1.8149873074672362</v>
      </c>
      <c r="AU182" s="3">
        <f t="shared" si="213"/>
        <v>10.015630713149653</v>
      </c>
      <c r="AV182" s="9">
        <f t="shared" si="214"/>
        <v>52.42692680321692</v>
      </c>
      <c r="AW182" s="3">
        <f t="shared" si="215"/>
        <v>17.278841770593306</v>
      </c>
      <c r="AX182" s="3">
        <f t="shared" si="216"/>
        <v>19.074167817493354</v>
      </c>
      <c r="AZ182" s="38">
        <v>79.2969</v>
      </c>
      <c r="BA182" s="33">
        <v>0.32489999999999997</v>
      </c>
      <c r="BB182" s="20">
        <v>11.648499999999999</v>
      </c>
      <c r="BC182" s="20">
        <v>72.8323</v>
      </c>
      <c r="BD182" s="33">
        <v>1.6259000000000001</v>
      </c>
      <c r="BE182" s="33">
        <v>17.464100000000002</v>
      </c>
      <c r="BF182" s="33">
        <v>3.5938999999999997</v>
      </c>
      <c r="BG182" s="33">
        <v>0.6028</v>
      </c>
      <c r="BH182" s="36">
        <v>4.033107537</v>
      </c>
      <c r="BI182" s="25">
        <v>0.4617530315</v>
      </c>
      <c r="BJ182" s="20">
        <v>33.10636721</v>
      </c>
      <c r="BK182" s="20">
        <v>0.06949999999999999</v>
      </c>
      <c r="BL182" s="20">
        <v>0.927</v>
      </c>
      <c r="BM182" s="21">
        <v>-0.007299999999999999</v>
      </c>
      <c r="BN182" s="28">
        <v>0.5047</v>
      </c>
      <c r="BO182" s="17">
        <v>9.172199999999998</v>
      </c>
      <c r="BP182" s="42">
        <v>38904</v>
      </c>
    </row>
    <row r="183" spans="1:68" ht="12.75">
      <c r="A183" s="8" t="s">
        <v>183</v>
      </c>
      <c r="B183" s="13">
        <v>123</v>
      </c>
      <c r="C183" s="8" t="s">
        <v>145</v>
      </c>
      <c r="D183" s="14" t="s">
        <v>123</v>
      </c>
      <c r="E183" s="13" t="s">
        <v>121</v>
      </c>
      <c r="F183" s="38">
        <f t="shared" si="174"/>
        <v>2.199002430574758</v>
      </c>
      <c r="G183" s="33">
        <f t="shared" si="175"/>
        <v>0.006816246257159785</v>
      </c>
      <c r="H183" s="20">
        <f t="shared" si="176"/>
        <v>0.5123545103298439</v>
      </c>
      <c r="I183" s="20">
        <f t="shared" si="177"/>
        <v>3.1356051570215286</v>
      </c>
      <c r="J183" s="33">
        <f t="shared" si="178"/>
        <v>0.04759880090855224</v>
      </c>
      <c r="K183" s="33">
        <f t="shared" si="179"/>
        <v>0.44989486075449336</v>
      </c>
      <c r="L183" s="33">
        <f t="shared" si="180"/>
        <v>0.033900369030219236</v>
      </c>
      <c r="M183" s="33">
        <f t="shared" si="181"/>
        <v>0.010635077424451906</v>
      </c>
      <c r="N183" s="36">
        <f t="shared" si="182"/>
        <v>0.279179862053889</v>
      </c>
      <c r="O183" s="25">
        <f t="shared" si="183"/>
        <v>0.008948000715594666</v>
      </c>
      <c r="P183" s="20">
        <f t="shared" si="184"/>
        <v>0.7974646285210865</v>
      </c>
      <c r="Q183" s="20">
        <f t="shared" si="185"/>
        <v>0.0020742639936796366</v>
      </c>
      <c r="R183" s="20">
        <f t="shared" si="186"/>
        <v>0.02791307477779972</v>
      </c>
      <c r="S183" s="21">
        <f t="shared" si="187"/>
        <v>-0.00011869085522417539</v>
      </c>
      <c r="T183" s="38">
        <f t="shared" si="188"/>
        <v>81.50025649294881</v>
      </c>
      <c r="U183" s="33">
        <f t="shared" si="189"/>
        <v>0.04963406580615878</v>
      </c>
      <c r="V183" s="20">
        <f t="shared" si="190"/>
        <v>12.783296165914269</v>
      </c>
      <c r="W183" s="20">
        <f t="shared" si="191"/>
        <v>56.14634907911846</v>
      </c>
      <c r="X183" s="33">
        <f t="shared" si="192"/>
        <v>1.2174135680720706</v>
      </c>
      <c r="Y183" s="33">
        <f t="shared" si="193"/>
        <v>18.51038307979812</v>
      </c>
      <c r="Z183" s="33">
        <f t="shared" si="194"/>
        <v>0.6170659476176642</v>
      </c>
      <c r="AA183" s="33">
        <f t="shared" si="195"/>
        <v>0.4626004272531611</v>
      </c>
      <c r="AB183" s="36">
        <f t="shared" si="196"/>
        <v>9.013431435314569</v>
      </c>
      <c r="AC183" s="25"/>
      <c r="AD183" s="20">
        <f t="shared" si="197"/>
        <v>28.394175945633386</v>
      </c>
      <c r="AE183" s="20">
        <f t="shared" si="198"/>
        <v>0.023673407825606445</v>
      </c>
      <c r="AF183" s="20">
        <f t="shared" si="199"/>
        <v>0.5829798408061763</v>
      </c>
      <c r="AG183" s="21"/>
      <c r="AH183" s="31">
        <f t="shared" si="200"/>
        <v>2.8703159637031965</v>
      </c>
      <c r="AI183" s="1">
        <f t="shared" si="201"/>
        <v>0.03618788309752625</v>
      </c>
      <c r="AJ183" s="1">
        <f t="shared" si="202"/>
        <v>27.633558926478308</v>
      </c>
      <c r="AK183" s="1">
        <f t="shared" si="203"/>
        <v>2.631674110853843</v>
      </c>
      <c r="AL183" s="3">
        <f t="shared" si="204"/>
        <v>24.52778244737326</v>
      </c>
      <c r="AM183" s="3">
        <f t="shared" si="205"/>
        <v>539.9854663969064</v>
      </c>
      <c r="AN183" s="3">
        <f t="shared" si="206"/>
        <v>1.418249670800112</v>
      </c>
      <c r="AO183" s="3">
        <f t="shared" si="207"/>
        <v>0.45020838746616826</v>
      </c>
      <c r="AP183" s="3">
        <f t="shared" si="208"/>
        <v>2.0966168526219477</v>
      </c>
      <c r="AQ183" s="3">
        <f t="shared" si="209"/>
        <v>1.4515682289173062</v>
      </c>
      <c r="AR183" s="9">
        <f t="shared" si="210"/>
        <v>139.79944208747565</v>
      </c>
      <c r="AS183" s="10">
        <f t="shared" si="211"/>
        <v>0.06576922599731243</v>
      </c>
      <c r="AT183" s="3">
        <f t="shared" si="212"/>
        <v>3.0332353921078767</v>
      </c>
      <c r="AU183" s="3">
        <f t="shared" si="213"/>
        <v>6.2291869064580005</v>
      </c>
      <c r="AV183" s="9">
        <f t="shared" si="214"/>
        <v>51.42536203660759</v>
      </c>
      <c r="AW183" s="3">
        <f t="shared" si="215"/>
        <v>15.204679465755971</v>
      </c>
      <c r="AX183" s="3">
        <f t="shared" si="216"/>
        <v>19.44565794769012</v>
      </c>
      <c r="AZ183" s="38">
        <v>116.721</v>
      </c>
      <c r="BA183" s="33">
        <v>0.36179999999999995</v>
      </c>
      <c r="BB183" s="20">
        <v>27.195299999999996</v>
      </c>
      <c r="BC183" s="20">
        <v>166.435</v>
      </c>
      <c r="BD183" s="33">
        <v>2.5265</v>
      </c>
      <c r="BE183" s="33">
        <v>23.88</v>
      </c>
      <c r="BF183" s="33">
        <v>1.7993999999999999</v>
      </c>
      <c r="BG183" s="33">
        <v>0.5645</v>
      </c>
      <c r="BH183" s="36">
        <v>14.81860694</v>
      </c>
      <c r="BI183" s="25">
        <v>0.4749515403</v>
      </c>
      <c r="BJ183" s="20">
        <v>42.32867941000001</v>
      </c>
      <c r="BK183" s="20">
        <v>0.1101</v>
      </c>
      <c r="BL183" s="20">
        <v>1.4815999999999998</v>
      </c>
      <c r="BM183" s="21">
        <v>-0.0063</v>
      </c>
      <c r="BN183" s="28">
        <v>0.5063</v>
      </c>
      <c r="BO183" s="17">
        <v>9.538599999999999</v>
      </c>
      <c r="BP183" s="42">
        <v>38904</v>
      </c>
    </row>
    <row r="184" spans="1:67" ht="12.75">
      <c r="A184" s="8" t="s">
        <v>197</v>
      </c>
      <c r="B184" s="13">
        <v>124</v>
      </c>
      <c r="C184" s="8" t="s">
        <v>145</v>
      </c>
      <c r="D184" s="14" t="s">
        <v>123</v>
      </c>
      <c r="E184" s="13" t="s">
        <v>124</v>
      </c>
      <c r="F184" s="49">
        <f>AZ184*$BO184/($BN184*1000)</f>
        <v>1.6527846846502638</v>
      </c>
      <c r="G184" s="49">
        <f>BA184*$BO184/($BN184*1000)</f>
        <v>0.005248387140032269</v>
      </c>
      <c r="H184" s="49">
        <f>BB184*$BO184/($BN184*1000)</f>
        <v>0.16636859605091772</v>
      </c>
      <c r="I184" s="49">
        <f>BC184*$BO184/($BN184*1000)</f>
        <v>0.8763215957971566</v>
      </c>
      <c r="J184" s="49">
        <f>BD184*$BO184/($BN184*1000)</f>
        <v>0.007687763756409985</v>
      </c>
      <c r="K184" s="49">
        <f>BE184*$BO184/($BN184*1000)</f>
        <v>0.3354832190433068</v>
      </c>
      <c r="L184" s="49">
        <f>BF184*$BO184/($BN184*1000)</f>
        <v>0.08740328009686103</v>
      </c>
      <c r="M184" s="49">
        <f>BG184*$BO184/($BN184*1000)</f>
        <v>0.012115893800261103</v>
      </c>
      <c r="N184" s="49">
        <f>BH184*$BO184/($BN184*1000)</f>
        <v>0.007549503688648243</v>
      </c>
      <c r="O184" s="50">
        <f>BI184*$BO184/($BN184*1000)</f>
        <v>0.0015253928259664539</v>
      </c>
      <c r="P184" s="49">
        <f>BJ184*$BO184/($BN184*1000)</f>
        <v>0.6564434742894889</v>
      </c>
      <c r="Q184" s="49">
        <f>BK184*$BO184/($BN184*1000)</f>
        <v>0.0009252680919347364</v>
      </c>
      <c r="R184" s="49">
        <f>BL184*$BO184/($BN184*1000)</f>
        <v>0.017648252653625882</v>
      </c>
      <c r="S184" s="48">
        <f>BM184*$BO184/($BN184*1000)</f>
        <v>-0.001825948277538299</v>
      </c>
      <c r="T184" s="49">
        <f>F184/26.98154*1000</f>
        <v>61.25612862165258</v>
      </c>
      <c r="U184" s="49">
        <f>G184/137.33*1000</f>
        <v>0.038217338819138344</v>
      </c>
      <c r="V184" s="49">
        <f>H184/40.08*1000</f>
        <v>4.150913075122698</v>
      </c>
      <c r="W184" s="49">
        <f>I184/55.847*1000</f>
        <v>15.691471266086925</v>
      </c>
      <c r="X184" s="49">
        <f>J184/39.0983*1000</f>
        <v>0.19662654786550782</v>
      </c>
      <c r="Y184" s="49">
        <f>K184/24.305*1000</f>
        <v>13.803053653293842</v>
      </c>
      <c r="Z184" s="49">
        <f>L184/54.938*1000</f>
        <v>1.5909439749692569</v>
      </c>
      <c r="AA184" s="49">
        <f>M184/22.98977*1000</f>
        <v>0.5270123972645704</v>
      </c>
      <c r="AB184" s="49">
        <f>N184/30.97376*1000</f>
        <v>0.24373869006049778</v>
      </c>
      <c r="AC184" s="50"/>
      <c r="AD184" s="49">
        <f>P184/28.0855*1000</f>
        <v>23.373038553327834</v>
      </c>
      <c r="AE184" s="49">
        <f>Q184/87.62*1000</f>
        <v>0.010560010179579278</v>
      </c>
      <c r="AF184" s="49">
        <f>R184/47.88*1000</f>
        <v>0.3685934138184186</v>
      </c>
      <c r="AG184" s="48"/>
      <c r="AH184" s="31">
        <f>T184/AD184</f>
        <v>2.620802959867235</v>
      </c>
      <c r="AI184" s="1">
        <f>AA184/V184</f>
        <v>0.12696300494054366</v>
      </c>
      <c r="AJ184" s="1">
        <f>V184/AA184</f>
        <v>7.87631011465345</v>
      </c>
      <c r="AK184" s="1">
        <f>X184/AA184</f>
        <v>0.37309662711178593</v>
      </c>
      <c r="AL184" s="3">
        <f>X184/U184</f>
        <v>5.144956554825368</v>
      </c>
      <c r="AM184" s="3">
        <f>V184/AE184</f>
        <v>393.07851077167004</v>
      </c>
      <c r="AN184" s="3">
        <f>V184/AB184</f>
        <v>17.03017717085626</v>
      </c>
      <c r="AO184" s="3">
        <f>V184/AD184</f>
        <v>0.17759407129081617</v>
      </c>
      <c r="AP184" s="3">
        <f>U184/AE184</f>
        <v>3.61906268736769</v>
      </c>
      <c r="AQ184" s="3">
        <f>T184/W184</f>
        <v>3.9037849021870836</v>
      </c>
      <c r="AR184" s="9">
        <f>T184/AF184</f>
        <v>166.18888543632357</v>
      </c>
      <c r="AS184" s="10">
        <f>X184/Y184</f>
        <v>0.014245148414574665</v>
      </c>
      <c r="AT184" s="3">
        <f>W184/Y184</f>
        <v>1.1368115824386762</v>
      </c>
      <c r="AU184" s="3">
        <f>W184/AB184</f>
        <v>64.37825386766534</v>
      </c>
      <c r="AV184" s="9">
        <f>X184/AE184</f>
        <v>18.619920295696307</v>
      </c>
      <c r="AW184" s="3">
        <f>Y184/X184</f>
        <v>70.19933881326699</v>
      </c>
      <c r="AX184" s="3">
        <f>1000*AE184/X184</f>
        <v>53.705922695659105</v>
      </c>
      <c r="AZ184" s="49">
        <v>87.78205681</v>
      </c>
      <c r="BA184" s="49">
        <v>0.2787502948</v>
      </c>
      <c r="BB184" s="49">
        <v>8.836104113</v>
      </c>
      <c r="BC184" s="49">
        <v>46.542851479999996</v>
      </c>
      <c r="BD184" s="49">
        <v>0.4083095161</v>
      </c>
      <c r="BE184" s="49">
        <v>17.81805414</v>
      </c>
      <c r="BF184" s="49">
        <v>4.64212899</v>
      </c>
      <c r="BG184" s="49">
        <v>0.6434946353</v>
      </c>
      <c r="BH184" s="49">
        <v>0.4009663012</v>
      </c>
      <c r="BI184" s="50">
        <v>0.08101607</v>
      </c>
      <c r="BJ184" s="49">
        <v>34.86477028</v>
      </c>
      <c r="BK184" s="49">
        <v>0.049142478729999994</v>
      </c>
      <c r="BL184" s="49">
        <v>0.9373271251999999</v>
      </c>
      <c r="BM184" s="48">
        <v>-0.09697905415</v>
      </c>
      <c r="BN184" s="28">
        <v>0.5008</v>
      </c>
      <c r="BO184" s="17">
        <v>9.429200000000002</v>
      </c>
    </row>
    <row r="185" spans="1:67" ht="12.75">
      <c r="A185" s="8" t="s">
        <v>198</v>
      </c>
      <c r="B185" s="13">
        <v>125</v>
      </c>
      <c r="C185" s="8" t="s">
        <v>145</v>
      </c>
      <c r="D185" s="14" t="s">
        <v>123</v>
      </c>
      <c r="E185" s="13" t="s">
        <v>113</v>
      </c>
      <c r="F185" s="49">
        <f aca="true" t="shared" si="217" ref="F185:F217">AZ185*$BO185/($BN185*1000)</f>
        <v>1.6450241217820434</v>
      </c>
      <c r="G185" s="49">
        <f aca="true" t="shared" si="218" ref="G185:G217">BA185*$BO185/($BN185*1000)</f>
        <v>0.008131363045436383</v>
      </c>
      <c r="H185" s="49">
        <f aca="true" t="shared" si="219" ref="H185:H217">BB185*$BO185/($BN185*1000)</f>
        <v>0.13091790161814088</v>
      </c>
      <c r="I185" s="49">
        <f aca="true" t="shared" si="220" ref="I185:I217">BC185*$BO185/($BN185*1000)</f>
        <v>0.6272867090548068</v>
      </c>
      <c r="J185" s="48">
        <f aca="true" t="shared" si="221" ref="J185:J217">BD185*$BO185/($BN185*1000)</f>
        <v>0.0024134148552676063</v>
      </c>
      <c r="K185" s="49">
        <f aca="true" t="shared" si="222" ref="K185:K217">BE185*$BO185/($BN185*1000)</f>
        <v>0.246948637823543</v>
      </c>
      <c r="L185" s="49">
        <f aca="true" t="shared" si="223" ref="L185:L217">BF185*$BO185/($BN185*1000)</f>
        <v>0.0744343123907955</v>
      </c>
      <c r="M185" s="49">
        <f aca="true" t="shared" si="224" ref="M185:M217">BG185*$BO185/($BN185*1000)</f>
        <v>0.011901931643019245</v>
      </c>
      <c r="N185" s="48">
        <f aca="true" t="shared" si="225" ref="N185:N217">BH185*$BO185/($BN185*1000)</f>
        <v>-0.0023672154438446344</v>
      </c>
      <c r="O185" s="50">
        <f aca="true" t="shared" si="226" ref="O185:O217">BI185*$BO185/($BN185*1000)</f>
        <v>0.0009621732520372943</v>
      </c>
      <c r="P185" s="49">
        <f aca="true" t="shared" si="227" ref="P185:P217">BJ185*$BO185/($BN185*1000)</f>
        <v>0.5450202673719183</v>
      </c>
      <c r="Q185" s="49">
        <f aca="true" t="shared" si="228" ref="Q185:Q217">BK185*$BO185/($BN185*1000)</f>
        <v>0.0007884485667194607</v>
      </c>
      <c r="R185" s="49">
        <f aca="true" t="shared" si="229" ref="R185:R217">BL185*$BO185/($BN185*1000)</f>
        <v>0.012066287199118432</v>
      </c>
      <c r="S185" s="48">
        <f aca="true" t="shared" si="230" ref="S185:S217">BM185*$BO185/($BN185*1000)</f>
        <v>-0.001918601935697616</v>
      </c>
      <c r="T185" s="49">
        <f aca="true" t="shared" si="231" ref="T185:T217">F185/26.98154*1000</f>
        <v>60.968503717061495</v>
      </c>
      <c r="U185" s="49">
        <f aca="true" t="shared" si="232" ref="U185:U217">G185/137.33*1000</f>
        <v>0.05921039135976394</v>
      </c>
      <c r="V185" s="49">
        <f aca="true" t="shared" si="233" ref="V185:V217">H185/40.08*1000</f>
        <v>3.266414711031459</v>
      </c>
      <c r="W185" s="49">
        <f aca="true" t="shared" si="234" ref="W185:W217">I185/55.847*1000</f>
        <v>11.232236450566848</v>
      </c>
      <c r="X185" s="48">
        <f aca="true" t="shared" si="235" ref="X185:X217">J185/39.0983*1000</f>
        <v>0.06172684887239615</v>
      </c>
      <c r="Y185" s="49">
        <f aca="true" t="shared" si="236" ref="Y185:Y217">K185/24.305*1000</f>
        <v>10.160404765420408</v>
      </c>
      <c r="Z185" s="49">
        <f aca="true" t="shared" si="237" ref="Z185:Z217">L185/54.938*1000</f>
        <v>1.3548784519057027</v>
      </c>
      <c r="AA185" s="49">
        <f aca="true" t="shared" si="238" ref="AA185:AA217">M185/22.98977*1000</f>
        <v>0.5177055552543259</v>
      </c>
      <c r="AB185" s="48">
        <f aca="true" t="shared" si="239" ref="AB185:AB217">N185/30.97376*1000</f>
        <v>-0.07642647982823636</v>
      </c>
      <c r="AC185" s="50"/>
      <c r="AD185" s="49">
        <f aca="true" t="shared" si="240" ref="AD185:AD217">P185/28.0855*1000</f>
        <v>19.405752697011565</v>
      </c>
      <c r="AE185" s="49">
        <f aca="true" t="shared" si="241" ref="AE185:AE217">Q185/87.62*1000</f>
        <v>0.008998499962559468</v>
      </c>
      <c r="AF185" s="49">
        <f aca="true" t="shared" si="242" ref="AF185:AF217">R185/47.88*1000</f>
        <v>0.2520110108420725</v>
      </c>
      <c r="AG185" s="48"/>
      <c r="AH185" s="31">
        <f aca="true" t="shared" si="243" ref="AH185:AH217">T185/AD185</f>
        <v>3.1417747442721193</v>
      </c>
      <c r="AI185" s="1">
        <f aca="true" t="shared" si="244" ref="AI185:AI217">AA185/V185</f>
        <v>0.1584935169150173</v>
      </c>
      <c r="AJ185" s="1">
        <f aca="true" t="shared" si="245" ref="AJ185:AJ217">V185/AA185</f>
        <v>6.309406337018759</v>
      </c>
      <c r="AK185" s="1">
        <f aca="true" t="shared" si="246" ref="AK185:AK217">X185/AA185</f>
        <v>0.11923157525723761</v>
      </c>
      <c r="AL185" s="3">
        <f aca="true" t="shared" si="247" ref="AL185:AL217">X185/U185</f>
        <v>1.0425002681935025</v>
      </c>
      <c r="AM185" s="3">
        <f aca="true" t="shared" si="248" ref="AM185:AM217">V185/AE185</f>
        <v>362.9954686472415</v>
      </c>
      <c r="AN185" s="3">
        <f aca="true" t="shared" si="249" ref="AN185:AN217">V185/AB185</f>
        <v>-42.73930604121134</v>
      </c>
      <c r="AO185" s="3">
        <f aca="true" t="shared" si="250" ref="AO185:AO217">V185/AD185</f>
        <v>0.1683219796743302</v>
      </c>
      <c r="AP185" s="3">
        <f aca="true" t="shared" si="251" ref="AP185:AP217">U185/AE185</f>
        <v>6.580029072192446</v>
      </c>
      <c r="AQ185" s="3">
        <f aca="true" t="shared" si="252" ref="AQ185:AQ217">T185/W185</f>
        <v>5.427993257209667</v>
      </c>
      <c r="AR185" s="9">
        <f aca="true" t="shared" si="253" ref="AR185:AR217">T185/AF185</f>
        <v>241.92793605858978</v>
      </c>
      <c r="AS185" s="10">
        <f aca="true" t="shared" si="254" ref="AS185:AS217">X185/Y185</f>
        <v>0.006075235219218363</v>
      </c>
      <c r="AT185" s="3">
        <f aca="true" t="shared" si="255" ref="AT185:AT217">W185/Y185</f>
        <v>1.1054910419311519</v>
      </c>
      <c r="AU185" s="3">
        <f aca="true" t="shared" si="256" ref="AU185:AU217">W185/AB185</f>
        <v>-146.96786343961654</v>
      </c>
      <c r="AV185" s="9">
        <f aca="true" t="shared" si="257" ref="AV185:AV217">X185/AE185</f>
        <v>6.859682072481669</v>
      </c>
      <c r="AW185" s="3">
        <f aca="true" t="shared" si="258" ref="AW185:AW217">Y185/X185</f>
        <v>164.60268021172348</v>
      </c>
      <c r="AX185" s="3">
        <f aca="true" t="shared" si="259" ref="AX185:AX217">1000*AE185/X185</f>
        <v>145.77935091359473</v>
      </c>
      <c r="AZ185" s="49">
        <v>85.12530383</v>
      </c>
      <c r="BA185" s="49">
        <v>0.4207748328</v>
      </c>
      <c r="BB185" s="49">
        <v>6.774627803</v>
      </c>
      <c r="BC185" s="49">
        <v>32.460297080000004</v>
      </c>
      <c r="BD185" s="48">
        <v>0.1248873315</v>
      </c>
      <c r="BE185" s="49">
        <v>12.77888728</v>
      </c>
      <c r="BF185" s="49">
        <v>3.85176325</v>
      </c>
      <c r="BG185" s="49">
        <v>0.6158909975</v>
      </c>
      <c r="BH185" s="48">
        <v>-0.1224966438</v>
      </c>
      <c r="BI185" s="50">
        <v>0.049789719999999996</v>
      </c>
      <c r="BJ185" s="49">
        <v>28.20324349</v>
      </c>
      <c r="BK185" s="49">
        <v>0.040799963300000006</v>
      </c>
      <c r="BL185" s="49">
        <v>0.6243959285</v>
      </c>
      <c r="BM185" s="48">
        <v>-0.09928217498</v>
      </c>
      <c r="BN185" s="28">
        <v>0.5041</v>
      </c>
      <c r="BO185" s="17">
        <v>9.741600000000002</v>
      </c>
    </row>
    <row r="186" spans="1:67" ht="12.75">
      <c r="A186" s="8" t="s">
        <v>199</v>
      </c>
      <c r="B186" s="13">
        <v>126</v>
      </c>
      <c r="C186" s="8" t="s">
        <v>145</v>
      </c>
      <c r="D186" s="14" t="s">
        <v>123</v>
      </c>
      <c r="E186" s="13" t="s">
        <v>117</v>
      </c>
      <c r="F186" s="49">
        <f t="shared" si="217"/>
        <v>1.842580819378</v>
      </c>
      <c r="G186" s="49">
        <f t="shared" si="218"/>
        <v>0.008834807377775294</v>
      </c>
      <c r="H186" s="49">
        <f t="shared" si="219"/>
        <v>0.10551583642003529</v>
      </c>
      <c r="I186" s="49">
        <f t="shared" si="220"/>
        <v>0.7617885617832941</v>
      </c>
      <c r="J186" s="48">
        <f t="shared" si="221"/>
        <v>0.004744530595724707</v>
      </c>
      <c r="K186" s="49">
        <f t="shared" si="222"/>
        <v>0.21317429623941173</v>
      </c>
      <c r="L186" s="49">
        <f t="shared" si="223"/>
        <v>0.18406798965176469</v>
      </c>
      <c r="M186" s="49">
        <f t="shared" si="224"/>
        <v>0.012275788448330589</v>
      </c>
      <c r="N186" s="48">
        <f t="shared" si="225"/>
        <v>-0.002325871759135294</v>
      </c>
      <c r="O186" s="50">
        <f t="shared" si="226"/>
        <v>0.0013625648904705882</v>
      </c>
      <c r="P186" s="49">
        <f t="shared" si="227"/>
        <v>0.030025618044117647</v>
      </c>
      <c r="Q186" s="49">
        <f t="shared" si="228"/>
        <v>0.0009402081516298825</v>
      </c>
      <c r="R186" s="49">
        <f t="shared" si="229"/>
        <v>0.013386743593783529</v>
      </c>
      <c r="S186" s="48">
        <f t="shared" si="230"/>
        <v>-0.00202427786418</v>
      </c>
      <c r="T186" s="49">
        <f t="shared" si="231"/>
        <v>68.29042446717274</v>
      </c>
      <c r="U186" s="49">
        <f t="shared" si="232"/>
        <v>0.06433268315572192</v>
      </c>
      <c r="V186" s="49">
        <f t="shared" si="233"/>
        <v>2.6326306492024774</v>
      </c>
      <c r="W186" s="49">
        <f t="shared" si="234"/>
        <v>13.640635339110322</v>
      </c>
      <c r="X186" s="48">
        <f t="shared" si="235"/>
        <v>0.1213487695302534</v>
      </c>
      <c r="Y186" s="49">
        <f t="shared" si="236"/>
        <v>8.770800092137904</v>
      </c>
      <c r="Z186" s="49">
        <f t="shared" si="237"/>
        <v>3.35046761170346</v>
      </c>
      <c r="AA186" s="49">
        <f t="shared" si="238"/>
        <v>0.5339674319634597</v>
      </c>
      <c r="AB186" s="48">
        <f t="shared" si="239"/>
        <v>-0.07509168273839838</v>
      </c>
      <c r="AC186" s="50"/>
      <c r="AD186" s="49">
        <f t="shared" si="240"/>
        <v>1.0690789925092183</v>
      </c>
      <c r="AE186" s="49">
        <f t="shared" si="241"/>
        <v>0.010730519877081516</v>
      </c>
      <c r="AF186" s="49">
        <f t="shared" si="242"/>
        <v>0.2795894652001572</v>
      </c>
      <c r="AG186" s="48"/>
      <c r="AH186" s="31">
        <f t="shared" si="243"/>
        <v>63.8778097275014</v>
      </c>
      <c r="AI186" s="1">
        <f t="shared" si="244"/>
        <v>0.20282656517928882</v>
      </c>
      <c r="AJ186" s="1">
        <f t="shared" si="245"/>
        <v>4.9303206368260915</v>
      </c>
      <c r="AK186" s="1">
        <f t="shared" si="246"/>
        <v>0.22725874700642323</v>
      </c>
      <c r="AL186" s="3">
        <f t="shared" si="247"/>
        <v>1.886269366948677</v>
      </c>
      <c r="AM186" s="3">
        <f t="shared" si="248"/>
        <v>245.3404568799419</v>
      </c>
      <c r="AN186" s="3">
        <f t="shared" si="249"/>
        <v>-35.05888472860488</v>
      </c>
      <c r="AO186" s="3">
        <f t="shared" si="250"/>
        <v>2.4625221032764584</v>
      </c>
      <c r="AP186" s="3">
        <f t="shared" si="251"/>
        <v>5.9952997517972175</v>
      </c>
      <c r="AQ186" s="3">
        <f t="shared" si="252"/>
        <v>5.006396166267342</v>
      </c>
      <c r="AR186" s="9">
        <f t="shared" si="253"/>
        <v>244.25249505836655</v>
      </c>
      <c r="AS186" s="10">
        <f t="shared" si="254"/>
        <v>0.013835541598882155</v>
      </c>
      <c r="AT186" s="3">
        <f t="shared" si="255"/>
        <v>1.555232726297993</v>
      </c>
      <c r="AU186" s="3">
        <f t="shared" si="256"/>
        <v>-181.65307849913367</v>
      </c>
      <c r="AV186" s="9">
        <f t="shared" si="257"/>
        <v>11.308750267490097</v>
      </c>
      <c r="AW186" s="3">
        <f t="shared" si="258"/>
        <v>72.27761868612322</v>
      </c>
      <c r="AX186" s="3">
        <f t="shared" si="259"/>
        <v>88.42710081544169</v>
      </c>
      <c r="AZ186" s="49">
        <v>91.96674671</v>
      </c>
      <c r="BA186" s="49">
        <v>0.4409622003</v>
      </c>
      <c r="BB186" s="49">
        <v>5.2664980009999995</v>
      </c>
      <c r="BC186" s="49">
        <v>38.02232986</v>
      </c>
      <c r="BD186" s="48">
        <v>0.2368086322</v>
      </c>
      <c r="BE186" s="49">
        <v>10.639938449999999</v>
      </c>
      <c r="BF186" s="49">
        <v>9.1871868</v>
      </c>
      <c r="BG186" s="49">
        <v>0.6127081727</v>
      </c>
      <c r="BH186" s="48">
        <v>-0.11608872549999999</v>
      </c>
      <c r="BI186" s="50">
        <v>0.06800823</v>
      </c>
      <c r="BJ186" s="49">
        <v>1.4986362500000001</v>
      </c>
      <c r="BK186" s="49">
        <v>0.046927594180000004</v>
      </c>
      <c r="BL186" s="49">
        <v>0.6681580772</v>
      </c>
      <c r="BM186" s="48">
        <v>-0.1010355951</v>
      </c>
      <c r="BN186" s="28">
        <v>0.5015</v>
      </c>
      <c r="BO186" s="17">
        <v>10.047699999999999</v>
      </c>
    </row>
    <row r="187" spans="1:67" ht="12.75">
      <c r="A187" s="8" t="s">
        <v>200</v>
      </c>
      <c r="B187" s="13">
        <v>127</v>
      </c>
      <c r="C187" s="8" t="s">
        <v>145</v>
      </c>
      <c r="D187" s="14" t="s">
        <v>123</v>
      </c>
      <c r="E187" s="13" t="s">
        <v>118</v>
      </c>
      <c r="F187" s="49">
        <f t="shared" si="217"/>
        <v>2.06205440227778</v>
      </c>
      <c r="G187" s="49">
        <f t="shared" si="218"/>
        <v>0.008488152037605105</v>
      </c>
      <c r="H187" s="49">
        <f t="shared" si="219"/>
        <v>0.09505236238643357</v>
      </c>
      <c r="I187" s="49">
        <f t="shared" si="220"/>
        <v>0.9369849276626516</v>
      </c>
      <c r="J187" s="48">
        <f t="shared" si="221"/>
        <v>0.0021442312085862966</v>
      </c>
      <c r="K187" s="49">
        <f t="shared" si="222"/>
        <v>0.17210315092331444</v>
      </c>
      <c r="L187" s="49">
        <f t="shared" si="223"/>
        <v>0.21907281023648464</v>
      </c>
      <c r="M187" s="49">
        <f t="shared" si="224"/>
        <v>0.012809855735068602</v>
      </c>
      <c r="N187" s="48">
        <f t="shared" si="225"/>
        <v>0.004217554978049077</v>
      </c>
      <c r="O187" s="50">
        <f t="shared" si="226"/>
        <v>0.0014864126755173785</v>
      </c>
      <c r="P187" s="49">
        <f t="shared" si="227"/>
        <v>0.02086158870975373</v>
      </c>
      <c r="Q187" s="49">
        <f t="shared" si="228"/>
        <v>0.000966064836846304</v>
      </c>
      <c r="R187" s="49">
        <f t="shared" si="229"/>
        <v>0.01012345467766171</v>
      </c>
      <c r="S187" s="48">
        <f t="shared" si="230"/>
        <v>-0.0020936804258025825</v>
      </c>
      <c r="T187" s="49">
        <f t="shared" si="231"/>
        <v>76.42463707697114</v>
      </c>
      <c r="U187" s="49">
        <f t="shared" si="232"/>
        <v>0.06180843251733128</v>
      </c>
      <c r="V187" s="49">
        <f t="shared" si="233"/>
        <v>2.371565927805229</v>
      </c>
      <c r="W187" s="49">
        <f t="shared" si="234"/>
        <v>16.777712816492407</v>
      </c>
      <c r="X187" s="48">
        <f t="shared" si="235"/>
        <v>0.054842057291143005</v>
      </c>
      <c r="Y187" s="49">
        <f t="shared" si="236"/>
        <v>7.08097720318101</v>
      </c>
      <c r="Z187" s="49">
        <f t="shared" si="237"/>
        <v>3.9876371589152253</v>
      </c>
      <c r="AA187" s="49">
        <f t="shared" si="238"/>
        <v>0.5571980813669993</v>
      </c>
      <c r="AB187" s="48">
        <f t="shared" si="239"/>
        <v>0.1361654180199329</v>
      </c>
      <c r="AC187" s="50"/>
      <c r="AD187" s="49">
        <f t="shared" si="240"/>
        <v>0.7427885816436854</v>
      </c>
      <c r="AE187" s="49">
        <f t="shared" si="241"/>
        <v>0.011025620142048664</v>
      </c>
      <c r="AF187" s="49">
        <f t="shared" si="242"/>
        <v>0.2114338905108962</v>
      </c>
      <c r="AG187" s="48"/>
      <c r="AH187" s="31">
        <f t="shared" si="243"/>
        <v>102.88881515633196</v>
      </c>
      <c r="AI187" s="1">
        <f t="shared" si="244"/>
        <v>0.23494943776775354</v>
      </c>
      <c r="AJ187" s="1">
        <f t="shared" si="245"/>
        <v>4.2562349137796005</v>
      </c>
      <c r="AK187" s="1">
        <f t="shared" si="246"/>
        <v>0.09842470590816914</v>
      </c>
      <c r="AL187" s="3">
        <f t="shared" si="247"/>
        <v>0.88729086076993</v>
      </c>
      <c r="AM187" s="3">
        <f t="shared" si="248"/>
        <v>215.0959217940706</v>
      </c>
      <c r="AN187" s="3">
        <f t="shared" si="249"/>
        <v>17.416800552531345</v>
      </c>
      <c r="AO187" s="3">
        <f t="shared" si="250"/>
        <v>3.192787270042966</v>
      </c>
      <c r="AP187" s="3">
        <f t="shared" si="251"/>
        <v>5.605891706862911</v>
      </c>
      <c r="AQ187" s="3">
        <f t="shared" si="252"/>
        <v>4.5551284559982514</v>
      </c>
      <c r="AR187" s="9">
        <f t="shared" si="253"/>
        <v>361.45878455106333</v>
      </c>
      <c r="AS187" s="10">
        <f t="shared" si="254"/>
        <v>0.007744984303367922</v>
      </c>
      <c r="AT187" s="3">
        <f t="shared" si="255"/>
        <v>2.3694064159612465</v>
      </c>
      <c r="AU187" s="3">
        <f t="shared" si="256"/>
        <v>123.2156670942424</v>
      </c>
      <c r="AV187" s="9">
        <f t="shared" si="257"/>
        <v>4.974056477965405</v>
      </c>
      <c r="AW187" s="3">
        <f t="shared" si="258"/>
        <v>129.1158201011651</v>
      </c>
      <c r="AX187" s="3">
        <f t="shared" si="259"/>
        <v>201.04315349652833</v>
      </c>
      <c r="AZ187" s="49">
        <v>99.79568726</v>
      </c>
      <c r="BA187" s="49">
        <v>0.41079467410000003</v>
      </c>
      <c r="BB187" s="49">
        <v>4.6001772889999994</v>
      </c>
      <c r="BC187" s="49">
        <v>45.34655085</v>
      </c>
      <c r="BD187" s="48">
        <v>0.103772736</v>
      </c>
      <c r="BE187" s="49">
        <v>8.329146024</v>
      </c>
      <c r="BF187" s="49">
        <v>10.6023011</v>
      </c>
      <c r="BG187" s="49">
        <v>0.6199488992</v>
      </c>
      <c r="BH187" s="48">
        <v>0.20411381829999997</v>
      </c>
      <c r="BI187" s="50">
        <v>0.07193679</v>
      </c>
      <c r="BJ187" s="49">
        <v>1.0096225300000001</v>
      </c>
      <c r="BK187" s="49">
        <v>0.04675390922</v>
      </c>
      <c r="BL187" s="49">
        <v>0.4899371791</v>
      </c>
      <c r="BM187" s="48">
        <v>-0.10132626800000001</v>
      </c>
      <c r="BN187" s="28">
        <v>0.5035</v>
      </c>
      <c r="BO187" s="17">
        <v>10.4037</v>
      </c>
    </row>
    <row r="188" spans="1:67" ht="12.75">
      <c r="A188" s="8" t="s">
        <v>201</v>
      </c>
      <c r="B188" s="13">
        <v>131</v>
      </c>
      <c r="C188" s="8" t="s">
        <v>145</v>
      </c>
      <c r="D188" s="14" t="s">
        <v>125</v>
      </c>
      <c r="E188" s="13" t="s">
        <v>115</v>
      </c>
      <c r="F188" s="49">
        <f t="shared" si="217"/>
        <v>0.8526500273176665</v>
      </c>
      <c r="G188" s="49">
        <f t="shared" si="218"/>
        <v>0.010698386189143965</v>
      </c>
      <c r="H188" s="49">
        <f t="shared" si="219"/>
        <v>0.9397131168283331</v>
      </c>
      <c r="I188" s="49">
        <f t="shared" si="220"/>
        <v>0.5527906158372061</v>
      </c>
      <c r="J188" s="49">
        <f t="shared" si="221"/>
        <v>0.016780316414691743</v>
      </c>
      <c r="K188" s="49">
        <f t="shared" si="222"/>
        <v>0.07441428657892062</v>
      </c>
      <c r="L188" s="49">
        <f t="shared" si="223"/>
        <v>0.09360394201719045</v>
      </c>
      <c r="M188" s="49">
        <f t="shared" si="224"/>
        <v>0.012148360118710474</v>
      </c>
      <c r="N188" s="49">
        <f t="shared" si="225"/>
        <v>0.06321092259983808</v>
      </c>
      <c r="O188" s="50">
        <f t="shared" si="226"/>
        <v>0.0007191298730952379</v>
      </c>
      <c r="P188" s="49">
        <f t="shared" si="227"/>
        <v>0.2426344109012539</v>
      </c>
      <c r="Q188" s="49">
        <f t="shared" si="228"/>
        <v>0.005480404991271745</v>
      </c>
      <c r="R188" s="48">
        <f t="shared" si="229"/>
        <v>-0.00014435799643990792</v>
      </c>
      <c r="S188" s="48">
        <f t="shared" si="230"/>
        <v>-0.0021582039636919045</v>
      </c>
      <c r="T188" s="49">
        <f t="shared" si="231"/>
        <v>31.601236523848026</v>
      </c>
      <c r="U188" s="49">
        <f t="shared" si="232"/>
        <v>0.07790276115301802</v>
      </c>
      <c r="V188" s="49">
        <f t="shared" si="233"/>
        <v>23.44593604861111</v>
      </c>
      <c r="W188" s="49">
        <f t="shared" si="234"/>
        <v>9.89830457924698</v>
      </c>
      <c r="X188" s="49">
        <f t="shared" si="235"/>
        <v>0.42918276279765977</v>
      </c>
      <c r="Y188" s="49">
        <f t="shared" si="236"/>
        <v>3.0616863435062998</v>
      </c>
      <c r="Z188" s="49">
        <f t="shared" si="237"/>
        <v>1.7038105139828614</v>
      </c>
      <c r="AA188" s="49">
        <f t="shared" si="238"/>
        <v>0.5284246044527837</v>
      </c>
      <c r="AB188" s="49">
        <f t="shared" si="239"/>
        <v>2.040789448870208</v>
      </c>
      <c r="AC188" s="50"/>
      <c r="AD188" s="49">
        <f t="shared" si="240"/>
        <v>8.63913446088743</v>
      </c>
      <c r="AE188" s="49">
        <f t="shared" si="241"/>
        <v>0.06254742058059512</v>
      </c>
      <c r="AF188" s="48">
        <f t="shared" si="242"/>
        <v>-0.0030149957485360885</v>
      </c>
      <c r="AG188" s="48"/>
      <c r="AH188" s="31">
        <f t="shared" si="243"/>
        <v>3.6579169669043305</v>
      </c>
      <c r="AI188" s="1">
        <f t="shared" si="244"/>
        <v>0.022538004170837383</v>
      </c>
      <c r="AJ188" s="1">
        <f t="shared" si="245"/>
        <v>44.36950106229596</v>
      </c>
      <c r="AK188" s="1">
        <f t="shared" si="246"/>
        <v>0.812192996278258</v>
      </c>
      <c r="AL188" s="3">
        <f t="shared" si="247"/>
        <v>5.509211181291138</v>
      </c>
      <c r="AM188" s="3">
        <f t="shared" si="248"/>
        <v>374.8505666736486</v>
      </c>
      <c r="AN188" s="3">
        <f t="shared" si="249"/>
        <v>11.48865997008702</v>
      </c>
      <c r="AO188" s="3">
        <f t="shared" si="250"/>
        <v>2.7139218812671073</v>
      </c>
      <c r="AP188" s="3">
        <f t="shared" si="251"/>
        <v>1.2454991817390273</v>
      </c>
      <c r="AQ188" s="3">
        <f t="shared" si="252"/>
        <v>3.192590839253818</v>
      </c>
      <c r="AR188" s="9">
        <f t="shared" si="253"/>
        <v>-10481.353593679793</v>
      </c>
      <c r="AS188" s="10">
        <f t="shared" si="254"/>
        <v>0.14017855346545777</v>
      </c>
      <c r="AT188" s="3">
        <f t="shared" si="255"/>
        <v>3.23295839896887</v>
      </c>
      <c r="AU188" s="3">
        <f t="shared" si="256"/>
        <v>4.850233121661196</v>
      </c>
      <c r="AV188" s="9">
        <f t="shared" si="257"/>
        <v>6.861718018325612</v>
      </c>
      <c r="AW188" s="3">
        <f t="shared" si="258"/>
        <v>7.13375887593544</v>
      </c>
      <c r="AX188" s="3">
        <f t="shared" si="259"/>
        <v>145.73609660573297</v>
      </c>
      <c r="AZ188" s="49">
        <v>45.30399909</v>
      </c>
      <c r="BA188" s="49">
        <v>0.5684391751</v>
      </c>
      <c r="BB188" s="49">
        <v>49.92993705</v>
      </c>
      <c r="BC188" s="49">
        <v>29.37151792</v>
      </c>
      <c r="BD188" s="49">
        <v>0.8915914094</v>
      </c>
      <c r="BE188" s="49">
        <v>3.95386696</v>
      </c>
      <c r="BF188" s="49">
        <v>4.97347419</v>
      </c>
      <c r="BG188" s="49">
        <v>0.6454808868</v>
      </c>
      <c r="BH188" s="49">
        <v>3.358596714</v>
      </c>
      <c r="BI188" s="50">
        <v>0.03820965</v>
      </c>
      <c r="BJ188" s="49">
        <v>12.89193547</v>
      </c>
      <c r="BK188" s="49">
        <v>0.2911912916</v>
      </c>
      <c r="BL188" s="48">
        <v>-0.0076701980060000004</v>
      </c>
      <c r="BM188" s="48">
        <v>-0.11467221870000001</v>
      </c>
      <c r="BN188" s="28">
        <v>0.504</v>
      </c>
      <c r="BO188" s="17">
        <v>9.485599999999998</v>
      </c>
    </row>
    <row r="189" spans="1:67" ht="12.75">
      <c r="A189" s="8" t="s">
        <v>202</v>
      </c>
      <c r="B189" s="13">
        <v>132</v>
      </c>
      <c r="C189" s="8" t="s">
        <v>145</v>
      </c>
      <c r="D189" s="14" t="s">
        <v>125</v>
      </c>
      <c r="E189" s="13" t="s">
        <v>114</v>
      </c>
      <c r="F189" s="49">
        <f t="shared" si="217"/>
        <v>0.8383981701306621</v>
      </c>
      <c r="G189" s="49">
        <f t="shared" si="218"/>
        <v>0.009991133285891747</v>
      </c>
      <c r="H189" s="49">
        <f t="shared" si="219"/>
        <v>0.4320150883060107</v>
      </c>
      <c r="I189" s="49">
        <f t="shared" si="220"/>
        <v>0.6742688869935008</v>
      </c>
      <c r="J189" s="49">
        <f t="shared" si="221"/>
        <v>0.006509876920994916</v>
      </c>
      <c r="K189" s="49">
        <f t="shared" si="222"/>
        <v>0.03773675091278011</v>
      </c>
      <c r="L189" s="49">
        <f t="shared" si="223"/>
        <v>0.09532612295236244</v>
      </c>
      <c r="M189" s="49">
        <f t="shared" si="224"/>
        <v>0.011762244342407996</v>
      </c>
      <c r="N189" s="49">
        <f t="shared" si="225"/>
        <v>0.04823006836333832</v>
      </c>
      <c r="O189" s="50">
        <f t="shared" si="226"/>
        <v>0.0008455494660984849</v>
      </c>
      <c r="P189" s="49">
        <f t="shared" si="227"/>
        <v>0.24632083466617824</v>
      </c>
      <c r="Q189" s="49">
        <f t="shared" si="228"/>
        <v>0.002455699598001894</v>
      </c>
      <c r="R189" s="49">
        <f t="shared" si="229"/>
        <v>0.0006455947673152114</v>
      </c>
      <c r="S189" s="48">
        <f t="shared" si="230"/>
        <v>-0.0021444113945590115</v>
      </c>
      <c r="T189" s="49">
        <f t="shared" si="231"/>
        <v>31.07302882380554</v>
      </c>
      <c r="U189" s="49">
        <f t="shared" si="232"/>
        <v>0.07275273637145377</v>
      </c>
      <c r="V189" s="49">
        <f t="shared" si="233"/>
        <v>10.778819568513242</v>
      </c>
      <c r="W189" s="49">
        <f t="shared" si="234"/>
        <v>12.07350237243721</v>
      </c>
      <c r="X189" s="49">
        <f t="shared" si="235"/>
        <v>0.16650025502374569</v>
      </c>
      <c r="Y189" s="49">
        <f t="shared" si="236"/>
        <v>1.552633240599881</v>
      </c>
      <c r="Z189" s="49">
        <f t="shared" si="237"/>
        <v>1.7351582320499914</v>
      </c>
      <c r="AA189" s="49">
        <f t="shared" si="238"/>
        <v>0.5116294918308446</v>
      </c>
      <c r="AB189" s="49">
        <f t="shared" si="239"/>
        <v>1.5571266892795166</v>
      </c>
      <c r="AC189" s="50"/>
      <c r="AD189" s="49">
        <f t="shared" si="240"/>
        <v>8.770391649291566</v>
      </c>
      <c r="AE189" s="49">
        <f t="shared" si="241"/>
        <v>0.028026701643482012</v>
      </c>
      <c r="AF189" s="49">
        <f t="shared" si="242"/>
        <v>0.013483599985697814</v>
      </c>
      <c r="AG189" s="48"/>
      <c r="AH189" s="31">
        <f t="shared" si="243"/>
        <v>3.542946548608862</v>
      </c>
      <c r="AI189" s="1">
        <f t="shared" si="244"/>
        <v>0.04746618946339922</v>
      </c>
      <c r="AJ189" s="1">
        <f t="shared" si="245"/>
        <v>21.067627532458477</v>
      </c>
      <c r="AK189" s="1">
        <f t="shared" si="246"/>
        <v>0.32543130855872193</v>
      </c>
      <c r="AL189" s="3">
        <f t="shared" si="247"/>
        <v>2.288577218231972</v>
      </c>
      <c r="AM189" s="3">
        <f t="shared" si="248"/>
        <v>384.5910840892689</v>
      </c>
      <c r="AN189" s="3">
        <f t="shared" si="249"/>
        <v>6.922249578485235</v>
      </c>
      <c r="AO189" s="3">
        <f t="shared" si="250"/>
        <v>1.2290009385594436</v>
      </c>
      <c r="AP189" s="3">
        <f t="shared" si="251"/>
        <v>2.595836545338663</v>
      </c>
      <c r="AQ189" s="3">
        <f t="shared" si="252"/>
        <v>2.5736549234249253</v>
      </c>
      <c r="AR189" s="9">
        <f t="shared" si="253"/>
        <v>2304.5053885286575</v>
      </c>
      <c r="AS189" s="10">
        <f t="shared" si="254"/>
        <v>0.1072373376209671</v>
      </c>
      <c r="AT189" s="3">
        <f t="shared" si="255"/>
        <v>7.776145748220904</v>
      </c>
      <c r="AU189" s="3">
        <f t="shared" si="256"/>
        <v>7.753705883766995</v>
      </c>
      <c r="AV189" s="9">
        <f t="shared" si="257"/>
        <v>5.94077237991605</v>
      </c>
      <c r="AW189" s="3">
        <f t="shared" si="258"/>
        <v>9.3251102851371</v>
      </c>
      <c r="AX189" s="3">
        <f t="shared" si="259"/>
        <v>168.3282805752156</v>
      </c>
      <c r="AZ189" s="49">
        <v>44.61731708000001</v>
      </c>
      <c r="BA189" s="49">
        <v>0.5317014966</v>
      </c>
      <c r="BB189" s="49">
        <v>22.990692089999996</v>
      </c>
      <c r="BC189" s="49">
        <v>35.88279388</v>
      </c>
      <c r="BD189" s="49">
        <v>0.34643830709999995</v>
      </c>
      <c r="BE189" s="49">
        <v>2.008249351</v>
      </c>
      <c r="BF189" s="49">
        <v>5.07300231</v>
      </c>
      <c r="BG189" s="49">
        <v>0.6259553087</v>
      </c>
      <c r="BH189" s="49">
        <v>2.566675751</v>
      </c>
      <c r="BI189" s="50">
        <v>0.04499789</v>
      </c>
      <c r="BJ189" s="49">
        <v>13.10853861</v>
      </c>
      <c r="BK189" s="49">
        <v>0.13068579049999998</v>
      </c>
      <c r="BL189" s="49">
        <v>0.03435683362</v>
      </c>
      <c r="BM189" s="48">
        <v>-0.1141198616</v>
      </c>
      <c r="BN189" s="28">
        <v>0.5016</v>
      </c>
      <c r="BO189" s="17">
        <v>9.425500000000001</v>
      </c>
    </row>
    <row r="190" spans="1:67" ht="12.75">
      <c r="A190" s="8" t="s">
        <v>203</v>
      </c>
      <c r="B190" s="13">
        <v>133</v>
      </c>
      <c r="C190" s="8" t="s">
        <v>145</v>
      </c>
      <c r="D190" s="14" t="s">
        <v>125</v>
      </c>
      <c r="E190" s="13" t="s">
        <v>126</v>
      </c>
      <c r="F190" s="49">
        <f t="shared" si="217"/>
        <v>0.8046567128729651</v>
      </c>
      <c r="G190" s="49">
        <f t="shared" si="218"/>
        <v>0.010019836765319807</v>
      </c>
      <c r="H190" s="49">
        <f t="shared" si="219"/>
        <v>0.45216654623308106</v>
      </c>
      <c r="I190" s="49">
        <f t="shared" si="220"/>
        <v>0.6877330119376137</v>
      </c>
      <c r="J190" s="49">
        <f t="shared" si="221"/>
        <v>0.005921774277854951</v>
      </c>
      <c r="K190" s="49">
        <f t="shared" si="222"/>
        <v>0.09128336878041432</v>
      </c>
      <c r="L190" s="49">
        <f t="shared" si="223"/>
        <v>0.08224922312185903</v>
      </c>
      <c r="M190" s="49">
        <f t="shared" si="224"/>
        <v>0.011535115373167572</v>
      </c>
      <c r="N190" s="49">
        <f t="shared" si="225"/>
        <v>0.05252805866109464</v>
      </c>
      <c r="O190" s="50">
        <f t="shared" si="226"/>
        <v>0.0011633460909584665</v>
      </c>
      <c r="P190" s="49">
        <f t="shared" si="227"/>
        <v>0.2642327154424481</v>
      </c>
      <c r="Q190" s="49">
        <f t="shared" si="228"/>
        <v>0.0017941354839156889</v>
      </c>
      <c r="R190" s="49">
        <f t="shared" si="229"/>
        <v>0.0011696382051337379</v>
      </c>
      <c r="S190" s="48">
        <f t="shared" si="230"/>
        <v>-0.002029923196113738</v>
      </c>
      <c r="T190" s="49">
        <f t="shared" si="231"/>
        <v>29.822490223796166</v>
      </c>
      <c r="U190" s="49">
        <f t="shared" si="232"/>
        <v>0.07296174736270156</v>
      </c>
      <c r="V190" s="49">
        <f t="shared" si="233"/>
        <v>11.281600454917191</v>
      </c>
      <c r="W190" s="49">
        <f t="shared" si="234"/>
        <v>12.314591865948282</v>
      </c>
      <c r="X190" s="49">
        <f t="shared" si="235"/>
        <v>0.15145861272369773</v>
      </c>
      <c r="Y190" s="49">
        <f t="shared" si="236"/>
        <v>3.7557444468386887</v>
      </c>
      <c r="Z190" s="49">
        <f t="shared" si="237"/>
        <v>1.4971280920648555</v>
      </c>
      <c r="AA190" s="49">
        <f t="shared" si="238"/>
        <v>0.5017499249956643</v>
      </c>
      <c r="AB190" s="49">
        <f t="shared" si="239"/>
        <v>1.695888993170175</v>
      </c>
      <c r="AC190" s="50"/>
      <c r="AD190" s="49">
        <f t="shared" si="240"/>
        <v>9.408154223440853</v>
      </c>
      <c r="AE190" s="49">
        <f t="shared" si="241"/>
        <v>0.02047632371508433</v>
      </c>
      <c r="AF190" s="49">
        <f t="shared" si="242"/>
        <v>0.02442853394180739</v>
      </c>
      <c r="AG190" s="48"/>
      <c r="AH190" s="31">
        <f t="shared" si="243"/>
        <v>3.1698555864966633</v>
      </c>
      <c r="AI190" s="1">
        <f t="shared" si="244"/>
        <v>0.044475066015741756</v>
      </c>
      <c r="AJ190" s="1">
        <f t="shared" si="245"/>
        <v>22.48450850294532</v>
      </c>
      <c r="AK190" s="1">
        <f t="shared" si="246"/>
        <v>0.3018607580758612</v>
      </c>
      <c r="AL190" s="3">
        <f t="shared" si="247"/>
        <v>2.075863287248027</v>
      </c>
      <c r="AM190" s="3">
        <f t="shared" si="248"/>
        <v>550.9582975876843</v>
      </c>
      <c r="AN190" s="3">
        <f t="shared" si="249"/>
        <v>6.65232246942541</v>
      </c>
      <c r="AO190" s="3">
        <f t="shared" si="250"/>
        <v>1.1991300511218832</v>
      </c>
      <c r="AP190" s="3">
        <f t="shared" si="251"/>
        <v>3.5632249410548584</v>
      </c>
      <c r="AQ190" s="3">
        <f t="shared" si="252"/>
        <v>2.4217197409732987</v>
      </c>
      <c r="AR190" s="9">
        <f t="shared" si="253"/>
        <v>1220.8055667539454</v>
      </c>
      <c r="AS190" s="10">
        <f t="shared" si="254"/>
        <v>0.040327188089483705</v>
      </c>
      <c r="AT190" s="3">
        <f t="shared" si="255"/>
        <v>3.278868421495985</v>
      </c>
      <c r="AU190" s="3">
        <f t="shared" si="256"/>
        <v>7.26143746173401</v>
      </c>
      <c r="AV190" s="9">
        <f t="shared" si="257"/>
        <v>7.396767839342296</v>
      </c>
      <c r="AW190" s="3">
        <f t="shared" si="258"/>
        <v>24.797166561205746</v>
      </c>
      <c r="AX190" s="3">
        <f t="shared" si="259"/>
        <v>135.1941850440608</v>
      </c>
      <c r="AZ190" s="49">
        <v>44.54748359</v>
      </c>
      <c r="BA190" s="49">
        <v>0.5547191824</v>
      </c>
      <c r="BB190" s="49">
        <v>25.03288853</v>
      </c>
      <c r="BC190" s="49">
        <v>38.07434223</v>
      </c>
      <c r="BD190" s="49">
        <v>0.32784184639999997</v>
      </c>
      <c r="BE190" s="49">
        <v>5.0536387849999995</v>
      </c>
      <c r="BF190" s="49">
        <v>4.55348953</v>
      </c>
      <c r="BG190" s="49">
        <v>0.6386081848</v>
      </c>
      <c r="BH190" s="49">
        <v>2.9080635179999996</v>
      </c>
      <c r="BI190" s="50">
        <v>0.06440528</v>
      </c>
      <c r="BJ190" s="49">
        <v>14.62847742</v>
      </c>
      <c r="BK190" s="49">
        <v>0.09932710403</v>
      </c>
      <c r="BL190" s="49">
        <v>0.06475362464000001</v>
      </c>
      <c r="BM190" s="48">
        <v>-0.1123808064</v>
      </c>
      <c r="BN190" s="28">
        <v>0.5008</v>
      </c>
      <c r="BO190" s="17">
        <v>9.0459</v>
      </c>
    </row>
    <row r="191" spans="1:67" ht="12.75">
      <c r="A191" s="8" t="s">
        <v>204</v>
      </c>
      <c r="B191" s="13">
        <v>134</v>
      </c>
      <c r="C191" s="8" t="s">
        <v>145</v>
      </c>
      <c r="D191" s="14" t="s">
        <v>125</v>
      </c>
      <c r="E191" s="13" t="s">
        <v>127</v>
      </c>
      <c r="F191" s="49">
        <f t="shared" si="217"/>
        <v>1.056823998058311</v>
      </c>
      <c r="G191" s="49">
        <f t="shared" si="218"/>
        <v>0.0027701011118108202</v>
      </c>
      <c r="H191" s="49">
        <f t="shared" si="219"/>
        <v>0.46975473302086646</v>
      </c>
      <c r="I191" s="49">
        <f t="shared" si="220"/>
        <v>0.3860377548838971</v>
      </c>
      <c r="J191" s="48">
        <f t="shared" si="221"/>
        <v>0.00026789397695628665</v>
      </c>
      <c r="K191" s="49">
        <f t="shared" si="222"/>
        <v>0.014452674326015732</v>
      </c>
      <c r="L191" s="49">
        <f t="shared" si="223"/>
        <v>0.033093214817488524</v>
      </c>
      <c r="M191" s="49">
        <f t="shared" si="224"/>
        <v>0.011798721866763187</v>
      </c>
      <c r="N191" s="49">
        <f t="shared" si="225"/>
        <v>0.20516926651117587</v>
      </c>
      <c r="O191" s="50">
        <f t="shared" si="226"/>
        <v>0.0009251057144499901</v>
      </c>
      <c r="P191" s="49">
        <f t="shared" si="227"/>
        <v>0.3255884042021242</v>
      </c>
      <c r="Q191" s="49">
        <f t="shared" si="228"/>
        <v>0.0016569526379363467</v>
      </c>
      <c r="R191" s="49">
        <f t="shared" si="229"/>
        <v>0.0028368403062257537</v>
      </c>
      <c r="S191" s="48">
        <f t="shared" si="230"/>
        <v>-0.002046297499234498</v>
      </c>
      <c r="T191" s="49">
        <f t="shared" si="231"/>
        <v>39.16840914411524</v>
      </c>
      <c r="U191" s="49">
        <f t="shared" si="232"/>
        <v>0.02017112875417476</v>
      </c>
      <c r="V191" s="49">
        <f t="shared" si="233"/>
        <v>11.7204274705805</v>
      </c>
      <c r="W191" s="49">
        <f t="shared" si="234"/>
        <v>6.91241704807594</v>
      </c>
      <c r="X191" s="48">
        <f t="shared" si="235"/>
        <v>0.006851806266673657</v>
      </c>
      <c r="Y191" s="49">
        <f t="shared" si="236"/>
        <v>0.5946379068510896</v>
      </c>
      <c r="Z191" s="49">
        <f t="shared" si="237"/>
        <v>0.6023738544812065</v>
      </c>
      <c r="AA191" s="49">
        <f t="shared" si="238"/>
        <v>0.5132161768805511</v>
      </c>
      <c r="AB191" s="49">
        <f t="shared" si="239"/>
        <v>6.623970306193884</v>
      </c>
      <c r="AC191" s="50"/>
      <c r="AD191" s="49">
        <f t="shared" si="240"/>
        <v>11.592757978391846</v>
      </c>
      <c r="AE191" s="49">
        <f t="shared" si="241"/>
        <v>0.018910666947458875</v>
      </c>
      <c r="AF191" s="49">
        <f t="shared" si="242"/>
        <v>0.05924896211833237</v>
      </c>
      <c r="AG191" s="48"/>
      <c r="AH191" s="31">
        <f t="shared" si="243"/>
        <v>3.3786963565635224</v>
      </c>
      <c r="AI191" s="1">
        <f t="shared" si="244"/>
        <v>0.04378817907186214</v>
      </c>
      <c r="AJ191" s="1">
        <f t="shared" si="245"/>
        <v>22.837213631534418</v>
      </c>
      <c r="AK191" s="1">
        <f t="shared" si="246"/>
        <v>0.01335072153867119</v>
      </c>
      <c r="AL191" s="3">
        <f t="shared" si="247"/>
        <v>0.3396838298033053</v>
      </c>
      <c r="AM191" s="3">
        <f t="shared" si="248"/>
        <v>619.7786415013477</v>
      </c>
      <c r="AN191" s="3">
        <f t="shared" si="249"/>
        <v>1.769396136878975</v>
      </c>
      <c r="AO191" s="3">
        <f t="shared" si="250"/>
        <v>1.0110128661727107</v>
      </c>
      <c r="AP191" s="3">
        <f t="shared" si="251"/>
        <v>1.066653482408523</v>
      </c>
      <c r="AQ191" s="3">
        <f t="shared" si="252"/>
        <v>5.6663839684004165</v>
      </c>
      <c r="AR191" s="9">
        <f t="shared" si="253"/>
        <v>661.0817766881362</v>
      </c>
      <c r="AS191" s="10">
        <f t="shared" si="254"/>
        <v>0.011522653009051271</v>
      </c>
      <c r="AT191" s="3">
        <f t="shared" si="255"/>
        <v>11.624581898387047</v>
      </c>
      <c r="AU191" s="3">
        <f t="shared" si="256"/>
        <v>1.0435458989923818</v>
      </c>
      <c r="AV191" s="9">
        <f t="shared" si="257"/>
        <v>0.3623249399775596</v>
      </c>
      <c r="AW191" s="3">
        <f t="shared" si="258"/>
        <v>86.7855691926573</v>
      </c>
      <c r="AX191" s="3">
        <f t="shared" si="259"/>
        <v>2759.953538009099</v>
      </c>
      <c r="AZ191" s="49">
        <v>57.58203244</v>
      </c>
      <c r="BA191" s="49">
        <v>0.1509315197</v>
      </c>
      <c r="BB191" s="49">
        <v>25.59502086</v>
      </c>
      <c r="BC191" s="49">
        <v>21.033623920000004</v>
      </c>
      <c r="BD191" s="48">
        <v>0.014596450969999999</v>
      </c>
      <c r="BE191" s="49">
        <v>0.7874673204</v>
      </c>
      <c r="BF191" s="49">
        <v>1.8031144</v>
      </c>
      <c r="BG191" s="49">
        <v>0.6428642674</v>
      </c>
      <c r="BH191" s="49">
        <v>11.178837139999999</v>
      </c>
      <c r="BI191" s="50">
        <v>0.050405240000000004</v>
      </c>
      <c r="BJ191" s="49">
        <v>17.73998517</v>
      </c>
      <c r="BK191" s="49">
        <v>0.09028059613</v>
      </c>
      <c r="BL191" s="49">
        <v>0.1545678664</v>
      </c>
      <c r="BM191" s="48">
        <v>-0.1114944108</v>
      </c>
      <c r="BN191" s="28">
        <v>0.5009</v>
      </c>
      <c r="BO191" s="17">
        <v>9.193200000000001</v>
      </c>
    </row>
    <row r="192" spans="1:67" ht="12.75">
      <c r="A192" s="8" t="s">
        <v>205</v>
      </c>
      <c r="B192" s="13">
        <v>135</v>
      </c>
      <c r="C192" s="8" t="s">
        <v>145</v>
      </c>
      <c r="D192" s="14" t="s">
        <v>125</v>
      </c>
      <c r="E192" s="13" t="s">
        <v>128</v>
      </c>
      <c r="F192" s="49">
        <f t="shared" si="217"/>
        <v>0.5895198687631141</v>
      </c>
      <c r="G192" s="49">
        <f t="shared" si="218"/>
        <v>0.0054975641136374535</v>
      </c>
      <c r="H192" s="49">
        <f t="shared" si="219"/>
        <v>0.6106311126938808</v>
      </c>
      <c r="I192" s="49">
        <f t="shared" si="220"/>
        <v>0.3896347503462644</v>
      </c>
      <c r="J192" s="49">
        <f t="shared" si="221"/>
        <v>0.006544419296522261</v>
      </c>
      <c r="K192" s="49">
        <f t="shared" si="222"/>
        <v>0.08174946883453144</v>
      </c>
      <c r="L192" s="49">
        <f t="shared" si="223"/>
        <v>0.05105871327624651</v>
      </c>
      <c r="M192" s="49">
        <f t="shared" si="224"/>
        <v>0.012993464404078075</v>
      </c>
      <c r="N192" s="49">
        <f t="shared" si="225"/>
        <v>0.23166171358183585</v>
      </c>
      <c r="O192" s="50">
        <f t="shared" si="226"/>
        <v>0.0009864546235025884</v>
      </c>
      <c r="P192" s="49">
        <f t="shared" si="227"/>
        <v>0.01688237761703106</v>
      </c>
      <c r="Q192" s="49">
        <f t="shared" si="228"/>
        <v>0.0020495906761859414</v>
      </c>
      <c r="R192" s="48">
        <f t="shared" si="229"/>
        <v>-0.0016236248461497646</v>
      </c>
      <c r="S192" s="48">
        <f t="shared" si="230"/>
        <v>-0.0021014633722958777</v>
      </c>
      <c r="T192" s="49">
        <f t="shared" si="231"/>
        <v>21.84900746077185</v>
      </c>
      <c r="U192" s="49">
        <f t="shared" si="232"/>
        <v>0.04003177829780422</v>
      </c>
      <c r="V192" s="49">
        <f t="shared" si="233"/>
        <v>15.23530720294114</v>
      </c>
      <c r="W192" s="49">
        <f t="shared" si="234"/>
        <v>6.976825081853356</v>
      </c>
      <c r="X192" s="49">
        <f t="shared" si="235"/>
        <v>0.16738373014996202</v>
      </c>
      <c r="Y192" s="49">
        <f t="shared" si="236"/>
        <v>3.3634835973886625</v>
      </c>
      <c r="Z192" s="49">
        <f t="shared" si="237"/>
        <v>0.9293879150359771</v>
      </c>
      <c r="AA192" s="49">
        <f t="shared" si="238"/>
        <v>0.5651846192492607</v>
      </c>
      <c r="AB192" s="49">
        <f t="shared" si="239"/>
        <v>7.4792893591813145</v>
      </c>
      <c r="AC192" s="50"/>
      <c r="AD192" s="49">
        <f t="shared" si="240"/>
        <v>0.6011065360072301</v>
      </c>
      <c r="AE192" s="49">
        <f t="shared" si="241"/>
        <v>0.02339181324110867</v>
      </c>
      <c r="AF192" s="48">
        <f t="shared" si="242"/>
        <v>-0.0339102933615239</v>
      </c>
      <c r="AG192" s="48"/>
      <c r="AH192" s="31">
        <f t="shared" si="243"/>
        <v>36.347978522910374</v>
      </c>
      <c r="AI192" s="1">
        <f t="shared" si="244"/>
        <v>0.03709702808881682</v>
      </c>
      <c r="AJ192" s="1">
        <f t="shared" si="245"/>
        <v>26.956337246364424</v>
      </c>
      <c r="AK192" s="1">
        <f t="shared" si="246"/>
        <v>0.29615761726194745</v>
      </c>
      <c r="AL192" s="3">
        <f t="shared" si="247"/>
        <v>4.181271411546141</v>
      </c>
      <c r="AM192" s="3">
        <f t="shared" si="248"/>
        <v>651.3093724674015</v>
      </c>
      <c r="AN192" s="3">
        <f t="shared" si="249"/>
        <v>2.036999301843939</v>
      </c>
      <c r="AO192" s="3">
        <f t="shared" si="250"/>
        <v>25.345435942419847</v>
      </c>
      <c r="AP192" s="3">
        <f t="shared" si="251"/>
        <v>1.7113584947511702</v>
      </c>
      <c r="AQ192" s="3">
        <f t="shared" si="252"/>
        <v>3.131654757634798</v>
      </c>
      <c r="AR192" s="9">
        <f t="shared" si="253"/>
        <v>-644.3178544000061</v>
      </c>
      <c r="AS192" s="10">
        <f t="shared" si="254"/>
        <v>0.04976499076133899</v>
      </c>
      <c r="AT192" s="3">
        <f t="shared" si="255"/>
        <v>2.074285448357773</v>
      </c>
      <c r="AU192" s="3">
        <f t="shared" si="256"/>
        <v>0.9328192488352987</v>
      </c>
      <c r="AV192" s="9">
        <f t="shared" si="257"/>
        <v>7.155654349009704</v>
      </c>
      <c r="AW192" s="3">
        <f t="shared" si="258"/>
        <v>20.09444761671435</v>
      </c>
      <c r="AX192" s="3">
        <f t="shared" si="259"/>
        <v>139.74962333645888</v>
      </c>
      <c r="AZ192" s="49">
        <v>30.37197268</v>
      </c>
      <c r="BA192" s="49">
        <v>0.28323365489999996</v>
      </c>
      <c r="BB192" s="49">
        <v>31.45962071</v>
      </c>
      <c r="BC192" s="49">
        <v>20.07392222</v>
      </c>
      <c r="BD192" s="49">
        <v>0.3371674724</v>
      </c>
      <c r="BE192" s="49">
        <v>4.211720021</v>
      </c>
      <c r="BF192" s="49">
        <v>2.63053703</v>
      </c>
      <c r="BG192" s="49">
        <v>0.6694212813</v>
      </c>
      <c r="BH192" s="49">
        <v>11.935175739999998</v>
      </c>
      <c r="BI192" s="50">
        <v>0.05082199</v>
      </c>
      <c r="BJ192" s="49">
        <v>0.8697774899999999</v>
      </c>
      <c r="BK192" s="49">
        <v>0.10559459539999999</v>
      </c>
      <c r="BL192" s="48">
        <v>-0.08364890155999999</v>
      </c>
      <c r="BM192" s="48">
        <v>-0.1082670687</v>
      </c>
      <c r="BN192" s="28">
        <v>0.5022</v>
      </c>
      <c r="BO192" s="17">
        <v>9.747699999999998</v>
      </c>
    </row>
    <row r="193" spans="1:67" ht="12.75">
      <c r="A193" s="8" t="s">
        <v>206</v>
      </c>
      <c r="B193" s="13">
        <v>136</v>
      </c>
      <c r="C193" s="8" t="s">
        <v>145</v>
      </c>
      <c r="D193" s="14" t="s">
        <v>125</v>
      </c>
      <c r="E193" s="13" t="s">
        <v>129</v>
      </c>
      <c r="F193" s="49">
        <f t="shared" si="217"/>
        <v>1.1230067675808568</v>
      </c>
      <c r="G193" s="49">
        <f t="shared" si="218"/>
        <v>0.02137181858666123</v>
      </c>
      <c r="H193" s="49">
        <f t="shared" si="219"/>
        <v>21.232680979996818</v>
      </c>
      <c r="I193" s="49">
        <f t="shared" si="220"/>
        <v>0.8344108659978451</v>
      </c>
      <c r="J193" s="49">
        <f t="shared" si="221"/>
        <v>0.019142663205750095</v>
      </c>
      <c r="K193" s="49">
        <f t="shared" si="222"/>
        <v>6.32103479868612</v>
      </c>
      <c r="L193" s="49">
        <f t="shared" si="223"/>
        <v>0.20291118480445733</v>
      </c>
      <c r="M193" s="49">
        <f t="shared" si="224"/>
        <v>0.03646611365806175</v>
      </c>
      <c r="N193" s="49">
        <f t="shared" si="225"/>
        <v>0.46472535765392564</v>
      </c>
      <c r="O193" s="50">
        <f t="shared" si="226"/>
        <v>0.0008736898516550491</v>
      </c>
      <c r="P193" s="49">
        <f t="shared" si="227"/>
        <v>0.020585416533734323</v>
      </c>
      <c r="Q193" s="49">
        <f t="shared" si="228"/>
        <v>0.024811721847739103</v>
      </c>
      <c r="R193" s="48">
        <f t="shared" si="229"/>
        <v>-0.0023052232200438567</v>
      </c>
      <c r="S193" s="48">
        <f t="shared" si="230"/>
        <v>-0.0021368687959413667</v>
      </c>
      <c r="T193" s="49">
        <f t="shared" si="231"/>
        <v>41.62129988061678</v>
      </c>
      <c r="U193" s="49">
        <f t="shared" si="232"/>
        <v>0.15562381552946353</v>
      </c>
      <c r="V193" s="49">
        <f t="shared" si="233"/>
        <v>529.7575094809586</v>
      </c>
      <c r="W193" s="49">
        <f t="shared" si="234"/>
        <v>14.941015023149767</v>
      </c>
      <c r="X193" s="49">
        <f t="shared" si="235"/>
        <v>0.48960346628242396</v>
      </c>
      <c r="Y193" s="49">
        <f t="shared" si="236"/>
        <v>260.07137620597075</v>
      </c>
      <c r="Z193" s="49">
        <f t="shared" si="237"/>
        <v>3.6934578034230827</v>
      </c>
      <c r="AA193" s="49">
        <f t="shared" si="238"/>
        <v>1.5861887116774875</v>
      </c>
      <c r="AB193" s="49">
        <f t="shared" si="239"/>
        <v>15.003840594552473</v>
      </c>
      <c r="AC193" s="50"/>
      <c r="AD193" s="49">
        <f t="shared" si="240"/>
        <v>0.7329553162213357</v>
      </c>
      <c r="AE193" s="49">
        <f t="shared" si="241"/>
        <v>0.28317418223851976</v>
      </c>
      <c r="AF193" s="48">
        <f t="shared" si="242"/>
        <v>-0.04814584837184329</v>
      </c>
      <c r="AG193" s="48"/>
      <c r="AH193" s="31">
        <f t="shared" si="243"/>
        <v>56.78558973443356</v>
      </c>
      <c r="AI193" s="1">
        <f t="shared" si="244"/>
        <v>0.0029941788144383086</v>
      </c>
      <c r="AJ193" s="1">
        <f t="shared" si="245"/>
        <v>333.98138921358793</v>
      </c>
      <c r="AK193" s="1">
        <f t="shared" si="246"/>
        <v>0.30866659350049186</v>
      </c>
      <c r="AL193" s="3">
        <f t="shared" si="247"/>
        <v>3.146070314602521</v>
      </c>
      <c r="AM193" s="3">
        <f t="shared" si="248"/>
        <v>1870.7832235734677</v>
      </c>
      <c r="AN193" s="3">
        <f t="shared" si="249"/>
        <v>35.308127018711495</v>
      </c>
      <c r="AO193" s="3">
        <f t="shared" si="250"/>
        <v>722.7691753599123</v>
      </c>
      <c r="AP193" s="3">
        <f t="shared" si="251"/>
        <v>0.5495692237874299</v>
      </c>
      <c r="AQ193" s="3">
        <f t="shared" si="252"/>
        <v>2.785707652132623</v>
      </c>
      <c r="AR193" s="9">
        <f t="shared" si="253"/>
        <v>-864.4836738396284</v>
      </c>
      <c r="AS193" s="10">
        <f t="shared" si="254"/>
        <v>0.0018825734435867672</v>
      </c>
      <c r="AT193" s="3">
        <f t="shared" si="255"/>
        <v>0.05744967109074247</v>
      </c>
      <c r="AU193" s="3">
        <f t="shared" si="256"/>
        <v>0.9958127006877481</v>
      </c>
      <c r="AV193" s="9">
        <f t="shared" si="257"/>
        <v>1.7289834207767827</v>
      </c>
      <c r="AW193" s="3">
        <f t="shared" si="258"/>
        <v>531.1877756517978</v>
      </c>
      <c r="AX193" s="3">
        <f t="shared" si="259"/>
        <v>578.3745454023663</v>
      </c>
      <c r="AZ193" s="49">
        <v>55.70324798</v>
      </c>
      <c r="BA193" s="49">
        <v>1.060082401</v>
      </c>
      <c r="BB193" s="49">
        <v>1053.180914</v>
      </c>
      <c r="BC193" s="49">
        <v>41.38834842999999</v>
      </c>
      <c r="BD193" s="49">
        <v>0.9495121012000001</v>
      </c>
      <c r="BE193" s="49">
        <v>313.5352155</v>
      </c>
      <c r="BF193" s="49">
        <v>10.06477643</v>
      </c>
      <c r="BG193" s="49">
        <v>1.808787828</v>
      </c>
      <c r="BH193" s="49">
        <v>23.05125186</v>
      </c>
      <c r="BI193" s="50">
        <v>0.04333666</v>
      </c>
      <c r="BJ193" s="49">
        <v>1.02107538</v>
      </c>
      <c r="BK193" s="49">
        <v>1.230708073</v>
      </c>
      <c r="BL193" s="48">
        <v>-0.11434340770000001</v>
      </c>
      <c r="BM193" s="48">
        <v>-0.1059927116</v>
      </c>
      <c r="BN193" s="28">
        <v>0.5021</v>
      </c>
      <c r="BO193" s="17">
        <v>10.122600000000002</v>
      </c>
    </row>
    <row r="194" spans="1:67" ht="12.75">
      <c r="A194" s="8" t="s">
        <v>207</v>
      </c>
      <c r="B194" s="13">
        <v>137</v>
      </c>
      <c r="C194" s="8" t="s">
        <v>145</v>
      </c>
      <c r="D194" s="14" t="s">
        <v>125</v>
      </c>
      <c r="E194" s="13" t="s">
        <v>130</v>
      </c>
      <c r="F194" s="49">
        <f t="shared" si="217"/>
        <v>0.7101768838945226</v>
      </c>
      <c r="G194" s="49">
        <f t="shared" si="218"/>
        <v>0.013329364333169702</v>
      </c>
      <c r="H194" s="49">
        <f t="shared" si="219"/>
        <v>41.526953985123775</v>
      </c>
      <c r="I194" s="49">
        <f t="shared" si="220"/>
        <v>0.9692072105842137</v>
      </c>
      <c r="J194" s="49">
        <f t="shared" si="221"/>
        <v>0.012862363427662945</v>
      </c>
      <c r="K194" s="49">
        <f t="shared" si="222"/>
        <v>10.886912244061431</v>
      </c>
      <c r="L194" s="49">
        <f t="shared" si="223"/>
        <v>0.26673065551475383</v>
      </c>
      <c r="M194" s="49">
        <f t="shared" si="224"/>
        <v>0.052344925453381694</v>
      </c>
      <c r="N194" s="49">
        <f t="shared" si="225"/>
        <v>0.47308679760898137</v>
      </c>
      <c r="O194" s="50">
        <f t="shared" si="226"/>
        <v>0.0015104807893442293</v>
      </c>
      <c r="P194" s="49">
        <f t="shared" si="227"/>
        <v>0.6945893659051106</v>
      </c>
      <c r="Q194" s="49">
        <f t="shared" si="228"/>
        <v>0.04903873112601395</v>
      </c>
      <c r="R194" s="48">
        <f t="shared" si="229"/>
        <v>-0.002331541140370619</v>
      </c>
      <c r="S194" s="48">
        <f t="shared" si="230"/>
        <v>-0.00194380411325111</v>
      </c>
      <c r="T194" s="49">
        <f t="shared" si="231"/>
        <v>26.32084320963602</v>
      </c>
      <c r="U194" s="49">
        <f t="shared" si="232"/>
        <v>0.09706083399963372</v>
      </c>
      <c r="V194" s="49">
        <f t="shared" si="233"/>
        <v>1036.1016463354235</v>
      </c>
      <c r="W194" s="49">
        <f t="shared" si="234"/>
        <v>17.354687101978865</v>
      </c>
      <c r="X194" s="49">
        <f t="shared" si="235"/>
        <v>0.3289750047358311</v>
      </c>
      <c r="Y194" s="49">
        <f t="shared" si="236"/>
        <v>447.92891355940884</v>
      </c>
      <c r="Z194" s="49">
        <f t="shared" si="237"/>
        <v>4.855121327947027</v>
      </c>
      <c r="AA194" s="49">
        <f t="shared" si="238"/>
        <v>2.2768790402592844</v>
      </c>
      <c r="AB194" s="49">
        <f t="shared" si="239"/>
        <v>15.273792965690358</v>
      </c>
      <c r="AC194" s="50"/>
      <c r="AD194" s="49">
        <f t="shared" si="240"/>
        <v>24.731244446604496</v>
      </c>
      <c r="AE194" s="49">
        <f t="shared" si="241"/>
        <v>0.5596750870350827</v>
      </c>
      <c r="AF194" s="48">
        <f t="shared" si="242"/>
        <v>-0.0486955125390689</v>
      </c>
      <c r="AG194" s="48"/>
      <c r="AH194" s="31">
        <f t="shared" si="243"/>
        <v>1.0642749201910773</v>
      </c>
      <c r="AI194" s="1">
        <f t="shared" si="244"/>
        <v>0.0021975440810391073</v>
      </c>
      <c r="AJ194" s="1">
        <f t="shared" si="245"/>
        <v>455.05344289938006</v>
      </c>
      <c r="AK194" s="1">
        <f t="shared" si="246"/>
        <v>0.14448505999614647</v>
      </c>
      <c r="AL194" s="3">
        <f t="shared" si="247"/>
        <v>3.389369235556667</v>
      </c>
      <c r="AM194" s="3">
        <f t="shared" si="248"/>
        <v>1851.2556130097612</v>
      </c>
      <c r="AN194" s="3">
        <f t="shared" si="249"/>
        <v>67.83525537257358</v>
      </c>
      <c r="AO194" s="3">
        <f t="shared" si="250"/>
        <v>41.894440393907324</v>
      </c>
      <c r="AP194" s="3">
        <f t="shared" si="251"/>
        <v>0.17342353849234235</v>
      </c>
      <c r="AQ194" s="3">
        <f t="shared" si="252"/>
        <v>1.516641761097196</v>
      </c>
      <c r="AR194" s="9">
        <f t="shared" si="253"/>
        <v>-540.5188658506992</v>
      </c>
      <c r="AS194" s="10">
        <f t="shared" si="254"/>
        <v>0.0007344357436577916</v>
      </c>
      <c r="AT194" s="3">
        <f t="shared" si="255"/>
        <v>0.03874428860613641</v>
      </c>
      <c r="AU194" s="3">
        <f t="shared" si="256"/>
        <v>1.1362395143735964</v>
      </c>
      <c r="AV194" s="9">
        <f t="shared" si="257"/>
        <v>0.5877964060873225</v>
      </c>
      <c r="AW194" s="3">
        <f t="shared" si="258"/>
        <v>1361.5895040995545</v>
      </c>
      <c r="AX194" s="3">
        <f t="shared" si="259"/>
        <v>1701.2693334695905</v>
      </c>
      <c r="AZ194" s="49">
        <v>35.84969137</v>
      </c>
      <c r="BA194" s="49">
        <v>0.6728656034</v>
      </c>
      <c r="BB194" s="49">
        <v>2096.278431</v>
      </c>
      <c r="BC194" s="49">
        <v>48.925528500000006</v>
      </c>
      <c r="BD194" s="49">
        <v>0.6492914225</v>
      </c>
      <c r="BE194" s="49">
        <v>549.5707517000001</v>
      </c>
      <c r="BF194" s="49">
        <v>13.464549320000001</v>
      </c>
      <c r="BG194" s="49">
        <v>2.642369056</v>
      </c>
      <c r="BH194" s="49">
        <v>23.88139641</v>
      </c>
      <c r="BI194" s="50">
        <v>0.07624899</v>
      </c>
      <c r="BJ194" s="49">
        <v>35.06283429</v>
      </c>
      <c r="BK194" s="49">
        <v>2.4754725420000003</v>
      </c>
      <c r="BL194" s="48">
        <v>-0.11769607289999999</v>
      </c>
      <c r="BM194" s="48">
        <v>-0.09812312837</v>
      </c>
      <c r="BN194" s="28">
        <v>0.5017</v>
      </c>
      <c r="BO194" s="17">
        <v>9.9386</v>
      </c>
    </row>
    <row r="195" spans="1:67" ht="12.75">
      <c r="A195" s="8" t="s">
        <v>208</v>
      </c>
      <c r="B195" s="13">
        <v>141</v>
      </c>
      <c r="C195" s="8" t="s">
        <v>145</v>
      </c>
      <c r="D195" s="14" t="s">
        <v>131</v>
      </c>
      <c r="E195" s="13" t="s">
        <v>115</v>
      </c>
      <c r="F195" s="49">
        <f t="shared" si="217"/>
        <v>0.9474171223687053</v>
      </c>
      <c r="G195" s="49">
        <f t="shared" si="218"/>
        <v>0.009153042734857187</v>
      </c>
      <c r="H195" s="49">
        <f t="shared" si="219"/>
        <v>2.397715144174742</v>
      </c>
      <c r="I195" s="49">
        <f t="shared" si="220"/>
        <v>0.5277022219342334</v>
      </c>
      <c r="J195" s="49">
        <f t="shared" si="221"/>
        <v>0.008216734525130581</v>
      </c>
      <c r="K195" s="49">
        <f t="shared" si="222"/>
        <v>0.8565762516822398</v>
      </c>
      <c r="L195" s="49">
        <f t="shared" si="223"/>
        <v>0.014526131719539316</v>
      </c>
      <c r="M195" s="49">
        <f t="shared" si="224"/>
        <v>0.032893523283645754</v>
      </c>
      <c r="N195" s="49">
        <f t="shared" si="225"/>
        <v>0.08195035303258141</v>
      </c>
      <c r="O195" s="50">
        <f t="shared" si="226"/>
        <v>0.0015579441601747419</v>
      </c>
      <c r="P195" s="49">
        <f t="shared" si="227"/>
        <v>0.29978081053585387</v>
      </c>
      <c r="Q195" s="49">
        <f t="shared" si="228"/>
        <v>0.015782004999886735</v>
      </c>
      <c r="R195" s="48">
        <f t="shared" si="229"/>
        <v>-0.0024382378301828433</v>
      </c>
      <c r="S195" s="48">
        <f t="shared" si="230"/>
        <v>-0.0021766429644079427</v>
      </c>
      <c r="T195" s="49">
        <f t="shared" si="231"/>
        <v>35.11353030140998</v>
      </c>
      <c r="U195" s="49">
        <f t="shared" si="232"/>
        <v>0.06664998714670636</v>
      </c>
      <c r="V195" s="49">
        <f t="shared" si="233"/>
        <v>59.82323214008838</v>
      </c>
      <c r="W195" s="49">
        <f t="shared" si="234"/>
        <v>9.449070172690268</v>
      </c>
      <c r="X195" s="49">
        <f t="shared" si="235"/>
        <v>0.2101558002555247</v>
      </c>
      <c r="Y195" s="49">
        <f t="shared" si="236"/>
        <v>35.242799904638545</v>
      </c>
      <c r="Z195" s="49">
        <f t="shared" si="237"/>
        <v>0.2644095474815122</v>
      </c>
      <c r="AA195" s="49">
        <f t="shared" si="238"/>
        <v>1.430789576565827</v>
      </c>
      <c r="AB195" s="49">
        <f t="shared" si="239"/>
        <v>2.6457993163432985</v>
      </c>
      <c r="AC195" s="50"/>
      <c r="AD195" s="49">
        <f t="shared" si="240"/>
        <v>10.673864112650794</v>
      </c>
      <c r="AE195" s="49">
        <f t="shared" si="241"/>
        <v>0.18011875142532222</v>
      </c>
      <c r="AF195" s="48">
        <f t="shared" si="242"/>
        <v>-0.050923931290368485</v>
      </c>
      <c r="AG195" s="48"/>
      <c r="AH195" s="31">
        <f t="shared" si="243"/>
        <v>3.289673723669856</v>
      </c>
      <c r="AI195" s="1">
        <f t="shared" si="244"/>
        <v>0.02391695542653629</v>
      </c>
      <c r="AJ195" s="1">
        <f t="shared" si="245"/>
        <v>41.811341877172296</v>
      </c>
      <c r="AK195" s="1">
        <f t="shared" si="246"/>
        <v>0.1468809975258133</v>
      </c>
      <c r="AL195" s="3">
        <f t="shared" si="247"/>
        <v>3.1531258932269717</v>
      </c>
      <c r="AM195" s="3">
        <f t="shared" si="248"/>
        <v>332.1321720625588</v>
      </c>
      <c r="AN195" s="3">
        <f t="shared" si="249"/>
        <v>22.61064615541921</v>
      </c>
      <c r="AO195" s="3">
        <f t="shared" si="250"/>
        <v>5.6046462189063435</v>
      </c>
      <c r="AP195" s="3">
        <f t="shared" si="251"/>
        <v>0.37003358406212167</v>
      </c>
      <c r="AQ195" s="3">
        <f t="shared" si="252"/>
        <v>3.7160831340733624</v>
      </c>
      <c r="AR195" s="9">
        <f t="shared" si="253"/>
        <v>-689.5290566078348</v>
      </c>
      <c r="AS195" s="10">
        <f t="shared" si="254"/>
        <v>0.00596308468181226</v>
      </c>
      <c r="AT195" s="3">
        <f t="shared" si="255"/>
        <v>0.2681134926356011</v>
      </c>
      <c r="AU195" s="3">
        <f t="shared" si="256"/>
        <v>3.5713480286742314</v>
      </c>
      <c r="AV195" s="9">
        <f t="shared" si="257"/>
        <v>1.166762475269855</v>
      </c>
      <c r="AW195" s="3">
        <f t="shared" si="258"/>
        <v>167.69844021334387</v>
      </c>
      <c r="AX195" s="3">
        <f t="shared" si="259"/>
        <v>857.0724729287464</v>
      </c>
      <c r="AZ195" s="49">
        <v>48.7532967</v>
      </c>
      <c r="BA195" s="49">
        <v>0.47100796219999996</v>
      </c>
      <c r="BB195" s="49">
        <v>123.384426</v>
      </c>
      <c r="BC195" s="49">
        <v>27.1551172</v>
      </c>
      <c r="BD195" s="49">
        <v>0.4228263209</v>
      </c>
      <c r="BE195" s="49">
        <v>44.07870109</v>
      </c>
      <c r="BF195" s="49">
        <v>0.7475026499999999</v>
      </c>
      <c r="BG195" s="49">
        <v>1.692673335</v>
      </c>
      <c r="BH195" s="49">
        <v>4.21709697</v>
      </c>
      <c r="BI195" s="50">
        <v>0.08017051</v>
      </c>
      <c r="BJ195" s="49">
        <v>15.426471040000001</v>
      </c>
      <c r="BK195" s="49">
        <v>0.8121288439000001</v>
      </c>
      <c r="BL195" s="48">
        <v>-0.1254696897</v>
      </c>
      <c r="BM195" s="48">
        <v>-0.1120082356</v>
      </c>
      <c r="BN195" s="28">
        <v>0.5036</v>
      </c>
      <c r="BO195" s="17">
        <v>9.7864</v>
      </c>
    </row>
    <row r="196" spans="1:67" ht="12.75">
      <c r="A196" s="8" t="s">
        <v>209</v>
      </c>
      <c r="B196" s="13">
        <v>142</v>
      </c>
      <c r="C196" s="8" t="s">
        <v>145</v>
      </c>
      <c r="D196" s="14" t="s">
        <v>131</v>
      </c>
      <c r="E196" s="13" t="s">
        <v>114</v>
      </c>
      <c r="F196" s="49">
        <f t="shared" si="217"/>
        <v>1.0116990174832527</v>
      </c>
      <c r="G196" s="49">
        <f t="shared" si="218"/>
        <v>0.00688901579902945</v>
      </c>
      <c r="H196" s="49">
        <f t="shared" si="219"/>
        <v>3.308702599025934</v>
      </c>
      <c r="I196" s="49">
        <f t="shared" si="220"/>
        <v>0.22987079609230773</v>
      </c>
      <c r="J196" s="48">
        <f t="shared" si="221"/>
        <v>0.003712460787291429</v>
      </c>
      <c r="K196" s="49">
        <f t="shared" si="222"/>
        <v>1.7060541358276924</v>
      </c>
      <c r="L196" s="49">
        <f t="shared" si="223"/>
        <v>0.020305385223560443</v>
      </c>
      <c r="M196" s="49">
        <f t="shared" si="224"/>
        <v>0.023051644841854943</v>
      </c>
      <c r="N196" s="49">
        <f t="shared" si="225"/>
        <v>0.05220366549752967</v>
      </c>
      <c r="O196" s="50">
        <f t="shared" si="226"/>
        <v>0.0014546938362197804</v>
      </c>
      <c r="P196" s="49">
        <f t="shared" si="227"/>
        <v>0.012923042320967035</v>
      </c>
      <c r="Q196" s="49">
        <f t="shared" si="228"/>
        <v>0.007779567716270769</v>
      </c>
      <c r="R196" s="48">
        <f t="shared" si="229"/>
        <v>-0.002820017850319121</v>
      </c>
      <c r="S196" s="48">
        <f t="shared" si="230"/>
        <v>-0.0020579692208404395</v>
      </c>
      <c r="T196" s="49">
        <f t="shared" si="231"/>
        <v>37.49597011450247</v>
      </c>
      <c r="U196" s="49">
        <f t="shared" si="232"/>
        <v>0.050163953972398236</v>
      </c>
      <c r="V196" s="49">
        <f t="shared" si="233"/>
        <v>82.55246005553728</v>
      </c>
      <c r="W196" s="49">
        <f t="shared" si="234"/>
        <v>4.116081366811247</v>
      </c>
      <c r="X196" s="48">
        <f t="shared" si="235"/>
        <v>0.09495197456900757</v>
      </c>
      <c r="Y196" s="49">
        <f t="shared" si="236"/>
        <v>70.19354601224819</v>
      </c>
      <c r="Z196" s="49">
        <f t="shared" si="237"/>
        <v>0.369605468410944</v>
      </c>
      <c r="AA196" s="49">
        <f t="shared" si="238"/>
        <v>1.0026914076067288</v>
      </c>
      <c r="AB196" s="49">
        <f t="shared" si="239"/>
        <v>1.6854158325476039</v>
      </c>
      <c r="AC196" s="50"/>
      <c r="AD196" s="49">
        <f t="shared" si="240"/>
        <v>0.4601321792728289</v>
      </c>
      <c r="AE196" s="49">
        <f t="shared" si="241"/>
        <v>0.08878757950548698</v>
      </c>
      <c r="AF196" s="48">
        <f t="shared" si="242"/>
        <v>-0.05889761592145198</v>
      </c>
      <c r="AG196" s="48"/>
      <c r="AH196" s="31">
        <f t="shared" si="243"/>
        <v>81.48956278989077</v>
      </c>
      <c r="AI196" s="1">
        <f t="shared" si="244"/>
        <v>0.012146111780704861</v>
      </c>
      <c r="AJ196" s="1">
        <f t="shared" si="245"/>
        <v>82.3308741146764</v>
      </c>
      <c r="AK196" s="1">
        <f t="shared" si="246"/>
        <v>0.0946971060574294</v>
      </c>
      <c r="AL196" s="3">
        <f t="shared" si="247"/>
        <v>1.892832742435995</v>
      </c>
      <c r="AM196" s="3">
        <f t="shared" si="248"/>
        <v>929.7748684593392</v>
      </c>
      <c r="AN196" s="3">
        <f t="shared" si="249"/>
        <v>48.98047025626575</v>
      </c>
      <c r="AO196" s="3">
        <f t="shared" si="250"/>
        <v>179.41031680505213</v>
      </c>
      <c r="AP196" s="3">
        <f t="shared" si="251"/>
        <v>0.5649884167559512</v>
      </c>
      <c r="AQ196" s="3">
        <f t="shared" si="252"/>
        <v>9.109628010961996</v>
      </c>
      <c r="AR196" s="9">
        <f t="shared" si="253"/>
        <v>-636.6296755459248</v>
      </c>
      <c r="AS196" s="10">
        <f t="shared" si="254"/>
        <v>0.001352716595232833</v>
      </c>
      <c r="AT196" s="3">
        <f t="shared" si="255"/>
        <v>0.058639028808902524</v>
      </c>
      <c r="AU196" s="3">
        <f t="shared" si="256"/>
        <v>2.4421755671949223</v>
      </c>
      <c r="AV196" s="9">
        <f t="shared" si="257"/>
        <v>1.069428574332738</v>
      </c>
      <c r="AW196" s="3">
        <f t="shared" si="258"/>
        <v>739.2531469815209</v>
      </c>
      <c r="AX196" s="3">
        <f t="shared" si="259"/>
        <v>935.0788112464102</v>
      </c>
      <c r="AZ196" s="49">
        <v>55.08892448</v>
      </c>
      <c r="BA196" s="49">
        <v>0.37511993639999996</v>
      </c>
      <c r="BB196" s="49">
        <v>180.1651128</v>
      </c>
      <c r="BC196" s="49">
        <v>12.516899500000001</v>
      </c>
      <c r="BD196" s="48">
        <v>0.20215050960000003</v>
      </c>
      <c r="BE196" s="49">
        <v>92.8978736</v>
      </c>
      <c r="BF196" s="49">
        <v>1.10566662</v>
      </c>
      <c r="BG196" s="49">
        <v>1.2552056489999999</v>
      </c>
      <c r="BH196" s="49">
        <v>2.8425882959999997</v>
      </c>
      <c r="BI196" s="50">
        <v>0.07921083000000001</v>
      </c>
      <c r="BJ196" s="49">
        <v>0.7036840900000001</v>
      </c>
      <c r="BK196" s="49">
        <v>0.42361217219999997</v>
      </c>
      <c r="BL196" s="48">
        <v>-0.1535553042</v>
      </c>
      <c r="BM196" s="48">
        <v>-0.1120603154</v>
      </c>
      <c r="BN196" s="28">
        <v>0.5005</v>
      </c>
      <c r="BO196" s="17">
        <v>9.1916</v>
      </c>
    </row>
    <row r="197" spans="1:67" ht="12.75">
      <c r="A197" s="8" t="s">
        <v>210</v>
      </c>
      <c r="B197" s="13">
        <v>143</v>
      </c>
      <c r="C197" s="8" t="s">
        <v>145</v>
      </c>
      <c r="D197" s="14" t="s">
        <v>131</v>
      </c>
      <c r="E197" s="13" t="s">
        <v>126</v>
      </c>
      <c r="F197" s="49">
        <f t="shared" si="217"/>
        <v>0.8480485730386427</v>
      </c>
      <c r="G197" s="49">
        <f t="shared" si="218"/>
        <v>0.0056626109935799555</v>
      </c>
      <c r="H197" s="49">
        <f t="shared" si="219"/>
        <v>3.499128413586112</v>
      </c>
      <c r="I197" s="49">
        <f t="shared" si="220"/>
        <v>0.1964351280619767</v>
      </c>
      <c r="J197" s="48">
        <f t="shared" si="221"/>
        <v>-0.0008120198574901084</v>
      </c>
      <c r="K197" s="49">
        <f t="shared" si="222"/>
        <v>1.8693390914301042</v>
      </c>
      <c r="L197" s="49">
        <f t="shared" si="223"/>
        <v>0.017965634365784175</v>
      </c>
      <c r="M197" s="49">
        <f t="shared" si="224"/>
        <v>0.02227193689484474</v>
      </c>
      <c r="N197" s="49">
        <f t="shared" si="225"/>
        <v>0.04663945202724797</v>
      </c>
      <c r="O197" s="50">
        <f t="shared" si="226"/>
        <v>0.0014193726498638781</v>
      </c>
      <c r="P197" s="49">
        <f t="shared" si="227"/>
        <v>0.07046368973446439</v>
      </c>
      <c r="Q197" s="49">
        <f t="shared" si="228"/>
        <v>0.006156376141342434</v>
      </c>
      <c r="R197" s="48">
        <f t="shared" si="229"/>
        <v>-0.003149714472466995</v>
      </c>
      <c r="S197" s="48">
        <f t="shared" si="230"/>
        <v>-0.0021811182583357665</v>
      </c>
      <c r="T197" s="49">
        <f t="shared" si="231"/>
        <v>31.43069569189315</v>
      </c>
      <c r="U197" s="49">
        <f t="shared" si="232"/>
        <v>0.04123360513784283</v>
      </c>
      <c r="V197" s="49">
        <f t="shared" si="233"/>
        <v>87.30360313338603</v>
      </c>
      <c r="W197" s="49">
        <f t="shared" si="234"/>
        <v>3.517380128959061</v>
      </c>
      <c r="X197" s="48">
        <f t="shared" si="235"/>
        <v>-0.020768674277145256</v>
      </c>
      <c r="Y197" s="49">
        <f t="shared" si="236"/>
        <v>76.91170917219108</v>
      </c>
      <c r="Z197" s="49">
        <f t="shared" si="237"/>
        <v>0.3270165343802864</v>
      </c>
      <c r="AA197" s="49">
        <f t="shared" si="238"/>
        <v>0.968775977090886</v>
      </c>
      <c r="AB197" s="49">
        <f t="shared" si="239"/>
        <v>1.5057730164903447</v>
      </c>
      <c r="AC197" s="50"/>
      <c r="AD197" s="49">
        <f t="shared" si="240"/>
        <v>2.50889924460894</v>
      </c>
      <c r="AE197" s="49">
        <f t="shared" si="241"/>
        <v>0.07026222484983376</v>
      </c>
      <c r="AF197" s="48">
        <f t="shared" si="242"/>
        <v>-0.06578351028544266</v>
      </c>
      <c r="AG197" s="48"/>
      <c r="AH197" s="31">
        <f t="shared" si="243"/>
        <v>12.52768350878603</v>
      </c>
      <c r="AI197" s="1">
        <f t="shared" si="244"/>
        <v>0.011096632238771982</v>
      </c>
      <c r="AJ197" s="1">
        <f t="shared" si="245"/>
        <v>90.11743189126955</v>
      </c>
      <c r="AK197" s="1">
        <f t="shared" si="246"/>
        <v>-0.02143805664908311</v>
      </c>
      <c r="AL197" s="3">
        <f t="shared" si="247"/>
        <v>-0.5036832022743619</v>
      </c>
      <c r="AM197" s="3">
        <f t="shared" si="248"/>
        <v>1242.539690708251</v>
      </c>
      <c r="AN197" s="3">
        <f t="shared" si="249"/>
        <v>57.97925861154907</v>
      </c>
      <c r="AO197" s="3">
        <f t="shared" si="250"/>
        <v>34.79757240988526</v>
      </c>
      <c r="AP197" s="3">
        <f t="shared" si="251"/>
        <v>0.5868531095616223</v>
      </c>
      <c r="AQ197" s="3">
        <f t="shared" si="252"/>
        <v>8.935825682621003</v>
      </c>
      <c r="AR197" s="9">
        <f t="shared" si="253"/>
        <v>-477.7898831411023</v>
      </c>
      <c r="AS197" s="10">
        <f t="shared" si="254"/>
        <v>-0.00027003267123667786</v>
      </c>
      <c r="AT197" s="3">
        <f t="shared" si="255"/>
        <v>0.04573270008971323</v>
      </c>
      <c r="AU197" s="3">
        <f t="shared" si="256"/>
        <v>2.335929844962536</v>
      </c>
      <c r="AV197" s="9">
        <f t="shared" si="257"/>
        <v>-0.29558805348866485</v>
      </c>
      <c r="AW197" s="3">
        <f t="shared" si="258"/>
        <v>-3703.2555928149945</v>
      </c>
      <c r="AX197" s="3">
        <f t="shared" si="259"/>
        <v>-3383.086657926613</v>
      </c>
      <c r="AZ197" s="49">
        <v>44.03382587</v>
      </c>
      <c r="BA197" s="49">
        <v>0.2940237557</v>
      </c>
      <c r="BB197" s="49">
        <v>181.68771950000001</v>
      </c>
      <c r="BC197" s="49">
        <v>10.199640089999999</v>
      </c>
      <c r="BD197" s="48">
        <v>-0.04216308139</v>
      </c>
      <c r="BE197" s="49">
        <v>97.0630158</v>
      </c>
      <c r="BF197" s="49">
        <v>0.9328423399999999</v>
      </c>
      <c r="BG197" s="49">
        <v>1.156441532</v>
      </c>
      <c r="BH197" s="49">
        <v>2.421693255</v>
      </c>
      <c r="BI197" s="50">
        <v>0.07369909</v>
      </c>
      <c r="BJ197" s="49">
        <v>3.658736</v>
      </c>
      <c r="BK197" s="49">
        <v>0.3196618727</v>
      </c>
      <c r="BL197" s="48">
        <v>-0.1635448523</v>
      </c>
      <c r="BM197" s="48">
        <v>-0.113251746</v>
      </c>
      <c r="BN197" s="28">
        <v>0.5069</v>
      </c>
      <c r="BO197" s="17">
        <v>9.7624</v>
      </c>
    </row>
    <row r="198" spans="1:67" ht="12.75">
      <c r="A198" s="8" t="s">
        <v>211</v>
      </c>
      <c r="B198" s="13">
        <v>144</v>
      </c>
      <c r="C198" s="8" t="s">
        <v>145</v>
      </c>
      <c r="D198" s="14" t="s">
        <v>131</v>
      </c>
      <c r="E198" s="13" t="s">
        <v>127</v>
      </c>
      <c r="F198" s="49">
        <f t="shared" si="217"/>
        <v>0.356469290881863</v>
      </c>
      <c r="G198" s="49">
        <f t="shared" si="218"/>
        <v>0.005868011533285322</v>
      </c>
      <c r="H198" s="49">
        <f t="shared" si="219"/>
        <v>1.3745581633700237</v>
      </c>
      <c r="I198" s="49">
        <f t="shared" si="220"/>
        <v>0.2480237007669329</v>
      </c>
      <c r="J198" s="48">
        <f t="shared" si="221"/>
        <v>0.0018955768377172124</v>
      </c>
      <c r="K198" s="49">
        <f t="shared" si="222"/>
        <v>0.5354976936733387</v>
      </c>
      <c r="L198" s="49">
        <f t="shared" si="223"/>
        <v>0.08656012990159145</v>
      </c>
      <c r="M198" s="49">
        <f t="shared" si="224"/>
        <v>0.0178424818525113</v>
      </c>
      <c r="N198" s="49">
        <f t="shared" si="225"/>
        <v>0.2255823538072005</v>
      </c>
      <c r="O198" s="50">
        <f t="shared" si="226"/>
        <v>0.000818627466691294</v>
      </c>
      <c r="P198" s="49">
        <f t="shared" si="227"/>
        <v>0.22358080918888976</v>
      </c>
      <c r="Q198" s="49">
        <f t="shared" si="228"/>
        <v>0.0036617892158349635</v>
      </c>
      <c r="R198" s="48">
        <f t="shared" si="229"/>
        <v>-0.0031157637262437896</v>
      </c>
      <c r="S198" s="48">
        <f t="shared" si="230"/>
        <v>-0.002173483049377835</v>
      </c>
      <c r="T198" s="49">
        <f t="shared" si="231"/>
        <v>13.211599148227382</v>
      </c>
      <c r="U198" s="49">
        <f t="shared" si="232"/>
        <v>0.04272927643839891</v>
      </c>
      <c r="V198" s="49">
        <f t="shared" si="233"/>
        <v>34.29536335753552</v>
      </c>
      <c r="W198" s="49">
        <f t="shared" si="234"/>
        <v>4.4411284539354465</v>
      </c>
      <c r="X198" s="48">
        <f t="shared" si="235"/>
        <v>0.04848233395613651</v>
      </c>
      <c r="Y198" s="49">
        <f t="shared" si="236"/>
        <v>22.032408709044997</v>
      </c>
      <c r="Z198" s="49">
        <f t="shared" si="237"/>
        <v>1.575596670821498</v>
      </c>
      <c r="AA198" s="49">
        <f t="shared" si="238"/>
        <v>0.7761052786744409</v>
      </c>
      <c r="AB198" s="49">
        <f t="shared" si="239"/>
        <v>7.283014842473128</v>
      </c>
      <c r="AC198" s="50"/>
      <c r="AD198" s="49">
        <f t="shared" si="240"/>
        <v>7.960720271630905</v>
      </c>
      <c r="AE198" s="49">
        <f t="shared" si="241"/>
        <v>0.04179170527088522</v>
      </c>
      <c r="AF198" s="48">
        <f t="shared" si="242"/>
        <v>-0.06507443037267731</v>
      </c>
      <c r="AG198" s="48"/>
      <c r="AH198" s="31">
        <f t="shared" si="243"/>
        <v>1.6595984656449605</v>
      </c>
      <c r="AI198" s="1">
        <f t="shared" si="244"/>
        <v>0.0226300351619955</v>
      </c>
      <c r="AJ198" s="1">
        <f t="shared" si="245"/>
        <v>44.18906081416007</v>
      </c>
      <c r="AK198" s="1">
        <f t="shared" si="246"/>
        <v>0.06246875944323242</v>
      </c>
      <c r="AL198" s="3">
        <f t="shared" si="247"/>
        <v>1.134639713032154</v>
      </c>
      <c r="AM198" s="3">
        <f t="shared" si="248"/>
        <v>820.6260820236945</v>
      </c>
      <c r="AN198" s="3">
        <f t="shared" si="249"/>
        <v>4.708951457510648</v>
      </c>
      <c r="AO198" s="3">
        <f t="shared" si="250"/>
        <v>4.3080729114112515</v>
      </c>
      <c r="AP198" s="3">
        <f t="shared" si="251"/>
        <v>1.022434384082596</v>
      </c>
      <c r="AQ198" s="3">
        <f t="shared" si="252"/>
        <v>2.9748293221557462</v>
      </c>
      <c r="AR198" s="9">
        <f t="shared" si="253"/>
        <v>-203.0228935169368</v>
      </c>
      <c r="AS198" s="10">
        <f t="shared" si="254"/>
        <v>0.002200500843842507</v>
      </c>
      <c r="AT198" s="3">
        <f t="shared" si="255"/>
        <v>0.20157253401495878</v>
      </c>
      <c r="AU198" s="3">
        <f t="shared" si="256"/>
        <v>0.6097925858994063</v>
      </c>
      <c r="AV198" s="9">
        <f t="shared" si="257"/>
        <v>1.1600946561496837</v>
      </c>
      <c r="AW198" s="3">
        <f t="shared" si="258"/>
        <v>454.4419979652466</v>
      </c>
      <c r="AX198" s="3">
        <f t="shared" si="259"/>
        <v>861.9986263181036</v>
      </c>
      <c r="AZ198" s="49">
        <v>18.85487277</v>
      </c>
      <c r="BA198" s="49">
        <v>0.3103790809</v>
      </c>
      <c r="BB198" s="49">
        <v>72.70505467999999</v>
      </c>
      <c r="BC198" s="49">
        <v>13.1188168</v>
      </c>
      <c r="BD198" s="48">
        <v>0.1002635038</v>
      </c>
      <c r="BE198" s="49">
        <v>28.32429368</v>
      </c>
      <c r="BF198" s="49">
        <v>4.578459570000001</v>
      </c>
      <c r="BG198" s="49">
        <v>0.9437495285999999</v>
      </c>
      <c r="BH198" s="49">
        <v>11.93181766</v>
      </c>
      <c r="BI198" s="50">
        <v>0.043299990000000003</v>
      </c>
      <c r="BJ198" s="49">
        <v>11.82594916</v>
      </c>
      <c r="BK198" s="49">
        <v>0.19368448149999998</v>
      </c>
      <c r="BL198" s="48">
        <v>-0.1648033369</v>
      </c>
      <c r="BM198" s="48">
        <v>-0.11496290819999999</v>
      </c>
      <c r="BN198" s="28">
        <v>0.5008</v>
      </c>
      <c r="BO198" s="17">
        <v>9.4681</v>
      </c>
    </row>
    <row r="199" spans="1:67" ht="12.75">
      <c r="A199" s="8" t="s">
        <v>212</v>
      </c>
      <c r="B199" s="13">
        <v>145</v>
      </c>
      <c r="C199" s="8" t="s">
        <v>145</v>
      </c>
      <c r="D199" s="14" t="s">
        <v>131</v>
      </c>
      <c r="E199" s="13" t="s">
        <v>128</v>
      </c>
      <c r="F199" s="49">
        <f t="shared" si="217"/>
        <v>0.393007717418072</v>
      </c>
      <c r="G199" s="49">
        <f t="shared" si="218"/>
        <v>0.007479391480366819</v>
      </c>
      <c r="H199" s="49">
        <f t="shared" si="219"/>
        <v>0.7312240632208642</v>
      </c>
      <c r="I199" s="49">
        <f t="shared" si="220"/>
        <v>0.27406081698238993</v>
      </c>
      <c r="J199" s="48">
        <f t="shared" si="221"/>
        <v>0.004394243511188209</v>
      </c>
      <c r="K199" s="49">
        <f t="shared" si="222"/>
        <v>0.16185081192077794</v>
      </c>
      <c r="L199" s="49">
        <f t="shared" si="223"/>
        <v>0.08680637460354908</v>
      </c>
      <c r="M199" s="49">
        <f t="shared" si="224"/>
        <v>0.0161775042520658</v>
      </c>
      <c r="N199" s="49">
        <f t="shared" si="225"/>
        <v>0.2187021121091137</v>
      </c>
      <c r="O199" s="50">
        <f t="shared" si="226"/>
        <v>0.0003159264763353913</v>
      </c>
      <c r="P199" s="49">
        <f t="shared" si="227"/>
        <v>0.00588613789572595</v>
      </c>
      <c r="Q199" s="49">
        <f t="shared" si="228"/>
        <v>0.003084807244838598</v>
      </c>
      <c r="R199" s="48">
        <f t="shared" si="229"/>
        <v>-0.0027728179565814776</v>
      </c>
      <c r="S199" s="48">
        <f t="shared" si="230"/>
        <v>-0.00211324414290233</v>
      </c>
      <c r="T199" s="49">
        <f t="shared" si="231"/>
        <v>14.565800077314787</v>
      </c>
      <c r="U199" s="49">
        <f t="shared" si="232"/>
        <v>0.05446291036457306</v>
      </c>
      <c r="V199" s="49">
        <f t="shared" si="233"/>
        <v>18.244113353813976</v>
      </c>
      <c r="W199" s="49">
        <f t="shared" si="234"/>
        <v>4.907350743681665</v>
      </c>
      <c r="X199" s="48">
        <f t="shared" si="235"/>
        <v>0.11238963103736502</v>
      </c>
      <c r="Y199" s="49">
        <f t="shared" si="236"/>
        <v>6.6591570426158375</v>
      </c>
      <c r="Z199" s="49">
        <f t="shared" si="237"/>
        <v>1.5800788999153423</v>
      </c>
      <c r="AA199" s="49">
        <f t="shared" si="238"/>
        <v>0.7036827359327997</v>
      </c>
      <c r="AB199" s="49">
        <f t="shared" si="239"/>
        <v>7.060883538489151</v>
      </c>
      <c r="AC199" s="50"/>
      <c r="AD199" s="49">
        <f t="shared" si="240"/>
        <v>0.20957924536596997</v>
      </c>
      <c r="AE199" s="49">
        <f t="shared" si="241"/>
        <v>0.03520665652634784</v>
      </c>
      <c r="AF199" s="48">
        <f t="shared" si="242"/>
        <v>-0.05791182031289636</v>
      </c>
      <c r="AG199" s="48"/>
      <c r="AH199" s="31">
        <f t="shared" si="243"/>
        <v>69.50020290358331</v>
      </c>
      <c r="AI199" s="1">
        <f t="shared" si="244"/>
        <v>0.038570399245282765</v>
      </c>
      <c r="AJ199" s="1">
        <f t="shared" si="245"/>
        <v>25.926617809700325</v>
      </c>
      <c r="AK199" s="1">
        <f t="shared" si="246"/>
        <v>0.15971633990477493</v>
      </c>
      <c r="AL199" s="3">
        <f t="shared" si="247"/>
        <v>2.063599434643361</v>
      </c>
      <c r="AM199" s="3">
        <f t="shared" si="248"/>
        <v>518.200680037893</v>
      </c>
      <c r="AN199" s="3">
        <f t="shared" si="249"/>
        <v>2.583828674466107</v>
      </c>
      <c r="AO199" s="3">
        <f t="shared" si="250"/>
        <v>87.05114536487557</v>
      </c>
      <c r="AP199" s="3">
        <f t="shared" si="251"/>
        <v>1.5469492345521163</v>
      </c>
      <c r="AQ199" s="3">
        <f t="shared" si="252"/>
        <v>2.9681595708374044</v>
      </c>
      <c r="AR199" s="9">
        <f t="shared" si="253"/>
        <v>-251.51687511489143</v>
      </c>
      <c r="AS199" s="10">
        <f t="shared" si="254"/>
        <v>0.016877456158207127</v>
      </c>
      <c r="AT199" s="3">
        <f t="shared" si="255"/>
        <v>0.7369327247092476</v>
      </c>
      <c r="AU199" s="3">
        <f t="shared" si="256"/>
        <v>0.6950051954449475</v>
      </c>
      <c r="AV199" s="9">
        <f t="shared" si="257"/>
        <v>3.192283565843727</v>
      </c>
      <c r="AW199" s="3">
        <f t="shared" si="258"/>
        <v>59.25063532241632</v>
      </c>
      <c r="AX199" s="3">
        <f t="shared" si="259"/>
        <v>313.2553795344612</v>
      </c>
      <c r="AZ199" s="49">
        <v>20.98398253</v>
      </c>
      <c r="BA199" s="49">
        <v>0.3993494611</v>
      </c>
      <c r="BB199" s="49">
        <v>39.042472419999996</v>
      </c>
      <c r="BC199" s="49">
        <v>14.633013909999999</v>
      </c>
      <c r="BD199" s="48">
        <v>0.234623202</v>
      </c>
      <c r="BE199" s="49">
        <v>8.641750427</v>
      </c>
      <c r="BF199" s="49">
        <v>4.63487959</v>
      </c>
      <c r="BG199" s="49">
        <v>0.8637704848</v>
      </c>
      <c r="BH199" s="49">
        <v>11.677229469999999</v>
      </c>
      <c r="BI199" s="50">
        <v>0.01686836</v>
      </c>
      <c r="BJ199" s="49">
        <v>0.31428037999999997</v>
      </c>
      <c r="BK199" s="49">
        <v>0.16470806670000002</v>
      </c>
      <c r="BL199" s="48">
        <v>-0.14804992620000001</v>
      </c>
      <c r="BM199" s="48">
        <v>-0.1128330977</v>
      </c>
      <c r="BN199" s="28">
        <v>0.5021</v>
      </c>
      <c r="BO199" s="17">
        <v>9.403799999999999</v>
      </c>
    </row>
    <row r="200" spans="1:67" ht="12.75">
      <c r="A200" s="8" t="s">
        <v>213</v>
      </c>
      <c r="B200" s="13">
        <v>146</v>
      </c>
      <c r="C200" s="8" t="s">
        <v>145</v>
      </c>
      <c r="D200" s="14" t="s">
        <v>131</v>
      </c>
      <c r="E200" s="13" t="s">
        <v>132</v>
      </c>
      <c r="F200" s="49">
        <f t="shared" si="217"/>
        <v>0.9098738616863177</v>
      </c>
      <c r="G200" s="49">
        <f t="shared" si="218"/>
        <v>0.0356379712830684</v>
      </c>
      <c r="H200" s="49">
        <f t="shared" si="219"/>
        <v>74.71543424216242</v>
      </c>
      <c r="I200" s="49">
        <f t="shared" si="220"/>
        <v>0.6726072919329628</v>
      </c>
      <c r="J200" s="49">
        <f t="shared" si="221"/>
        <v>0.025231402009384587</v>
      </c>
      <c r="K200" s="49">
        <f t="shared" si="222"/>
        <v>8.350210358718074</v>
      </c>
      <c r="L200" s="49">
        <f t="shared" si="223"/>
        <v>0.146612009735344</v>
      </c>
      <c r="M200" s="49">
        <f t="shared" si="224"/>
        <v>0.057195692974622715</v>
      </c>
      <c r="N200" s="49">
        <f t="shared" si="225"/>
        <v>0.2990780678351074</v>
      </c>
      <c r="O200" s="50">
        <f t="shared" si="226"/>
        <v>0.0014635203102010645</v>
      </c>
      <c r="P200" s="49">
        <f t="shared" si="227"/>
        <v>0.019857498663065246</v>
      </c>
      <c r="Q200" s="49">
        <f t="shared" si="228"/>
        <v>0.07551622130664873</v>
      </c>
      <c r="R200" s="48">
        <f t="shared" si="229"/>
        <v>-0.003127173518344549</v>
      </c>
      <c r="S200" s="48">
        <f t="shared" si="230"/>
        <v>-0.0019120304503763513</v>
      </c>
      <c r="T200" s="49">
        <f t="shared" si="231"/>
        <v>33.7220878306545</v>
      </c>
      <c r="U200" s="49">
        <f t="shared" si="232"/>
        <v>0.25950608958762394</v>
      </c>
      <c r="V200" s="49">
        <f t="shared" si="233"/>
        <v>1864.1575409721163</v>
      </c>
      <c r="W200" s="49">
        <f t="shared" si="234"/>
        <v>12.043749743638202</v>
      </c>
      <c r="X200" s="49">
        <f t="shared" si="235"/>
        <v>0.6453324571499166</v>
      </c>
      <c r="Y200" s="49">
        <f t="shared" si="236"/>
        <v>343.5593646870222</v>
      </c>
      <c r="Z200" s="49">
        <f t="shared" si="237"/>
        <v>2.6686812358539442</v>
      </c>
      <c r="AA200" s="49">
        <f t="shared" si="238"/>
        <v>2.4878758236651657</v>
      </c>
      <c r="AB200" s="49">
        <f t="shared" si="239"/>
        <v>9.655852819777365</v>
      </c>
      <c r="AC200" s="50"/>
      <c r="AD200" s="49">
        <f t="shared" si="240"/>
        <v>0.7070373916456979</v>
      </c>
      <c r="AE200" s="49">
        <f t="shared" si="241"/>
        <v>0.8618605490373057</v>
      </c>
      <c r="AF200" s="48">
        <f t="shared" si="242"/>
        <v>-0.06531273012415516</v>
      </c>
      <c r="AG200" s="48"/>
      <c r="AH200" s="31">
        <f t="shared" si="243"/>
        <v>47.6949143413237</v>
      </c>
      <c r="AI200" s="1">
        <f t="shared" si="244"/>
        <v>0.001334584534291986</v>
      </c>
      <c r="AJ200" s="1">
        <f t="shared" si="245"/>
        <v>749.2968592885071</v>
      </c>
      <c r="AK200" s="1">
        <f t="shared" si="246"/>
        <v>0.2593909434753081</v>
      </c>
      <c r="AL200" s="3">
        <f t="shared" si="247"/>
        <v>2.4867719219051923</v>
      </c>
      <c r="AM200" s="3">
        <f t="shared" si="248"/>
        <v>2162.9456680136614</v>
      </c>
      <c r="AN200" s="3">
        <f t="shared" si="249"/>
        <v>193.0598545530749</v>
      </c>
      <c r="AO200" s="3">
        <f t="shared" si="250"/>
        <v>2636.5756083042643</v>
      </c>
      <c r="AP200" s="3">
        <f t="shared" si="251"/>
        <v>0.3010998587619436</v>
      </c>
      <c r="AQ200" s="3">
        <f t="shared" si="252"/>
        <v>2.7999658369244447</v>
      </c>
      <c r="AR200" s="9">
        <f t="shared" si="253"/>
        <v>-516.3172289161861</v>
      </c>
      <c r="AS200" s="10">
        <f t="shared" si="254"/>
        <v>0.0018783724837126926</v>
      </c>
      <c r="AT200" s="3">
        <f t="shared" si="255"/>
        <v>0.035055803979058726</v>
      </c>
      <c r="AU200" s="3">
        <f t="shared" si="256"/>
        <v>1.2473004682683113</v>
      </c>
      <c r="AV200" s="9">
        <f t="shared" si="257"/>
        <v>0.7487666744588205</v>
      </c>
      <c r="AW200" s="3">
        <f t="shared" si="258"/>
        <v>532.3757714036848</v>
      </c>
      <c r="AX200" s="3">
        <f t="shared" si="259"/>
        <v>1335.529523563213</v>
      </c>
      <c r="AZ200" s="49">
        <v>47.04852967</v>
      </c>
      <c r="BA200" s="49">
        <v>1.842798458</v>
      </c>
      <c r="BB200" s="49">
        <v>3863.4490699999997</v>
      </c>
      <c r="BC200" s="49">
        <v>34.77974856</v>
      </c>
      <c r="BD200" s="49">
        <v>1.304686744</v>
      </c>
      <c r="BE200" s="49">
        <v>431.7797624</v>
      </c>
      <c r="BF200" s="49">
        <v>7.581138200000001</v>
      </c>
      <c r="BG200" s="49">
        <v>2.9575234230000005</v>
      </c>
      <c r="BH200" s="49">
        <v>15.4649825</v>
      </c>
      <c r="BI200" s="50">
        <v>0.07567695</v>
      </c>
      <c r="BJ200" s="49">
        <v>1.02680839</v>
      </c>
      <c r="BK200" s="49">
        <v>3.904856847</v>
      </c>
      <c r="BL200" s="48">
        <v>-0.16170254169999998</v>
      </c>
      <c r="BM200" s="48">
        <v>-0.09886889289</v>
      </c>
      <c r="BN200" s="28">
        <v>0.5073</v>
      </c>
      <c r="BO200" s="17">
        <v>9.810699999999999</v>
      </c>
    </row>
    <row r="201" spans="1:67" ht="12.75">
      <c r="A201" s="8" t="s">
        <v>214</v>
      </c>
      <c r="B201" s="13">
        <v>150</v>
      </c>
      <c r="C201" s="8" t="s">
        <v>145</v>
      </c>
      <c r="D201" s="14" t="s">
        <v>133</v>
      </c>
      <c r="E201" s="13" t="s">
        <v>115</v>
      </c>
      <c r="F201" s="49">
        <f t="shared" si="217"/>
        <v>0.9433645491467826</v>
      </c>
      <c r="G201" s="49">
        <f t="shared" si="218"/>
        <v>0.019234759535815694</v>
      </c>
      <c r="H201" s="49">
        <f t="shared" si="219"/>
        <v>5.734412916042</v>
      </c>
      <c r="I201" s="49">
        <f t="shared" si="220"/>
        <v>0.5887304067685266</v>
      </c>
      <c r="J201" s="49">
        <f t="shared" si="221"/>
        <v>0.020964974532980817</v>
      </c>
      <c r="K201" s="49">
        <f t="shared" si="222"/>
        <v>2.9981487035966774</v>
      </c>
      <c r="L201" s="49">
        <f t="shared" si="223"/>
        <v>0.2543418758583507</v>
      </c>
      <c r="M201" s="49">
        <f t="shared" si="224"/>
        <v>0.016748661722494756</v>
      </c>
      <c r="N201" s="49">
        <f t="shared" si="225"/>
        <v>0.02741642304135179</v>
      </c>
      <c r="O201" s="50">
        <f t="shared" si="226"/>
        <v>0.0014143018556377295</v>
      </c>
      <c r="P201" s="49">
        <f t="shared" si="227"/>
        <v>0.3191896603122167</v>
      </c>
      <c r="Q201" s="49">
        <f t="shared" si="228"/>
        <v>0.0041717419223185285</v>
      </c>
      <c r="R201" s="48">
        <f t="shared" si="229"/>
        <v>-0.0026084343706522435</v>
      </c>
      <c r="S201" s="48">
        <f t="shared" si="230"/>
        <v>-0.0021028169824314808</v>
      </c>
      <c r="T201" s="49">
        <f t="shared" si="231"/>
        <v>34.96333230596855</v>
      </c>
      <c r="U201" s="49">
        <f t="shared" si="232"/>
        <v>0.14006232822992568</v>
      </c>
      <c r="V201" s="49">
        <f t="shared" si="233"/>
        <v>143.07417455194613</v>
      </c>
      <c r="W201" s="49">
        <f t="shared" si="234"/>
        <v>10.541844803991738</v>
      </c>
      <c r="X201" s="49">
        <f t="shared" si="235"/>
        <v>0.5362119205433693</v>
      </c>
      <c r="Y201" s="49">
        <f t="shared" si="236"/>
        <v>123.3552233530828</v>
      </c>
      <c r="Z201" s="49">
        <f t="shared" si="237"/>
        <v>4.62961658339129</v>
      </c>
      <c r="AA201" s="49">
        <f t="shared" si="238"/>
        <v>0.7285267196015774</v>
      </c>
      <c r="AB201" s="49">
        <f t="shared" si="239"/>
        <v>0.8851499798975582</v>
      </c>
      <c r="AC201" s="50"/>
      <c r="AD201" s="49">
        <f t="shared" si="240"/>
        <v>11.364927108729297</v>
      </c>
      <c r="AE201" s="49">
        <f t="shared" si="241"/>
        <v>0.04761175442043516</v>
      </c>
      <c r="AF201" s="48">
        <f t="shared" si="242"/>
        <v>-0.05447857916984636</v>
      </c>
      <c r="AG201" s="48"/>
      <c r="AH201" s="31">
        <f t="shared" si="243"/>
        <v>3.076423805579319</v>
      </c>
      <c r="AI201" s="1">
        <f t="shared" si="244"/>
        <v>0.005091951233568503</v>
      </c>
      <c r="AJ201" s="1">
        <f t="shared" si="245"/>
        <v>196.3883694344</v>
      </c>
      <c r="AK201" s="1">
        <f t="shared" si="246"/>
        <v>0.7360223120390385</v>
      </c>
      <c r="AL201" s="3">
        <f t="shared" si="247"/>
        <v>3.8283807453430754</v>
      </c>
      <c r="AM201" s="3">
        <f t="shared" si="248"/>
        <v>3005.017905631684</v>
      </c>
      <c r="AN201" s="3">
        <f t="shared" si="249"/>
        <v>161.63834129952153</v>
      </c>
      <c r="AO201" s="3">
        <f t="shared" si="250"/>
        <v>12.58909742078787</v>
      </c>
      <c r="AP201" s="3">
        <f t="shared" si="251"/>
        <v>2.9417594443822965</v>
      </c>
      <c r="AQ201" s="3">
        <f t="shared" si="252"/>
        <v>3.3166236987979043</v>
      </c>
      <c r="AR201" s="9">
        <f t="shared" si="253"/>
        <v>-641.7812806197521</v>
      </c>
      <c r="AS201" s="10">
        <f t="shared" si="254"/>
        <v>0.004346892705212459</v>
      </c>
      <c r="AT201" s="3">
        <f t="shared" si="255"/>
        <v>0.08545924945405471</v>
      </c>
      <c r="AU201" s="3">
        <f t="shared" si="256"/>
        <v>11.90967072632345</v>
      </c>
      <c r="AV201" s="9">
        <f t="shared" si="257"/>
        <v>11.262175214304326</v>
      </c>
      <c r="AW201" s="3">
        <f t="shared" si="258"/>
        <v>230.04938649644535</v>
      </c>
      <c r="AX201" s="3">
        <f t="shared" si="259"/>
        <v>88.79279366297541</v>
      </c>
      <c r="AZ201" s="49">
        <v>49.958054340000004</v>
      </c>
      <c r="BA201" s="49">
        <v>1.018621235</v>
      </c>
      <c r="BB201" s="49">
        <v>303.6791157</v>
      </c>
      <c r="BC201" s="49">
        <v>31.17758207</v>
      </c>
      <c r="BD201" s="49">
        <v>1.110248777</v>
      </c>
      <c r="BE201" s="49">
        <v>158.7739077</v>
      </c>
      <c r="BF201" s="49">
        <v>13.46926304</v>
      </c>
      <c r="BG201" s="49">
        <v>0.886964168</v>
      </c>
      <c r="BH201" s="49">
        <v>1.451900173</v>
      </c>
      <c r="BI201" s="50">
        <v>0.07489762999999999</v>
      </c>
      <c r="BJ201" s="49">
        <v>16.90342764</v>
      </c>
      <c r="BK201" s="49">
        <v>0.22092425440000002</v>
      </c>
      <c r="BL201" s="48">
        <v>-0.13813568269999998</v>
      </c>
      <c r="BM201" s="48">
        <v>-0.111359543</v>
      </c>
      <c r="BN201" s="28">
        <v>0.5057</v>
      </c>
      <c r="BO201" s="17">
        <v>9.549199999999999</v>
      </c>
    </row>
    <row r="202" spans="1:67" ht="12.75">
      <c r="A202" s="8" t="s">
        <v>215</v>
      </c>
      <c r="B202" s="13">
        <v>151</v>
      </c>
      <c r="C202" s="8" t="s">
        <v>145</v>
      </c>
      <c r="D202" s="14" t="s">
        <v>133</v>
      </c>
      <c r="E202" s="13" t="s">
        <v>114</v>
      </c>
      <c r="F202" s="49">
        <f t="shared" si="217"/>
        <v>0.9157808180979018</v>
      </c>
      <c r="G202" s="49">
        <f t="shared" si="218"/>
        <v>0.01870516558961099</v>
      </c>
      <c r="H202" s="49">
        <f t="shared" si="219"/>
        <v>6.220590101471711</v>
      </c>
      <c r="I202" s="49">
        <f t="shared" si="220"/>
        <v>0.6262828227961696</v>
      </c>
      <c r="J202" s="49">
        <f t="shared" si="221"/>
        <v>0.012830507879251246</v>
      </c>
      <c r="K202" s="49">
        <f t="shared" si="222"/>
        <v>3.4393466941569986</v>
      </c>
      <c r="L202" s="49">
        <f t="shared" si="223"/>
        <v>0.22343595347270556</v>
      </c>
      <c r="M202" s="49">
        <f t="shared" si="224"/>
        <v>0.01823944518808521</v>
      </c>
      <c r="N202" s="49">
        <f t="shared" si="225"/>
        <v>0.0253151615297189</v>
      </c>
      <c r="O202" s="50">
        <f t="shared" si="226"/>
        <v>0.0010289383833087798</v>
      </c>
      <c r="P202" s="49">
        <f t="shared" si="227"/>
        <v>0.3648751585583795</v>
      </c>
      <c r="Q202" s="49">
        <f t="shared" si="228"/>
        <v>0.0036699695541600246</v>
      </c>
      <c r="R202" s="48">
        <f t="shared" si="229"/>
        <v>-0.002419436114985786</v>
      </c>
      <c r="S202" s="48">
        <f t="shared" si="230"/>
        <v>-0.001961431438944814</v>
      </c>
      <c r="T202" s="49">
        <f t="shared" si="231"/>
        <v>33.941013674456755</v>
      </c>
      <c r="U202" s="49">
        <f t="shared" si="232"/>
        <v>0.13620596803037202</v>
      </c>
      <c r="V202" s="49">
        <f t="shared" si="233"/>
        <v>155.20434384909458</v>
      </c>
      <c r="W202" s="49">
        <f t="shared" si="234"/>
        <v>11.214260798183782</v>
      </c>
      <c r="X202" s="49">
        <f t="shared" si="235"/>
        <v>0.32816024940345856</v>
      </c>
      <c r="Y202" s="49">
        <f t="shared" si="236"/>
        <v>141.50778416609748</v>
      </c>
      <c r="Z202" s="49">
        <f t="shared" si="237"/>
        <v>4.0670565632659645</v>
      </c>
      <c r="AA202" s="49">
        <f t="shared" si="238"/>
        <v>0.7933722341756881</v>
      </c>
      <c r="AB202" s="49">
        <f t="shared" si="239"/>
        <v>0.8173099271679932</v>
      </c>
      <c r="AC202" s="50"/>
      <c r="AD202" s="49">
        <f t="shared" si="240"/>
        <v>12.991584930244413</v>
      </c>
      <c r="AE202" s="49">
        <f t="shared" si="241"/>
        <v>0.041885066813056655</v>
      </c>
      <c r="AF202" s="48">
        <f t="shared" si="242"/>
        <v>-0.05053124718015426</v>
      </c>
      <c r="AG202" s="48"/>
      <c r="AH202" s="31">
        <f t="shared" si="243"/>
        <v>2.61253833590712</v>
      </c>
      <c r="AI202" s="1">
        <f t="shared" si="244"/>
        <v>0.005111791426063984</v>
      </c>
      <c r="AJ202" s="1">
        <f t="shared" si="245"/>
        <v>195.62613507687414</v>
      </c>
      <c r="AK202" s="1">
        <f t="shared" si="246"/>
        <v>0.41362709112755414</v>
      </c>
      <c r="AL202" s="3">
        <f t="shared" si="247"/>
        <v>2.4092942045702683</v>
      </c>
      <c r="AM202" s="3">
        <f t="shared" si="248"/>
        <v>3705.4815870727793</v>
      </c>
      <c r="AN202" s="3">
        <f t="shared" si="249"/>
        <v>189.89656027656844</v>
      </c>
      <c r="AO202" s="3">
        <f t="shared" si="250"/>
        <v>11.946528824807114</v>
      </c>
      <c r="AP202" s="3">
        <f t="shared" si="251"/>
        <v>3.251898072367718</v>
      </c>
      <c r="AQ202" s="3">
        <f t="shared" si="252"/>
        <v>3.026593931180351</v>
      </c>
      <c r="AR202" s="9">
        <f t="shared" si="253"/>
        <v>-671.6836723512895</v>
      </c>
      <c r="AS202" s="10">
        <f t="shared" si="254"/>
        <v>0.0023190261322887664</v>
      </c>
      <c r="AT202" s="3">
        <f t="shared" si="255"/>
        <v>0.07924836689563895</v>
      </c>
      <c r="AU202" s="3">
        <f t="shared" si="256"/>
        <v>13.720940399000876</v>
      </c>
      <c r="AV202" s="9">
        <f t="shared" si="257"/>
        <v>7.834779179608771</v>
      </c>
      <c r="AW202" s="3">
        <f t="shared" si="258"/>
        <v>431.21549433039314</v>
      </c>
      <c r="AX202" s="3">
        <f t="shared" si="259"/>
        <v>127.63601590746237</v>
      </c>
      <c r="AZ202" s="49">
        <v>50.59022776</v>
      </c>
      <c r="BA202" s="49">
        <v>1.0333243159999999</v>
      </c>
      <c r="BB202" s="49">
        <v>343.6423474</v>
      </c>
      <c r="BC202" s="49">
        <v>34.59756966</v>
      </c>
      <c r="BD202" s="49">
        <v>0.7087922165</v>
      </c>
      <c r="BE202" s="49">
        <v>189.9988831</v>
      </c>
      <c r="BF202" s="49">
        <v>12.343210899999999</v>
      </c>
      <c r="BG202" s="49">
        <v>1.007596652</v>
      </c>
      <c r="BH202" s="49">
        <v>1.398478503</v>
      </c>
      <c r="BI202" s="50">
        <v>0.05684136</v>
      </c>
      <c r="BJ202" s="49">
        <v>20.156697989999998</v>
      </c>
      <c r="BK202" s="49">
        <v>0.20273911830000002</v>
      </c>
      <c r="BL202" s="48">
        <v>-0.1336562436</v>
      </c>
      <c r="BM202" s="48">
        <v>-0.1083548173</v>
      </c>
      <c r="BN202" s="28">
        <v>0.5023</v>
      </c>
      <c r="BO202" s="17">
        <v>9.092600000000001</v>
      </c>
    </row>
    <row r="203" spans="1:67" ht="12.75">
      <c r="A203" s="8" t="s">
        <v>216</v>
      </c>
      <c r="B203" s="13">
        <v>152</v>
      </c>
      <c r="C203" s="8" t="s">
        <v>145</v>
      </c>
      <c r="D203" s="14" t="s">
        <v>133</v>
      </c>
      <c r="E203" s="13" t="s">
        <v>126</v>
      </c>
      <c r="F203" s="49">
        <f t="shared" si="217"/>
        <v>0.9046350625935606</v>
      </c>
      <c r="G203" s="49">
        <f t="shared" si="218"/>
        <v>0.01798759598712161</v>
      </c>
      <c r="H203" s="49">
        <f t="shared" si="219"/>
        <v>5.69735831742504</v>
      </c>
      <c r="I203" s="49">
        <f t="shared" si="220"/>
        <v>0.6280267096673247</v>
      </c>
      <c r="J203" s="49">
        <f t="shared" si="221"/>
        <v>0.014456176840541868</v>
      </c>
      <c r="K203" s="49">
        <f t="shared" si="222"/>
        <v>3.156993488948764</v>
      </c>
      <c r="L203" s="49">
        <f t="shared" si="223"/>
        <v>0.19746056940225282</v>
      </c>
      <c r="M203" s="49">
        <f t="shared" si="224"/>
        <v>0.01780832162513118</v>
      </c>
      <c r="N203" s="49">
        <f t="shared" si="225"/>
        <v>0.019422698070512362</v>
      </c>
      <c r="O203" s="50">
        <f t="shared" si="226"/>
        <v>0.001070665983094099</v>
      </c>
      <c r="P203" s="49">
        <f t="shared" si="227"/>
        <v>0.3749876857249004</v>
      </c>
      <c r="Q203" s="49">
        <f t="shared" si="228"/>
        <v>0.0030681982497739236</v>
      </c>
      <c r="R203" s="48">
        <f t="shared" si="229"/>
        <v>-0.0022274796108526715</v>
      </c>
      <c r="S203" s="48">
        <f t="shared" si="230"/>
        <v>-0.0020144107668145935</v>
      </c>
      <c r="T203" s="49">
        <f t="shared" si="231"/>
        <v>33.5279254851117</v>
      </c>
      <c r="U203" s="49">
        <f t="shared" si="232"/>
        <v>0.1309808198290367</v>
      </c>
      <c r="V203" s="49">
        <f t="shared" si="233"/>
        <v>142.14965861838925</v>
      </c>
      <c r="W203" s="49">
        <f t="shared" si="234"/>
        <v>11.245486949474898</v>
      </c>
      <c r="X203" s="49">
        <f t="shared" si="235"/>
        <v>0.36973926847310157</v>
      </c>
      <c r="Y203" s="49">
        <f t="shared" si="236"/>
        <v>129.8907010470588</v>
      </c>
      <c r="Z203" s="49">
        <f t="shared" si="237"/>
        <v>3.594243864033143</v>
      </c>
      <c r="AA203" s="49">
        <f t="shared" si="238"/>
        <v>0.7746193904998259</v>
      </c>
      <c r="AB203" s="49">
        <f t="shared" si="239"/>
        <v>0.627069431367466</v>
      </c>
      <c r="AC203" s="50"/>
      <c r="AD203" s="49">
        <f t="shared" si="240"/>
        <v>13.351647139089579</v>
      </c>
      <c r="AE203" s="49">
        <f t="shared" si="241"/>
        <v>0.035017099403947996</v>
      </c>
      <c r="AF203" s="48">
        <f t="shared" si="242"/>
        <v>-0.046522130552478516</v>
      </c>
      <c r="AG203" s="48"/>
      <c r="AH203" s="31">
        <f t="shared" si="243"/>
        <v>2.511145264388548</v>
      </c>
      <c r="AI203" s="1">
        <f t="shared" si="244"/>
        <v>0.005449322903963815</v>
      </c>
      <c r="AJ203" s="1">
        <f t="shared" si="245"/>
        <v>183.50903729206507</v>
      </c>
      <c r="AK203" s="1">
        <f t="shared" si="246"/>
        <v>0.47731734192004416</v>
      </c>
      <c r="AL203" s="3">
        <f t="shared" si="247"/>
        <v>2.822850467386793</v>
      </c>
      <c r="AM203" s="3">
        <f t="shared" si="248"/>
        <v>4059.4355625686867</v>
      </c>
      <c r="AN203" s="3">
        <f t="shared" si="249"/>
        <v>226.6888665078123</v>
      </c>
      <c r="AO203" s="3">
        <f t="shared" si="250"/>
        <v>10.6466009127981</v>
      </c>
      <c r="AP203" s="3">
        <f t="shared" si="251"/>
        <v>3.740481709180895</v>
      </c>
      <c r="AQ203" s="3">
        <f t="shared" si="252"/>
        <v>2.9814560841829327</v>
      </c>
      <c r="AR203" s="9">
        <f t="shared" si="253"/>
        <v>-720.6876616987927</v>
      </c>
      <c r="AS203" s="10">
        <f t="shared" si="254"/>
        <v>0.0028465414805879503</v>
      </c>
      <c r="AT203" s="3">
        <f t="shared" si="255"/>
        <v>0.08657653595541617</v>
      </c>
      <c r="AU203" s="3">
        <f t="shared" si="256"/>
        <v>17.933400014335867</v>
      </c>
      <c r="AV203" s="9">
        <f t="shared" si="257"/>
        <v>10.55882054101304</v>
      </c>
      <c r="AW203" s="3">
        <f t="shared" si="258"/>
        <v>351.3035052605139</v>
      </c>
      <c r="AX203" s="3">
        <f t="shared" si="259"/>
        <v>94.70754769585822</v>
      </c>
      <c r="AZ203" s="49">
        <v>48.88128271</v>
      </c>
      <c r="BA203" s="49">
        <v>0.9719463693999999</v>
      </c>
      <c r="BB203" s="49">
        <v>307.8525188</v>
      </c>
      <c r="BC203" s="49">
        <v>33.93495611</v>
      </c>
      <c r="BD203" s="49">
        <v>0.7811287626000001</v>
      </c>
      <c r="BE203" s="49">
        <v>170.5857949</v>
      </c>
      <c r="BF203" s="49">
        <v>10.66963499</v>
      </c>
      <c r="BG203" s="49">
        <v>0.9622594126</v>
      </c>
      <c r="BH203" s="49">
        <v>1.049491043</v>
      </c>
      <c r="BI203" s="50">
        <v>0.05785264</v>
      </c>
      <c r="BJ203" s="49">
        <v>20.26218067</v>
      </c>
      <c r="BK203" s="49">
        <v>0.1657878102</v>
      </c>
      <c r="BL203" s="48">
        <v>-0.1203602039</v>
      </c>
      <c r="BM203" s="48">
        <v>-0.1088471874</v>
      </c>
      <c r="BN203" s="28">
        <v>0.5016</v>
      </c>
      <c r="BO203" s="17">
        <v>9.283000000000001</v>
      </c>
    </row>
    <row r="204" spans="1:67" ht="12.75">
      <c r="A204" s="8" t="s">
        <v>217</v>
      </c>
      <c r="B204" s="13">
        <v>153</v>
      </c>
      <c r="C204" s="8" t="s">
        <v>145</v>
      </c>
      <c r="D204" s="14" t="s">
        <v>133</v>
      </c>
      <c r="E204" s="13" t="s">
        <v>127</v>
      </c>
      <c r="F204" s="49">
        <f t="shared" si="217"/>
        <v>0.8599357981785034</v>
      </c>
      <c r="G204" s="49">
        <f t="shared" si="218"/>
        <v>0.016334783208890133</v>
      </c>
      <c r="H204" s="49">
        <f t="shared" si="219"/>
        <v>2.0039286576196265</v>
      </c>
      <c r="I204" s="49">
        <f t="shared" si="220"/>
        <v>0.4357675466024284</v>
      </c>
      <c r="J204" s="49">
        <f t="shared" si="221"/>
        <v>0.0077229667519715375</v>
      </c>
      <c r="K204" s="49">
        <f t="shared" si="222"/>
        <v>1.177338520167775</v>
      </c>
      <c r="L204" s="49">
        <f t="shared" si="223"/>
        <v>0.06595902373706211</v>
      </c>
      <c r="M204" s="49">
        <f t="shared" si="224"/>
        <v>0.01371254021260868</v>
      </c>
      <c r="N204" s="48">
        <f t="shared" si="225"/>
        <v>-0.0010315104127772096</v>
      </c>
      <c r="O204" s="50">
        <f t="shared" si="226"/>
        <v>0.0012448361233678346</v>
      </c>
      <c r="P204" s="49">
        <f t="shared" si="227"/>
        <v>0.4845418377845145</v>
      </c>
      <c r="Q204" s="49">
        <f t="shared" si="228"/>
        <v>0.0015327525805939096</v>
      </c>
      <c r="R204" s="48">
        <f t="shared" si="229"/>
        <v>-0.002329300226354499</v>
      </c>
      <c r="S204" s="48">
        <f t="shared" si="230"/>
        <v>-0.0020687980519104305</v>
      </c>
      <c r="T204" s="49">
        <f t="shared" si="231"/>
        <v>31.871264508197218</v>
      </c>
      <c r="U204" s="49">
        <f t="shared" si="232"/>
        <v>0.11894548320753028</v>
      </c>
      <c r="V204" s="49">
        <f t="shared" si="233"/>
        <v>49.99822000048969</v>
      </c>
      <c r="W204" s="49">
        <f t="shared" si="234"/>
        <v>7.80288192028987</v>
      </c>
      <c r="X204" s="49">
        <f t="shared" si="235"/>
        <v>0.1975269193793985</v>
      </c>
      <c r="Y204" s="49">
        <f t="shared" si="236"/>
        <v>48.44017774810842</v>
      </c>
      <c r="Z204" s="49">
        <f t="shared" si="237"/>
        <v>1.2006083901318232</v>
      </c>
      <c r="AA204" s="49">
        <f t="shared" si="238"/>
        <v>0.596462696782468</v>
      </c>
      <c r="AB204" s="48">
        <f t="shared" si="239"/>
        <v>-0.033302718584285844</v>
      </c>
      <c r="AC204" s="50"/>
      <c r="AD204" s="49">
        <f t="shared" si="240"/>
        <v>17.252384247548182</v>
      </c>
      <c r="AE204" s="49">
        <f t="shared" si="241"/>
        <v>0.017493181700455482</v>
      </c>
      <c r="AF204" s="48">
        <f t="shared" si="242"/>
        <v>-0.04864870982361108</v>
      </c>
      <c r="AG204" s="48"/>
      <c r="AH204" s="31">
        <f t="shared" si="243"/>
        <v>1.8473542004912507</v>
      </c>
      <c r="AI204" s="1">
        <f t="shared" si="244"/>
        <v>0.011929678632091826</v>
      </c>
      <c r="AJ204" s="1">
        <f t="shared" si="245"/>
        <v>83.82455477970018</v>
      </c>
      <c r="AK204" s="1">
        <f t="shared" si="246"/>
        <v>0.33116391091166136</v>
      </c>
      <c r="AL204" s="3">
        <f t="shared" si="247"/>
        <v>1.66065086334353</v>
      </c>
      <c r="AM204" s="3">
        <f t="shared" si="248"/>
        <v>2858.1547288900483</v>
      </c>
      <c r="AN204" s="3">
        <f t="shared" si="249"/>
        <v>-1501.325481099965</v>
      </c>
      <c r="AO204" s="3">
        <f t="shared" si="250"/>
        <v>2.898046976179259</v>
      </c>
      <c r="AP204" s="3">
        <f t="shared" si="251"/>
        <v>6.799533969537012</v>
      </c>
      <c r="AQ204" s="3">
        <f t="shared" si="252"/>
        <v>4.084550405065367</v>
      </c>
      <c r="AR204" s="9">
        <f t="shared" si="253"/>
        <v>-655.130724406773</v>
      </c>
      <c r="AS204" s="10">
        <f t="shared" si="254"/>
        <v>0.004077749681401859</v>
      </c>
      <c r="AT204" s="3">
        <f t="shared" si="255"/>
        <v>0.16108285070433234</v>
      </c>
      <c r="AU204" s="3">
        <f t="shared" si="256"/>
        <v>-234.30165019536042</v>
      </c>
      <c r="AV204" s="9">
        <f t="shared" si="257"/>
        <v>11.291651956845298</v>
      </c>
      <c r="AW204" s="3">
        <f t="shared" si="258"/>
        <v>245.23329731613578</v>
      </c>
      <c r="AX204" s="3">
        <f t="shared" si="259"/>
        <v>88.56100097858342</v>
      </c>
      <c r="AZ204" s="49">
        <v>44.86776872</v>
      </c>
      <c r="BA204" s="49">
        <v>0.8522790616</v>
      </c>
      <c r="BB204" s="49">
        <v>104.55641890000001</v>
      </c>
      <c r="BC204" s="49">
        <v>22.73648514</v>
      </c>
      <c r="BD204" s="49">
        <v>0.4029513445</v>
      </c>
      <c r="BE204" s="49">
        <v>61.428484010000005</v>
      </c>
      <c r="BF204" s="49">
        <v>3.4414594999999997</v>
      </c>
      <c r="BG204" s="49">
        <v>0.7154616474</v>
      </c>
      <c r="BH204" s="48">
        <v>-0.05381979763</v>
      </c>
      <c r="BI204" s="50">
        <v>0.06495022</v>
      </c>
      <c r="BJ204" s="49">
        <v>25.281318860000003</v>
      </c>
      <c r="BK204" s="49">
        <v>0.07997246822000001</v>
      </c>
      <c r="BL204" s="48">
        <v>-0.12153291449999999</v>
      </c>
      <c r="BM204" s="48">
        <v>-0.10794102620000001</v>
      </c>
      <c r="BN204" s="28">
        <v>0.5024</v>
      </c>
      <c r="BO204" s="17">
        <v>9.629000000000001</v>
      </c>
    </row>
    <row r="205" spans="1:67" ht="12.75">
      <c r="A205" s="8" t="s">
        <v>218</v>
      </c>
      <c r="B205" s="13">
        <v>154</v>
      </c>
      <c r="C205" s="8" t="s">
        <v>145</v>
      </c>
      <c r="D205" s="14" t="s">
        <v>133</v>
      </c>
      <c r="E205" s="13" t="s">
        <v>134</v>
      </c>
      <c r="F205" s="49">
        <f t="shared" si="217"/>
        <v>0.6416879302311803</v>
      </c>
      <c r="G205" s="49">
        <f t="shared" si="218"/>
        <v>0.011675310770540442</v>
      </c>
      <c r="H205" s="49">
        <f t="shared" si="219"/>
        <v>57.783909318480525</v>
      </c>
      <c r="I205" s="49">
        <f t="shared" si="220"/>
        <v>0.6267669524834831</v>
      </c>
      <c r="J205" s="49">
        <f t="shared" si="221"/>
        <v>0.010254899427361054</v>
      </c>
      <c r="K205" s="49">
        <f t="shared" si="222"/>
        <v>27.426618761439585</v>
      </c>
      <c r="L205" s="49">
        <f t="shared" si="223"/>
        <v>0.20440963268435386</v>
      </c>
      <c r="M205" s="49">
        <f t="shared" si="224"/>
        <v>0.09745372487292829</v>
      </c>
      <c r="N205" s="49">
        <f t="shared" si="225"/>
        <v>0.23795204712480922</v>
      </c>
      <c r="O205" s="50">
        <f t="shared" si="226"/>
        <v>0.0007880618538206511</v>
      </c>
      <c r="P205" s="49">
        <f t="shared" si="227"/>
        <v>0.09247094826487716</v>
      </c>
      <c r="Q205" s="49">
        <f t="shared" si="228"/>
        <v>0.01983280916682085</v>
      </c>
      <c r="R205" s="48">
        <f t="shared" si="229"/>
        <v>-0.004218089881573797</v>
      </c>
      <c r="S205" s="48">
        <f t="shared" si="230"/>
        <v>-0.0020771578224386654</v>
      </c>
      <c r="T205" s="49">
        <f t="shared" si="231"/>
        <v>23.78247980771966</v>
      </c>
      <c r="U205" s="49">
        <f t="shared" si="232"/>
        <v>0.08501646232098187</v>
      </c>
      <c r="V205" s="49">
        <f t="shared" si="233"/>
        <v>1441.7143043533065</v>
      </c>
      <c r="W205" s="49">
        <f t="shared" si="234"/>
        <v>11.222929655728743</v>
      </c>
      <c r="X205" s="49">
        <f t="shared" si="235"/>
        <v>0.2622850463411722</v>
      </c>
      <c r="Y205" s="49">
        <f t="shared" si="236"/>
        <v>1128.4352504192384</v>
      </c>
      <c r="Z205" s="49">
        <f t="shared" si="237"/>
        <v>3.7207330569797565</v>
      </c>
      <c r="AA205" s="49">
        <f t="shared" si="238"/>
        <v>4.239003907952463</v>
      </c>
      <c r="AB205" s="49">
        <f t="shared" si="239"/>
        <v>7.682375246815667</v>
      </c>
      <c r="AC205" s="50"/>
      <c r="AD205" s="49">
        <f t="shared" si="240"/>
        <v>3.2924800436124393</v>
      </c>
      <c r="AE205" s="49">
        <f t="shared" si="241"/>
        <v>0.22635025298814024</v>
      </c>
      <c r="AF205" s="48">
        <f t="shared" si="242"/>
        <v>-0.08809711532109016</v>
      </c>
      <c r="AG205" s="48"/>
      <c r="AH205" s="31">
        <f t="shared" si="243"/>
        <v>7.223272272783779</v>
      </c>
      <c r="AI205" s="1">
        <f t="shared" si="244"/>
        <v>0.0029402523753510965</v>
      </c>
      <c r="AJ205" s="1">
        <f t="shared" si="245"/>
        <v>340.1068589836917</v>
      </c>
      <c r="AK205" s="1">
        <f t="shared" si="246"/>
        <v>0.06187421668782136</v>
      </c>
      <c r="AL205" s="3">
        <f t="shared" si="247"/>
        <v>3.085108921033531</v>
      </c>
      <c r="AM205" s="3">
        <f t="shared" si="248"/>
        <v>6369.395595192226</v>
      </c>
      <c r="AN205" s="3">
        <f t="shared" si="249"/>
        <v>187.6651762032706</v>
      </c>
      <c r="AO205" s="3">
        <f t="shared" si="250"/>
        <v>437.88095455591224</v>
      </c>
      <c r="AP205" s="3">
        <f t="shared" si="251"/>
        <v>0.3755969396925585</v>
      </c>
      <c r="AQ205" s="3">
        <f t="shared" si="252"/>
        <v>2.1190972889667803</v>
      </c>
      <c r="AR205" s="9">
        <f t="shared" si="253"/>
        <v>-269.95753176524516</v>
      </c>
      <c r="AS205" s="10">
        <f t="shared" si="254"/>
        <v>0.00023243251772197616</v>
      </c>
      <c r="AT205" s="3">
        <f t="shared" si="255"/>
        <v>0.009945568123256678</v>
      </c>
      <c r="AU205" s="3">
        <f t="shared" si="256"/>
        <v>1.4608671530827175</v>
      </c>
      <c r="AV205" s="9">
        <f t="shared" si="257"/>
        <v>1.1587574693584055</v>
      </c>
      <c r="AW205" s="3">
        <f t="shared" si="258"/>
        <v>4302.324002686013</v>
      </c>
      <c r="AX205" s="3">
        <f t="shared" si="259"/>
        <v>862.9933583545242</v>
      </c>
      <c r="AZ205" s="49">
        <v>33.817483440000004</v>
      </c>
      <c r="BA205" s="49">
        <v>0.615298512</v>
      </c>
      <c r="BB205" s="49">
        <v>3045.259704</v>
      </c>
      <c r="BC205" s="49">
        <v>33.0311356</v>
      </c>
      <c r="BD205" s="49">
        <v>0.5404416621</v>
      </c>
      <c r="BE205" s="49">
        <v>1445.405441</v>
      </c>
      <c r="BF205" s="49">
        <v>10.77255632</v>
      </c>
      <c r="BG205" s="49">
        <v>5.135891719</v>
      </c>
      <c r="BH205" s="49">
        <v>12.540269239999999</v>
      </c>
      <c r="BI205" s="50">
        <v>0.04153151</v>
      </c>
      <c r="BJ205" s="49">
        <v>4.87329528</v>
      </c>
      <c r="BK205" s="49">
        <v>1.045205409</v>
      </c>
      <c r="BL205" s="48">
        <v>-0.22229681750000002</v>
      </c>
      <c r="BM205" s="48">
        <v>-0.1094679313</v>
      </c>
      <c r="BN205" s="28">
        <v>0.5007</v>
      </c>
      <c r="BO205" s="17">
        <v>9.5008</v>
      </c>
    </row>
    <row r="206" spans="1:67" ht="12.75">
      <c r="A206" s="8" t="s">
        <v>219</v>
      </c>
      <c r="B206" s="13">
        <v>159</v>
      </c>
      <c r="C206" s="8" t="s">
        <v>145</v>
      </c>
      <c r="D206" s="14" t="s">
        <v>135</v>
      </c>
      <c r="E206" s="13" t="s">
        <v>115</v>
      </c>
      <c r="F206" s="49">
        <f t="shared" si="217"/>
        <v>2.9495222757456805</v>
      </c>
      <c r="G206" s="49">
        <f t="shared" si="218"/>
        <v>0.013253544348638253</v>
      </c>
      <c r="H206" s="49">
        <f t="shared" si="219"/>
        <v>0.018065784042811128</v>
      </c>
      <c r="I206" s="49">
        <f t="shared" si="220"/>
        <v>5.548231432712215</v>
      </c>
      <c r="J206" s="49">
        <f t="shared" si="221"/>
        <v>0.010556813722821192</v>
      </c>
      <c r="K206" s="49">
        <f t="shared" si="222"/>
        <v>0.021159544407847473</v>
      </c>
      <c r="L206" s="49">
        <f t="shared" si="223"/>
        <v>0.6383732832108243</v>
      </c>
      <c r="M206" s="49">
        <f t="shared" si="224"/>
        <v>0.011246898100334262</v>
      </c>
      <c r="N206" s="49">
        <f t="shared" si="225"/>
        <v>0.5176654613621987</v>
      </c>
      <c r="O206" s="50">
        <f t="shared" si="226"/>
        <v>0.0016161844345024827</v>
      </c>
      <c r="P206" s="49">
        <f t="shared" si="227"/>
        <v>0.08509800474930092</v>
      </c>
      <c r="Q206" s="49">
        <f t="shared" si="228"/>
        <v>0.00018149220260035116</v>
      </c>
      <c r="R206" s="49">
        <f t="shared" si="229"/>
        <v>0.014450641211737758</v>
      </c>
      <c r="S206" s="48">
        <f t="shared" si="230"/>
        <v>-0.0012104140251450845</v>
      </c>
      <c r="T206" s="49">
        <f t="shared" si="231"/>
        <v>109.31630573146235</v>
      </c>
      <c r="U206" s="49">
        <f t="shared" si="232"/>
        <v>0.09650873333312641</v>
      </c>
      <c r="V206" s="49">
        <f t="shared" si="233"/>
        <v>0.45074311484059704</v>
      </c>
      <c r="W206" s="49">
        <f t="shared" si="234"/>
        <v>99.34699147156006</v>
      </c>
      <c r="X206" s="49">
        <f t="shared" si="235"/>
        <v>0.270006975311489</v>
      </c>
      <c r="Y206" s="49">
        <f t="shared" si="236"/>
        <v>0.8705840118431383</v>
      </c>
      <c r="Z206" s="49">
        <f t="shared" si="237"/>
        <v>11.619885747767015</v>
      </c>
      <c r="AA206" s="49">
        <f t="shared" si="238"/>
        <v>0.4892131630866365</v>
      </c>
      <c r="AB206" s="49">
        <f t="shared" si="239"/>
        <v>16.713032623814442</v>
      </c>
      <c r="AC206" s="50"/>
      <c r="AD206" s="49">
        <f t="shared" si="240"/>
        <v>3.0299622491784346</v>
      </c>
      <c r="AE206" s="49">
        <f t="shared" si="241"/>
        <v>0.002071355884505263</v>
      </c>
      <c r="AF206" s="49">
        <f t="shared" si="242"/>
        <v>0.30180954911732993</v>
      </c>
      <c r="AG206" s="48"/>
      <c r="AH206" s="31">
        <f t="shared" si="243"/>
        <v>36.07843819212703</v>
      </c>
      <c r="AI206" s="1">
        <f t="shared" si="244"/>
        <v>1.085348055199122</v>
      </c>
      <c r="AJ206" s="1">
        <f t="shared" si="245"/>
        <v>0.9213634236590919</v>
      </c>
      <c r="AK206" s="1">
        <f t="shared" si="246"/>
        <v>0.5519209123644788</v>
      </c>
      <c r="AL206" s="3">
        <f t="shared" si="247"/>
        <v>2.797746545688106</v>
      </c>
      <c r="AM206" s="3">
        <f t="shared" si="248"/>
        <v>217.607760314088</v>
      </c>
      <c r="AN206" s="3">
        <f t="shared" si="249"/>
        <v>0.026969558726184263</v>
      </c>
      <c r="AO206" s="3">
        <f t="shared" si="250"/>
        <v>0.14876195733554592</v>
      </c>
      <c r="AP206" s="3">
        <f t="shared" si="251"/>
        <v>46.59205791484607</v>
      </c>
      <c r="AQ206" s="3">
        <f t="shared" si="252"/>
        <v>1.1003484263814491</v>
      </c>
      <c r="AR206" s="9">
        <f t="shared" si="253"/>
        <v>362.2029390758776</v>
      </c>
      <c r="AS206" s="10">
        <f t="shared" si="254"/>
        <v>0.3101446519099857</v>
      </c>
      <c r="AT206" s="3">
        <f t="shared" si="255"/>
        <v>114.11534110444977</v>
      </c>
      <c r="AU206" s="3">
        <f t="shared" si="256"/>
        <v>5.944282746747008</v>
      </c>
      <c r="AV206" s="9">
        <f t="shared" si="257"/>
        <v>130.35276908776078</v>
      </c>
      <c r="AW206" s="3">
        <f t="shared" si="258"/>
        <v>3.2243019308623553</v>
      </c>
      <c r="AX206" s="3">
        <f t="shared" si="259"/>
        <v>7.6714902721149265</v>
      </c>
      <c r="AZ206" s="49">
        <v>158.73240049999998</v>
      </c>
      <c r="BA206" s="49">
        <v>0.7132568304</v>
      </c>
      <c r="BB206" s="49">
        <v>0.9722338060000001</v>
      </c>
      <c r="BC206" s="49">
        <v>298.585334</v>
      </c>
      <c r="BD206" s="49">
        <v>0.5681287433</v>
      </c>
      <c r="BE206" s="49">
        <v>1.138728568</v>
      </c>
      <c r="BF206" s="49">
        <v>34.3548935</v>
      </c>
      <c r="BG206" s="49">
        <v>0.605266537</v>
      </c>
      <c r="BH206" s="49">
        <v>27.858844129999998</v>
      </c>
      <c r="BI206" s="50">
        <v>0.08697708</v>
      </c>
      <c r="BJ206" s="49">
        <v>4.57966047</v>
      </c>
      <c r="BK206" s="49">
        <v>0.009767240352</v>
      </c>
      <c r="BL206" s="49">
        <v>0.7776801644</v>
      </c>
      <c r="BM206" s="48">
        <v>-0.0651400145</v>
      </c>
      <c r="BN206" s="28">
        <v>0.5035</v>
      </c>
      <c r="BO206" s="17">
        <v>9.3559</v>
      </c>
    </row>
    <row r="207" spans="1:67" ht="12.75">
      <c r="A207" s="8" t="s">
        <v>220</v>
      </c>
      <c r="B207" s="13">
        <v>160</v>
      </c>
      <c r="C207" s="8" t="s">
        <v>145</v>
      </c>
      <c r="D207" s="14" t="s">
        <v>135</v>
      </c>
      <c r="E207" s="13" t="s">
        <v>114</v>
      </c>
      <c r="F207" s="49">
        <f t="shared" si="217"/>
        <v>4.210365024555483</v>
      </c>
      <c r="G207" s="49">
        <f t="shared" si="218"/>
        <v>0.010149646222576145</v>
      </c>
      <c r="H207" s="49">
        <f t="shared" si="219"/>
        <v>0.0031989559198094164</v>
      </c>
      <c r="I207" s="49">
        <f t="shared" si="220"/>
        <v>4.824423433316012</v>
      </c>
      <c r="J207" s="48">
        <f t="shared" si="221"/>
        <v>0.0034799782520742754</v>
      </c>
      <c r="K207" s="49">
        <f t="shared" si="222"/>
        <v>0.01930130299538053</v>
      </c>
      <c r="L207" s="49">
        <f t="shared" si="223"/>
        <v>0.3658568394191876</v>
      </c>
      <c r="M207" s="49">
        <f t="shared" si="224"/>
        <v>0.011652596263251073</v>
      </c>
      <c r="N207" s="49">
        <f t="shared" si="225"/>
        <v>0.29109794131334327</v>
      </c>
      <c r="O207" s="50">
        <f t="shared" si="226"/>
        <v>0.0020924179386690505</v>
      </c>
      <c r="P207" s="49">
        <f t="shared" si="227"/>
        <v>0.03347650957530394</v>
      </c>
      <c r="Q207" s="49">
        <f t="shared" si="228"/>
        <v>0.00012653061442142115</v>
      </c>
      <c r="R207" s="49">
        <f t="shared" si="229"/>
        <v>0.013371923616843565</v>
      </c>
      <c r="S207" s="48">
        <f t="shared" si="230"/>
        <v>-0.0006615622076404927</v>
      </c>
      <c r="T207" s="49">
        <f t="shared" si="231"/>
        <v>156.04613467413213</v>
      </c>
      <c r="U207" s="49">
        <f t="shared" si="232"/>
        <v>0.0739069847999428</v>
      </c>
      <c r="V207" s="49">
        <f t="shared" si="233"/>
        <v>0.07981426945632276</v>
      </c>
      <c r="W207" s="49">
        <f t="shared" si="234"/>
        <v>86.38643854309115</v>
      </c>
      <c r="X207" s="48">
        <f t="shared" si="235"/>
        <v>0.08900587115230778</v>
      </c>
      <c r="Y207" s="49">
        <f t="shared" si="236"/>
        <v>0.7941289033277322</v>
      </c>
      <c r="Z207" s="49">
        <f t="shared" si="237"/>
        <v>6.659449550751531</v>
      </c>
      <c r="AA207" s="49">
        <f t="shared" si="238"/>
        <v>0.5068600626822745</v>
      </c>
      <c r="AB207" s="49">
        <f t="shared" si="239"/>
        <v>9.39821130251359</v>
      </c>
      <c r="AC207" s="50"/>
      <c r="AD207" s="49">
        <f t="shared" si="240"/>
        <v>1.1919499234588644</v>
      </c>
      <c r="AE207" s="49">
        <f t="shared" si="241"/>
        <v>0.001444083707160707</v>
      </c>
      <c r="AF207" s="49">
        <f t="shared" si="242"/>
        <v>0.2792799418722549</v>
      </c>
      <c r="AG207" s="48"/>
      <c r="AH207" s="31">
        <f t="shared" si="243"/>
        <v>130.91668668538446</v>
      </c>
      <c r="AI207" s="1">
        <f t="shared" si="244"/>
        <v>6.350494292999155</v>
      </c>
      <c r="AJ207" s="1">
        <f t="shared" si="245"/>
        <v>0.15746805742387793</v>
      </c>
      <c r="AK207" s="1">
        <f t="shared" si="246"/>
        <v>0.17560245461300264</v>
      </c>
      <c r="AL207" s="3">
        <f t="shared" si="247"/>
        <v>1.2042957968483738</v>
      </c>
      <c r="AM207" s="3">
        <f t="shared" si="248"/>
        <v>55.26983585546438</v>
      </c>
      <c r="AN207" s="3">
        <f t="shared" si="249"/>
        <v>0.008492495740649725</v>
      </c>
      <c r="AO207" s="3">
        <f t="shared" si="250"/>
        <v>0.06696109281563895</v>
      </c>
      <c r="AP207" s="3">
        <f t="shared" si="251"/>
        <v>51.17915563582905</v>
      </c>
      <c r="AQ207" s="3">
        <f t="shared" si="252"/>
        <v>1.8063730523662398</v>
      </c>
      <c r="AR207" s="9">
        <f t="shared" si="253"/>
        <v>558.7445114318629</v>
      </c>
      <c r="AS207" s="10">
        <f t="shared" si="254"/>
        <v>0.11207987869391978</v>
      </c>
      <c r="AT207" s="3">
        <f t="shared" si="255"/>
        <v>108.78138068151888</v>
      </c>
      <c r="AU207" s="3">
        <f t="shared" si="256"/>
        <v>9.191795732448231</v>
      </c>
      <c r="AV207" s="9">
        <f t="shared" si="257"/>
        <v>61.63484201847769</v>
      </c>
      <c r="AW207" s="3">
        <f t="shared" si="258"/>
        <v>8.922208086349839</v>
      </c>
      <c r="AX207" s="3">
        <f t="shared" si="259"/>
        <v>16.224589327254332</v>
      </c>
      <c r="AZ207" s="49">
        <v>213.78188609999998</v>
      </c>
      <c r="BA207" s="49">
        <v>0.5153497381000001</v>
      </c>
      <c r="BB207" s="49">
        <v>0.1624274442</v>
      </c>
      <c r="BC207" s="49">
        <v>244.9607896</v>
      </c>
      <c r="BD207" s="48">
        <v>0.1766963933</v>
      </c>
      <c r="BE207" s="49">
        <v>0.9800264191999999</v>
      </c>
      <c r="BF207" s="49">
        <v>18.57643333</v>
      </c>
      <c r="BG207" s="49">
        <v>0.5916622413</v>
      </c>
      <c r="BH207" s="49">
        <v>14.78053959</v>
      </c>
      <c r="BI207" s="50">
        <v>0.10624282</v>
      </c>
      <c r="BJ207" s="49">
        <v>1.69977456</v>
      </c>
      <c r="BK207" s="49">
        <v>0.006424610038</v>
      </c>
      <c r="BL207" s="49">
        <v>0.6789613335</v>
      </c>
      <c r="BM207" s="48">
        <v>-0.03359091568</v>
      </c>
      <c r="BN207" s="28">
        <v>0.5034</v>
      </c>
      <c r="BO207" s="17">
        <v>9.9143</v>
      </c>
    </row>
    <row r="208" spans="1:67" ht="12.75">
      <c r="A208" s="8" t="s">
        <v>221</v>
      </c>
      <c r="B208" s="13">
        <v>161</v>
      </c>
      <c r="C208" s="8" t="s">
        <v>145</v>
      </c>
      <c r="D208" s="14" t="s">
        <v>135</v>
      </c>
      <c r="E208" s="13" t="s">
        <v>126</v>
      </c>
      <c r="F208" s="49">
        <f t="shared" si="217"/>
        <v>1.415126533150327</v>
      </c>
      <c r="G208" s="49">
        <f t="shared" si="218"/>
        <v>0.0052531725580122314</v>
      </c>
      <c r="H208" s="48">
        <f t="shared" si="219"/>
        <v>-0.0006306684534399601</v>
      </c>
      <c r="I208" s="49">
        <f t="shared" si="220"/>
        <v>1.7623296795492094</v>
      </c>
      <c r="J208" s="48">
        <f t="shared" si="221"/>
        <v>0.004203961828679781</v>
      </c>
      <c r="K208" s="49">
        <f t="shared" si="222"/>
        <v>0.01668461343875217</v>
      </c>
      <c r="L208" s="49">
        <f t="shared" si="223"/>
        <v>0.04156153975937451</v>
      </c>
      <c r="M208" s="49">
        <f t="shared" si="224"/>
        <v>0.011550302102417392</v>
      </c>
      <c r="N208" s="49">
        <f t="shared" si="225"/>
        <v>0.014913947346493012</v>
      </c>
      <c r="O208" s="50">
        <f t="shared" si="226"/>
        <v>0.0015082232788167333</v>
      </c>
      <c r="P208" s="49">
        <f t="shared" si="227"/>
        <v>0.019275414291527893</v>
      </c>
      <c r="Q208" s="49">
        <f t="shared" si="228"/>
        <v>8.970214295282212E-05</v>
      </c>
      <c r="R208" s="49">
        <f t="shared" si="229"/>
        <v>0.0066787895760977295</v>
      </c>
      <c r="S208" s="48">
        <f t="shared" si="230"/>
        <v>-0.0014342254724319047</v>
      </c>
      <c r="T208" s="49">
        <f t="shared" si="231"/>
        <v>52.4479526798814</v>
      </c>
      <c r="U208" s="49">
        <f t="shared" si="232"/>
        <v>0.03825218494147113</v>
      </c>
      <c r="V208" s="48">
        <f t="shared" si="233"/>
        <v>-0.01573524085429042</v>
      </c>
      <c r="W208" s="49">
        <f t="shared" si="234"/>
        <v>31.55638941302504</v>
      </c>
      <c r="X208" s="48">
        <f t="shared" si="235"/>
        <v>0.10752288024491552</v>
      </c>
      <c r="Y208" s="49">
        <f t="shared" si="236"/>
        <v>0.6864683578996985</v>
      </c>
      <c r="Z208" s="49">
        <f t="shared" si="237"/>
        <v>0.7565171604240145</v>
      </c>
      <c r="AA208" s="49">
        <f t="shared" si="238"/>
        <v>0.5024105113890827</v>
      </c>
      <c r="AB208" s="49">
        <f t="shared" si="239"/>
        <v>0.4815026443832784</v>
      </c>
      <c r="AC208" s="50"/>
      <c r="AD208" s="49">
        <f t="shared" si="240"/>
        <v>0.6863119507050931</v>
      </c>
      <c r="AE208" s="49">
        <f t="shared" si="241"/>
        <v>0.0010237633297514508</v>
      </c>
      <c r="AF208" s="49">
        <f t="shared" si="242"/>
        <v>0.13949017493938448</v>
      </c>
      <c r="AG208" s="48"/>
      <c r="AH208" s="31">
        <f t="shared" si="243"/>
        <v>76.4199903935786</v>
      </c>
      <c r="AI208" s="1">
        <f t="shared" si="244"/>
        <v>-31.929000390997754</v>
      </c>
      <c r="AJ208" s="1">
        <f t="shared" si="245"/>
        <v>-0.031319489735167086</v>
      </c>
      <c r="AK208" s="1">
        <f t="shared" si="246"/>
        <v>0.21401399414919164</v>
      </c>
      <c r="AL208" s="3">
        <f t="shared" si="247"/>
        <v>2.810895126891027</v>
      </c>
      <c r="AM208" s="3">
        <f t="shared" si="248"/>
        <v>-15.36999851138507</v>
      </c>
      <c r="AN208" s="3">
        <f t="shared" si="249"/>
        <v>-0.03267944846791972</v>
      </c>
      <c r="AO208" s="3">
        <f t="shared" si="250"/>
        <v>-0.022927242980578407</v>
      </c>
      <c r="AP208" s="3">
        <f t="shared" si="251"/>
        <v>37.36428511339432</v>
      </c>
      <c r="AQ208" s="3">
        <f t="shared" si="252"/>
        <v>1.6620390879773235</v>
      </c>
      <c r="AR208" s="9">
        <f t="shared" si="253"/>
        <v>375.99746865808066</v>
      </c>
      <c r="AS208" s="10">
        <f t="shared" si="254"/>
        <v>0.15663195398239455</v>
      </c>
      <c r="AT208" s="3">
        <f t="shared" si="255"/>
        <v>45.96918277424204</v>
      </c>
      <c r="AU208" s="3">
        <f t="shared" si="256"/>
        <v>65.53731278764485</v>
      </c>
      <c r="AV208" s="9">
        <f t="shared" si="257"/>
        <v>105.02708694500703</v>
      </c>
      <c r="AW208" s="3">
        <f t="shared" si="258"/>
        <v>6.384393315507002</v>
      </c>
      <c r="AX208" s="3">
        <f t="shared" si="259"/>
        <v>9.521353291685672</v>
      </c>
      <c r="AZ208" s="49">
        <v>71.99764056000001</v>
      </c>
      <c r="BA208" s="49">
        <v>0.26726658059999997</v>
      </c>
      <c r="BB208" s="48">
        <v>-0.0320866294</v>
      </c>
      <c r="BC208" s="49">
        <v>89.66235587</v>
      </c>
      <c r="BD208" s="48">
        <v>0.2138857025</v>
      </c>
      <c r="BE208" s="49">
        <v>0.8488660011</v>
      </c>
      <c r="BF208" s="49">
        <v>2.11453374</v>
      </c>
      <c r="BG208" s="49">
        <v>0.5876467437</v>
      </c>
      <c r="BH208" s="49">
        <v>0.7587795121</v>
      </c>
      <c r="BI208" s="50">
        <v>0.07673414</v>
      </c>
      <c r="BJ208" s="49">
        <v>0.9806786300000001</v>
      </c>
      <c r="BK208" s="49">
        <v>0.004563791643</v>
      </c>
      <c r="BL208" s="49">
        <v>0.3397979474</v>
      </c>
      <c r="BM208" s="48">
        <v>-0.07296934064</v>
      </c>
      <c r="BN208" s="28">
        <v>0.502</v>
      </c>
      <c r="BO208" s="17">
        <v>9.866900000000001</v>
      </c>
    </row>
    <row r="209" spans="1:67" ht="12.75">
      <c r="A209" s="8" t="s">
        <v>222</v>
      </c>
      <c r="B209" s="13">
        <v>162</v>
      </c>
      <c r="C209" s="8" t="s">
        <v>145</v>
      </c>
      <c r="D209" s="14" t="s">
        <v>135</v>
      </c>
      <c r="E209" s="13" t="s">
        <v>136</v>
      </c>
      <c r="F209" s="49">
        <f t="shared" si="217"/>
        <v>1.0789433609637853</v>
      </c>
      <c r="G209" s="49">
        <f t="shared" si="218"/>
        <v>0.003244916824492234</v>
      </c>
      <c r="H209" s="49">
        <f t="shared" si="219"/>
        <v>0.00553639651128892</v>
      </c>
      <c r="I209" s="49">
        <f t="shared" si="220"/>
        <v>0.5863491694151608</v>
      </c>
      <c r="J209" s="48">
        <f t="shared" si="221"/>
        <v>-0.002735796571376323</v>
      </c>
      <c r="K209" s="49">
        <f t="shared" si="222"/>
        <v>0.034328402540775016</v>
      </c>
      <c r="L209" s="49">
        <f t="shared" si="223"/>
        <v>0.00481884197087243</v>
      </c>
      <c r="M209" s="49">
        <f t="shared" si="224"/>
        <v>0.010914619007633105</v>
      </c>
      <c r="N209" s="48">
        <f t="shared" si="225"/>
        <v>-0.00045311205747385514</v>
      </c>
      <c r="O209" s="50">
        <f t="shared" si="226"/>
        <v>0.0011306308445757638</v>
      </c>
      <c r="P209" s="49">
        <f t="shared" si="227"/>
        <v>0.024452440859313238</v>
      </c>
      <c r="Q209" s="49">
        <f t="shared" si="228"/>
        <v>0.00012750193049998164</v>
      </c>
      <c r="R209" s="48">
        <f t="shared" si="229"/>
        <v>-0.002945395559414374</v>
      </c>
      <c r="S209" s="48">
        <f t="shared" si="230"/>
        <v>-0.001809844121708445</v>
      </c>
      <c r="T209" s="49">
        <f t="shared" si="231"/>
        <v>39.988205304952395</v>
      </c>
      <c r="U209" s="49">
        <f t="shared" si="232"/>
        <v>0.023628608639716258</v>
      </c>
      <c r="V209" s="49">
        <f t="shared" si="233"/>
        <v>0.13813364549124052</v>
      </c>
      <c r="W209" s="49">
        <f t="shared" si="234"/>
        <v>10.49920621367595</v>
      </c>
      <c r="X209" s="48">
        <f t="shared" si="235"/>
        <v>-0.06997226404668037</v>
      </c>
      <c r="Y209" s="49">
        <f t="shared" si="236"/>
        <v>1.4124008451254892</v>
      </c>
      <c r="Z209" s="49">
        <f t="shared" si="237"/>
        <v>0.08771418637140832</v>
      </c>
      <c r="AA209" s="49">
        <f t="shared" si="238"/>
        <v>0.47475981741588125</v>
      </c>
      <c r="AB209" s="48">
        <f t="shared" si="239"/>
        <v>-0.01462890063956895</v>
      </c>
      <c r="AC209" s="50"/>
      <c r="AD209" s="49">
        <f t="shared" si="240"/>
        <v>0.8706428890108148</v>
      </c>
      <c r="AE209" s="49">
        <f t="shared" si="241"/>
        <v>0.0014551692593013196</v>
      </c>
      <c r="AF209" s="48">
        <f t="shared" si="242"/>
        <v>-0.06151619798275636</v>
      </c>
      <c r="AG209" s="48"/>
      <c r="AH209" s="31">
        <f t="shared" si="243"/>
        <v>45.92951462612322</v>
      </c>
      <c r="AI209" s="1">
        <f t="shared" si="244"/>
        <v>3.43696002322611</v>
      </c>
      <c r="AJ209" s="1">
        <f t="shared" si="245"/>
        <v>0.29095479529649804</v>
      </c>
      <c r="AK209" s="1">
        <f t="shared" si="246"/>
        <v>-0.14738455421004154</v>
      </c>
      <c r="AL209" s="3">
        <f t="shared" si="247"/>
        <v>-2.9613366200948104</v>
      </c>
      <c r="AM209" s="3">
        <f t="shared" si="248"/>
        <v>94.92617068997428</v>
      </c>
      <c r="AN209" s="3">
        <f t="shared" si="249"/>
        <v>-9.442517171632845</v>
      </c>
      <c r="AO209" s="3">
        <f t="shared" si="250"/>
        <v>0.1586570650662314</v>
      </c>
      <c r="AP209" s="3">
        <f t="shared" si="251"/>
        <v>16.237704644105268</v>
      </c>
      <c r="AQ209" s="3">
        <f t="shared" si="252"/>
        <v>3.8086884371186995</v>
      </c>
      <c r="AR209" s="9">
        <f t="shared" si="253"/>
        <v>-650.043510754054</v>
      </c>
      <c r="AS209" s="10">
        <f t="shared" si="254"/>
        <v>-0.04954136376239811</v>
      </c>
      <c r="AT209" s="3">
        <f t="shared" si="255"/>
        <v>7.433588170037604</v>
      </c>
      <c r="AU209" s="3">
        <f t="shared" si="256"/>
        <v>-717.7030231018998</v>
      </c>
      <c r="AV209" s="9">
        <f t="shared" si="257"/>
        <v>-48.08530938887249</v>
      </c>
      <c r="AW209" s="3">
        <f t="shared" si="258"/>
        <v>-20.1851528511817</v>
      </c>
      <c r="AX209" s="3">
        <f t="shared" si="259"/>
        <v>-20.79637237878336</v>
      </c>
      <c r="AZ209" s="49">
        <v>56.168568199999996</v>
      </c>
      <c r="BA209" s="49">
        <v>0.16892669119999998</v>
      </c>
      <c r="BB209" s="49">
        <v>0.28821852589999997</v>
      </c>
      <c r="BC209" s="49">
        <v>30.52467303</v>
      </c>
      <c r="BD209" s="48">
        <v>-0.142422468</v>
      </c>
      <c r="BE209" s="49">
        <v>1.7870977190000001</v>
      </c>
      <c r="BF209" s="49">
        <v>0.25086345</v>
      </c>
      <c r="BG209" s="49">
        <v>0.5682026919000001</v>
      </c>
      <c r="BH209" s="48">
        <v>-0.02358850003</v>
      </c>
      <c r="BI209" s="50">
        <v>0.05885936</v>
      </c>
      <c r="BJ209" s="49">
        <v>1.27296635</v>
      </c>
      <c r="BK209" s="49">
        <v>0.006637605956</v>
      </c>
      <c r="BL209" s="48">
        <v>-0.1533339537</v>
      </c>
      <c r="BM209" s="48">
        <v>-0.09421843319999999</v>
      </c>
      <c r="BN209" s="28">
        <v>0.5009</v>
      </c>
      <c r="BO209" s="17">
        <v>9.621800000000002</v>
      </c>
    </row>
    <row r="210" spans="1:67" ht="12.75">
      <c r="A210" s="8" t="s">
        <v>223</v>
      </c>
      <c r="B210" s="13">
        <v>163</v>
      </c>
      <c r="C210" s="8" t="s">
        <v>145</v>
      </c>
      <c r="D210" s="14" t="s">
        <v>135</v>
      </c>
      <c r="E210" s="13"/>
      <c r="F210" s="49">
        <f t="shared" si="217"/>
        <v>2.480389723938204</v>
      </c>
      <c r="G210" s="49">
        <f t="shared" si="218"/>
        <v>0.024239380672528146</v>
      </c>
      <c r="H210" s="49">
        <f t="shared" si="219"/>
        <v>0.1649008423272383</v>
      </c>
      <c r="I210" s="49">
        <f t="shared" si="220"/>
        <v>2.7211971829669457</v>
      </c>
      <c r="J210" s="49">
        <f t="shared" si="221"/>
        <v>0.039189974767511376</v>
      </c>
      <c r="K210" s="49">
        <f t="shared" si="222"/>
        <v>0.037823302926529336</v>
      </c>
      <c r="L210" s="49">
        <f t="shared" si="223"/>
        <v>1.1544116927721675</v>
      </c>
      <c r="M210" s="49">
        <f t="shared" si="224"/>
        <v>0.011658706197270658</v>
      </c>
      <c r="N210" s="49">
        <f t="shared" si="225"/>
        <v>0.2056840962180479</v>
      </c>
      <c r="O210" s="50">
        <f t="shared" si="226"/>
        <v>0.0012955317192215568</v>
      </c>
      <c r="P210" s="49">
        <f t="shared" si="227"/>
        <v>0.23886931621201196</v>
      </c>
      <c r="Q210" s="49">
        <f t="shared" si="228"/>
        <v>0.0006174920778920358</v>
      </c>
      <c r="R210" s="49">
        <f t="shared" si="229"/>
        <v>0.00726784431156491</v>
      </c>
      <c r="S210" s="48">
        <f t="shared" si="230"/>
        <v>-0.0017122070983949102</v>
      </c>
      <c r="T210" s="49">
        <f t="shared" si="231"/>
        <v>91.9291383641632</v>
      </c>
      <c r="U210" s="49">
        <f t="shared" si="232"/>
        <v>0.17650462879580678</v>
      </c>
      <c r="V210" s="49">
        <f t="shared" si="233"/>
        <v>4.11429247323449</v>
      </c>
      <c r="W210" s="49">
        <f t="shared" si="234"/>
        <v>48.725933048631894</v>
      </c>
      <c r="X210" s="49">
        <f t="shared" si="235"/>
        <v>1.0023447251545814</v>
      </c>
      <c r="Y210" s="49">
        <f t="shared" si="236"/>
        <v>1.556194319133073</v>
      </c>
      <c r="Z210" s="49">
        <f t="shared" si="237"/>
        <v>21.012990876481986</v>
      </c>
      <c r="AA210" s="49">
        <f t="shared" si="238"/>
        <v>0.5071258301962419</v>
      </c>
      <c r="AB210" s="49">
        <f t="shared" si="239"/>
        <v>6.64059178537084</v>
      </c>
      <c r="AC210" s="50"/>
      <c r="AD210" s="49">
        <f t="shared" si="240"/>
        <v>8.505076150042262</v>
      </c>
      <c r="AE210" s="49">
        <f t="shared" si="241"/>
        <v>0.007047387330427251</v>
      </c>
      <c r="AF210" s="49">
        <f t="shared" si="242"/>
        <v>0.15179290542115517</v>
      </c>
      <c r="AG210" s="48"/>
      <c r="AH210" s="31">
        <f t="shared" si="243"/>
        <v>10.808737834017675</v>
      </c>
      <c r="AI210" s="1">
        <f t="shared" si="244"/>
        <v>0.1232595479041285</v>
      </c>
      <c r="AJ210" s="1">
        <f t="shared" si="245"/>
        <v>8.112961770538066</v>
      </c>
      <c r="AK210" s="1">
        <f t="shared" si="246"/>
        <v>1.9765207478520768</v>
      </c>
      <c r="AL210" s="3">
        <f t="shared" si="247"/>
        <v>5.678858010654019</v>
      </c>
      <c r="AM210" s="3">
        <f t="shared" si="248"/>
        <v>583.8039375913029</v>
      </c>
      <c r="AN210" s="3">
        <f t="shared" si="249"/>
        <v>0.6195671419372949</v>
      </c>
      <c r="AO210" s="3">
        <f t="shared" si="250"/>
        <v>0.48374551863525</v>
      </c>
      <c r="AP210" s="3">
        <f t="shared" si="251"/>
        <v>25.04539916995113</v>
      </c>
      <c r="AQ210" s="3">
        <f t="shared" si="252"/>
        <v>1.8866573221370944</v>
      </c>
      <c r="AR210" s="9">
        <f t="shared" si="253"/>
        <v>605.6221014355204</v>
      </c>
      <c r="AS210" s="10">
        <f t="shared" si="254"/>
        <v>0.6440999769957836</v>
      </c>
      <c r="AT210" s="3">
        <f t="shared" si="255"/>
        <v>31.310956767774485</v>
      </c>
      <c r="AU210" s="3">
        <f t="shared" si="256"/>
        <v>7.337588971509235</v>
      </c>
      <c r="AV210" s="9">
        <f t="shared" si="257"/>
        <v>142.2292657063045</v>
      </c>
      <c r="AW210" s="3">
        <f t="shared" si="258"/>
        <v>1.5525540066997179</v>
      </c>
      <c r="AX210" s="3">
        <f t="shared" si="259"/>
        <v>7.030901798121803</v>
      </c>
      <c r="AZ210" s="49">
        <v>134.5847956</v>
      </c>
      <c r="BA210" s="49">
        <v>1.3152175490000002</v>
      </c>
      <c r="BB210" s="49">
        <v>8.947443196</v>
      </c>
      <c r="BC210" s="49">
        <v>147.65089659999998</v>
      </c>
      <c r="BD210" s="49">
        <v>2.126429848</v>
      </c>
      <c r="BE210" s="49">
        <v>2.052274868</v>
      </c>
      <c r="BF210" s="49">
        <v>62.63784284</v>
      </c>
      <c r="BG210" s="49">
        <v>0.632595989</v>
      </c>
      <c r="BH210" s="49">
        <v>11.16032363</v>
      </c>
      <c r="BI210" s="50">
        <v>0.07029495</v>
      </c>
      <c r="BJ210" s="49">
        <v>12.96093827</v>
      </c>
      <c r="BK210" s="49">
        <v>0.033504833649999996</v>
      </c>
      <c r="BL210" s="49">
        <v>0.3943498603</v>
      </c>
      <c r="BM210" s="48">
        <v>-0.09290356275</v>
      </c>
      <c r="BN210" s="28">
        <v>0.501</v>
      </c>
      <c r="BO210" s="17">
        <v>9.2334</v>
      </c>
    </row>
    <row r="211" spans="1:67" ht="12.75">
      <c r="A211" s="8" t="s">
        <v>224</v>
      </c>
      <c r="B211" s="13">
        <v>164</v>
      </c>
      <c r="C211" s="8" t="s">
        <v>145</v>
      </c>
      <c r="D211" s="14" t="s">
        <v>135</v>
      </c>
      <c r="E211" s="13" t="s">
        <v>137</v>
      </c>
      <c r="F211" s="49">
        <f t="shared" si="217"/>
        <v>1.3984256546747413</v>
      </c>
      <c r="G211" s="49">
        <f t="shared" si="218"/>
        <v>0.007290895899083399</v>
      </c>
      <c r="H211" s="49">
        <f t="shared" si="219"/>
        <v>0.04350209386939364</v>
      </c>
      <c r="I211" s="49">
        <f t="shared" si="220"/>
        <v>0.9633868904041151</v>
      </c>
      <c r="J211" s="48">
        <f t="shared" si="221"/>
        <v>0.0037836678461010925</v>
      </c>
      <c r="K211" s="49">
        <f t="shared" si="222"/>
        <v>0.14139507415718885</v>
      </c>
      <c r="L211" s="49">
        <f t="shared" si="223"/>
        <v>0.025838006457316102</v>
      </c>
      <c r="M211" s="49">
        <f t="shared" si="224"/>
        <v>0.010486024797188966</v>
      </c>
      <c r="N211" s="49">
        <f t="shared" si="225"/>
        <v>0.02988855746206262</v>
      </c>
      <c r="O211" s="50">
        <f t="shared" si="226"/>
        <v>0.0016104561179324057</v>
      </c>
      <c r="P211" s="49">
        <f t="shared" si="227"/>
        <v>0.45605856077306156</v>
      </c>
      <c r="Q211" s="49">
        <f t="shared" si="228"/>
        <v>0.0003369854974257554</v>
      </c>
      <c r="R211" s="49">
        <f t="shared" si="229"/>
        <v>0.001025907972129513</v>
      </c>
      <c r="S211" s="48">
        <f t="shared" si="230"/>
        <v>-0.0017479658166167293</v>
      </c>
      <c r="T211" s="49">
        <f t="shared" si="231"/>
        <v>51.8289784302431</v>
      </c>
      <c r="U211" s="49">
        <f t="shared" si="232"/>
        <v>0.053090336409257984</v>
      </c>
      <c r="V211" s="49">
        <f t="shared" si="233"/>
        <v>1.0853815835677054</v>
      </c>
      <c r="W211" s="49">
        <f t="shared" si="234"/>
        <v>17.250468071769568</v>
      </c>
      <c r="X211" s="48">
        <f t="shared" si="235"/>
        <v>0.09677320615221359</v>
      </c>
      <c r="Y211" s="49">
        <f t="shared" si="236"/>
        <v>5.817530308874259</v>
      </c>
      <c r="Z211" s="49">
        <f t="shared" si="237"/>
        <v>0.47031210559751174</v>
      </c>
      <c r="AA211" s="49">
        <f t="shared" si="238"/>
        <v>0.4561169945236062</v>
      </c>
      <c r="AB211" s="49">
        <f t="shared" si="239"/>
        <v>0.9649638100786803</v>
      </c>
      <c r="AC211" s="50"/>
      <c r="AD211" s="49">
        <f t="shared" si="240"/>
        <v>16.238221173668318</v>
      </c>
      <c r="AE211" s="49">
        <f t="shared" si="241"/>
        <v>0.0038459883294425404</v>
      </c>
      <c r="AF211" s="49">
        <f t="shared" si="242"/>
        <v>0.02142664937613853</v>
      </c>
      <c r="AG211" s="48"/>
      <c r="AH211" s="31">
        <f t="shared" si="243"/>
        <v>3.191789166801612</v>
      </c>
      <c r="AI211" s="1">
        <f t="shared" si="244"/>
        <v>0.42023653379517095</v>
      </c>
      <c r="AJ211" s="1">
        <f t="shared" si="245"/>
        <v>2.379612241156105</v>
      </c>
      <c r="AK211" s="1">
        <f t="shared" si="246"/>
        <v>0.21216750814840582</v>
      </c>
      <c r="AL211" s="3">
        <f t="shared" si="247"/>
        <v>1.8228026548224718</v>
      </c>
      <c r="AM211" s="3">
        <f t="shared" si="248"/>
        <v>282.21135650846526</v>
      </c>
      <c r="AN211" s="3">
        <f t="shared" si="249"/>
        <v>1.1247899374373498</v>
      </c>
      <c r="AO211" s="3">
        <f t="shared" si="250"/>
        <v>0.06684116270861895</v>
      </c>
      <c r="AP211" s="3">
        <f t="shared" si="251"/>
        <v>13.804081516012609</v>
      </c>
      <c r="AQ211" s="3">
        <f t="shared" si="252"/>
        <v>3.0044969339157435</v>
      </c>
      <c r="AR211" s="9">
        <f t="shared" si="253"/>
        <v>2418.9026254362325</v>
      </c>
      <c r="AS211" s="10">
        <f t="shared" si="254"/>
        <v>0.016634757536989956</v>
      </c>
      <c r="AT211" s="3">
        <f t="shared" si="255"/>
        <v>2.965256243780134</v>
      </c>
      <c r="AU211" s="3">
        <f t="shared" si="256"/>
        <v>17.87680314183287</v>
      </c>
      <c r="AV211" s="9">
        <f t="shared" si="257"/>
        <v>25.162116434773594</v>
      </c>
      <c r="AW211" s="3">
        <f t="shared" si="258"/>
        <v>60.11509321830182</v>
      </c>
      <c r="AX211" s="3">
        <f t="shared" si="259"/>
        <v>39.742284898499946</v>
      </c>
      <c r="AZ211" s="49">
        <v>77.77191711</v>
      </c>
      <c r="BA211" s="49">
        <v>0.4054752211</v>
      </c>
      <c r="BB211" s="49">
        <v>2.41932149</v>
      </c>
      <c r="BC211" s="49">
        <v>53.577710859999996</v>
      </c>
      <c r="BD211" s="48">
        <v>0.21042455929999998</v>
      </c>
      <c r="BE211" s="49">
        <v>7.8635327880000006</v>
      </c>
      <c r="BF211" s="49">
        <v>1.43695254</v>
      </c>
      <c r="BG211" s="49">
        <v>0.5831688289</v>
      </c>
      <c r="BH211" s="49">
        <v>1.6622195149999999</v>
      </c>
      <c r="BI211" s="50">
        <v>0.08956376</v>
      </c>
      <c r="BJ211" s="49">
        <v>25.363199299999998</v>
      </c>
      <c r="BK211" s="49">
        <v>0.01874108079</v>
      </c>
      <c r="BL211" s="49">
        <v>0.05705475261</v>
      </c>
      <c r="BM211" s="48">
        <v>-0.09721121187</v>
      </c>
      <c r="BN211" s="28">
        <v>0.503</v>
      </c>
      <c r="BO211" s="17">
        <v>9.0445</v>
      </c>
    </row>
    <row r="212" spans="1:67" ht="12.75">
      <c r="A212" s="8" t="s">
        <v>225</v>
      </c>
      <c r="B212" s="13">
        <v>165</v>
      </c>
      <c r="C212" s="8" t="s">
        <v>145</v>
      </c>
      <c r="D212" s="14" t="s">
        <v>138</v>
      </c>
      <c r="E212" s="13"/>
      <c r="F212" s="49">
        <f t="shared" si="217"/>
        <v>0.6495764351693962</v>
      </c>
      <c r="G212" s="49">
        <f t="shared" si="218"/>
        <v>0.07308443336229088</v>
      </c>
      <c r="H212" s="49">
        <f t="shared" si="219"/>
        <v>1.8140114368368359</v>
      </c>
      <c r="I212" s="49">
        <f t="shared" si="220"/>
        <v>0.9879515251961882</v>
      </c>
      <c r="J212" s="49">
        <f t="shared" si="221"/>
        <v>0.09599186995281349</v>
      </c>
      <c r="K212" s="49">
        <f t="shared" si="222"/>
        <v>0.10995804874000198</v>
      </c>
      <c r="L212" s="49">
        <f t="shared" si="223"/>
        <v>2.1134209191802986</v>
      </c>
      <c r="M212" s="49">
        <f t="shared" si="224"/>
        <v>0.015597999631934683</v>
      </c>
      <c r="N212" s="49">
        <f t="shared" si="225"/>
        <v>0.2015480058166194</v>
      </c>
      <c r="O212" s="50">
        <f t="shared" si="226"/>
        <v>0.0015237459123909145</v>
      </c>
      <c r="P212" s="49">
        <f t="shared" si="227"/>
        <v>0.03602588272242478</v>
      </c>
      <c r="Q212" s="49">
        <f t="shared" si="228"/>
        <v>0.006031146137884438</v>
      </c>
      <c r="R212" s="48">
        <f t="shared" si="229"/>
        <v>-0.0008903901114956087</v>
      </c>
      <c r="S212" s="48">
        <f t="shared" si="230"/>
        <v>-0.00254175381555788</v>
      </c>
      <c r="T212" s="49">
        <f t="shared" si="231"/>
        <v>24.074846549507413</v>
      </c>
      <c r="U212" s="49">
        <f t="shared" si="232"/>
        <v>0.5321811211118538</v>
      </c>
      <c r="V212" s="49">
        <f t="shared" si="233"/>
        <v>45.259766388144605</v>
      </c>
      <c r="W212" s="49">
        <f t="shared" si="234"/>
        <v>17.690324013755227</v>
      </c>
      <c r="X212" s="49">
        <f t="shared" si="235"/>
        <v>2.455141782451244</v>
      </c>
      <c r="Y212" s="49">
        <f t="shared" si="236"/>
        <v>4.524091698827483</v>
      </c>
      <c r="Z212" s="49">
        <f t="shared" si="237"/>
        <v>38.46920017438382</v>
      </c>
      <c r="AA212" s="49">
        <f t="shared" si="238"/>
        <v>0.67847567121962</v>
      </c>
      <c r="AB212" s="49">
        <f t="shared" si="239"/>
        <v>6.507056483185103</v>
      </c>
      <c r="AC212" s="50"/>
      <c r="AD212" s="49">
        <f t="shared" si="240"/>
        <v>1.282721786061305</v>
      </c>
      <c r="AE212" s="49">
        <f t="shared" si="241"/>
        <v>0.06883298491080161</v>
      </c>
      <c r="AF212" s="48">
        <f t="shared" si="242"/>
        <v>-0.01859628470124496</v>
      </c>
      <c r="AG212" s="48"/>
      <c r="AH212" s="31">
        <f t="shared" si="243"/>
        <v>18.768564478374586</v>
      </c>
      <c r="AI212" s="1">
        <f t="shared" si="244"/>
        <v>0.014990702015583994</v>
      </c>
      <c r="AJ212" s="1">
        <f t="shared" si="245"/>
        <v>66.70801667329673</v>
      </c>
      <c r="AK212" s="1">
        <f t="shared" si="246"/>
        <v>3.618614324133258</v>
      </c>
      <c r="AL212" s="3">
        <f t="shared" si="247"/>
        <v>4.613357530086496</v>
      </c>
      <c r="AM212" s="3">
        <f t="shared" si="248"/>
        <v>657.5302007721333</v>
      </c>
      <c r="AN212" s="3">
        <f t="shared" si="249"/>
        <v>6.955490013818146</v>
      </c>
      <c r="AO212" s="3">
        <f t="shared" si="250"/>
        <v>35.284164407247005</v>
      </c>
      <c r="AP212" s="3">
        <f t="shared" si="251"/>
        <v>7.731483994214251</v>
      </c>
      <c r="AQ212" s="3">
        <f t="shared" si="252"/>
        <v>1.3609047822294187</v>
      </c>
      <c r="AR212" s="9">
        <f t="shared" si="253"/>
        <v>-1294.6051825016252</v>
      </c>
      <c r="AS212" s="10">
        <f t="shared" si="254"/>
        <v>0.5426817018513457</v>
      </c>
      <c r="AT212" s="3">
        <f t="shared" si="255"/>
        <v>3.910248772884082</v>
      </c>
      <c r="AU212" s="3">
        <f t="shared" si="256"/>
        <v>2.7186369227728124</v>
      </c>
      <c r="AV212" s="9">
        <f t="shared" si="257"/>
        <v>35.668099903451534</v>
      </c>
      <c r="AW212" s="3">
        <f t="shared" si="258"/>
        <v>1.8427007886732203</v>
      </c>
      <c r="AX212" s="3">
        <f t="shared" si="259"/>
        <v>28.036256562778995</v>
      </c>
      <c r="AZ212" s="49">
        <v>28.6660992</v>
      </c>
      <c r="BA212" s="49">
        <v>3.225248798</v>
      </c>
      <c r="BB212" s="49">
        <v>80.05313768</v>
      </c>
      <c r="BC212" s="49">
        <v>43.598743569999996</v>
      </c>
      <c r="BD212" s="49">
        <v>4.236164241</v>
      </c>
      <c r="BE212" s="49">
        <v>4.85249797</v>
      </c>
      <c r="BF212" s="49">
        <v>93.26621232000001</v>
      </c>
      <c r="BG212" s="49">
        <v>0.6883467141999999</v>
      </c>
      <c r="BH212" s="49">
        <v>8.894403823</v>
      </c>
      <c r="BI212" s="50">
        <v>0.06724359</v>
      </c>
      <c r="BJ212" s="49">
        <v>1.58983835</v>
      </c>
      <c r="BK212" s="49">
        <v>0.266157182</v>
      </c>
      <c r="BL212" s="48">
        <v>-0.03929331466</v>
      </c>
      <c r="BM212" s="48">
        <v>-0.112168735</v>
      </c>
      <c r="BN212" s="28">
        <v>0.5019</v>
      </c>
      <c r="BO212" s="17">
        <v>11.373099999999999</v>
      </c>
    </row>
    <row r="213" spans="1:67" ht="12.75">
      <c r="A213" s="8" t="s">
        <v>226</v>
      </c>
      <c r="B213" s="13">
        <v>166</v>
      </c>
      <c r="C213" s="8" t="s">
        <v>145</v>
      </c>
      <c r="D213" s="14" t="s">
        <v>138</v>
      </c>
      <c r="E213" s="13" t="s">
        <v>115</v>
      </c>
      <c r="F213" s="49">
        <f t="shared" si="217"/>
        <v>1.7111197093426216</v>
      </c>
      <c r="G213" s="49">
        <f t="shared" si="218"/>
        <v>0.00805195879340435</v>
      </c>
      <c r="H213" s="49">
        <f t="shared" si="219"/>
        <v>0.007802961330974029</v>
      </c>
      <c r="I213" s="49">
        <f t="shared" si="220"/>
        <v>3.059605381427809</v>
      </c>
      <c r="J213" s="49">
        <f t="shared" si="221"/>
        <v>0.005493382060107402</v>
      </c>
      <c r="K213" s="49">
        <f t="shared" si="222"/>
        <v>0.008204613841488611</v>
      </c>
      <c r="L213" s="49">
        <f t="shared" si="223"/>
        <v>0.11153867760328746</v>
      </c>
      <c r="M213" s="49">
        <f t="shared" si="224"/>
        <v>0.01107513576246176</v>
      </c>
      <c r="N213" s="49">
        <f t="shared" si="225"/>
        <v>0.22901318887966493</v>
      </c>
      <c r="O213" s="50">
        <f t="shared" si="226"/>
        <v>0.001317661783714343</v>
      </c>
      <c r="P213" s="49">
        <f t="shared" si="227"/>
        <v>0.12564605518825459</v>
      </c>
      <c r="Q213" s="49">
        <f t="shared" si="228"/>
        <v>0.0001262493815288219</v>
      </c>
      <c r="R213" s="49">
        <f t="shared" si="229"/>
        <v>0.0016545804244226456</v>
      </c>
      <c r="S213" s="48">
        <f t="shared" si="230"/>
        <v>-0.001813975194405299</v>
      </c>
      <c r="T213" s="49">
        <f t="shared" si="231"/>
        <v>63.41816328284529</v>
      </c>
      <c r="U213" s="49">
        <f t="shared" si="232"/>
        <v>0.0586321910245711</v>
      </c>
      <c r="V213" s="49">
        <f t="shared" si="233"/>
        <v>0.19468466394645784</v>
      </c>
      <c r="W213" s="49">
        <f t="shared" si="234"/>
        <v>54.78549217375703</v>
      </c>
      <c r="X213" s="49">
        <f t="shared" si="235"/>
        <v>0.14050181363658784</v>
      </c>
      <c r="Y213" s="49">
        <f t="shared" si="236"/>
        <v>0.3375689710548698</v>
      </c>
      <c r="Z213" s="49">
        <f t="shared" si="237"/>
        <v>2.0302646183568287</v>
      </c>
      <c r="AA213" s="49">
        <f t="shared" si="238"/>
        <v>0.48174191227062124</v>
      </c>
      <c r="AB213" s="49">
        <f t="shared" si="239"/>
        <v>7.39378069952324</v>
      </c>
      <c r="AC213" s="50"/>
      <c r="AD213" s="49">
        <f t="shared" si="240"/>
        <v>4.473698356385131</v>
      </c>
      <c r="AE213" s="49">
        <f t="shared" si="241"/>
        <v>0.0014408740188178713</v>
      </c>
      <c r="AF213" s="49">
        <f t="shared" si="242"/>
        <v>0.03455681755268683</v>
      </c>
      <c r="AG213" s="48"/>
      <c r="AH213" s="31">
        <f t="shared" si="243"/>
        <v>14.17577990977668</v>
      </c>
      <c r="AI213" s="1">
        <f t="shared" si="244"/>
        <v>2.4744728347123934</v>
      </c>
      <c r="AJ213" s="1">
        <f t="shared" si="245"/>
        <v>0.4041264813950683</v>
      </c>
      <c r="AK213" s="1">
        <f t="shared" si="246"/>
        <v>0.2916537051433884</v>
      </c>
      <c r="AL213" s="3">
        <f t="shared" si="247"/>
        <v>2.396325485733724</v>
      </c>
      <c r="AM213" s="3">
        <f t="shared" si="248"/>
        <v>135.11567382288007</v>
      </c>
      <c r="AN213" s="3">
        <f t="shared" si="249"/>
        <v>0.026330868044140306</v>
      </c>
      <c r="AO213" s="3">
        <f t="shared" si="250"/>
        <v>0.04351761080820127</v>
      </c>
      <c r="AP213" s="3">
        <f t="shared" si="251"/>
        <v>40.692100946253724</v>
      </c>
      <c r="AQ213" s="3">
        <f t="shared" si="252"/>
        <v>1.157572210571897</v>
      </c>
      <c r="AR213" s="9">
        <f t="shared" si="253"/>
        <v>1835.1852911847336</v>
      </c>
      <c r="AS213" s="10">
        <f t="shared" si="254"/>
        <v>0.4162166125563422</v>
      </c>
      <c r="AT213" s="3">
        <f t="shared" si="255"/>
        <v>162.2942179862022</v>
      </c>
      <c r="AU213" s="3">
        <f t="shared" si="256"/>
        <v>7.40967231788328</v>
      </c>
      <c r="AV213" s="9">
        <f t="shared" si="257"/>
        <v>97.51151856555718</v>
      </c>
      <c r="AW213" s="3">
        <f t="shared" si="258"/>
        <v>2.4025951147363984</v>
      </c>
      <c r="AX213" s="3">
        <f t="shared" si="259"/>
        <v>10.255198716115759</v>
      </c>
      <c r="AZ213" s="49">
        <v>90.72858249</v>
      </c>
      <c r="BA213" s="49">
        <v>0.4269384565</v>
      </c>
      <c r="BB213" s="49">
        <v>0.4137358812</v>
      </c>
      <c r="BC213" s="49">
        <v>162.22924540000002</v>
      </c>
      <c r="BD213" s="49">
        <v>0.2912752186</v>
      </c>
      <c r="BE213" s="49">
        <v>0.4350326746</v>
      </c>
      <c r="BF213" s="49">
        <v>5.914107619999999</v>
      </c>
      <c r="BG213" s="49">
        <v>0.5872361607</v>
      </c>
      <c r="BH213" s="49">
        <v>12.14295054</v>
      </c>
      <c r="BI213" s="50">
        <v>0.06986629</v>
      </c>
      <c r="BJ213" s="49">
        <v>6.66212213</v>
      </c>
      <c r="BK213" s="49">
        <v>0.006694112261</v>
      </c>
      <c r="BL213" s="49">
        <v>0.08773070388</v>
      </c>
      <c r="BM213" s="48">
        <v>-0.09618228179</v>
      </c>
      <c r="BN213" s="28">
        <v>0.5013</v>
      </c>
      <c r="BO213" s="17">
        <v>9.454400000000001</v>
      </c>
    </row>
    <row r="214" spans="1:67" ht="12.75">
      <c r="A214" s="8" t="s">
        <v>227</v>
      </c>
      <c r="B214" s="13">
        <v>167</v>
      </c>
      <c r="C214" s="8" t="s">
        <v>145</v>
      </c>
      <c r="D214" s="14" t="s">
        <v>138</v>
      </c>
      <c r="E214" s="13" t="s">
        <v>114</v>
      </c>
      <c r="F214" s="49">
        <f t="shared" si="217"/>
        <v>2.1001726260993006</v>
      </c>
      <c r="G214" s="49">
        <f t="shared" si="218"/>
        <v>0.008643757938228983</v>
      </c>
      <c r="H214" s="49">
        <f t="shared" si="219"/>
        <v>0.012428447893868318</v>
      </c>
      <c r="I214" s="49">
        <f t="shared" si="220"/>
        <v>2.729655778494184</v>
      </c>
      <c r="J214" s="48">
        <f t="shared" si="221"/>
        <v>0.0049885365031103746</v>
      </c>
      <c r="K214" s="49">
        <f t="shared" si="222"/>
        <v>0.012649995376413032</v>
      </c>
      <c r="L214" s="49">
        <f t="shared" si="223"/>
        <v>0.13702035890440936</v>
      </c>
      <c r="M214" s="49">
        <f t="shared" si="224"/>
        <v>0.011229705058913693</v>
      </c>
      <c r="N214" s="49">
        <f t="shared" si="225"/>
        <v>0.06536490656523047</v>
      </c>
      <c r="O214" s="50">
        <f t="shared" si="226"/>
        <v>0.001967982882830302</v>
      </c>
      <c r="P214" s="49">
        <f t="shared" si="227"/>
        <v>0.02007400155429942</v>
      </c>
      <c r="Q214" s="49">
        <f t="shared" si="228"/>
        <v>0.00015712355948809117</v>
      </c>
      <c r="R214" s="49">
        <f t="shared" si="229"/>
        <v>0.0036630563196821913</v>
      </c>
      <c r="S214" s="48">
        <f t="shared" si="230"/>
        <v>-0.001602809647768755</v>
      </c>
      <c r="T214" s="49">
        <f t="shared" si="231"/>
        <v>77.83738904819002</v>
      </c>
      <c r="U214" s="49">
        <f t="shared" si="232"/>
        <v>0.06294151269372301</v>
      </c>
      <c r="V214" s="49">
        <f t="shared" si="233"/>
        <v>0.3100910153160758</v>
      </c>
      <c r="W214" s="49">
        <f t="shared" si="234"/>
        <v>48.87739320812548</v>
      </c>
      <c r="X214" s="48">
        <f t="shared" si="235"/>
        <v>0.12758960116195267</v>
      </c>
      <c r="Y214" s="49">
        <f t="shared" si="236"/>
        <v>0.5204688490604004</v>
      </c>
      <c r="Z214" s="49">
        <f t="shared" si="237"/>
        <v>2.494090773315544</v>
      </c>
      <c r="AA214" s="49">
        <f t="shared" si="238"/>
        <v>0.4884653069131919</v>
      </c>
      <c r="AB214" s="49">
        <f t="shared" si="239"/>
        <v>2.1103316667150027</v>
      </c>
      <c r="AC214" s="50"/>
      <c r="AD214" s="49">
        <f t="shared" si="240"/>
        <v>0.7147460986736721</v>
      </c>
      <c r="AE214" s="49">
        <f t="shared" si="241"/>
        <v>0.0017932385241736038</v>
      </c>
      <c r="AF214" s="49">
        <f t="shared" si="242"/>
        <v>0.07650493566587702</v>
      </c>
      <c r="AG214" s="48"/>
      <c r="AH214" s="31">
        <f t="shared" si="243"/>
        <v>108.90215307593841</v>
      </c>
      <c r="AI214" s="1">
        <f t="shared" si="244"/>
        <v>1.5752320537739515</v>
      </c>
      <c r="AJ214" s="1">
        <f t="shared" si="245"/>
        <v>0.6348271022064295</v>
      </c>
      <c r="AK214" s="1">
        <f t="shared" si="246"/>
        <v>0.2612050423155792</v>
      </c>
      <c r="AL214" s="3">
        <f t="shared" si="247"/>
        <v>2.0271136758789217</v>
      </c>
      <c r="AM214" s="3">
        <f t="shared" si="248"/>
        <v>172.92234754937476</v>
      </c>
      <c r="AN214" s="3">
        <f t="shared" si="249"/>
        <v>0.1469394693767599</v>
      </c>
      <c r="AO214" s="3">
        <f t="shared" si="250"/>
        <v>0.4338477899935379</v>
      </c>
      <c r="AP214" s="3">
        <f t="shared" si="251"/>
        <v>35.099353401817524</v>
      </c>
      <c r="AQ214" s="3">
        <f t="shared" si="252"/>
        <v>1.5925028717621987</v>
      </c>
      <c r="AR214" s="9">
        <f t="shared" si="253"/>
        <v>1017.4165675811072</v>
      </c>
      <c r="AS214" s="10">
        <f t="shared" si="254"/>
        <v>0.24514358811730902</v>
      </c>
      <c r="AT214" s="3">
        <f t="shared" si="255"/>
        <v>93.9103143182605</v>
      </c>
      <c r="AU214" s="3">
        <f t="shared" si="256"/>
        <v>23.16100069910305</v>
      </c>
      <c r="AV214" s="9">
        <f t="shared" si="257"/>
        <v>71.15037929533166</v>
      </c>
      <c r="AW214" s="3">
        <f t="shared" si="258"/>
        <v>4.079241915646058</v>
      </c>
      <c r="AX214" s="3">
        <f t="shared" si="259"/>
        <v>14.054738848955262</v>
      </c>
      <c r="AZ214" s="49">
        <v>112.63628969999999</v>
      </c>
      <c r="BA214" s="49">
        <v>0.46358133189999995</v>
      </c>
      <c r="BB214" s="49">
        <v>0.6665615197999999</v>
      </c>
      <c r="BC214" s="49">
        <v>146.3966796</v>
      </c>
      <c r="BD214" s="48">
        <v>0.2675447893</v>
      </c>
      <c r="BE214" s="49">
        <v>0.6784435365999999</v>
      </c>
      <c r="BF214" s="49">
        <v>7.348664889999999</v>
      </c>
      <c r="BG214" s="49">
        <v>0.6022706403</v>
      </c>
      <c r="BH214" s="49">
        <v>3.5056454219999997</v>
      </c>
      <c r="BI214" s="50">
        <v>0.10554670000000001</v>
      </c>
      <c r="BJ214" s="49">
        <v>1.07660724</v>
      </c>
      <c r="BK214" s="49">
        <v>0.00842683813</v>
      </c>
      <c r="BL214" s="49">
        <v>0.1964567425</v>
      </c>
      <c r="BM214" s="48">
        <v>-0.08596175837</v>
      </c>
      <c r="BN214" s="28">
        <v>0.5003</v>
      </c>
      <c r="BO214" s="17">
        <v>9.3284</v>
      </c>
    </row>
    <row r="215" spans="1:67" ht="12.75">
      <c r="A215" s="8" t="s">
        <v>228</v>
      </c>
      <c r="B215" s="13">
        <v>168</v>
      </c>
      <c r="C215" s="8" t="s">
        <v>145</v>
      </c>
      <c r="D215" s="14" t="s">
        <v>138</v>
      </c>
      <c r="E215" s="13" t="s">
        <v>126</v>
      </c>
      <c r="F215" s="49">
        <f t="shared" si="217"/>
        <v>1.6932536760931403</v>
      </c>
      <c r="G215" s="49">
        <f t="shared" si="218"/>
        <v>0.007489159394601393</v>
      </c>
      <c r="H215" s="49">
        <f t="shared" si="219"/>
        <v>0.0160409618832913</v>
      </c>
      <c r="I215" s="49">
        <f t="shared" si="220"/>
        <v>2.176101708923397</v>
      </c>
      <c r="J215" s="49">
        <f t="shared" si="221"/>
        <v>0.0050782201045693354</v>
      </c>
      <c r="K215" s="49">
        <f t="shared" si="222"/>
        <v>0.015616236543518536</v>
      </c>
      <c r="L215" s="49">
        <f t="shared" si="223"/>
        <v>0.0564408237777718</v>
      </c>
      <c r="M215" s="49">
        <f t="shared" si="224"/>
        <v>0.010430223189438191</v>
      </c>
      <c r="N215" s="49">
        <f t="shared" si="225"/>
        <v>0.024968258739145956</v>
      </c>
      <c r="O215" s="50">
        <f t="shared" si="226"/>
        <v>0.001793367047060932</v>
      </c>
      <c r="P215" s="49">
        <f t="shared" si="227"/>
        <v>0.2646885162566268</v>
      </c>
      <c r="Q215" s="49">
        <f t="shared" si="228"/>
        <v>0.00015658423145405596</v>
      </c>
      <c r="R215" s="49">
        <f t="shared" si="229"/>
        <v>0.00570222453395896</v>
      </c>
      <c r="S215" s="48">
        <f t="shared" si="230"/>
        <v>-0.0012714476039302628</v>
      </c>
      <c r="T215" s="49">
        <f t="shared" si="231"/>
        <v>62.756005628038295</v>
      </c>
      <c r="U215" s="49">
        <f t="shared" si="232"/>
        <v>0.05453403768005092</v>
      </c>
      <c r="V215" s="49">
        <f t="shared" si="233"/>
        <v>0.4002235998825175</v>
      </c>
      <c r="W215" s="49">
        <f t="shared" si="234"/>
        <v>38.965418176865306</v>
      </c>
      <c r="X215" s="49">
        <f t="shared" si="235"/>
        <v>0.12988339913933175</v>
      </c>
      <c r="Y215" s="49">
        <f t="shared" si="236"/>
        <v>0.6425112751910527</v>
      </c>
      <c r="Z215" s="49">
        <f t="shared" si="237"/>
        <v>1.0273549051252648</v>
      </c>
      <c r="AA215" s="49">
        <f t="shared" si="238"/>
        <v>0.45368975807231615</v>
      </c>
      <c r="AB215" s="49">
        <f t="shared" si="239"/>
        <v>0.8061100344015696</v>
      </c>
      <c r="AC215" s="50"/>
      <c r="AD215" s="49">
        <f t="shared" si="240"/>
        <v>9.424383267402282</v>
      </c>
      <c r="AE215" s="49">
        <f t="shared" si="241"/>
        <v>0.0017870832167776302</v>
      </c>
      <c r="AF215" s="49">
        <f t="shared" si="242"/>
        <v>0.11909407965661988</v>
      </c>
      <c r="AG215" s="48"/>
      <c r="AH215" s="31">
        <f t="shared" si="243"/>
        <v>6.658897866038956</v>
      </c>
      <c r="AI215" s="1">
        <f t="shared" si="244"/>
        <v>1.1335907183022023</v>
      </c>
      <c r="AJ215" s="1">
        <f t="shared" si="245"/>
        <v>0.8821526004532895</v>
      </c>
      <c r="AK215" s="1">
        <f t="shared" si="246"/>
        <v>0.28628241398085275</v>
      </c>
      <c r="AL215" s="3">
        <f t="shared" si="247"/>
        <v>2.3816941613850897</v>
      </c>
      <c r="AM215" s="3">
        <f t="shared" si="248"/>
        <v>223.95353284341095</v>
      </c>
      <c r="AN215" s="3">
        <f t="shared" si="249"/>
        <v>0.49648755480339696</v>
      </c>
      <c r="AO215" s="3">
        <f t="shared" si="250"/>
        <v>0.04246682127910045</v>
      </c>
      <c r="AP215" s="3">
        <f t="shared" si="251"/>
        <v>30.515667747349607</v>
      </c>
      <c r="AQ215" s="3">
        <f t="shared" si="252"/>
        <v>1.6105564514459139</v>
      </c>
      <c r="AR215" s="9">
        <f t="shared" si="253"/>
        <v>526.9447969956245</v>
      </c>
      <c r="AS215" s="10">
        <f t="shared" si="254"/>
        <v>0.20214960290107054</v>
      </c>
      <c r="AT215" s="3">
        <f t="shared" si="255"/>
        <v>60.64550099183679</v>
      </c>
      <c r="AU215" s="3">
        <f t="shared" si="256"/>
        <v>48.337592281420974</v>
      </c>
      <c r="AV215" s="9">
        <f t="shared" si="257"/>
        <v>72.67898770462985</v>
      </c>
      <c r="AW215" s="3">
        <f t="shared" si="258"/>
        <v>4.946831384523606</v>
      </c>
      <c r="AX215" s="3">
        <f t="shared" si="259"/>
        <v>13.759134951962151</v>
      </c>
      <c r="AZ215" s="49">
        <v>95.09320825</v>
      </c>
      <c r="BA215" s="49">
        <v>0.4205915534</v>
      </c>
      <c r="BB215" s="49">
        <v>0.9008611943</v>
      </c>
      <c r="BC215" s="49">
        <v>122.2099771</v>
      </c>
      <c r="BD215" s="49">
        <v>0.2851930864</v>
      </c>
      <c r="BE215" s="49">
        <v>0.8770085986999999</v>
      </c>
      <c r="BF215" s="49">
        <v>3.16971939</v>
      </c>
      <c r="BG215" s="49">
        <v>0.5857618382</v>
      </c>
      <c r="BH215" s="49">
        <v>1.402218617</v>
      </c>
      <c r="BI215" s="50">
        <v>0.10071558</v>
      </c>
      <c r="BJ215" s="49">
        <v>14.86491986</v>
      </c>
      <c r="BK215" s="49">
        <v>0.008793778003</v>
      </c>
      <c r="BL215" s="49">
        <v>0.3202372053</v>
      </c>
      <c r="BM215" s="48">
        <v>-0.07140455886000001</v>
      </c>
      <c r="BN215" s="28">
        <v>0.5022</v>
      </c>
      <c r="BO215" s="17">
        <v>8.9423</v>
      </c>
    </row>
    <row r="216" spans="1:67" ht="12.75">
      <c r="A216" s="8" t="s">
        <v>229</v>
      </c>
      <c r="B216" s="13">
        <v>169</v>
      </c>
      <c r="C216" s="8" t="s">
        <v>145</v>
      </c>
      <c r="D216" s="14" t="s">
        <v>138</v>
      </c>
      <c r="E216" s="13" t="s">
        <v>136</v>
      </c>
      <c r="F216" s="49">
        <f t="shared" si="217"/>
        <v>0.7787105737690171</v>
      </c>
      <c r="G216" s="49">
        <f t="shared" si="218"/>
        <v>0.0022806467045749356</v>
      </c>
      <c r="H216" s="49">
        <f t="shared" si="219"/>
        <v>0.009248229278004427</v>
      </c>
      <c r="I216" s="49">
        <f t="shared" si="220"/>
        <v>0.6643214998324807</v>
      </c>
      <c r="J216" s="48">
        <f t="shared" si="221"/>
        <v>-0.0042418547871905885</v>
      </c>
      <c r="K216" s="49">
        <f t="shared" si="222"/>
        <v>0.028973132825449454</v>
      </c>
      <c r="L216" s="49">
        <f t="shared" si="223"/>
        <v>0.0008426360721854437</v>
      </c>
      <c r="M216" s="49">
        <f t="shared" si="224"/>
        <v>0.01104314011150419</v>
      </c>
      <c r="N216" s="48">
        <f t="shared" si="225"/>
        <v>0.0003642194950254796</v>
      </c>
      <c r="O216" s="50">
        <f t="shared" si="226"/>
        <v>0.0015819587940498505</v>
      </c>
      <c r="P216" s="49">
        <f t="shared" si="227"/>
        <v>0.016147189319505487</v>
      </c>
      <c r="Q216" s="49">
        <f t="shared" si="228"/>
        <v>0.00013295885881509274</v>
      </c>
      <c r="R216" s="48">
        <f t="shared" si="229"/>
        <v>-0.001712648872709444</v>
      </c>
      <c r="S216" s="48">
        <f t="shared" si="230"/>
        <v>-0.0016121124531928877</v>
      </c>
      <c r="T216" s="49">
        <f t="shared" si="231"/>
        <v>28.86086464186318</v>
      </c>
      <c r="U216" s="49">
        <f t="shared" si="232"/>
        <v>0.016607053845299174</v>
      </c>
      <c r="V216" s="49">
        <f t="shared" si="233"/>
        <v>0.2307442434631843</v>
      </c>
      <c r="W216" s="49">
        <f t="shared" si="234"/>
        <v>11.895383813499036</v>
      </c>
      <c r="X216" s="48">
        <f t="shared" si="235"/>
        <v>-0.10849205175648528</v>
      </c>
      <c r="Y216" s="49">
        <f t="shared" si="236"/>
        <v>1.1920647120119094</v>
      </c>
      <c r="Z216" s="49">
        <f t="shared" si="237"/>
        <v>0.01533794590602941</v>
      </c>
      <c r="AA216" s="49">
        <f t="shared" si="238"/>
        <v>0.48035017799239355</v>
      </c>
      <c r="AB216" s="48">
        <f t="shared" si="239"/>
        <v>0.011758969367150762</v>
      </c>
      <c r="AC216" s="50"/>
      <c r="AD216" s="49">
        <f t="shared" si="240"/>
        <v>0.574929743800377</v>
      </c>
      <c r="AE216" s="49">
        <f t="shared" si="241"/>
        <v>0.0015174487424685316</v>
      </c>
      <c r="AF216" s="48">
        <f t="shared" si="242"/>
        <v>-0.035769608870289134</v>
      </c>
      <c r="AG216" s="48"/>
      <c r="AH216" s="31">
        <f t="shared" si="243"/>
        <v>50.19894161517593</v>
      </c>
      <c r="AI216" s="1">
        <f t="shared" si="244"/>
        <v>2.0817428455979416</v>
      </c>
      <c r="AJ216" s="1">
        <f t="shared" si="245"/>
        <v>0.4803667283471647</v>
      </c>
      <c r="AK216" s="1">
        <f t="shared" si="246"/>
        <v>-0.22586033424599516</v>
      </c>
      <c r="AL216" s="3">
        <f t="shared" si="247"/>
        <v>-6.532889744751159</v>
      </c>
      <c r="AM216" s="3">
        <f t="shared" si="248"/>
        <v>152.06065088420567</v>
      </c>
      <c r="AN216" s="3">
        <f t="shared" si="249"/>
        <v>19.62282886013627</v>
      </c>
      <c r="AO216" s="3">
        <f t="shared" si="250"/>
        <v>0.40134337447551105</v>
      </c>
      <c r="AP216" s="3">
        <f t="shared" si="251"/>
        <v>10.944062478369721</v>
      </c>
      <c r="AQ216" s="3">
        <f t="shared" si="252"/>
        <v>2.426223911254675</v>
      </c>
      <c r="AR216" s="9">
        <f t="shared" si="253"/>
        <v>-806.8543535525076</v>
      </c>
      <c r="AS216" s="10">
        <f t="shared" si="254"/>
        <v>-0.09101188103570118</v>
      </c>
      <c r="AT216" s="3">
        <f t="shared" si="255"/>
        <v>9.978807101354908</v>
      </c>
      <c r="AU216" s="3">
        <f t="shared" si="256"/>
        <v>1011.6008845749147</v>
      </c>
      <c r="AV216" s="9">
        <f t="shared" si="257"/>
        <v>-71.4963535308575</v>
      </c>
      <c r="AW216" s="3">
        <f t="shared" si="258"/>
        <v>-10.98757644189038</v>
      </c>
      <c r="AX216" s="3">
        <f t="shared" si="259"/>
        <v>-13.98672730307014</v>
      </c>
      <c r="AZ216" s="49">
        <v>41.53134102</v>
      </c>
      <c r="BA216" s="49">
        <v>0.12163481429999999</v>
      </c>
      <c r="BB216" s="49">
        <v>0.4932402062</v>
      </c>
      <c r="BC216" s="49">
        <v>35.43057419</v>
      </c>
      <c r="BD216" s="48">
        <v>-0.2262328568</v>
      </c>
      <c r="BE216" s="49">
        <v>1.5452378589999998</v>
      </c>
      <c r="BF216" s="49">
        <v>0.044940709999999995</v>
      </c>
      <c r="BG216" s="49">
        <v>0.5889690385</v>
      </c>
      <c r="BH216" s="48">
        <v>0.01942509138</v>
      </c>
      <c r="BI216" s="50">
        <v>0.08437135999999999</v>
      </c>
      <c r="BJ216" s="49">
        <v>0.86118572</v>
      </c>
      <c r="BK216" s="49">
        <v>0.00709115799</v>
      </c>
      <c r="BL216" s="48">
        <v>-0.09134151606</v>
      </c>
      <c r="BM216" s="48">
        <v>-0.08597955943</v>
      </c>
      <c r="BN216" s="28">
        <v>0.5015</v>
      </c>
      <c r="BO216" s="17">
        <v>9.4031</v>
      </c>
    </row>
    <row r="217" spans="1:67" ht="12.75">
      <c r="A217" s="8" t="s">
        <v>230</v>
      </c>
      <c r="B217" s="13">
        <v>170</v>
      </c>
      <c r="C217" s="8" t="s">
        <v>145</v>
      </c>
      <c r="D217" s="14" t="s">
        <v>138</v>
      </c>
      <c r="E217" s="13" t="s">
        <v>137</v>
      </c>
      <c r="F217" s="49">
        <f t="shared" si="217"/>
        <v>1.233555728943861</v>
      </c>
      <c r="G217" s="49">
        <f t="shared" si="218"/>
        <v>0.004833113919303877</v>
      </c>
      <c r="H217" s="49">
        <f t="shared" si="219"/>
        <v>0.027397980092852516</v>
      </c>
      <c r="I217" s="49">
        <f t="shared" si="220"/>
        <v>1.1125534608238128</v>
      </c>
      <c r="J217" s="48">
        <f t="shared" si="221"/>
        <v>0.003842321499524341</v>
      </c>
      <c r="K217" s="49">
        <f t="shared" si="222"/>
        <v>0.0741137882363781</v>
      </c>
      <c r="L217" s="49">
        <f t="shared" si="223"/>
        <v>0.01857385959794964</v>
      </c>
      <c r="M217" s="49">
        <f t="shared" si="224"/>
        <v>0.010718795717702638</v>
      </c>
      <c r="N217" s="49">
        <f t="shared" si="225"/>
        <v>0.014885162377619183</v>
      </c>
      <c r="O217" s="50">
        <f t="shared" si="226"/>
        <v>0.001445550126658673</v>
      </c>
      <c r="P217" s="49">
        <f t="shared" si="227"/>
        <v>0.3714181215042366</v>
      </c>
      <c r="Q217" s="49">
        <f t="shared" si="228"/>
        <v>0.00021768384839302557</v>
      </c>
      <c r="R217" s="48">
        <f t="shared" si="229"/>
        <v>-0.0016291758017111073</v>
      </c>
      <c r="S217" s="48">
        <f t="shared" si="230"/>
        <v>-0.0015278451669655717</v>
      </c>
      <c r="T217" s="49">
        <f t="shared" si="231"/>
        <v>45.7185071327975</v>
      </c>
      <c r="U217" s="49">
        <f t="shared" si="232"/>
        <v>0.03519343129180715</v>
      </c>
      <c r="V217" s="49">
        <f t="shared" si="233"/>
        <v>0.6835823376460209</v>
      </c>
      <c r="W217" s="49">
        <f t="shared" si="234"/>
        <v>19.921454345333014</v>
      </c>
      <c r="X217" s="48">
        <f t="shared" si="235"/>
        <v>0.09827336481443799</v>
      </c>
      <c r="Y217" s="49">
        <f t="shared" si="236"/>
        <v>3.0493227005298538</v>
      </c>
      <c r="Z217" s="49">
        <f t="shared" si="237"/>
        <v>0.3380876551376031</v>
      </c>
      <c r="AA217" s="49">
        <f t="shared" si="238"/>
        <v>0.46624197274277374</v>
      </c>
      <c r="AB217" s="49">
        <f t="shared" si="239"/>
        <v>0.4805733103639721</v>
      </c>
      <c r="AC217" s="50"/>
      <c r="AD217" s="49">
        <f t="shared" si="240"/>
        <v>13.224550800385842</v>
      </c>
      <c r="AE217" s="49">
        <f t="shared" si="241"/>
        <v>0.002484408221787555</v>
      </c>
      <c r="AF217" s="48">
        <f t="shared" si="242"/>
        <v>-0.034026228105912854</v>
      </c>
      <c r="AG217" s="48"/>
      <c r="AH217" s="31">
        <f t="shared" si="243"/>
        <v>3.457093388114446</v>
      </c>
      <c r="AI217" s="1">
        <f t="shared" si="244"/>
        <v>0.6820567868214985</v>
      </c>
      <c r="AJ217" s="1">
        <f t="shared" si="245"/>
        <v>1.466153580349477</v>
      </c>
      <c r="AK217" s="1">
        <f t="shared" si="246"/>
        <v>0.21077760167391776</v>
      </c>
      <c r="AL217" s="3">
        <f t="shared" si="247"/>
        <v>2.7923780434934606</v>
      </c>
      <c r="AM217" s="3">
        <f t="shared" si="248"/>
        <v>275.14895968029646</v>
      </c>
      <c r="AN217" s="3">
        <f t="shared" si="249"/>
        <v>1.4224309234491108</v>
      </c>
      <c r="AO217" s="3">
        <f t="shared" si="250"/>
        <v>0.051690401281991115</v>
      </c>
      <c r="AP217" s="3">
        <f t="shared" si="251"/>
        <v>14.165720022647948</v>
      </c>
      <c r="AQ217" s="3">
        <f t="shared" si="252"/>
        <v>2.2949382279164743</v>
      </c>
      <c r="AR217" s="9">
        <f t="shared" si="253"/>
        <v>-1343.6254818045154</v>
      </c>
      <c r="AS217" s="10">
        <f t="shared" si="254"/>
        <v>0.03222793205762116</v>
      </c>
      <c r="AT217" s="3">
        <f t="shared" si="255"/>
        <v>6.533075145464742</v>
      </c>
      <c r="AU217" s="3">
        <f t="shared" si="256"/>
        <v>41.45351794556608</v>
      </c>
      <c r="AV217" s="9">
        <f t="shared" si="257"/>
        <v>39.55604556151782</v>
      </c>
      <c r="AW217" s="3">
        <f t="shared" si="258"/>
        <v>31.028984367103483</v>
      </c>
      <c r="AX217" s="3">
        <f t="shared" si="259"/>
        <v>25.28058570578784</v>
      </c>
      <c r="AZ217" s="49">
        <v>68.00688438</v>
      </c>
      <c r="BA217" s="49">
        <v>0.2664533201</v>
      </c>
      <c r="BB217" s="49">
        <v>1.510471899</v>
      </c>
      <c r="BC217" s="49">
        <v>61.33593546</v>
      </c>
      <c r="BD217" s="48">
        <v>0.2118301653</v>
      </c>
      <c r="BE217" s="49">
        <v>4.085950646</v>
      </c>
      <c r="BF217" s="49">
        <v>1.02399129</v>
      </c>
      <c r="BG217" s="49">
        <v>0.590935524</v>
      </c>
      <c r="BH217" s="49">
        <v>0.8206305504</v>
      </c>
      <c r="BI217" s="50">
        <v>0.0796943</v>
      </c>
      <c r="BJ217" s="49">
        <v>20.4765692</v>
      </c>
      <c r="BK217" s="49">
        <v>0.01200107945</v>
      </c>
      <c r="BL217" s="48">
        <v>-0.08981772593000001</v>
      </c>
      <c r="BM217" s="48">
        <v>-0.08423128942000001</v>
      </c>
      <c r="BN217" s="28">
        <v>0.5004</v>
      </c>
      <c r="BO217" s="17">
        <v>9.0766</v>
      </c>
    </row>
    <row r="218" spans="2:67" ht="12.75">
      <c r="B218" s="13">
        <v>92</v>
      </c>
      <c r="C218" s="8" t="s">
        <v>145</v>
      </c>
      <c r="D218" s="14" t="s">
        <v>139</v>
      </c>
      <c r="E218" s="13" t="s">
        <v>103</v>
      </c>
      <c r="BO218" s="17">
        <v>9.5583</v>
      </c>
    </row>
    <row r="219" spans="2:67" ht="12.75">
      <c r="B219" s="8">
        <v>112</v>
      </c>
      <c r="C219" s="8" t="s">
        <v>145</v>
      </c>
      <c r="D219" s="14" t="s">
        <v>140</v>
      </c>
      <c r="E219" s="13" t="s">
        <v>141</v>
      </c>
      <c r="BO219" s="17">
        <v>9.0912</v>
      </c>
    </row>
    <row r="220" ht="12.75">
      <c r="C220" s="8"/>
    </row>
    <row r="221" spans="1:68" ht="12.75">
      <c r="A221" s="8" t="s">
        <v>39</v>
      </c>
      <c r="B221" s="13">
        <v>4</v>
      </c>
      <c r="C221" s="8" t="s">
        <v>146</v>
      </c>
      <c r="D221" s="14" t="s">
        <v>40</v>
      </c>
      <c r="E221" s="13" t="s">
        <v>41</v>
      </c>
      <c r="F221" s="27">
        <f aca="true" t="shared" si="260" ref="F221:S221">AZ221*$BO221/($BN221*1000)</f>
        <v>1.9049931560353288</v>
      </c>
      <c r="G221" s="20">
        <f t="shared" si="260"/>
        <v>0.0013386837567220806</v>
      </c>
      <c r="H221" s="20">
        <f t="shared" si="260"/>
        <v>0.005646309102848282</v>
      </c>
      <c r="I221" s="20">
        <f t="shared" si="260"/>
        <v>4.358076771844161</v>
      </c>
      <c r="J221" s="20">
        <f t="shared" si="260"/>
        <v>0.04623196872597841</v>
      </c>
      <c r="K221" s="20">
        <f t="shared" si="260"/>
        <v>1.0283928494704613</v>
      </c>
      <c r="L221" s="20">
        <f t="shared" si="260"/>
        <v>0.21752876349362119</v>
      </c>
      <c r="M221" s="20">
        <f t="shared" si="260"/>
        <v>0.011746262693307558</v>
      </c>
      <c r="N221" s="20">
        <f t="shared" si="260"/>
        <v>0.05437786378802749</v>
      </c>
      <c r="O221" s="21">
        <f t="shared" si="260"/>
        <v>0.004947099790273209</v>
      </c>
      <c r="P221" s="21">
        <f t="shared" si="260"/>
        <v>-0.028862740153460256</v>
      </c>
      <c r="Q221" s="23">
        <f t="shared" si="260"/>
        <v>-9.278140611236114E-05</v>
      </c>
      <c r="R221" s="21">
        <f t="shared" si="260"/>
        <v>-0.0026835337436290486</v>
      </c>
      <c r="S221" s="21">
        <f t="shared" si="260"/>
        <v>-0.0009547820144544063</v>
      </c>
      <c r="T221" s="27">
        <f>F221/26.98154*1000</f>
        <v>70.60357400042136</v>
      </c>
      <c r="U221" s="20">
        <f>G221/137.33*1000</f>
        <v>0.009747933858021411</v>
      </c>
      <c r="V221" s="20">
        <f>H221/40.08*1000</f>
        <v>0.14087597561996712</v>
      </c>
      <c r="W221" s="20">
        <f>I221/55.847*1000</f>
        <v>78.03600501090767</v>
      </c>
      <c r="X221" s="20">
        <f>J221/39.0983*1000</f>
        <v>1.1824547032985682</v>
      </c>
      <c r="Y221" s="20">
        <f>K221/24.305*1000</f>
        <v>42.31198722363552</v>
      </c>
      <c r="Z221" s="20">
        <f>L221/54.938*1000</f>
        <v>3.9595318994797983</v>
      </c>
      <c r="AA221" s="20">
        <f>M221/22.98977*1000</f>
        <v>0.5109343283254925</v>
      </c>
      <c r="AB221" s="20">
        <f>N221/30.97376*1000</f>
        <v>1.7556106778133327</v>
      </c>
      <c r="AC221" s="21"/>
      <c r="AD221" s="21">
        <f>P221/28.0855*1000</f>
        <v>-1.0276740721532556</v>
      </c>
      <c r="AE221" s="23">
        <f>Q221/87.62*1000</f>
        <v>-0.0010589067120789905</v>
      </c>
      <c r="AF221" s="21">
        <f>R221/47.88*1000</f>
        <v>-0.0560470706689442</v>
      </c>
      <c r="AG221" s="21"/>
      <c r="AH221" s="31">
        <f aca="true" t="shared" si="261" ref="AH221:AH256">T221/AD221</f>
        <v>-68.7023015502257</v>
      </c>
      <c r="AI221" s="1">
        <f aca="true" t="shared" si="262" ref="AI221:AI256">AA221/V221</f>
        <v>3.6268379053062256</v>
      </c>
      <c r="AJ221" s="1">
        <f aca="true" t="shared" si="263" ref="AJ221:AJ256">V221/AA221</f>
        <v>0.2757222754667242</v>
      </c>
      <c r="AK221" s="1">
        <f aca="true" t="shared" si="264" ref="AK221:AK256">X221/AA221</f>
        <v>2.3142988007360534</v>
      </c>
      <c r="AL221" s="3">
        <f aca="true" t="shared" si="265" ref="AL221:AL256">X221/U221</f>
        <v>121.3031110511225</v>
      </c>
      <c r="AM221" s="3">
        <f aca="true" t="shared" si="266" ref="AM221:AM256">V221/AE221</f>
        <v>-133.03908079247145</v>
      </c>
      <c r="AN221" s="3">
        <f aca="true" t="shared" si="267" ref="AN221:AN256">V221/AB221</f>
        <v>0.08024328935811241</v>
      </c>
      <c r="AO221" s="3">
        <f aca="true" t="shared" si="268" ref="AO221:AO256">V221/AD221</f>
        <v>-0.13708234880811362</v>
      </c>
      <c r="AP221" s="3">
        <f aca="true" t="shared" si="269" ref="AP221:AP256">U221/AE221</f>
        <v>-9.205658767506472</v>
      </c>
      <c r="AQ221" s="3">
        <f aca="true" t="shared" si="270" ref="AQ221:AQ256">T221/W221</f>
        <v>0.9047563876514767</v>
      </c>
      <c r="AR221" s="9">
        <f aca="true" t="shared" si="271" ref="AR221:AR256">T221/AF221</f>
        <v>-1259.7192530803031</v>
      </c>
      <c r="AS221" s="10">
        <f aca="true" t="shared" si="272" ref="AS221:AS256">X221/Y221</f>
        <v>0.02794609236973034</v>
      </c>
      <c r="AT221" s="3">
        <f aca="true" t="shared" si="273" ref="AT221:AT256">W221/Y221</f>
        <v>1.8443001648316977</v>
      </c>
      <c r="AU221" s="3">
        <f aca="true" t="shared" si="274" ref="AU221:AU256">W221/AB221</f>
        <v>44.44949327154009</v>
      </c>
      <c r="AV221" s="9">
        <f aca="true" t="shared" si="275" ref="AV221:AV256">X221/AE221</f>
        <v>-1116.675047773577</v>
      </c>
      <c r="AW221" s="3">
        <f aca="true" t="shared" si="276" ref="AW221:AW256">Y221/X221</f>
        <v>35.78317808335682</v>
      </c>
      <c r="AX221" s="3">
        <f aca="true" t="shared" si="277" ref="AX221:AX256">1000*AE221/X221</f>
        <v>-0.8955156667947374</v>
      </c>
      <c r="AZ221" s="27">
        <v>77.0435</v>
      </c>
      <c r="BA221" s="20">
        <v>0.054140290050000005</v>
      </c>
      <c r="BB221" s="20">
        <v>0.2283532694</v>
      </c>
      <c r="BC221" s="20">
        <v>176.2533827</v>
      </c>
      <c r="BD221" s="20">
        <v>1.8697561569999999</v>
      </c>
      <c r="BE221" s="20">
        <v>41.5912174</v>
      </c>
      <c r="BF221" s="20">
        <v>8.7975</v>
      </c>
      <c r="BG221" s="20">
        <v>0.4750532499</v>
      </c>
      <c r="BH221" s="20">
        <v>2.1992000000000003</v>
      </c>
      <c r="BI221" s="21">
        <v>0.2000751979</v>
      </c>
      <c r="BJ221" s="21">
        <v>-1.167293706</v>
      </c>
      <c r="BK221" s="23">
        <v>-0.003752351676</v>
      </c>
      <c r="BL221" s="21">
        <v>-0.10852996050000001</v>
      </c>
      <c r="BM221" s="21">
        <v>-0.03861417974</v>
      </c>
      <c r="BN221" s="28">
        <v>0.5095</v>
      </c>
      <c r="BO221" s="17">
        <v>12.597999999999999</v>
      </c>
      <c r="BP221" s="42">
        <v>38897</v>
      </c>
    </row>
    <row r="222" spans="1:68" ht="12.75">
      <c r="A222" s="8" t="s">
        <v>42</v>
      </c>
      <c r="B222" s="13">
        <v>5</v>
      </c>
      <c r="C222" s="8" t="s">
        <v>146</v>
      </c>
      <c r="D222" s="14" t="s">
        <v>40</v>
      </c>
      <c r="E222" s="13" t="s">
        <v>43</v>
      </c>
      <c r="F222" s="27">
        <f aca="true" t="shared" si="278" ref="F222:F256">AZ222*$BO222/($BN222*1000)</f>
        <v>1.6946889484470822</v>
      </c>
      <c r="G222" s="20">
        <f aca="true" t="shared" si="279" ref="G222:G256">BA222*$BO222/($BN222*1000)</f>
        <v>0.001188994020628226</v>
      </c>
      <c r="H222" s="21">
        <f aca="true" t="shared" si="280" ref="H222:H256">BB222*$BO222/($BN222*1000)</f>
        <v>-0.002197424052070631</v>
      </c>
      <c r="I222" s="20">
        <f aca="true" t="shared" si="281" ref="I222:I256">BC222*$BO222/($BN222*1000)</f>
        <v>3.6894008648454206</v>
      </c>
      <c r="J222" s="20">
        <f aca="true" t="shared" si="282" ref="J222:J256">BD222*$BO222/($BN222*1000)</f>
        <v>0.051333577257812076</v>
      </c>
      <c r="K222" s="20">
        <f aca="true" t="shared" si="283" ref="K222:K256">BE222*$BO222/($BN222*1000)</f>
        <v>0.9240529388137845</v>
      </c>
      <c r="L222" s="20">
        <f aca="true" t="shared" si="284" ref="L222:L256">BF222*$BO222/($BN222*1000)</f>
        <v>0.032857559643916914</v>
      </c>
      <c r="M222" s="20">
        <f aca="true" t="shared" si="285" ref="M222:M256">BG222*$BO222/($BN222*1000)</f>
        <v>0.01242730000483751</v>
      </c>
      <c r="N222" s="20">
        <f aca="true" t="shared" si="286" ref="N222:N256">BH222*$BO222/($BN222*1000)</f>
        <v>0.039609678496538084</v>
      </c>
      <c r="O222" s="21">
        <f aca="true" t="shared" si="287" ref="O222:O256">BI222*$BO222/($BN222*1000)</f>
        <v>0.005268928615454956</v>
      </c>
      <c r="P222" s="21">
        <f aca="true" t="shared" si="288" ref="P222:P256">BJ222*$BO222/($BN222*1000)</f>
        <v>-0.03919783833502671</v>
      </c>
      <c r="Q222" s="23">
        <f aca="true" t="shared" si="289" ref="Q222:Q256">BK222*$BO222/($BN222*1000)</f>
        <v>-8.08648323608467E-05</v>
      </c>
      <c r="R222" s="21">
        <f aca="true" t="shared" si="290" ref="R222:R256">BL222*$BO222/($BN222*1000)</f>
        <v>-0.003245733916426351</v>
      </c>
      <c r="S222" s="21">
        <f aca="true" t="shared" si="291" ref="S222:S256">BM222*$BO222/($BN222*1000)</f>
        <v>-0.0019788940812938637</v>
      </c>
      <c r="T222" s="27">
        <f aca="true" t="shared" si="292" ref="T222:T256">F222/26.98154*1000</f>
        <v>62.809200232717714</v>
      </c>
      <c r="U222" s="20">
        <f aca="true" t="shared" si="293" ref="U222:U256">G222/137.33*1000</f>
        <v>0.008657933595195703</v>
      </c>
      <c r="V222" s="21">
        <f aca="true" t="shared" si="294" ref="V222:V256">H222/40.08*1000</f>
        <v>-0.05482594940295986</v>
      </c>
      <c r="W222" s="20">
        <f aca="true" t="shared" si="295" ref="W222:W256">I222/55.847*1000</f>
        <v>66.06265090059306</v>
      </c>
      <c r="X222" s="20">
        <f aca="true" t="shared" si="296" ref="X222:X256">J222/39.0983*1000</f>
        <v>1.3129362979416517</v>
      </c>
      <c r="Y222" s="20">
        <f aca="true" t="shared" si="297" ref="Y222:Y256">K222/24.305*1000</f>
        <v>38.01904706084281</v>
      </c>
      <c r="Z222" s="20">
        <f aca="true" t="shared" si="298" ref="Z222:Z256">L222/54.938*1000</f>
        <v>0.5980843795536225</v>
      </c>
      <c r="AA222" s="20">
        <f aca="true" t="shared" si="299" ref="AA222:AA256">M222/22.98977*1000</f>
        <v>0.540557822232998</v>
      </c>
      <c r="AB222" s="20">
        <f aca="true" t="shared" si="300" ref="AB222:AB256">N222/30.97376*1000</f>
        <v>1.2788140185930956</v>
      </c>
      <c r="AC222" s="21"/>
      <c r="AD222" s="21">
        <f aca="true" t="shared" si="301" ref="AD222:AD256">P222/28.0855*1000</f>
        <v>-1.3956610469824895</v>
      </c>
      <c r="AE222" s="23">
        <f aca="true" t="shared" si="302" ref="AE222:AE256">Q222/87.62*1000</f>
        <v>-0.0009229038160334022</v>
      </c>
      <c r="AF222" s="21">
        <f aca="true" t="shared" si="303" ref="AF222:AF256">R222/47.88*1000</f>
        <v>-0.06778892891450189</v>
      </c>
      <c r="AG222" s="21"/>
      <c r="AH222" s="31">
        <f t="shared" si="261"/>
        <v>-45.0031906876783</v>
      </c>
      <c r="AI222" s="1">
        <f t="shared" si="262"/>
        <v>-9.859525062849439</v>
      </c>
      <c r="AJ222" s="1">
        <f t="shared" si="263"/>
        <v>-0.10142476373106316</v>
      </c>
      <c r="AK222" s="1">
        <f t="shared" si="264"/>
        <v>2.4288544979666087</v>
      </c>
      <c r="AL222" s="3">
        <f t="shared" si="265"/>
        <v>151.64545714120533</v>
      </c>
      <c r="AM222" s="3">
        <f t="shared" si="266"/>
        <v>59.40591906814217</v>
      </c>
      <c r="AN222" s="3">
        <f t="shared" si="267"/>
        <v>-0.042872496395744364</v>
      </c>
      <c r="AO222" s="3">
        <f t="shared" si="268"/>
        <v>0.0392831407894468</v>
      </c>
      <c r="AP222" s="3">
        <f t="shared" si="269"/>
        <v>-9.381187340200954</v>
      </c>
      <c r="AQ222" s="3">
        <f t="shared" si="270"/>
        <v>0.9507520418341836</v>
      </c>
      <c r="AR222" s="9">
        <f t="shared" si="271"/>
        <v>-926.5406791120006</v>
      </c>
      <c r="AS222" s="10">
        <f t="shared" si="272"/>
        <v>0.03453364561822204</v>
      </c>
      <c r="AT222" s="3">
        <f t="shared" si="273"/>
        <v>1.737619851304305</v>
      </c>
      <c r="AU222" s="3">
        <f t="shared" si="274"/>
        <v>51.65931084589827</v>
      </c>
      <c r="AV222" s="9">
        <f t="shared" si="275"/>
        <v>-1422.6144427320617</v>
      </c>
      <c r="AW222" s="3">
        <f t="shared" si="276"/>
        <v>28.957267097000024</v>
      </c>
      <c r="AX222" s="3">
        <f t="shared" si="277"/>
        <v>-0.7029311456163405</v>
      </c>
      <c r="AZ222" s="27">
        <v>65.6831</v>
      </c>
      <c r="BA222" s="20">
        <v>0.04608327282000001</v>
      </c>
      <c r="BB222" s="21">
        <v>-0.08516820971</v>
      </c>
      <c r="BC222" s="20">
        <v>142.99455139999998</v>
      </c>
      <c r="BD222" s="20">
        <v>1.98959726</v>
      </c>
      <c r="BE222" s="20">
        <v>35.81463232</v>
      </c>
      <c r="BF222" s="20">
        <v>1.2734999999999999</v>
      </c>
      <c r="BG222" s="20">
        <v>0.48165982890000003</v>
      </c>
      <c r="BH222" s="20">
        <v>1.5352</v>
      </c>
      <c r="BI222" s="21">
        <v>0.2042142102</v>
      </c>
      <c r="BJ222" s="21">
        <v>-1.5192378149999999</v>
      </c>
      <c r="BK222" s="23">
        <v>-0.00313417567</v>
      </c>
      <c r="BL222" s="21">
        <v>-0.1257988173</v>
      </c>
      <c r="BM222" s="21">
        <v>-0.07669838052</v>
      </c>
      <c r="BN222" s="28">
        <v>0.5055</v>
      </c>
      <c r="BO222" s="17">
        <v>13.0424</v>
      </c>
      <c r="BP222" s="42">
        <v>38897</v>
      </c>
    </row>
    <row r="223" spans="1:68" ht="12.75">
      <c r="A223" s="8" t="s">
        <v>44</v>
      </c>
      <c r="B223" s="13">
        <v>6</v>
      </c>
      <c r="C223" s="8" t="s">
        <v>146</v>
      </c>
      <c r="D223" s="14" t="s">
        <v>40</v>
      </c>
      <c r="E223" s="13" t="s">
        <v>45</v>
      </c>
      <c r="F223" s="27">
        <f t="shared" si="278"/>
        <v>3.05739287037037</v>
      </c>
      <c r="G223" s="20">
        <f t="shared" si="279"/>
        <v>0.0024547807035191094</v>
      </c>
      <c r="H223" s="21">
        <f t="shared" si="280"/>
        <v>-0.010842333677555159</v>
      </c>
      <c r="I223" s="20">
        <f t="shared" si="281"/>
        <v>7.236231236291569</v>
      </c>
      <c r="J223" s="20">
        <f t="shared" si="282"/>
        <v>0.035329099179300626</v>
      </c>
      <c r="K223" s="20">
        <f t="shared" si="283"/>
        <v>0.789433767820981</v>
      </c>
      <c r="L223" s="20">
        <f t="shared" si="284"/>
        <v>0.025197196808510635</v>
      </c>
      <c r="M223" s="20">
        <f t="shared" si="285"/>
        <v>0.010257496352578803</v>
      </c>
      <c r="N223" s="20">
        <f t="shared" si="286"/>
        <v>0.045576911544523244</v>
      </c>
      <c r="O223" s="21">
        <f t="shared" si="287"/>
        <v>0.005398366152424941</v>
      </c>
      <c r="P223" s="21">
        <f t="shared" si="288"/>
        <v>-0.036627445886296295</v>
      </c>
      <c r="Q223" s="21">
        <f t="shared" si="289"/>
        <v>-0.00016856930431655829</v>
      </c>
      <c r="R223" s="20">
        <f t="shared" si="290"/>
        <v>0.0003581027389752561</v>
      </c>
      <c r="S223" s="21">
        <f t="shared" si="291"/>
        <v>-0.001361493793094267</v>
      </c>
      <c r="T223" s="27">
        <f t="shared" si="292"/>
        <v>113.31424634658993</v>
      </c>
      <c r="U223" s="20">
        <f t="shared" si="293"/>
        <v>0.01787505063364967</v>
      </c>
      <c r="V223" s="21">
        <f t="shared" si="294"/>
        <v>-0.2705173073242305</v>
      </c>
      <c r="W223" s="20">
        <f t="shared" si="295"/>
        <v>129.5724253100716</v>
      </c>
      <c r="X223" s="20">
        <f t="shared" si="296"/>
        <v>0.903596810585131</v>
      </c>
      <c r="Y223" s="20">
        <f t="shared" si="297"/>
        <v>32.480303140134986</v>
      </c>
      <c r="Z223" s="20">
        <f t="shared" si="298"/>
        <v>0.45864787230169707</v>
      </c>
      <c r="AA223" s="20">
        <f t="shared" si="299"/>
        <v>0.4461765538575985</v>
      </c>
      <c r="AB223" s="20">
        <f t="shared" si="300"/>
        <v>1.4714684799172992</v>
      </c>
      <c r="AC223" s="21"/>
      <c r="AD223" s="21">
        <f t="shared" si="301"/>
        <v>-1.3041407803420375</v>
      </c>
      <c r="AE223" s="21">
        <f t="shared" si="302"/>
        <v>-0.0019238678876575927</v>
      </c>
      <c r="AF223" s="20">
        <f t="shared" si="303"/>
        <v>0.007479171657795657</v>
      </c>
      <c r="AG223" s="21"/>
      <c r="AH223" s="31">
        <f t="shared" si="261"/>
        <v>-86.88804771281744</v>
      </c>
      <c r="AI223" s="1">
        <f t="shared" si="262"/>
        <v>-1.649345686125843</v>
      </c>
      <c r="AJ223" s="1">
        <f t="shared" si="263"/>
        <v>-0.6063010370790767</v>
      </c>
      <c r="AK223" s="1">
        <f t="shared" si="264"/>
        <v>2.025200120384458</v>
      </c>
      <c r="AL223" s="3">
        <f t="shared" si="265"/>
        <v>50.55072732963988</v>
      </c>
      <c r="AM223" s="3">
        <f t="shared" si="266"/>
        <v>140.61116621349666</v>
      </c>
      <c r="AN223" s="3">
        <f t="shared" si="267"/>
        <v>-0.18384172750981004</v>
      </c>
      <c r="AO223" s="3">
        <f t="shared" si="268"/>
        <v>0.20742952862288522</v>
      </c>
      <c r="AP223" s="3">
        <f t="shared" si="269"/>
        <v>-9.291204842248007</v>
      </c>
      <c r="AQ223" s="3">
        <f t="shared" si="270"/>
        <v>0.8745243910918913</v>
      </c>
      <c r="AR223" s="9">
        <f t="shared" si="271"/>
        <v>15150.641211514476</v>
      </c>
      <c r="AS223" s="10">
        <f t="shared" si="272"/>
        <v>0.027819839201826357</v>
      </c>
      <c r="AT223" s="3">
        <f t="shared" si="273"/>
        <v>3.9892615765018102</v>
      </c>
      <c r="AU223" s="3">
        <f t="shared" si="274"/>
        <v>88.05654152874136</v>
      </c>
      <c r="AV223" s="9">
        <f t="shared" si="275"/>
        <v>-469.67716254430866</v>
      </c>
      <c r="AW223" s="3">
        <f t="shared" si="276"/>
        <v>35.945570811723115</v>
      </c>
      <c r="AX223" s="3">
        <f t="shared" si="277"/>
        <v>-2.129122043283638</v>
      </c>
      <c r="AZ223" s="27">
        <v>133.339</v>
      </c>
      <c r="BA223" s="20">
        <v>0.1070578817</v>
      </c>
      <c r="BB223" s="21">
        <v>-0.47285579299999997</v>
      </c>
      <c r="BC223" s="20">
        <v>315.58647440000004</v>
      </c>
      <c r="BD223" s="20">
        <v>1.540772467</v>
      </c>
      <c r="BE223" s="20">
        <v>34.42878087</v>
      </c>
      <c r="BF223" s="20">
        <v>1.0989</v>
      </c>
      <c r="BG223" s="20">
        <v>0.447349871</v>
      </c>
      <c r="BH223" s="20">
        <v>1.9877</v>
      </c>
      <c r="BI223" s="21">
        <v>0.2354335131</v>
      </c>
      <c r="BJ223" s="21">
        <v>-1.5973959560000002</v>
      </c>
      <c r="BK223" s="21">
        <v>-0.007351643515</v>
      </c>
      <c r="BL223" s="20">
        <v>0.01561757456</v>
      </c>
      <c r="BM223" s="21">
        <v>-0.059377459349999995</v>
      </c>
      <c r="BN223" s="28">
        <v>0.5076</v>
      </c>
      <c r="BO223" s="17">
        <v>11.639</v>
      </c>
      <c r="BP223" s="42">
        <v>38897</v>
      </c>
    </row>
    <row r="224" spans="1:68" ht="12.75">
      <c r="A224" s="8" t="s">
        <v>46</v>
      </c>
      <c r="B224" s="13">
        <v>7</v>
      </c>
      <c r="C224" s="8" t="s">
        <v>146</v>
      </c>
      <c r="D224" s="14" t="s">
        <v>40</v>
      </c>
      <c r="E224" s="13" t="s">
        <v>47</v>
      </c>
      <c r="F224" s="27">
        <f t="shared" si="278"/>
        <v>0.044161488470681465</v>
      </c>
      <c r="G224" s="25">
        <f t="shared" si="279"/>
        <v>-9.353748832483003E-05</v>
      </c>
      <c r="H224" s="21">
        <f t="shared" si="280"/>
        <v>-0.01672002706622496</v>
      </c>
      <c r="I224" s="20">
        <f t="shared" si="281"/>
        <v>0.11905067805071316</v>
      </c>
      <c r="J224" s="20">
        <f t="shared" si="282"/>
        <v>0.027113922518779636</v>
      </c>
      <c r="K224" s="21">
        <f t="shared" si="283"/>
        <v>-0.006769670861724248</v>
      </c>
      <c r="L224" s="24">
        <f t="shared" si="284"/>
        <v>9.034338351822504E-05</v>
      </c>
      <c r="M224" s="20">
        <f t="shared" si="285"/>
        <v>0.010621271880043859</v>
      </c>
      <c r="N224" s="21">
        <f t="shared" si="286"/>
        <v>0.007101537480190175</v>
      </c>
      <c r="O224" s="21">
        <f t="shared" si="287"/>
        <v>0.005036678243607647</v>
      </c>
      <c r="P224" s="21">
        <f t="shared" si="288"/>
        <v>-0.05077687142219216</v>
      </c>
      <c r="Q224" s="21">
        <f t="shared" si="289"/>
        <v>-0.0003488134655128407</v>
      </c>
      <c r="R224" s="21">
        <f t="shared" si="290"/>
        <v>-0.005422624682477734</v>
      </c>
      <c r="S224" s="21">
        <f t="shared" si="291"/>
        <v>-0.0030206679783757132</v>
      </c>
      <c r="T224" s="27">
        <f t="shared" si="292"/>
        <v>1.636729722272393</v>
      </c>
      <c r="U224" s="25">
        <f t="shared" si="293"/>
        <v>-0.0006811147478688562</v>
      </c>
      <c r="V224" s="21">
        <f t="shared" si="294"/>
        <v>-0.41716634396768865</v>
      </c>
      <c r="W224" s="20">
        <f t="shared" si="295"/>
        <v>2.1317291537721483</v>
      </c>
      <c r="X224" s="20">
        <f t="shared" si="296"/>
        <v>0.6934808551466338</v>
      </c>
      <c r="Y224" s="21">
        <f t="shared" si="297"/>
        <v>-0.278529967567342</v>
      </c>
      <c r="Z224" s="24">
        <f t="shared" si="298"/>
        <v>0.0016444607287892721</v>
      </c>
      <c r="AA224" s="20">
        <f t="shared" si="299"/>
        <v>0.4619999190963572</v>
      </c>
      <c r="AB224" s="21">
        <f t="shared" si="300"/>
        <v>0.22927592517634846</v>
      </c>
      <c r="AC224" s="21"/>
      <c r="AD224" s="21">
        <f t="shared" si="301"/>
        <v>-1.8079390227053875</v>
      </c>
      <c r="AE224" s="21">
        <f t="shared" si="302"/>
        <v>-0.0039809799761794185</v>
      </c>
      <c r="AF224" s="21">
        <f t="shared" si="303"/>
        <v>-0.11325448376102201</v>
      </c>
      <c r="AG224" s="21"/>
      <c r="AH224" s="31">
        <f t="shared" si="261"/>
        <v>-0.9053013966274162</v>
      </c>
      <c r="AI224" s="1">
        <f t="shared" si="262"/>
        <v>-1.1074716975062138</v>
      </c>
      <c r="AJ224" s="1">
        <f t="shared" si="263"/>
        <v>-0.9029576125979412</v>
      </c>
      <c r="AK224" s="1">
        <f t="shared" si="264"/>
        <v>1.501041074862175</v>
      </c>
      <c r="AL224" s="3">
        <f t="shared" si="265"/>
        <v>-1018.1556886214402</v>
      </c>
      <c r="AM224" s="3">
        <f t="shared" si="266"/>
        <v>104.78986241172879</v>
      </c>
      <c r="AN224" s="3">
        <f t="shared" si="267"/>
        <v>-1.8194947578853888</v>
      </c>
      <c r="AO224" s="3">
        <f t="shared" si="268"/>
        <v>0.2307413793986502</v>
      </c>
      <c r="AP224" s="3">
        <f t="shared" si="269"/>
        <v>0.1710922315470996</v>
      </c>
      <c r="AQ224" s="3">
        <f t="shared" si="270"/>
        <v>0.76779440735994</v>
      </c>
      <c r="AR224" s="9">
        <f t="shared" si="271"/>
        <v>-14.451787407605444</v>
      </c>
      <c r="AS224" s="10">
        <f t="shared" si="272"/>
        <v>-2.489789020561913</v>
      </c>
      <c r="AT224" s="3">
        <f t="shared" si="273"/>
        <v>-7.653500168726894</v>
      </c>
      <c r="AU224" s="3">
        <f t="shared" si="274"/>
        <v>9.297658060402638</v>
      </c>
      <c r="AV224" s="9">
        <f t="shared" si="275"/>
        <v>-174.19852882861608</v>
      </c>
      <c r="AW224" s="3">
        <f t="shared" si="276"/>
        <v>-0.4016404569790869</v>
      </c>
      <c r="AX224" s="3">
        <f t="shared" si="277"/>
        <v>-5.740576609483554</v>
      </c>
      <c r="AZ224" s="27">
        <v>1.6131000000000002</v>
      </c>
      <c r="BA224" s="25">
        <v>-0.0034166720290000003</v>
      </c>
      <c r="BB224" s="21">
        <v>-0.6107374682</v>
      </c>
      <c r="BC224" s="20">
        <v>4.3486</v>
      </c>
      <c r="BD224" s="20">
        <v>0.9903984202</v>
      </c>
      <c r="BE224" s="21">
        <v>-0.24727780800000002</v>
      </c>
      <c r="BF224" s="24">
        <v>0.0033</v>
      </c>
      <c r="BG224" s="20">
        <v>0.3879663993</v>
      </c>
      <c r="BH224" s="21">
        <v>0.2594</v>
      </c>
      <c r="BI224" s="21">
        <v>0.18397626430000003</v>
      </c>
      <c r="BJ224" s="21">
        <v>-1.854742087</v>
      </c>
      <c r="BK224" s="21">
        <v>-0.01274121459</v>
      </c>
      <c r="BL224" s="21">
        <v>-0.19807384620000001</v>
      </c>
      <c r="BM224" s="21">
        <v>-0.1103368497</v>
      </c>
      <c r="BN224" s="28">
        <v>0.5048</v>
      </c>
      <c r="BO224" s="17">
        <v>13.8198</v>
      </c>
      <c r="BP224" s="42">
        <v>38897</v>
      </c>
    </row>
    <row r="225" spans="1:68" ht="12.75">
      <c r="A225" s="8" t="s">
        <v>48</v>
      </c>
      <c r="B225" s="13">
        <v>8</v>
      </c>
      <c r="C225" s="8" t="s">
        <v>146</v>
      </c>
      <c r="D225" s="14" t="s">
        <v>40</v>
      </c>
      <c r="E225" s="13" t="s">
        <v>49</v>
      </c>
      <c r="F225" s="27">
        <f t="shared" si="278"/>
        <v>0.19923206601398605</v>
      </c>
      <c r="G225" s="20">
        <f t="shared" si="279"/>
        <v>0.00016537715989206156</v>
      </c>
      <c r="H225" s="21">
        <f t="shared" si="280"/>
        <v>-0.010163991613876364</v>
      </c>
      <c r="I225" s="20">
        <f t="shared" si="281"/>
        <v>0.1931520226973027</v>
      </c>
      <c r="J225" s="20">
        <f t="shared" si="282"/>
        <v>0.022567910850545617</v>
      </c>
      <c r="K225" s="21">
        <f t="shared" si="283"/>
        <v>-0.005861679223612707</v>
      </c>
      <c r="L225" s="20">
        <f t="shared" si="284"/>
        <v>0.00015577174825174826</v>
      </c>
      <c r="M225" s="20">
        <f t="shared" si="285"/>
        <v>0.009248732065723238</v>
      </c>
      <c r="N225" s="20">
        <f t="shared" si="286"/>
        <v>0.06978821578421579</v>
      </c>
      <c r="O225" s="21">
        <f t="shared" si="287"/>
        <v>0.004254071185345695</v>
      </c>
      <c r="P225" s="21">
        <f t="shared" si="288"/>
        <v>-0.04335503917892508</v>
      </c>
      <c r="Q225" s="21">
        <f t="shared" si="289"/>
        <v>-0.000287420425185934</v>
      </c>
      <c r="R225" s="21">
        <f t="shared" si="290"/>
        <v>-0.001917268142326841</v>
      </c>
      <c r="S225" s="21">
        <f t="shared" si="291"/>
        <v>-0.0027194233009389013</v>
      </c>
      <c r="T225" s="27">
        <f t="shared" si="292"/>
        <v>7.384013885567172</v>
      </c>
      <c r="U225" s="20">
        <f t="shared" si="293"/>
        <v>0.0012042318495016496</v>
      </c>
      <c r="V225" s="21">
        <f t="shared" si="294"/>
        <v>-0.2535926051366358</v>
      </c>
      <c r="W225" s="20">
        <f t="shared" si="295"/>
        <v>3.458592631606043</v>
      </c>
      <c r="X225" s="20">
        <f t="shared" si="296"/>
        <v>0.5772095167960146</v>
      </c>
      <c r="Y225" s="21">
        <f t="shared" si="297"/>
        <v>-0.24117174341134365</v>
      </c>
      <c r="Z225" s="20">
        <f t="shared" si="298"/>
        <v>0.002835409884811028</v>
      </c>
      <c r="AA225" s="20">
        <f t="shared" si="299"/>
        <v>0.4022977204958222</v>
      </c>
      <c r="AB225" s="20">
        <f t="shared" si="300"/>
        <v>2.2531399411700677</v>
      </c>
      <c r="AC225" s="21"/>
      <c r="AD225" s="21">
        <f t="shared" si="301"/>
        <v>-1.5436805176665924</v>
      </c>
      <c r="AE225" s="21">
        <f t="shared" si="302"/>
        <v>-0.0032803061536856195</v>
      </c>
      <c r="AF225" s="21">
        <f t="shared" si="303"/>
        <v>-0.04004319428418632</v>
      </c>
      <c r="AG225" s="21"/>
      <c r="AH225" s="31">
        <f t="shared" si="261"/>
        <v>-4.7833821837233215</v>
      </c>
      <c r="AI225" s="1">
        <f t="shared" si="262"/>
        <v>-1.5863937368326022</v>
      </c>
      <c r="AJ225" s="1">
        <f t="shared" si="263"/>
        <v>-0.6303605320559337</v>
      </c>
      <c r="AK225" s="1">
        <f t="shared" si="264"/>
        <v>1.4347819721290438</v>
      </c>
      <c r="AL225" s="3">
        <f t="shared" si="265"/>
        <v>479.31759738366225</v>
      </c>
      <c r="AM225" s="3">
        <f t="shared" si="266"/>
        <v>77.30760278326746</v>
      </c>
      <c r="AN225" s="3">
        <f t="shared" si="267"/>
        <v>-0.1125507566143201</v>
      </c>
      <c r="AO225" s="3">
        <f t="shared" si="268"/>
        <v>0.16427790740014203</v>
      </c>
      <c r="AP225" s="3">
        <f t="shared" si="269"/>
        <v>-0.36710959071567856</v>
      </c>
      <c r="AQ225" s="3">
        <f t="shared" si="270"/>
        <v>2.134976469356065</v>
      </c>
      <c r="AR225" s="9">
        <f t="shared" si="271"/>
        <v>-184.40122017146953</v>
      </c>
      <c r="AS225" s="10">
        <f t="shared" si="272"/>
        <v>-2.3933546634919143</v>
      </c>
      <c r="AT225" s="3">
        <f t="shared" si="273"/>
        <v>-14.340787119936564</v>
      </c>
      <c r="AU225" s="3">
        <f t="shared" si="274"/>
        <v>1.5350101289358784</v>
      </c>
      <c r="AV225" s="9">
        <f t="shared" si="275"/>
        <v>-175.96208699833866</v>
      </c>
      <c r="AW225" s="3">
        <f t="shared" si="276"/>
        <v>-0.4178235742716861</v>
      </c>
      <c r="AX225" s="3">
        <f t="shared" si="277"/>
        <v>-5.683042393157349</v>
      </c>
      <c r="AZ225" s="27">
        <v>8.0577</v>
      </c>
      <c r="BA225" s="20">
        <v>0.006688479259</v>
      </c>
      <c r="BB225" s="21">
        <v>-0.41107035059999997</v>
      </c>
      <c r="BC225" s="20">
        <v>7.8118</v>
      </c>
      <c r="BD225" s="20">
        <v>0.9127318654</v>
      </c>
      <c r="BE225" s="21">
        <v>-0.2370685283</v>
      </c>
      <c r="BF225" s="20">
        <v>0.0063</v>
      </c>
      <c r="BG225" s="20">
        <v>0.3740537849</v>
      </c>
      <c r="BH225" s="20">
        <v>2.8225</v>
      </c>
      <c r="BI225" s="21">
        <v>0.1720507651</v>
      </c>
      <c r="BJ225" s="21">
        <v>-1.7534421350000002</v>
      </c>
      <c r="BK225" s="21">
        <v>-0.011624371549999998</v>
      </c>
      <c r="BL225" s="21">
        <v>-0.07754159166999999</v>
      </c>
      <c r="BM225" s="21">
        <v>-0.1099837871</v>
      </c>
      <c r="BN225" s="28">
        <v>0.5005</v>
      </c>
      <c r="BO225" s="17">
        <v>12.3752</v>
      </c>
      <c r="BP225" s="42">
        <v>38897</v>
      </c>
    </row>
    <row r="226" spans="1:68" ht="12.75">
      <c r="A226" s="8" t="s">
        <v>50</v>
      </c>
      <c r="B226" s="13">
        <v>9</v>
      </c>
      <c r="C226" s="8" t="s">
        <v>146</v>
      </c>
      <c r="D226" s="14" t="s">
        <v>40</v>
      </c>
      <c r="E226" s="13" t="s">
        <v>51</v>
      </c>
      <c r="F226" s="27">
        <f t="shared" si="278"/>
        <v>0.7228400199440448</v>
      </c>
      <c r="G226" s="20">
        <f t="shared" si="279"/>
        <v>0.004416076938668446</v>
      </c>
      <c r="H226" s="20">
        <f t="shared" si="280"/>
        <v>0.004373404028646004</v>
      </c>
      <c r="I226" s="20">
        <f t="shared" si="281"/>
        <v>0.7982257576139089</v>
      </c>
      <c r="J226" s="20">
        <f t="shared" si="282"/>
        <v>0.03379888102988409</v>
      </c>
      <c r="K226" s="20">
        <f t="shared" si="283"/>
        <v>0.0006495261586744864</v>
      </c>
      <c r="L226" s="20">
        <f t="shared" si="284"/>
        <v>0.0011607087929656277</v>
      </c>
      <c r="M226" s="20">
        <f t="shared" si="285"/>
        <v>0.01328621743897526</v>
      </c>
      <c r="N226" s="20">
        <f t="shared" si="286"/>
        <v>0.2820608558153478</v>
      </c>
      <c r="O226" s="21">
        <f t="shared" si="287"/>
        <v>0.00455233400912588</v>
      </c>
      <c r="P226" s="21">
        <f t="shared" si="288"/>
        <v>-0.04497308261520384</v>
      </c>
      <c r="Q226" s="23">
        <f t="shared" si="289"/>
        <v>-2.8465549548836632E-05</v>
      </c>
      <c r="R226" s="20">
        <f t="shared" si="290"/>
        <v>0.006335175733630077</v>
      </c>
      <c r="S226" s="21">
        <f t="shared" si="291"/>
        <v>-0.0028684515679583693</v>
      </c>
      <c r="T226" s="27">
        <f t="shared" si="292"/>
        <v>26.790169128376096</v>
      </c>
      <c r="U226" s="20">
        <f t="shared" si="293"/>
        <v>0.03215668054080278</v>
      </c>
      <c r="V226" s="20">
        <f t="shared" si="294"/>
        <v>0.10911686698218573</v>
      </c>
      <c r="W226" s="20">
        <f t="shared" si="295"/>
        <v>14.293082128205793</v>
      </c>
      <c r="X226" s="20">
        <f t="shared" si="296"/>
        <v>0.8644590948937445</v>
      </c>
      <c r="Y226" s="20">
        <f t="shared" si="297"/>
        <v>0.02672397279055694</v>
      </c>
      <c r="Z226" s="20">
        <f t="shared" si="298"/>
        <v>0.021127612817460183</v>
      </c>
      <c r="AA226" s="20">
        <f t="shared" si="299"/>
        <v>0.5779186759578395</v>
      </c>
      <c r="AB226" s="20">
        <f t="shared" si="300"/>
        <v>9.10644544980486</v>
      </c>
      <c r="AC226" s="21"/>
      <c r="AD226" s="21">
        <f t="shared" si="301"/>
        <v>-1.6012918628902402</v>
      </c>
      <c r="AE226" s="23">
        <f t="shared" si="302"/>
        <v>-0.0003248750233832074</v>
      </c>
      <c r="AF226" s="20">
        <f t="shared" si="303"/>
        <v>0.13231361181349366</v>
      </c>
      <c r="AG226" s="21"/>
      <c r="AH226" s="31">
        <f t="shared" si="261"/>
        <v>-16.730347383406652</v>
      </c>
      <c r="AI226" s="1">
        <f t="shared" si="262"/>
        <v>5.296327615896356</v>
      </c>
      <c r="AJ226" s="1">
        <f t="shared" si="263"/>
        <v>0.1888100722845407</v>
      </c>
      <c r="AK226" s="1">
        <f t="shared" si="264"/>
        <v>1.4958144300510696</v>
      </c>
      <c r="AL226" s="3">
        <f t="shared" si="265"/>
        <v>26.882721734815096</v>
      </c>
      <c r="AM226" s="3">
        <f t="shared" si="266"/>
        <v>-335.87336399658085</v>
      </c>
      <c r="AN226" s="3">
        <f t="shared" si="267"/>
        <v>0.011982377491156437</v>
      </c>
      <c r="AO226" s="3">
        <f t="shared" si="268"/>
        <v>-0.06814302221285008</v>
      </c>
      <c r="AP226" s="3">
        <f t="shared" si="269"/>
        <v>-98.9816951944387</v>
      </c>
      <c r="AQ226" s="3">
        <f t="shared" si="270"/>
        <v>1.874345147398874</v>
      </c>
      <c r="AR226" s="9">
        <f t="shared" si="271"/>
        <v>202.47477762256938</v>
      </c>
      <c r="AS226" s="10">
        <f t="shared" si="272"/>
        <v>32.34770150638702</v>
      </c>
      <c r="AT226" s="3">
        <f t="shared" si="273"/>
        <v>534.8412169187783</v>
      </c>
      <c r="AU226" s="3">
        <f t="shared" si="274"/>
        <v>1.5695566625847492</v>
      </c>
      <c r="AV226" s="9">
        <f t="shared" si="275"/>
        <v>-2660.89736875238</v>
      </c>
      <c r="AW226" s="3">
        <f t="shared" si="276"/>
        <v>0.03091409755350163</v>
      </c>
      <c r="AX226" s="3">
        <f t="shared" si="277"/>
        <v>-0.37581306657793867</v>
      </c>
      <c r="AZ226" s="27">
        <v>25.1594</v>
      </c>
      <c r="BA226" s="20">
        <v>0.1537073807</v>
      </c>
      <c r="BB226" s="20">
        <v>0.1522220938</v>
      </c>
      <c r="BC226" s="20">
        <v>27.7833</v>
      </c>
      <c r="BD226" s="20">
        <v>1.17641462</v>
      </c>
      <c r="BE226" s="20">
        <v>0.02260761439</v>
      </c>
      <c r="BF226" s="20">
        <v>0.040400000000000005</v>
      </c>
      <c r="BG226" s="20">
        <v>0.4624443166</v>
      </c>
      <c r="BH226" s="20">
        <v>9.8175</v>
      </c>
      <c r="BI226" s="21">
        <v>0.15844998770000002</v>
      </c>
      <c r="BJ226" s="21">
        <v>-1.56534744</v>
      </c>
      <c r="BK226" s="23">
        <v>-0.0009907809855</v>
      </c>
      <c r="BL226" s="20">
        <v>0.22050414470000002</v>
      </c>
      <c r="BM226" s="21">
        <v>-0.09984023904</v>
      </c>
      <c r="BN226" s="28">
        <v>0.5004</v>
      </c>
      <c r="BO226" s="17">
        <v>14.3767</v>
      </c>
      <c r="BP226" s="42">
        <v>38897</v>
      </c>
    </row>
    <row r="227" spans="1:68" ht="12.75">
      <c r="A227" s="8" t="s">
        <v>52</v>
      </c>
      <c r="B227" s="13">
        <v>15</v>
      </c>
      <c r="C227" s="8" t="s">
        <v>146</v>
      </c>
      <c r="D227" s="14" t="s">
        <v>53</v>
      </c>
      <c r="E227" s="13" t="s">
        <v>54</v>
      </c>
      <c r="F227" s="27">
        <f t="shared" si="278"/>
        <v>1.14362356021484</v>
      </c>
      <c r="G227" s="20">
        <f t="shared" si="279"/>
        <v>0.0017976680979994227</v>
      </c>
      <c r="H227" s="21">
        <f t="shared" si="280"/>
        <v>-0.005528059435664034</v>
      </c>
      <c r="I227" s="20">
        <f t="shared" si="281"/>
        <v>2.3668117914391664</v>
      </c>
      <c r="J227" s="20">
        <f t="shared" si="282"/>
        <v>0.047936027259405996</v>
      </c>
      <c r="K227" s="20">
        <f t="shared" si="283"/>
        <v>0.7031509565652297</v>
      </c>
      <c r="L227" s="20">
        <f t="shared" si="284"/>
        <v>0.07156277368211657</v>
      </c>
      <c r="M227" s="20">
        <f t="shared" si="285"/>
        <v>0.012330369685548577</v>
      </c>
      <c r="N227" s="20">
        <f t="shared" si="286"/>
        <v>0.022588507419932367</v>
      </c>
      <c r="O227" s="21">
        <f t="shared" si="287"/>
        <v>0.0045852311734801065</v>
      </c>
      <c r="P227" s="21">
        <f t="shared" si="288"/>
        <v>-0.025888624947000633</v>
      </c>
      <c r="Q227" s="21">
        <f t="shared" si="289"/>
        <v>-0.00016460634660817885</v>
      </c>
      <c r="R227" s="21">
        <f t="shared" si="290"/>
        <v>-0.0037739900661908896</v>
      </c>
      <c r="S227" s="21">
        <f t="shared" si="291"/>
        <v>-0.002348530382455512</v>
      </c>
      <c r="T227" s="27">
        <f t="shared" si="292"/>
        <v>42.38540721600175</v>
      </c>
      <c r="U227" s="20">
        <f t="shared" si="293"/>
        <v>0.013090133969266893</v>
      </c>
      <c r="V227" s="21">
        <f t="shared" si="294"/>
        <v>-0.13792563462235613</v>
      </c>
      <c r="W227" s="20">
        <f t="shared" si="295"/>
        <v>42.38028526938182</v>
      </c>
      <c r="X227" s="20">
        <f t="shared" si="296"/>
        <v>1.2260386579315723</v>
      </c>
      <c r="Y227" s="20">
        <f t="shared" si="297"/>
        <v>28.930300619840764</v>
      </c>
      <c r="Z227" s="20">
        <f t="shared" si="298"/>
        <v>1.3026097361046372</v>
      </c>
      <c r="AA227" s="20">
        <f t="shared" si="299"/>
        <v>0.5363415852158842</v>
      </c>
      <c r="AB227" s="20">
        <f t="shared" si="300"/>
        <v>0.72927882891623</v>
      </c>
      <c r="AC227" s="21"/>
      <c r="AD227" s="21">
        <f t="shared" si="301"/>
        <v>-0.9217790299977081</v>
      </c>
      <c r="AE227" s="21">
        <f t="shared" si="302"/>
        <v>-0.0018786389706480125</v>
      </c>
      <c r="AF227" s="21">
        <f t="shared" si="303"/>
        <v>-0.07882184766480554</v>
      </c>
      <c r="AG227" s="21"/>
      <c r="AH227" s="31">
        <f t="shared" si="261"/>
        <v>-45.98217776347889</v>
      </c>
      <c r="AI227" s="1">
        <f t="shared" si="262"/>
        <v>-3.8886287286942776</v>
      </c>
      <c r="AJ227" s="1">
        <f t="shared" si="263"/>
        <v>-0.25716006072294273</v>
      </c>
      <c r="AK227" s="1">
        <f t="shared" si="264"/>
        <v>2.2859287657847314</v>
      </c>
      <c r="AL227" s="3">
        <f t="shared" si="265"/>
        <v>93.66127656218602</v>
      </c>
      <c r="AM227" s="3">
        <f t="shared" si="266"/>
        <v>73.41785025080175</v>
      </c>
      <c r="AN227" s="3">
        <f t="shared" si="267"/>
        <v>-0.18912606420691697</v>
      </c>
      <c r="AO227" s="3">
        <f t="shared" si="268"/>
        <v>0.14962982464756122</v>
      </c>
      <c r="AP227" s="3">
        <f t="shared" si="269"/>
        <v>-6.967881628023302</v>
      </c>
      <c r="AQ227" s="3">
        <f t="shared" si="270"/>
        <v>1.0001208568226327</v>
      </c>
      <c r="AR227" s="9">
        <f t="shared" si="271"/>
        <v>-537.7367883616246</v>
      </c>
      <c r="AS227" s="10">
        <f t="shared" si="272"/>
        <v>0.04237905005006203</v>
      </c>
      <c r="AT227" s="3">
        <f t="shared" si="273"/>
        <v>1.464909951205861</v>
      </c>
      <c r="AU227" s="3">
        <f t="shared" si="274"/>
        <v>58.11259505827491</v>
      </c>
      <c r="AV227" s="9">
        <f t="shared" si="275"/>
        <v>-652.6206882148655</v>
      </c>
      <c r="AW227" s="3">
        <f t="shared" si="276"/>
        <v>23.596564784220224</v>
      </c>
      <c r="AX227" s="3">
        <f t="shared" si="277"/>
        <v>-1.5322836343655186</v>
      </c>
      <c r="AZ227" s="27">
        <v>43.3988</v>
      </c>
      <c r="BA227" s="20">
        <v>0.0682188099</v>
      </c>
      <c r="BB227" s="21">
        <v>-0.2097815699</v>
      </c>
      <c r="BC227" s="20">
        <v>89.81696001</v>
      </c>
      <c r="BD227" s="20">
        <v>1.819100386</v>
      </c>
      <c r="BE227" s="20">
        <v>26.68352489</v>
      </c>
      <c r="BF227" s="20">
        <v>2.7157</v>
      </c>
      <c r="BG227" s="20">
        <v>0.46791904830000003</v>
      </c>
      <c r="BH227" s="20">
        <v>0.8572000000000001</v>
      </c>
      <c r="BI227" s="21">
        <v>0.1740026505</v>
      </c>
      <c r="BJ227" s="21">
        <v>-0.9824345138</v>
      </c>
      <c r="BK227" s="21">
        <v>-0.006246564135</v>
      </c>
      <c r="BL227" s="21">
        <v>-0.14321726640000002</v>
      </c>
      <c r="BM227" s="21">
        <v>-0.08912320794</v>
      </c>
      <c r="BN227" s="28">
        <v>0.5027</v>
      </c>
      <c r="BO227" s="17">
        <v>13.2469</v>
      </c>
      <c r="BP227" s="42">
        <v>38897</v>
      </c>
    </row>
    <row r="228" spans="1:68" ht="12.75">
      <c r="A228" s="8" t="s">
        <v>55</v>
      </c>
      <c r="B228" s="13">
        <v>16</v>
      </c>
      <c r="C228" s="8" t="s">
        <v>146</v>
      </c>
      <c r="D228" s="14" t="s">
        <v>53</v>
      </c>
      <c r="E228" s="13" t="s">
        <v>56</v>
      </c>
      <c r="F228" s="27">
        <f t="shared" si="278"/>
        <v>1.7694595587710609</v>
      </c>
      <c r="G228" s="20">
        <f t="shared" si="279"/>
        <v>0.0031375679988796834</v>
      </c>
      <c r="H228" s="21">
        <f t="shared" si="280"/>
        <v>-0.0003043305391368881</v>
      </c>
      <c r="I228" s="20">
        <f t="shared" si="281"/>
        <v>3.774716941981368</v>
      </c>
      <c r="J228" s="20">
        <f t="shared" si="282"/>
        <v>0.07240464649382558</v>
      </c>
      <c r="K228" s="20">
        <f t="shared" si="283"/>
        <v>1.088020318659128</v>
      </c>
      <c r="L228" s="20">
        <f t="shared" si="284"/>
        <v>0.11113993260654115</v>
      </c>
      <c r="M228" s="20">
        <f t="shared" si="285"/>
        <v>0.014199801897026168</v>
      </c>
      <c r="N228" s="20">
        <f t="shared" si="286"/>
        <v>0.0459489835480674</v>
      </c>
      <c r="O228" s="21">
        <f t="shared" si="287"/>
        <v>0.0056816233706973255</v>
      </c>
      <c r="P228" s="21">
        <f t="shared" si="288"/>
        <v>-0.04644168024299703</v>
      </c>
      <c r="Q228" s="23">
        <f t="shared" si="289"/>
        <v>-9.726148484093162E-05</v>
      </c>
      <c r="R228" s="21">
        <f t="shared" si="290"/>
        <v>-0.0026960568961794653</v>
      </c>
      <c r="S228" s="21">
        <f t="shared" si="291"/>
        <v>-0.002045090825674728</v>
      </c>
      <c r="T228" s="27">
        <f t="shared" si="292"/>
        <v>65.58037676022424</v>
      </c>
      <c r="U228" s="20">
        <f t="shared" si="293"/>
        <v>0.02284692346085839</v>
      </c>
      <c r="V228" s="21">
        <f t="shared" si="294"/>
        <v>-0.007593077323774653</v>
      </c>
      <c r="W228" s="20">
        <f t="shared" si="295"/>
        <v>67.59032610491822</v>
      </c>
      <c r="X228" s="20">
        <f t="shared" si="296"/>
        <v>1.8518617559798143</v>
      </c>
      <c r="Y228" s="20">
        <f t="shared" si="297"/>
        <v>44.76528774569545</v>
      </c>
      <c r="Z228" s="20">
        <f t="shared" si="298"/>
        <v>2.0230065274771767</v>
      </c>
      <c r="AA228" s="20">
        <f t="shared" si="299"/>
        <v>0.6176574144511306</v>
      </c>
      <c r="AB228" s="20">
        <f t="shared" si="300"/>
        <v>1.483480970604389</v>
      </c>
      <c r="AC228" s="21"/>
      <c r="AD228" s="21">
        <f t="shared" si="301"/>
        <v>-1.653582106175679</v>
      </c>
      <c r="AE228" s="23">
        <f t="shared" si="302"/>
        <v>-0.0011100374896248757</v>
      </c>
      <c r="AF228" s="21">
        <f t="shared" si="303"/>
        <v>-0.056308623562645474</v>
      </c>
      <c r="AG228" s="21"/>
      <c r="AH228" s="31">
        <f t="shared" si="261"/>
        <v>-39.65958298369303</v>
      </c>
      <c r="AI228" s="1">
        <f t="shared" si="262"/>
        <v>-81.3448076601546</v>
      </c>
      <c r="AJ228" s="1">
        <f t="shared" si="263"/>
        <v>-0.012293347648910028</v>
      </c>
      <c r="AK228" s="1">
        <f t="shared" si="264"/>
        <v>2.998202098205905</v>
      </c>
      <c r="AL228" s="3">
        <f t="shared" si="265"/>
        <v>81.05519148573526</v>
      </c>
      <c r="AM228" s="3">
        <f t="shared" si="266"/>
        <v>6.840379171644595</v>
      </c>
      <c r="AN228" s="3">
        <f t="shared" si="267"/>
        <v>-0.005118419092818654</v>
      </c>
      <c r="AO228" s="3">
        <f t="shared" si="268"/>
        <v>0.004591896160109968</v>
      </c>
      <c r="AP228" s="3">
        <f t="shared" si="269"/>
        <v>-20.58211877923082</v>
      </c>
      <c r="AQ228" s="3">
        <f t="shared" si="270"/>
        <v>0.9702627659826052</v>
      </c>
      <c r="AR228" s="9">
        <f t="shared" si="271"/>
        <v>-1164.6595603116384</v>
      </c>
      <c r="AS228" s="10">
        <f t="shared" si="272"/>
        <v>0.04136825315409451</v>
      </c>
      <c r="AT228" s="3">
        <f t="shared" si="273"/>
        <v>1.5098825341833657</v>
      </c>
      <c r="AU228" s="3">
        <f t="shared" si="274"/>
        <v>45.56197716333433</v>
      </c>
      <c r="AV228" s="9">
        <f t="shared" si="275"/>
        <v>-1668.287578832702</v>
      </c>
      <c r="AW228" s="3">
        <f t="shared" si="276"/>
        <v>24.17312609925911</v>
      </c>
      <c r="AX228" s="3">
        <f t="shared" si="277"/>
        <v>-0.5994170385777843</v>
      </c>
      <c r="AZ228" s="27">
        <v>61.391400000000004</v>
      </c>
      <c r="BA228" s="20">
        <v>0.1088579228</v>
      </c>
      <c r="BB228" s="21">
        <v>-0.01055874816</v>
      </c>
      <c r="BC228" s="20">
        <v>130.9638056</v>
      </c>
      <c r="BD228" s="20">
        <v>2.512079235</v>
      </c>
      <c r="BE228" s="20">
        <v>37.74886533</v>
      </c>
      <c r="BF228" s="20">
        <v>3.856</v>
      </c>
      <c r="BG228" s="20">
        <v>0.49266213170000006</v>
      </c>
      <c r="BH228" s="20">
        <v>1.5942</v>
      </c>
      <c r="BI228" s="21">
        <v>0.19712392480000002</v>
      </c>
      <c r="BJ228" s="21">
        <v>-1.611294112</v>
      </c>
      <c r="BK228" s="23">
        <v>-0.0033744872499999997</v>
      </c>
      <c r="BL228" s="21">
        <v>-0.09353969494</v>
      </c>
      <c r="BM228" s="21">
        <v>-0.0709544269</v>
      </c>
      <c r="BN228" s="28">
        <v>0.5045</v>
      </c>
      <c r="BO228" s="17">
        <v>14.541</v>
      </c>
      <c r="BP228" s="42">
        <v>38897</v>
      </c>
    </row>
    <row r="229" spans="1:68" ht="12.75">
      <c r="A229" s="8" t="s">
        <v>57</v>
      </c>
      <c r="B229" s="13">
        <v>17</v>
      </c>
      <c r="C229" s="8" t="s">
        <v>146</v>
      </c>
      <c r="D229" s="14" t="s">
        <v>53</v>
      </c>
      <c r="E229" s="13" t="s">
        <v>58</v>
      </c>
      <c r="F229" s="27">
        <f t="shared" si="278"/>
        <v>4.464750076754387</v>
      </c>
      <c r="G229" s="20">
        <f t="shared" si="279"/>
        <v>0.005924498913509869</v>
      </c>
      <c r="H229" s="21">
        <f t="shared" si="280"/>
        <v>-0.007611874552550439</v>
      </c>
      <c r="I229" s="20">
        <f t="shared" si="281"/>
        <v>9.806136143688597</v>
      </c>
      <c r="J229" s="20">
        <f t="shared" si="282"/>
        <v>0.04040641951053728</v>
      </c>
      <c r="K229" s="20">
        <f t="shared" si="283"/>
        <v>0.9760854194570175</v>
      </c>
      <c r="L229" s="20">
        <f t="shared" si="284"/>
        <v>0.07222095833333333</v>
      </c>
      <c r="M229" s="20">
        <f t="shared" si="285"/>
        <v>0.011980601973879387</v>
      </c>
      <c r="N229" s="20">
        <f t="shared" si="286"/>
        <v>0.17192927631578947</v>
      </c>
      <c r="O229" s="21">
        <f t="shared" si="287"/>
        <v>0.00642566477058772</v>
      </c>
      <c r="P229" s="21">
        <f t="shared" si="288"/>
        <v>-0.033299230276655704</v>
      </c>
      <c r="Q229" s="21">
        <f t="shared" si="289"/>
        <v>-0.00017663331574673246</v>
      </c>
      <c r="R229" s="20">
        <f t="shared" si="290"/>
        <v>0.004926733230435308</v>
      </c>
      <c r="S229" s="21">
        <f t="shared" si="291"/>
        <v>-0.0014641133128802633</v>
      </c>
      <c r="T229" s="27">
        <f t="shared" si="292"/>
        <v>165.47424931098772</v>
      </c>
      <c r="U229" s="20">
        <f t="shared" si="293"/>
        <v>0.04314060229745771</v>
      </c>
      <c r="V229" s="21">
        <f t="shared" si="294"/>
        <v>-0.18991702975425248</v>
      </c>
      <c r="W229" s="20">
        <f t="shared" si="295"/>
        <v>175.58930907100824</v>
      </c>
      <c r="X229" s="20">
        <f t="shared" si="296"/>
        <v>1.0334571966181976</v>
      </c>
      <c r="Y229" s="20">
        <f t="shared" si="297"/>
        <v>40.159860911623845</v>
      </c>
      <c r="Z229" s="20">
        <f t="shared" si="298"/>
        <v>1.3145902350528473</v>
      </c>
      <c r="AA229" s="20">
        <f t="shared" si="299"/>
        <v>0.5211275264554359</v>
      </c>
      <c r="AB229" s="20">
        <f t="shared" si="300"/>
        <v>5.5508041747527415</v>
      </c>
      <c r="AC229" s="21"/>
      <c r="AD229" s="21">
        <f t="shared" si="301"/>
        <v>-1.1856377944724397</v>
      </c>
      <c r="AE229" s="21">
        <f t="shared" si="302"/>
        <v>-0.0020159018003507467</v>
      </c>
      <c r="AF229" s="20">
        <f t="shared" si="303"/>
        <v>0.10289751943265053</v>
      </c>
      <c r="AG229" s="21"/>
      <c r="AH229" s="31">
        <f t="shared" si="261"/>
        <v>-139.56559927698407</v>
      </c>
      <c r="AI229" s="1">
        <f t="shared" si="262"/>
        <v>-2.7439747090071958</v>
      </c>
      <c r="AJ229" s="1">
        <f t="shared" si="263"/>
        <v>-0.36443484581598506</v>
      </c>
      <c r="AK229" s="1">
        <f t="shared" si="264"/>
        <v>1.9831176519257872</v>
      </c>
      <c r="AL229" s="3">
        <f t="shared" si="265"/>
        <v>23.95555791021257</v>
      </c>
      <c r="AM229" s="3">
        <f t="shared" si="266"/>
        <v>94.2094648267137</v>
      </c>
      <c r="AN229" s="3">
        <f t="shared" si="267"/>
        <v>-0.03421432710922688</v>
      </c>
      <c r="AO229" s="3">
        <f t="shared" si="268"/>
        <v>0.16018132235634222</v>
      </c>
      <c r="AP229" s="3">
        <f t="shared" si="269"/>
        <v>-21.40015068687953</v>
      </c>
      <c r="AQ229" s="3">
        <f t="shared" si="270"/>
        <v>0.9423936467798845</v>
      </c>
      <c r="AR229" s="9">
        <f t="shared" si="271"/>
        <v>1608.1461460234277</v>
      </c>
      <c r="AS229" s="10">
        <f t="shared" si="272"/>
        <v>0.025733585056293716</v>
      </c>
      <c r="AT229" s="3">
        <f t="shared" si="273"/>
        <v>4.372258894457121</v>
      </c>
      <c r="AU229" s="3">
        <f t="shared" si="274"/>
        <v>31.633129821019097</v>
      </c>
      <c r="AV229" s="9">
        <f t="shared" si="275"/>
        <v>-512.6525490668179</v>
      </c>
      <c r="AW229" s="3">
        <f t="shared" si="276"/>
        <v>38.85972350189224</v>
      </c>
      <c r="AX229" s="3">
        <f t="shared" si="277"/>
        <v>-1.9506388914291002</v>
      </c>
      <c r="AZ229" s="27">
        <v>167.497</v>
      </c>
      <c r="BA229" s="20">
        <v>0.2222600991</v>
      </c>
      <c r="BB229" s="21">
        <v>-0.2855627146</v>
      </c>
      <c r="BC229" s="20">
        <v>367.8813724</v>
      </c>
      <c r="BD229" s="20">
        <v>1.515864031</v>
      </c>
      <c r="BE229" s="20">
        <v>36.61826008</v>
      </c>
      <c r="BF229" s="20">
        <v>2.7094</v>
      </c>
      <c r="BG229" s="20">
        <v>0.4494573838</v>
      </c>
      <c r="BH229" s="20">
        <v>6.45</v>
      </c>
      <c r="BI229" s="21">
        <v>0.2410615496</v>
      </c>
      <c r="BJ229" s="21">
        <v>-1.249234801</v>
      </c>
      <c r="BK229" s="21">
        <v>-0.006626474042</v>
      </c>
      <c r="BL229" s="20">
        <v>0.1848284947</v>
      </c>
      <c r="BM229" s="21">
        <v>-0.05492683428</v>
      </c>
      <c r="BN229" s="28">
        <v>0.5016</v>
      </c>
      <c r="BO229" s="17">
        <v>13.370500000000002</v>
      </c>
      <c r="BP229" s="42">
        <v>38897</v>
      </c>
    </row>
    <row r="230" spans="1:68" ht="12.75">
      <c r="A230" s="8" t="s">
        <v>59</v>
      </c>
      <c r="B230" s="13">
        <v>18</v>
      </c>
      <c r="C230" s="8" t="s">
        <v>146</v>
      </c>
      <c r="D230" s="14" t="s">
        <v>53</v>
      </c>
      <c r="E230" s="13" t="s">
        <v>60</v>
      </c>
      <c r="F230" s="27">
        <f t="shared" si="278"/>
        <v>5.461579725199999</v>
      </c>
      <c r="G230" s="20">
        <f t="shared" si="279"/>
        <v>0.005372705103682199</v>
      </c>
      <c r="H230" s="21">
        <f t="shared" si="280"/>
        <v>-0.00505387879447032</v>
      </c>
      <c r="I230" s="20">
        <f t="shared" si="281"/>
        <v>18.706476488595452</v>
      </c>
      <c r="J230" s="20">
        <f t="shared" si="282"/>
        <v>0.055696826449757784</v>
      </c>
      <c r="K230" s="20">
        <f t="shared" si="283"/>
        <v>0.83892391822672</v>
      </c>
      <c r="L230" s="20">
        <f t="shared" si="284"/>
        <v>0.07576057396</v>
      </c>
      <c r="M230" s="20">
        <f t="shared" si="285"/>
        <v>0.013265031609720958</v>
      </c>
      <c r="N230" s="20">
        <f t="shared" si="286"/>
        <v>0.22951497999999998</v>
      </c>
      <c r="O230" s="21">
        <f t="shared" si="287"/>
        <v>0.005451794524229819</v>
      </c>
      <c r="P230" s="20">
        <f t="shared" si="288"/>
        <v>0.015555874718429279</v>
      </c>
      <c r="Q230" s="21">
        <f t="shared" si="289"/>
        <v>-0.00021267688150906257</v>
      </c>
      <c r="R230" s="20">
        <f t="shared" si="290"/>
        <v>0.021786101065812673</v>
      </c>
      <c r="S230" s="25">
        <f t="shared" si="291"/>
        <v>-8.42542362689992E-05</v>
      </c>
      <c r="T230" s="27">
        <f t="shared" si="292"/>
        <v>202.41912526860955</v>
      </c>
      <c r="U230" s="20">
        <f t="shared" si="293"/>
        <v>0.03912258868187722</v>
      </c>
      <c r="V230" s="21">
        <f t="shared" si="294"/>
        <v>-0.12609478030115567</v>
      </c>
      <c r="W230" s="20">
        <f t="shared" si="295"/>
        <v>334.95937988782657</v>
      </c>
      <c r="X230" s="20">
        <f t="shared" si="296"/>
        <v>1.4245332009258147</v>
      </c>
      <c r="Y230" s="20">
        <f t="shared" si="297"/>
        <v>34.51651587026208</v>
      </c>
      <c r="Z230" s="20">
        <f t="shared" si="298"/>
        <v>1.3790195121773634</v>
      </c>
      <c r="AA230" s="20">
        <f t="shared" si="299"/>
        <v>0.5769971430649788</v>
      </c>
      <c r="AB230" s="20">
        <f t="shared" si="300"/>
        <v>7.409981222815699</v>
      </c>
      <c r="AC230" s="21"/>
      <c r="AD230" s="20">
        <f t="shared" si="301"/>
        <v>0.5538756553534485</v>
      </c>
      <c r="AE230" s="21">
        <f t="shared" si="302"/>
        <v>-0.002427264112178299</v>
      </c>
      <c r="AF230" s="20">
        <f t="shared" si="303"/>
        <v>0.4550146421431218</v>
      </c>
      <c r="AG230" s="25"/>
      <c r="AH230" s="31">
        <f t="shared" si="261"/>
        <v>365.4595093901327</v>
      </c>
      <c r="AI230" s="1">
        <f t="shared" si="262"/>
        <v>-4.575900300447969</v>
      </c>
      <c r="AJ230" s="1">
        <f t="shared" si="263"/>
        <v>-0.21853622988728635</v>
      </c>
      <c r="AK230" s="1">
        <f t="shared" si="264"/>
        <v>2.468873924329622</v>
      </c>
      <c r="AL230" s="3">
        <f t="shared" si="265"/>
        <v>36.41203838808606</v>
      </c>
      <c r="AM230" s="3">
        <f t="shared" si="266"/>
        <v>51.94934480697878</v>
      </c>
      <c r="AN230" s="3">
        <f t="shared" si="267"/>
        <v>-0.017016882568191078</v>
      </c>
      <c r="AO230" s="3">
        <f t="shared" si="268"/>
        <v>-0.22765900447581494</v>
      </c>
      <c r="AP230" s="3">
        <f t="shared" si="269"/>
        <v>-16.117977638110197</v>
      </c>
      <c r="AQ230" s="3">
        <f t="shared" si="270"/>
        <v>0.6043094698121217</v>
      </c>
      <c r="AR230" s="9">
        <f t="shared" si="271"/>
        <v>444.86288246728543</v>
      </c>
      <c r="AS230" s="10">
        <f t="shared" si="272"/>
        <v>0.041271060100047066</v>
      </c>
      <c r="AT230" s="3">
        <f t="shared" si="273"/>
        <v>9.704321871501895</v>
      </c>
      <c r="AU230" s="3">
        <f t="shared" si="274"/>
        <v>45.20380953955323</v>
      </c>
      <c r="AV230" s="9">
        <f t="shared" si="275"/>
        <v>-586.8884204971812</v>
      </c>
      <c r="AW230" s="3">
        <f t="shared" si="276"/>
        <v>24.230053639907826</v>
      </c>
      <c r="AX230" s="3">
        <f t="shared" si="277"/>
        <v>-1.7039013977356243</v>
      </c>
      <c r="AZ230" s="27">
        <v>211.786</v>
      </c>
      <c r="BA230" s="20">
        <v>0.208339671</v>
      </c>
      <c r="BB230" s="21">
        <v>-0.1959764076</v>
      </c>
      <c r="BC230" s="20">
        <v>725.3889952999999</v>
      </c>
      <c r="BD230" s="20">
        <v>2.1597795289999997</v>
      </c>
      <c r="BE230" s="20">
        <v>32.5313096</v>
      </c>
      <c r="BF230" s="20">
        <v>2.9377999999999997</v>
      </c>
      <c r="BG230" s="20">
        <v>0.5143837728</v>
      </c>
      <c r="BH230" s="20">
        <v>8.9</v>
      </c>
      <c r="BI230" s="21">
        <v>0.21140655509999998</v>
      </c>
      <c r="BJ230" s="20">
        <v>0.6032167704</v>
      </c>
      <c r="BK230" s="21">
        <v>-0.008247061893</v>
      </c>
      <c r="BL230" s="20">
        <v>0.8448089073999999</v>
      </c>
      <c r="BM230" s="25">
        <v>-0.003267162356</v>
      </c>
      <c r="BN230" s="28">
        <v>0.5</v>
      </c>
      <c r="BO230" s="17">
        <v>12.894099999999998</v>
      </c>
      <c r="BP230" s="42">
        <v>38897</v>
      </c>
    </row>
    <row r="231" spans="1:68" ht="12.75">
      <c r="A231" s="8" t="s">
        <v>61</v>
      </c>
      <c r="B231" s="13">
        <v>19</v>
      </c>
      <c r="C231" s="8" t="s">
        <v>146</v>
      </c>
      <c r="D231" s="14" t="s">
        <v>53</v>
      </c>
      <c r="E231" s="13" t="s">
        <v>49</v>
      </c>
      <c r="F231" s="27">
        <f t="shared" si="278"/>
        <v>0.7942094490577148</v>
      </c>
      <c r="G231" s="20">
        <f t="shared" si="279"/>
        <v>0.0005728790164420278</v>
      </c>
      <c r="H231" s="21">
        <f t="shared" si="280"/>
        <v>-0.015285578601801512</v>
      </c>
      <c r="I231" s="20">
        <f t="shared" si="281"/>
        <v>6.227366331469808</v>
      </c>
      <c r="J231" s="20">
        <f t="shared" si="282"/>
        <v>0.03780209157879289</v>
      </c>
      <c r="K231" s="20">
        <f t="shared" si="283"/>
        <v>0.0046347367202829596</v>
      </c>
      <c r="L231" s="20">
        <f t="shared" si="284"/>
        <v>0.014521324577934824</v>
      </c>
      <c r="M231" s="20">
        <f t="shared" si="285"/>
        <v>0.012172328691445486</v>
      </c>
      <c r="N231" s="20">
        <f t="shared" si="286"/>
        <v>0.09044278727915193</v>
      </c>
      <c r="O231" s="21">
        <f t="shared" si="287"/>
        <v>0.005933664077408539</v>
      </c>
      <c r="P231" s="21">
        <f t="shared" si="288"/>
        <v>-0.04168481349250334</v>
      </c>
      <c r="Q231" s="21">
        <f t="shared" si="289"/>
        <v>-0.0003236478068451668</v>
      </c>
      <c r="R231" s="20">
        <f t="shared" si="290"/>
        <v>0.01826440873082733</v>
      </c>
      <c r="S231" s="21">
        <f t="shared" si="291"/>
        <v>-0.002690847111152909</v>
      </c>
      <c r="T231" s="27">
        <f t="shared" si="292"/>
        <v>29.435289796568874</v>
      </c>
      <c r="U231" s="20">
        <f t="shared" si="293"/>
        <v>0.004171550400073019</v>
      </c>
      <c r="V231" s="21">
        <f t="shared" si="294"/>
        <v>-0.38137671162179426</v>
      </c>
      <c r="W231" s="20">
        <f t="shared" si="295"/>
        <v>111.50762496588551</v>
      </c>
      <c r="X231" s="20">
        <f t="shared" si="296"/>
        <v>0.9668474480678928</v>
      </c>
      <c r="Y231" s="20">
        <f t="shared" si="297"/>
        <v>0.19069066942122853</v>
      </c>
      <c r="Z231" s="20">
        <f t="shared" si="298"/>
        <v>0.26432204626915473</v>
      </c>
      <c r="AA231" s="20">
        <f t="shared" si="299"/>
        <v>0.5294671800303129</v>
      </c>
      <c r="AB231" s="20">
        <f t="shared" si="300"/>
        <v>2.9199808896030683</v>
      </c>
      <c r="AC231" s="21"/>
      <c r="AD231" s="21">
        <f t="shared" si="301"/>
        <v>-1.4842111941216407</v>
      </c>
      <c r="AE231" s="21">
        <f t="shared" si="302"/>
        <v>-0.003693766341533517</v>
      </c>
      <c r="AF231" s="20">
        <f t="shared" si="303"/>
        <v>0.38146217065219984</v>
      </c>
      <c r="AG231" s="21"/>
      <c r="AH231" s="31">
        <f t="shared" si="261"/>
        <v>-19.832278528251326</v>
      </c>
      <c r="AI231" s="1">
        <f t="shared" si="262"/>
        <v>-1.3883049591013774</v>
      </c>
      <c r="AJ231" s="1">
        <f t="shared" si="263"/>
        <v>-0.7203028365232379</v>
      </c>
      <c r="AK231" s="1">
        <f t="shared" si="264"/>
        <v>1.826076260312375</v>
      </c>
      <c r="AL231" s="3">
        <f t="shared" si="265"/>
        <v>231.77172881597426</v>
      </c>
      <c r="AM231" s="3">
        <f t="shared" si="266"/>
        <v>103.24873756455872</v>
      </c>
      <c r="AN231" s="3">
        <f t="shared" si="267"/>
        <v>-0.13060931767729386</v>
      </c>
      <c r="AO231" s="3">
        <f t="shared" si="268"/>
        <v>0.25695582483966767</v>
      </c>
      <c r="AP231" s="3">
        <f t="shared" si="269"/>
        <v>-1.1293487498565338</v>
      </c>
      <c r="AQ231" s="3">
        <f t="shared" si="270"/>
        <v>0.26397557840169467</v>
      </c>
      <c r="AR231" s="9">
        <f t="shared" si="271"/>
        <v>77.16437450728674</v>
      </c>
      <c r="AS231" s="10">
        <f t="shared" si="272"/>
        <v>5.070239938862258</v>
      </c>
      <c r="AT231" s="3">
        <f t="shared" si="273"/>
        <v>584.7565866978491</v>
      </c>
      <c r="AU231" s="3">
        <f t="shared" si="274"/>
        <v>38.187792722521365</v>
      </c>
      <c r="AV231" s="9">
        <f t="shared" si="275"/>
        <v>-261.7511121904081</v>
      </c>
      <c r="AW231" s="3">
        <f t="shared" si="276"/>
        <v>0.19722932485605327</v>
      </c>
      <c r="AX231" s="3">
        <f t="shared" si="277"/>
        <v>-3.82042311733354</v>
      </c>
      <c r="AZ231" s="27">
        <v>27.313499999999998</v>
      </c>
      <c r="BA231" s="20">
        <v>0.01970176889</v>
      </c>
      <c r="BB231" s="21">
        <v>-0.5256833089</v>
      </c>
      <c r="BC231" s="20">
        <v>214.1641232</v>
      </c>
      <c r="BD231" s="20">
        <v>1.3000442509999999</v>
      </c>
      <c r="BE231" s="20">
        <v>0.15939231339999999</v>
      </c>
      <c r="BF231" s="20">
        <v>0.49939999999999996</v>
      </c>
      <c r="BG231" s="20">
        <v>0.4186161473</v>
      </c>
      <c r="BH231" s="20">
        <v>3.1104</v>
      </c>
      <c r="BI231" s="21">
        <v>0.20406346709999998</v>
      </c>
      <c r="BJ231" s="21">
        <v>-1.4335741720000001</v>
      </c>
      <c r="BK231" s="21">
        <v>-0.011130507679999999</v>
      </c>
      <c r="BL231" s="20">
        <v>0.6281276664000001</v>
      </c>
      <c r="BM231" s="21">
        <v>-0.09254039052</v>
      </c>
      <c r="BN231" s="28">
        <v>0.5094</v>
      </c>
      <c r="BO231" s="17">
        <v>14.8121</v>
      </c>
      <c r="BP231" s="42">
        <v>38897</v>
      </c>
    </row>
    <row r="232" spans="1:68" ht="12.75">
      <c r="A232" s="8" t="s">
        <v>62</v>
      </c>
      <c r="B232" s="13">
        <v>20</v>
      </c>
      <c r="C232" s="8" t="s">
        <v>146</v>
      </c>
      <c r="D232" s="14" t="s">
        <v>53</v>
      </c>
      <c r="E232" s="13" t="s">
        <v>51</v>
      </c>
      <c r="F232" s="27">
        <f t="shared" si="278"/>
        <v>0.5486710452273175</v>
      </c>
      <c r="G232" s="20">
        <f t="shared" si="279"/>
        <v>0.002456005034877103</v>
      </c>
      <c r="H232" s="20">
        <f t="shared" si="280"/>
        <v>0.00810457823486841</v>
      </c>
      <c r="I232" s="20">
        <f t="shared" si="281"/>
        <v>1.0948805285737457</v>
      </c>
      <c r="J232" s="20">
        <f t="shared" si="282"/>
        <v>0.030417887173957884</v>
      </c>
      <c r="K232" s="21">
        <f t="shared" si="283"/>
        <v>-0.0027384152422052356</v>
      </c>
      <c r="L232" s="20">
        <f t="shared" si="284"/>
        <v>0.0010040354260972253</v>
      </c>
      <c r="M232" s="20">
        <f t="shared" si="285"/>
        <v>0.01153108651598599</v>
      </c>
      <c r="N232" s="20">
        <f t="shared" si="286"/>
        <v>0.25314910419208825</v>
      </c>
      <c r="O232" s="21">
        <f t="shared" si="287"/>
        <v>0.004245093544644598</v>
      </c>
      <c r="P232" s="21">
        <f t="shared" si="288"/>
        <v>-0.04848194847477269</v>
      </c>
      <c r="Q232" s="23">
        <f t="shared" si="289"/>
        <v>-2.9877332064812437E-05</v>
      </c>
      <c r="R232" s="20">
        <f t="shared" si="290"/>
        <v>0.0042026400214811264</v>
      </c>
      <c r="S232" s="21">
        <f t="shared" si="291"/>
        <v>-0.0025381827481587406</v>
      </c>
      <c r="T232" s="27">
        <f t="shared" si="292"/>
        <v>20.335052974267498</v>
      </c>
      <c r="U232" s="20">
        <f t="shared" si="293"/>
        <v>0.017883965884199396</v>
      </c>
      <c r="V232" s="20">
        <f t="shared" si="294"/>
        <v>0.20221003580011007</v>
      </c>
      <c r="W232" s="20">
        <f t="shared" si="295"/>
        <v>19.605001675537554</v>
      </c>
      <c r="X232" s="20">
        <f t="shared" si="296"/>
        <v>0.7779849040484594</v>
      </c>
      <c r="Y232" s="21">
        <f t="shared" si="297"/>
        <v>-0.11266880239478443</v>
      </c>
      <c r="Z232" s="20">
        <f t="shared" si="298"/>
        <v>0.01827579136658097</v>
      </c>
      <c r="AA232" s="20">
        <f t="shared" si="299"/>
        <v>0.5015746793458999</v>
      </c>
      <c r="AB232" s="20">
        <f t="shared" si="300"/>
        <v>8.173018199666048</v>
      </c>
      <c r="AC232" s="21"/>
      <c r="AD232" s="21">
        <f t="shared" si="301"/>
        <v>-1.7262270023596764</v>
      </c>
      <c r="AE232" s="23">
        <f t="shared" si="302"/>
        <v>-0.00034098758348336493</v>
      </c>
      <c r="AF232" s="20">
        <f t="shared" si="303"/>
        <v>0.08777443653887064</v>
      </c>
      <c r="AG232" s="21"/>
      <c r="AH232" s="31">
        <f t="shared" si="261"/>
        <v>-11.780057284743185</v>
      </c>
      <c r="AI232" s="1">
        <f t="shared" si="262"/>
        <v>2.480463827431986</v>
      </c>
      <c r="AJ232" s="1">
        <f t="shared" si="263"/>
        <v>0.40315040636383553</v>
      </c>
      <c r="AK232" s="1">
        <f t="shared" si="264"/>
        <v>1.5510848854312664</v>
      </c>
      <c r="AL232" s="3">
        <f t="shared" si="265"/>
        <v>43.50181101250111</v>
      </c>
      <c r="AM232" s="3">
        <f t="shared" si="266"/>
        <v>-593.0129001602631</v>
      </c>
      <c r="AN232" s="3">
        <f t="shared" si="267"/>
        <v>0.024741170380407625</v>
      </c>
      <c r="AO232" s="3">
        <f t="shared" si="268"/>
        <v>-0.11713988688839755</v>
      </c>
      <c r="AP232" s="3">
        <f t="shared" si="269"/>
        <v>-52.44755747850233</v>
      </c>
      <c r="AQ232" s="3">
        <f t="shared" si="270"/>
        <v>1.037238012564971</v>
      </c>
      <c r="AR232" s="9">
        <f t="shared" si="271"/>
        <v>231.6739790777487</v>
      </c>
      <c r="AS232" s="10">
        <f t="shared" si="272"/>
        <v>-6.90506056257214</v>
      </c>
      <c r="AT232" s="3">
        <f t="shared" si="273"/>
        <v>-174.0055921322644</v>
      </c>
      <c r="AU232" s="3">
        <f t="shared" si="274"/>
        <v>2.3987468517246935</v>
      </c>
      <c r="AV232" s="9">
        <f t="shared" si="275"/>
        <v>-2281.563733497098</v>
      </c>
      <c r="AW232" s="3">
        <f t="shared" si="276"/>
        <v>-0.14482132212139487</v>
      </c>
      <c r="AX232" s="3">
        <f t="shared" si="277"/>
        <v>-0.438295886859683</v>
      </c>
      <c r="AZ232" s="27">
        <v>21.5854</v>
      </c>
      <c r="BA232" s="20">
        <v>0.09662228678</v>
      </c>
      <c r="BB232" s="20">
        <v>0.31884416819999994</v>
      </c>
      <c r="BC232" s="20">
        <v>43.0739591</v>
      </c>
      <c r="BD232" s="20">
        <v>1.19667744</v>
      </c>
      <c r="BE232" s="21">
        <v>-0.1077326549</v>
      </c>
      <c r="BF232" s="20">
        <v>0.03950000000000001</v>
      </c>
      <c r="BG232" s="20">
        <v>0.4536472574</v>
      </c>
      <c r="BH232" s="20">
        <v>9.959200000000001</v>
      </c>
      <c r="BI232" s="21">
        <v>0.1670072496</v>
      </c>
      <c r="BJ232" s="21">
        <v>-1.907340035</v>
      </c>
      <c r="BK232" s="23">
        <v>-0.0011754113309999999</v>
      </c>
      <c r="BL232" s="20">
        <v>0.1653370753</v>
      </c>
      <c r="BM232" s="21">
        <v>-0.09985526002999999</v>
      </c>
      <c r="BN232" s="28">
        <v>0.5081</v>
      </c>
      <c r="BO232" s="17">
        <v>12.915200000000002</v>
      </c>
      <c r="BP232" s="42">
        <v>38897</v>
      </c>
    </row>
    <row r="233" spans="1:68" ht="12.75">
      <c r="A233" s="8" t="s">
        <v>63</v>
      </c>
      <c r="B233" s="13">
        <v>25</v>
      </c>
      <c r="C233" s="8" t="s">
        <v>146</v>
      </c>
      <c r="D233" s="14" t="s">
        <v>64</v>
      </c>
      <c r="E233" s="13" t="s">
        <v>41</v>
      </c>
      <c r="F233" s="27">
        <f t="shared" si="278"/>
        <v>0.8262699248108322</v>
      </c>
      <c r="G233" s="20">
        <f t="shared" si="279"/>
        <v>0.001409788437621545</v>
      </c>
      <c r="H233" s="20">
        <f t="shared" si="280"/>
        <v>0.026591794622591473</v>
      </c>
      <c r="I233" s="20">
        <f t="shared" si="281"/>
        <v>2.866135329128562</v>
      </c>
      <c r="J233" s="20">
        <f t="shared" si="282"/>
        <v>0.048852248145440855</v>
      </c>
      <c r="K233" s="20">
        <f t="shared" si="283"/>
        <v>0.3068355487771884</v>
      </c>
      <c r="L233" s="20">
        <f t="shared" si="284"/>
        <v>0.022998295659099957</v>
      </c>
      <c r="M233" s="20">
        <f t="shared" si="285"/>
        <v>0.015694341989771803</v>
      </c>
      <c r="N233" s="20">
        <f t="shared" si="286"/>
        <v>0.02512028251692553</v>
      </c>
      <c r="O233" s="21">
        <f t="shared" si="287"/>
        <v>0.005191125866870012</v>
      </c>
      <c r="P233" s="21">
        <f t="shared" si="288"/>
        <v>-0.046947156291196335</v>
      </c>
      <c r="Q233" s="21">
        <f t="shared" si="289"/>
        <v>-0.0002766921635827527</v>
      </c>
      <c r="R233" s="20">
        <f t="shared" si="290"/>
        <v>0.023407356366319552</v>
      </c>
      <c r="S233" s="21">
        <f t="shared" si="291"/>
        <v>-0.0028967867557394664</v>
      </c>
      <c r="T233" s="27">
        <f t="shared" si="292"/>
        <v>30.623527226794028</v>
      </c>
      <c r="U233" s="20">
        <f t="shared" si="293"/>
        <v>0.010265698955956781</v>
      </c>
      <c r="V233" s="20">
        <f t="shared" si="294"/>
        <v>0.663467929705376</v>
      </c>
      <c r="W233" s="20">
        <f t="shared" si="295"/>
        <v>51.3212048834953</v>
      </c>
      <c r="X233" s="20">
        <f t="shared" si="296"/>
        <v>1.2494724360251175</v>
      </c>
      <c r="Y233" s="20">
        <f t="shared" si="297"/>
        <v>12.624379706940482</v>
      </c>
      <c r="Z233" s="20">
        <f t="shared" si="298"/>
        <v>0.41862273215442786</v>
      </c>
      <c r="AA233" s="20">
        <f t="shared" si="299"/>
        <v>0.6826663333200724</v>
      </c>
      <c r="AB233" s="20">
        <f t="shared" si="300"/>
        <v>0.8110181817424017</v>
      </c>
      <c r="AC233" s="21"/>
      <c r="AD233" s="21">
        <f t="shared" si="301"/>
        <v>-1.6715798647414621</v>
      </c>
      <c r="AE233" s="21">
        <f t="shared" si="302"/>
        <v>-0.003157865368440455</v>
      </c>
      <c r="AF233" s="20">
        <f t="shared" si="303"/>
        <v>0.4888754462472755</v>
      </c>
      <c r="AG233" s="21"/>
      <c r="AH233" s="31">
        <f t="shared" si="261"/>
        <v>-18.320110138159908</v>
      </c>
      <c r="AI233" s="1">
        <f t="shared" si="262"/>
        <v>1.0289364455388548</v>
      </c>
      <c r="AJ233" s="1">
        <f t="shared" si="263"/>
        <v>0.9718773247227133</v>
      </c>
      <c r="AK233" s="1">
        <f t="shared" si="264"/>
        <v>1.8302827824369865</v>
      </c>
      <c r="AL233" s="3">
        <f t="shared" si="265"/>
        <v>121.71333305075129</v>
      </c>
      <c r="AM233" s="3">
        <f t="shared" si="266"/>
        <v>-210.10013166996941</v>
      </c>
      <c r="AN233" s="3">
        <f t="shared" si="267"/>
        <v>0.8180678863203451</v>
      </c>
      <c r="AO233" s="3">
        <f t="shared" si="268"/>
        <v>-0.39691069729892475</v>
      </c>
      <c r="AP233" s="3">
        <f t="shared" si="269"/>
        <v>-3.2508349021309306</v>
      </c>
      <c r="AQ233" s="3">
        <f t="shared" si="270"/>
        <v>0.5967032008759879</v>
      </c>
      <c r="AR233" s="9">
        <f t="shared" si="271"/>
        <v>62.640755353674486</v>
      </c>
      <c r="AS233" s="10">
        <f t="shared" si="272"/>
        <v>0.09897297649707076</v>
      </c>
      <c r="AT233" s="3">
        <f t="shared" si="273"/>
        <v>4.065245665518167</v>
      </c>
      <c r="AU233" s="3">
        <f t="shared" si="274"/>
        <v>63.27996836425562</v>
      </c>
      <c r="AV233" s="9">
        <f t="shared" si="275"/>
        <v>-395.6699511360684</v>
      </c>
      <c r="AW233" s="3">
        <f t="shared" si="276"/>
        <v>10.103768072789004</v>
      </c>
      <c r="AX233" s="3">
        <f t="shared" si="277"/>
        <v>-2.527358969587524</v>
      </c>
      <c r="AZ233" s="27">
        <v>28.619799999999998</v>
      </c>
      <c r="BA233" s="20">
        <v>0.04883133455</v>
      </c>
      <c r="BB233" s="20">
        <v>0.9210692787999999</v>
      </c>
      <c r="BC233" s="20">
        <v>99.27533052999999</v>
      </c>
      <c r="BD233" s="20">
        <v>1.692112383</v>
      </c>
      <c r="BE233" s="20">
        <v>10.62797008</v>
      </c>
      <c r="BF233" s="20">
        <v>0.7966</v>
      </c>
      <c r="BG233" s="20">
        <v>0.5436104055000001</v>
      </c>
      <c r="BH233" s="20">
        <v>0.8701000000000001</v>
      </c>
      <c r="BI233" s="21">
        <v>0.1798068399</v>
      </c>
      <c r="BJ233" s="21">
        <v>-1.626125051</v>
      </c>
      <c r="BK233" s="21">
        <v>-0.009583883118</v>
      </c>
      <c r="BL233" s="20">
        <v>0.8107687786</v>
      </c>
      <c r="BM233" s="21">
        <v>-0.1003370147</v>
      </c>
      <c r="BN233" s="28">
        <v>0.5022</v>
      </c>
      <c r="BO233" s="17">
        <v>14.4988</v>
      </c>
      <c r="BP233" s="42">
        <v>38897</v>
      </c>
    </row>
    <row r="234" spans="1:68" ht="12.75">
      <c r="A234" s="8" t="s">
        <v>65</v>
      </c>
      <c r="B234" s="13">
        <v>26</v>
      </c>
      <c r="C234" s="8" t="s">
        <v>146</v>
      </c>
      <c r="D234" s="14" t="s">
        <v>64</v>
      </c>
      <c r="E234" s="13" t="s">
        <v>66</v>
      </c>
      <c r="F234" s="27">
        <f t="shared" si="278"/>
        <v>0.6370629761051375</v>
      </c>
      <c r="G234" s="20">
        <f t="shared" si="279"/>
        <v>0.0012250356256220353</v>
      </c>
      <c r="H234" s="20">
        <f t="shared" si="280"/>
        <v>0.03671547438298766</v>
      </c>
      <c r="I234" s="20">
        <f t="shared" si="281"/>
        <v>2.0279145373761454</v>
      </c>
      <c r="J234" s="20">
        <f t="shared" si="282"/>
        <v>0.042914782898013544</v>
      </c>
      <c r="K234" s="20">
        <f t="shared" si="283"/>
        <v>0.22424001827190243</v>
      </c>
      <c r="L234" s="20">
        <f t="shared" si="284"/>
        <v>0.017565660613301476</v>
      </c>
      <c r="M234" s="20">
        <f t="shared" si="285"/>
        <v>0.014512159633984391</v>
      </c>
      <c r="N234" s="20">
        <f t="shared" si="286"/>
        <v>0.02296161362007169</v>
      </c>
      <c r="O234" s="21">
        <f t="shared" si="287"/>
        <v>0.005023884717038313</v>
      </c>
      <c r="P234" s="21">
        <f t="shared" si="288"/>
        <v>-0.03840994667225608</v>
      </c>
      <c r="Q234" s="21">
        <f t="shared" si="289"/>
        <v>-0.00022719359792594467</v>
      </c>
      <c r="R234" s="20">
        <f t="shared" si="290"/>
        <v>0.02932319203666946</v>
      </c>
      <c r="S234" s="21">
        <f t="shared" si="291"/>
        <v>-0.0026413365310418964</v>
      </c>
      <c r="T234" s="27">
        <f t="shared" si="292"/>
        <v>23.611068015581672</v>
      </c>
      <c r="U234" s="20">
        <f t="shared" si="293"/>
        <v>0.008920378836539978</v>
      </c>
      <c r="V234" s="20">
        <f t="shared" si="294"/>
        <v>0.9160547500745424</v>
      </c>
      <c r="W234" s="20">
        <f t="shared" si="295"/>
        <v>36.311969082961404</v>
      </c>
      <c r="X234" s="20">
        <f t="shared" si="296"/>
        <v>1.0976125022830543</v>
      </c>
      <c r="Y234" s="20">
        <f t="shared" si="297"/>
        <v>9.22608591943643</v>
      </c>
      <c r="Z234" s="20">
        <f t="shared" si="298"/>
        <v>0.3197360772744089</v>
      </c>
      <c r="AA234" s="20">
        <f t="shared" si="299"/>
        <v>0.6312442288019581</v>
      </c>
      <c r="AB234" s="20">
        <f t="shared" si="300"/>
        <v>0.741324709046357</v>
      </c>
      <c r="AC234" s="21"/>
      <c r="AD234" s="21">
        <f t="shared" si="301"/>
        <v>-1.3676077218584706</v>
      </c>
      <c r="AE234" s="21">
        <f t="shared" si="302"/>
        <v>-0.0025929422269566843</v>
      </c>
      <c r="AF234" s="20">
        <f t="shared" si="303"/>
        <v>0.6124309113757197</v>
      </c>
      <c r="AG234" s="21"/>
      <c r="AH234" s="31">
        <f t="shared" si="261"/>
        <v>-17.26450329155505</v>
      </c>
      <c r="AI234" s="1">
        <f t="shared" si="262"/>
        <v>0.689090066669696</v>
      </c>
      <c r="AJ234" s="1">
        <f t="shared" si="263"/>
        <v>1.4511891091869906</v>
      </c>
      <c r="AK234" s="1">
        <f t="shared" si="264"/>
        <v>1.7388079798625948</v>
      </c>
      <c r="AL234" s="3">
        <f t="shared" si="265"/>
        <v>123.04550315587208</v>
      </c>
      <c r="AM234" s="3">
        <f t="shared" si="266"/>
        <v>-353.28775957716135</v>
      </c>
      <c r="AN234" s="3">
        <f t="shared" si="267"/>
        <v>1.2356997397981766</v>
      </c>
      <c r="AO234" s="3">
        <f t="shared" si="268"/>
        <v>-0.6698227389574084</v>
      </c>
      <c r="AP234" s="3">
        <f t="shared" si="269"/>
        <v>-3.440253602182936</v>
      </c>
      <c r="AQ234" s="3">
        <f t="shared" si="270"/>
        <v>0.6502282473758948</v>
      </c>
      <c r="AR234" s="9">
        <f t="shared" si="271"/>
        <v>38.553031169742084</v>
      </c>
      <c r="AS234" s="10">
        <f t="shared" si="272"/>
        <v>0.11896838072694875</v>
      </c>
      <c r="AT234" s="3">
        <f t="shared" si="273"/>
        <v>3.9357935098418744</v>
      </c>
      <c r="AU234" s="3">
        <f t="shared" si="274"/>
        <v>48.98254252131061</v>
      </c>
      <c r="AV234" s="9">
        <f t="shared" si="275"/>
        <v>-423.30773546440076</v>
      </c>
      <c r="AW234" s="3">
        <f t="shared" si="276"/>
        <v>8.405594779802527</v>
      </c>
      <c r="AX234" s="3">
        <f t="shared" si="277"/>
        <v>-2.3623475694412344</v>
      </c>
      <c r="AZ234" s="27">
        <v>24.321</v>
      </c>
      <c r="BA234" s="20">
        <v>0.04676789041</v>
      </c>
      <c r="BB234" s="20">
        <v>1.401677834</v>
      </c>
      <c r="BC234" s="20">
        <v>77.4192055</v>
      </c>
      <c r="BD234" s="20">
        <v>1.6383473439999998</v>
      </c>
      <c r="BE234" s="20">
        <v>8.560757238999999</v>
      </c>
      <c r="BF234" s="20">
        <v>0.6706</v>
      </c>
      <c r="BG234" s="20">
        <v>0.5540272276</v>
      </c>
      <c r="BH234" s="20">
        <v>0.8766</v>
      </c>
      <c r="BI234" s="21">
        <v>0.1917956384</v>
      </c>
      <c r="BJ234" s="21">
        <v>-1.466367295</v>
      </c>
      <c r="BK234" s="21">
        <v>-0.008673515339</v>
      </c>
      <c r="BL234" s="20">
        <v>1.119464449</v>
      </c>
      <c r="BM234" s="21">
        <v>-0.10083766940000001</v>
      </c>
      <c r="BN234" s="28">
        <v>0.5022</v>
      </c>
      <c r="BO234" s="17">
        <v>13.154600000000002</v>
      </c>
      <c r="BP234" s="42">
        <v>38897</v>
      </c>
    </row>
    <row r="235" spans="1:68" ht="12.75">
      <c r="A235" s="8" t="s">
        <v>67</v>
      </c>
      <c r="B235" s="13">
        <v>27</v>
      </c>
      <c r="C235" s="8" t="s">
        <v>146</v>
      </c>
      <c r="D235" s="14" t="s">
        <v>64</v>
      </c>
      <c r="E235" s="13" t="s">
        <v>68</v>
      </c>
      <c r="F235" s="27">
        <f t="shared" si="278"/>
        <v>0.659478075571457</v>
      </c>
      <c r="G235" s="20">
        <f t="shared" si="279"/>
        <v>0.0010795716455911826</v>
      </c>
      <c r="H235" s="20">
        <f t="shared" si="280"/>
        <v>0.05522740184737388</v>
      </c>
      <c r="I235" s="20">
        <f t="shared" si="281"/>
        <v>1.43784727564903</v>
      </c>
      <c r="J235" s="20">
        <f t="shared" si="282"/>
        <v>0.037416218452740214</v>
      </c>
      <c r="K235" s="20">
        <f t="shared" si="283"/>
        <v>0.16477223410518207</v>
      </c>
      <c r="L235" s="20">
        <f t="shared" si="284"/>
        <v>0.014342595507851323</v>
      </c>
      <c r="M235" s="20">
        <f t="shared" si="285"/>
        <v>0.013377423066403877</v>
      </c>
      <c r="N235" s="20">
        <f t="shared" si="286"/>
        <v>0.03327159334128404</v>
      </c>
      <c r="O235" s="21">
        <f t="shared" si="287"/>
        <v>0.00426869418895488</v>
      </c>
      <c r="P235" s="20">
        <f t="shared" si="288"/>
        <v>0.011953579186876586</v>
      </c>
      <c r="Q235" s="23">
        <f t="shared" si="289"/>
        <v>-5.364867885533711E-05</v>
      </c>
      <c r="R235" s="20">
        <f t="shared" si="290"/>
        <v>0.037935985997234745</v>
      </c>
      <c r="S235" s="21">
        <f t="shared" si="291"/>
        <v>-0.0021044131183438224</v>
      </c>
      <c r="T235" s="27">
        <f t="shared" si="292"/>
        <v>24.441824876247132</v>
      </c>
      <c r="U235" s="20">
        <f t="shared" si="293"/>
        <v>0.007861149388998635</v>
      </c>
      <c r="V235" s="20">
        <f t="shared" si="294"/>
        <v>1.3779291878087296</v>
      </c>
      <c r="W235" s="20">
        <f t="shared" si="295"/>
        <v>25.746186467474168</v>
      </c>
      <c r="X235" s="20">
        <f t="shared" si="296"/>
        <v>0.9569781410634277</v>
      </c>
      <c r="Y235" s="20">
        <f t="shared" si="297"/>
        <v>6.779355445594819</v>
      </c>
      <c r="Z235" s="20">
        <f t="shared" si="298"/>
        <v>0.26106875947161023</v>
      </c>
      <c r="AA235" s="20">
        <f t="shared" si="299"/>
        <v>0.5818859025733566</v>
      </c>
      <c r="AB235" s="20">
        <f t="shared" si="300"/>
        <v>1.0741864514119062</v>
      </c>
      <c r="AC235" s="21"/>
      <c r="AD235" s="20">
        <f t="shared" si="301"/>
        <v>0.4256138999439777</v>
      </c>
      <c r="AE235" s="23">
        <f t="shared" si="302"/>
        <v>-0.0006122880490223362</v>
      </c>
      <c r="AF235" s="20">
        <f t="shared" si="303"/>
        <v>0.7923138261744934</v>
      </c>
      <c r="AG235" s="21"/>
      <c r="AH235" s="31">
        <f t="shared" si="261"/>
        <v>57.427224250580956</v>
      </c>
      <c r="AI235" s="1">
        <f t="shared" si="262"/>
        <v>0.4222901348789254</v>
      </c>
      <c r="AJ235" s="1">
        <f t="shared" si="263"/>
        <v>2.3680401633978723</v>
      </c>
      <c r="AK235" s="1">
        <f t="shared" si="264"/>
        <v>1.644614754939495</v>
      </c>
      <c r="AL235" s="3">
        <f t="shared" si="265"/>
        <v>121.73514249744197</v>
      </c>
      <c r="AM235" s="3">
        <f t="shared" si="266"/>
        <v>-2250.4590609091947</v>
      </c>
      <c r="AN235" s="3">
        <f t="shared" si="267"/>
        <v>1.2827653765299174</v>
      </c>
      <c r="AO235" s="3">
        <f t="shared" si="268"/>
        <v>3.237509836944006</v>
      </c>
      <c r="AP235" s="3">
        <f t="shared" si="269"/>
        <v>-12.838972443690242</v>
      </c>
      <c r="AQ235" s="3">
        <f t="shared" si="270"/>
        <v>0.9493376779168881</v>
      </c>
      <c r="AR235" s="9">
        <f t="shared" si="271"/>
        <v>30.84866636022106</v>
      </c>
      <c r="AS235" s="10">
        <f t="shared" si="272"/>
        <v>0.14116063816734464</v>
      </c>
      <c r="AT235" s="3">
        <f t="shared" si="273"/>
        <v>3.797733674549234</v>
      </c>
      <c r="AU235" s="3">
        <f t="shared" si="274"/>
        <v>23.968079688245453</v>
      </c>
      <c r="AV235" s="9">
        <f t="shared" si="275"/>
        <v>-1562.9541399533625</v>
      </c>
      <c r="AW235" s="3">
        <f t="shared" si="276"/>
        <v>7.084127792157678</v>
      </c>
      <c r="AX235" s="3">
        <f t="shared" si="277"/>
        <v>-0.6398140383247838</v>
      </c>
      <c r="AZ235" s="27">
        <v>28.599800000000002</v>
      </c>
      <c r="BA235" s="20">
        <v>0.04681813436</v>
      </c>
      <c r="BB235" s="20">
        <v>2.395064682</v>
      </c>
      <c r="BC235" s="20">
        <v>62.355590029999995</v>
      </c>
      <c r="BD235" s="20">
        <v>1.622641304</v>
      </c>
      <c r="BE235" s="20">
        <v>7.145731019</v>
      </c>
      <c r="BF235" s="20">
        <v>0.622</v>
      </c>
      <c r="BG235" s="20">
        <v>0.5801430531</v>
      </c>
      <c r="BH235" s="20">
        <v>1.4429</v>
      </c>
      <c r="BI235" s="21">
        <v>0.185121848</v>
      </c>
      <c r="BJ235" s="20">
        <v>0.5183947529</v>
      </c>
      <c r="BK235" s="23">
        <v>-0.002326599689</v>
      </c>
      <c r="BL235" s="20">
        <v>1.645182232</v>
      </c>
      <c r="BM235" s="21">
        <v>-0.09126276753</v>
      </c>
      <c r="BN235" s="28">
        <v>0.5031</v>
      </c>
      <c r="BO235" s="17">
        <v>11.6009</v>
      </c>
      <c r="BP235" s="42">
        <v>38897</v>
      </c>
    </row>
    <row r="236" spans="1:68" ht="12.75">
      <c r="A236" s="8" t="s">
        <v>69</v>
      </c>
      <c r="B236" s="13">
        <v>28</v>
      </c>
      <c r="C236" s="8" t="s">
        <v>146</v>
      </c>
      <c r="D236" s="14" t="s">
        <v>64</v>
      </c>
      <c r="E236" s="13" t="s">
        <v>70</v>
      </c>
      <c r="F236" s="27">
        <f t="shared" si="278"/>
        <v>1.2060886146847567</v>
      </c>
      <c r="G236" s="20">
        <f t="shared" si="279"/>
        <v>0.001662818349435834</v>
      </c>
      <c r="H236" s="20">
        <f t="shared" si="280"/>
        <v>0.014203340663470869</v>
      </c>
      <c r="I236" s="20">
        <f t="shared" si="281"/>
        <v>2.4962911367271032</v>
      </c>
      <c r="J236" s="20">
        <f t="shared" si="282"/>
        <v>0.06068103347768078</v>
      </c>
      <c r="K236" s="20">
        <f t="shared" si="283"/>
        <v>0.3349627302614365</v>
      </c>
      <c r="L236" s="20">
        <f t="shared" si="284"/>
        <v>0.01409055833998404</v>
      </c>
      <c r="M236" s="20">
        <f t="shared" si="285"/>
        <v>0.014544474073698164</v>
      </c>
      <c r="N236" s="20">
        <f t="shared" si="286"/>
        <v>0.03923217063048683</v>
      </c>
      <c r="O236" s="21">
        <f t="shared" si="287"/>
        <v>0.005925007038261294</v>
      </c>
      <c r="P236" s="21">
        <f t="shared" si="288"/>
        <v>0.0026455472938839266</v>
      </c>
      <c r="Q236" s="21">
        <f t="shared" si="289"/>
        <v>-0.00025621664905628574</v>
      </c>
      <c r="R236" s="20">
        <f t="shared" si="290"/>
        <v>0.05315834906903113</v>
      </c>
      <c r="S236" s="21">
        <f t="shared" si="291"/>
        <v>-0.002523784704241229</v>
      </c>
      <c r="T236" s="27">
        <f t="shared" si="292"/>
        <v>44.700510596680424</v>
      </c>
      <c r="U236" s="20">
        <f t="shared" si="293"/>
        <v>0.012108194490903909</v>
      </c>
      <c r="V236" s="20">
        <f t="shared" si="294"/>
        <v>0.3543747670526664</v>
      </c>
      <c r="W236" s="20">
        <f t="shared" si="295"/>
        <v>44.69875081431596</v>
      </c>
      <c r="X236" s="20">
        <f t="shared" si="296"/>
        <v>1.5520120690076238</v>
      </c>
      <c r="Y236" s="20">
        <f t="shared" si="297"/>
        <v>13.781638768213806</v>
      </c>
      <c r="Z236" s="20">
        <f t="shared" si="298"/>
        <v>0.25648109396017404</v>
      </c>
      <c r="AA236" s="20">
        <f t="shared" si="299"/>
        <v>0.6326498296284897</v>
      </c>
      <c r="AB236" s="20">
        <f t="shared" si="300"/>
        <v>1.266626028951178</v>
      </c>
      <c r="AC236" s="21"/>
      <c r="AD236" s="21">
        <f t="shared" si="301"/>
        <v>0.0941961971082561</v>
      </c>
      <c r="AE236" s="21">
        <f t="shared" si="302"/>
        <v>-0.002924179970968794</v>
      </c>
      <c r="AF236" s="20">
        <f t="shared" si="303"/>
        <v>1.110241208626381</v>
      </c>
      <c r="AG236" s="21"/>
      <c r="AH236" s="31">
        <f t="shared" si="261"/>
        <v>474.546870987879</v>
      </c>
      <c r="AI236" s="1">
        <f t="shared" si="262"/>
        <v>1.785256424689139</v>
      </c>
      <c r="AJ236" s="1">
        <f t="shared" si="263"/>
        <v>0.56014362204249</v>
      </c>
      <c r="AK236" s="1">
        <f t="shared" si="264"/>
        <v>2.45319289806655</v>
      </c>
      <c r="AL236" s="3">
        <f t="shared" si="265"/>
        <v>128.1786537351666</v>
      </c>
      <c r="AM236" s="3">
        <f t="shared" si="266"/>
        <v>-121.18774171593155</v>
      </c>
      <c r="AN236" s="3">
        <f t="shared" si="267"/>
        <v>0.2797785289049399</v>
      </c>
      <c r="AO236" s="3">
        <f t="shared" si="268"/>
        <v>3.7620920794222403</v>
      </c>
      <c r="AP236" s="3">
        <f t="shared" si="269"/>
        <v>-4.140714528898305</v>
      </c>
      <c r="AQ236" s="3">
        <f t="shared" si="270"/>
        <v>1.0000393698332146</v>
      </c>
      <c r="AR236" s="9">
        <f t="shared" si="271"/>
        <v>40.261981134698686</v>
      </c>
      <c r="AS236" s="10">
        <f t="shared" si="272"/>
        <v>0.1126144789534906</v>
      </c>
      <c r="AT236" s="3">
        <f t="shared" si="273"/>
        <v>3.2433552762542197</v>
      </c>
      <c r="AU236" s="3">
        <f t="shared" si="274"/>
        <v>35.28961966092588</v>
      </c>
      <c r="AV236" s="9">
        <f t="shared" si="275"/>
        <v>-530.7512138158293</v>
      </c>
      <c r="AW236" s="3">
        <f t="shared" si="276"/>
        <v>8.879852833248881</v>
      </c>
      <c r="AX236" s="3">
        <f t="shared" si="277"/>
        <v>-1.8841219275044374</v>
      </c>
      <c r="AZ236" s="27">
        <v>45.4341</v>
      </c>
      <c r="BA236" s="20">
        <v>0.06263939005</v>
      </c>
      <c r="BB236" s="20">
        <v>0.5350485795</v>
      </c>
      <c r="BC236" s="20">
        <v>94.03682263</v>
      </c>
      <c r="BD236" s="20">
        <v>2.285891857</v>
      </c>
      <c r="BE236" s="20">
        <v>12.618252089999999</v>
      </c>
      <c r="BF236" s="20">
        <v>0.5308</v>
      </c>
      <c r="BG236" s="20">
        <v>0.5478992849</v>
      </c>
      <c r="BH236" s="20">
        <v>1.4779</v>
      </c>
      <c r="BI236" s="21">
        <v>0.22319865970000002</v>
      </c>
      <c r="BJ236" s="21">
        <v>0.09965939388</v>
      </c>
      <c r="BK236" s="21">
        <v>-0.009651838773</v>
      </c>
      <c r="BL236" s="20">
        <v>2.002507708</v>
      </c>
      <c r="BM236" s="21">
        <v>-0.09507252223</v>
      </c>
      <c r="BN236" s="28">
        <v>0.5012</v>
      </c>
      <c r="BO236" s="17">
        <v>13.3048</v>
      </c>
      <c r="BP236" s="42">
        <v>38897</v>
      </c>
    </row>
    <row r="237" spans="1:68" ht="12.75">
      <c r="A237" s="8" t="s">
        <v>71</v>
      </c>
      <c r="B237" s="13">
        <v>29</v>
      </c>
      <c r="C237" s="8" t="s">
        <v>146</v>
      </c>
      <c r="D237" s="14" t="s">
        <v>64</v>
      </c>
      <c r="E237" s="13" t="s">
        <v>60</v>
      </c>
      <c r="F237" s="27">
        <f t="shared" si="278"/>
        <v>3.912053402597403</v>
      </c>
      <c r="G237" s="20">
        <f t="shared" si="279"/>
        <v>0.0029837591523470533</v>
      </c>
      <c r="H237" s="20">
        <f t="shared" si="280"/>
        <v>0.04620460781363238</v>
      </c>
      <c r="I237" s="20">
        <f t="shared" si="281"/>
        <v>10.583230505521678</v>
      </c>
      <c r="J237" s="20">
        <f t="shared" si="282"/>
        <v>0.05554301637988612</v>
      </c>
      <c r="K237" s="20">
        <f t="shared" si="283"/>
        <v>0.4188034067217583</v>
      </c>
      <c r="L237" s="20">
        <f t="shared" si="284"/>
        <v>0.02588843086913088</v>
      </c>
      <c r="M237" s="20">
        <f t="shared" si="285"/>
        <v>0.017934631541177623</v>
      </c>
      <c r="N237" s="20">
        <f t="shared" si="286"/>
        <v>0.1439599592407593</v>
      </c>
      <c r="O237" s="21">
        <f t="shared" si="287"/>
        <v>0.005834953105165136</v>
      </c>
      <c r="P237" s="20">
        <f t="shared" si="288"/>
        <v>0.06355432323628372</v>
      </c>
      <c r="Q237" s="21">
        <f t="shared" si="289"/>
        <v>-0.0002136984185472768</v>
      </c>
      <c r="R237" s="20">
        <f t="shared" si="290"/>
        <v>0.12731500919449654</v>
      </c>
      <c r="S237" s="21">
        <f t="shared" si="291"/>
        <v>-0.001338218084555205</v>
      </c>
      <c r="T237" s="27">
        <f t="shared" si="292"/>
        <v>144.9899969607889</v>
      </c>
      <c r="U237" s="20">
        <f t="shared" si="293"/>
        <v>0.021726928947404446</v>
      </c>
      <c r="V237" s="20">
        <f t="shared" si="294"/>
        <v>1.1528095761884325</v>
      </c>
      <c r="W237" s="20">
        <f t="shared" si="295"/>
        <v>189.5040110573832</v>
      </c>
      <c r="X237" s="20">
        <f t="shared" si="296"/>
        <v>1.420599268507483</v>
      </c>
      <c r="Y237" s="20">
        <f t="shared" si="297"/>
        <v>17.231162588840085</v>
      </c>
      <c r="Z237" s="20">
        <f t="shared" si="298"/>
        <v>0.4712299477434722</v>
      </c>
      <c r="AA237" s="20">
        <f t="shared" si="299"/>
        <v>0.7801135696954612</v>
      </c>
      <c r="AB237" s="20">
        <f t="shared" si="300"/>
        <v>4.647803793945563</v>
      </c>
      <c r="AC237" s="21"/>
      <c r="AD237" s="20">
        <f t="shared" si="301"/>
        <v>2.262887370218929</v>
      </c>
      <c r="AE237" s="21">
        <f t="shared" si="302"/>
        <v>-0.0024389228320848754</v>
      </c>
      <c r="AF237" s="20">
        <f t="shared" si="303"/>
        <v>2.65904363397027</v>
      </c>
      <c r="AG237" s="21"/>
      <c r="AH237" s="31">
        <f t="shared" si="261"/>
        <v>64.07300640277181</v>
      </c>
      <c r="AI237" s="1">
        <f t="shared" si="262"/>
        <v>0.6767063579353436</v>
      </c>
      <c r="AJ237" s="1">
        <f t="shared" si="263"/>
        <v>1.477745832108091</v>
      </c>
      <c r="AK237" s="1">
        <f t="shared" si="264"/>
        <v>1.8210159695876758</v>
      </c>
      <c r="AL237" s="3">
        <f t="shared" si="265"/>
        <v>65.38426447411895</v>
      </c>
      <c r="AM237" s="3">
        <f t="shared" si="266"/>
        <v>-472.67160773716284</v>
      </c>
      <c r="AN237" s="3">
        <f t="shared" si="267"/>
        <v>0.24803318455269857</v>
      </c>
      <c r="AO237" s="3">
        <f t="shared" si="268"/>
        <v>0.5094418711952513</v>
      </c>
      <c r="AP237" s="3">
        <f t="shared" si="269"/>
        <v>-8.908411804415934</v>
      </c>
      <c r="AQ237" s="3">
        <f t="shared" si="270"/>
        <v>0.7651025229058864</v>
      </c>
      <c r="AR237" s="9">
        <f t="shared" si="271"/>
        <v>54.527122123340824</v>
      </c>
      <c r="AS237" s="10">
        <f t="shared" si="272"/>
        <v>0.08244361117151473</v>
      </c>
      <c r="AT237" s="3">
        <f t="shared" si="273"/>
        <v>10.997749576114913</v>
      </c>
      <c r="AU237" s="3">
        <f t="shared" si="274"/>
        <v>40.772807859109626</v>
      </c>
      <c r="AV237" s="9">
        <f t="shared" si="275"/>
        <v>-582.4699534642947</v>
      </c>
      <c r="AW237" s="3">
        <f t="shared" si="276"/>
        <v>12.12950264781114</v>
      </c>
      <c r="AX237" s="3">
        <f t="shared" si="277"/>
        <v>-1.716826754843587</v>
      </c>
      <c r="AZ237" s="27">
        <v>145.808</v>
      </c>
      <c r="BA237" s="20">
        <v>0.11120910419999999</v>
      </c>
      <c r="BB237" s="20">
        <v>1.722113878</v>
      </c>
      <c r="BC237" s="20">
        <v>394.45260959999996</v>
      </c>
      <c r="BD237" s="20">
        <v>2.070170138</v>
      </c>
      <c r="BE237" s="20">
        <v>15.60942064</v>
      </c>
      <c r="BF237" s="20">
        <v>0.9649000000000001</v>
      </c>
      <c r="BG237" s="20">
        <v>0.6684501683999999</v>
      </c>
      <c r="BH237" s="20">
        <v>5.365600000000001</v>
      </c>
      <c r="BI237" s="21">
        <v>0.2174773079</v>
      </c>
      <c r="BJ237" s="20">
        <v>2.36876336</v>
      </c>
      <c r="BK237" s="21">
        <v>-0.007964855232</v>
      </c>
      <c r="BL237" s="20">
        <v>4.7452181630000005</v>
      </c>
      <c r="BM237" s="21">
        <v>-0.049877361679999996</v>
      </c>
      <c r="BN237" s="28">
        <v>0.5005</v>
      </c>
      <c r="BO237" s="17">
        <v>13.428500000000001</v>
      </c>
      <c r="BP237" s="42">
        <v>38897</v>
      </c>
    </row>
    <row r="238" spans="1:68" ht="12.75">
      <c r="A238" s="8" t="s">
        <v>72</v>
      </c>
      <c r="B238" s="13">
        <v>30</v>
      </c>
      <c r="C238" s="8" t="s">
        <v>146</v>
      </c>
      <c r="D238" s="14" t="s">
        <v>64</v>
      </c>
      <c r="E238" s="13" t="s">
        <v>49</v>
      </c>
      <c r="F238" s="27">
        <f t="shared" si="278"/>
        <v>2.9673972540346676</v>
      </c>
      <c r="G238" s="20">
        <f t="shared" si="279"/>
        <v>0.0012722891865983102</v>
      </c>
      <c r="H238" s="21">
        <f t="shared" si="280"/>
        <v>-0.002670546802744211</v>
      </c>
      <c r="I238" s="20">
        <f t="shared" si="281"/>
        <v>22.20900820049607</v>
      </c>
      <c r="J238" s="20">
        <f t="shared" si="282"/>
        <v>0.04449693513993345</v>
      </c>
      <c r="K238" s="20">
        <f t="shared" si="283"/>
        <v>0.14092136022268578</v>
      </c>
      <c r="L238" s="20">
        <f t="shared" si="284"/>
        <v>0.0254914270571827</v>
      </c>
      <c r="M238" s="20">
        <f t="shared" si="285"/>
        <v>0.014196150263377085</v>
      </c>
      <c r="N238" s="20">
        <f t="shared" si="286"/>
        <v>0.10643643853357242</v>
      </c>
      <c r="O238" s="21">
        <f t="shared" si="287"/>
        <v>0.004723911161039449</v>
      </c>
      <c r="P238" s="21">
        <f t="shared" si="288"/>
        <v>-0.013911653818194139</v>
      </c>
      <c r="Q238" s="21">
        <f t="shared" si="289"/>
        <v>-0.00040053315109060363</v>
      </c>
      <c r="R238" s="20">
        <f t="shared" si="290"/>
        <v>0.46909614948017925</v>
      </c>
      <c r="S238" s="21">
        <f t="shared" si="291"/>
        <v>-0.0009595052982982585</v>
      </c>
      <c r="T238" s="27">
        <f t="shared" si="292"/>
        <v>109.97879491069331</v>
      </c>
      <c r="U238" s="20">
        <f t="shared" si="293"/>
        <v>0.009264466515679822</v>
      </c>
      <c r="V238" s="21">
        <f t="shared" si="294"/>
        <v>-0.06663040925010506</v>
      </c>
      <c r="W238" s="20">
        <f t="shared" si="295"/>
        <v>397.6759396296322</v>
      </c>
      <c r="X238" s="20">
        <f t="shared" si="296"/>
        <v>1.1380785133863478</v>
      </c>
      <c r="Y238" s="20">
        <f t="shared" si="297"/>
        <v>5.7980399186457845</v>
      </c>
      <c r="Z238" s="20">
        <f t="shared" si="298"/>
        <v>0.4640035504966089</v>
      </c>
      <c r="AA238" s="20">
        <f t="shared" si="299"/>
        <v>0.6174985771226543</v>
      </c>
      <c r="AB238" s="20">
        <f t="shared" si="300"/>
        <v>3.4363421984793714</v>
      </c>
      <c r="AC238" s="21"/>
      <c r="AD238" s="21">
        <f t="shared" si="301"/>
        <v>-0.4953322468246653</v>
      </c>
      <c r="AE238" s="21">
        <f t="shared" si="302"/>
        <v>-0.004571252580353841</v>
      </c>
      <c r="AF238" s="20">
        <f t="shared" si="303"/>
        <v>9.797329771933567</v>
      </c>
      <c r="AG238" s="21"/>
      <c r="AH238" s="31">
        <f t="shared" si="261"/>
        <v>-222.03035561628383</v>
      </c>
      <c r="AI238" s="1">
        <f t="shared" si="262"/>
        <v>-9.267518901239237</v>
      </c>
      <c r="AJ238" s="1">
        <f t="shared" si="263"/>
        <v>-0.10790374539902818</v>
      </c>
      <c r="AK238" s="1">
        <f t="shared" si="264"/>
        <v>1.8430463737899272</v>
      </c>
      <c r="AL238" s="3">
        <f t="shared" si="265"/>
        <v>122.84339432391333</v>
      </c>
      <c r="AM238" s="3">
        <f t="shared" si="266"/>
        <v>14.575963169584362</v>
      </c>
      <c r="AN238" s="3">
        <f t="shared" si="267"/>
        <v>-0.01938992259839254</v>
      </c>
      <c r="AO238" s="3">
        <f t="shared" si="268"/>
        <v>0.13451659906505237</v>
      </c>
      <c r="AP238" s="3">
        <f t="shared" si="269"/>
        <v>-2.0266800735308963</v>
      </c>
      <c r="AQ238" s="3">
        <f t="shared" si="270"/>
        <v>0.27655380663240514</v>
      </c>
      <c r="AR238" s="9">
        <f t="shared" si="271"/>
        <v>11.2253846171178</v>
      </c>
      <c r="AS238" s="10">
        <f t="shared" si="272"/>
        <v>0.1962867674860994</v>
      </c>
      <c r="AT238" s="3">
        <f t="shared" si="273"/>
        <v>68.58799615207118</v>
      </c>
      <c r="AU238" s="3">
        <f t="shared" si="274"/>
        <v>115.72652450201532</v>
      </c>
      <c r="AV238" s="9">
        <f t="shared" si="275"/>
        <v>-248.96425944117357</v>
      </c>
      <c r="AW238" s="3">
        <f t="shared" si="276"/>
        <v>5.094586929151084</v>
      </c>
      <c r="AX238" s="3">
        <f t="shared" si="277"/>
        <v>-4.016640791110358</v>
      </c>
      <c r="AZ238" s="27">
        <v>111.309</v>
      </c>
      <c r="BA238" s="20">
        <v>0.04772439446</v>
      </c>
      <c r="BB238" s="21">
        <v>-0.1001739466</v>
      </c>
      <c r="BC238" s="20">
        <v>833.0743348999999</v>
      </c>
      <c r="BD238" s="20">
        <v>1.669108963</v>
      </c>
      <c r="BE238" s="20">
        <v>5.28605183</v>
      </c>
      <c r="BF238" s="20">
        <v>0.9561999999999999</v>
      </c>
      <c r="BG238" s="20">
        <v>0.5325068248</v>
      </c>
      <c r="BH238" s="20">
        <v>3.9925</v>
      </c>
      <c r="BI238" s="21">
        <v>0.1771969785</v>
      </c>
      <c r="BJ238" s="21">
        <v>-0.5218351781999999</v>
      </c>
      <c r="BK238" s="21">
        <v>-0.015024258870000001</v>
      </c>
      <c r="BL238" s="20">
        <v>17.59610151</v>
      </c>
      <c r="BM238" s="21">
        <v>-0.03599166748</v>
      </c>
      <c r="BN238" s="28">
        <v>0.5019</v>
      </c>
      <c r="BO238" s="17">
        <v>13.380199999999999</v>
      </c>
      <c r="BP238" s="42">
        <v>38897</v>
      </c>
    </row>
    <row r="239" spans="1:68" ht="12.75">
      <c r="A239" s="8" t="s">
        <v>73</v>
      </c>
      <c r="B239" s="13">
        <v>31</v>
      </c>
      <c r="C239" s="8" t="s">
        <v>146</v>
      </c>
      <c r="D239" s="14" t="s">
        <v>64</v>
      </c>
      <c r="E239" s="13" t="s">
        <v>51</v>
      </c>
      <c r="F239" s="27">
        <f t="shared" si="278"/>
        <v>0.2666974683832336</v>
      </c>
      <c r="G239" s="20">
        <f t="shared" si="279"/>
        <v>0.0009990630137702119</v>
      </c>
      <c r="H239" s="21">
        <f t="shared" si="280"/>
        <v>-0.0053031994538263886</v>
      </c>
      <c r="I239" s="20">
        <f t="shared" si="281"/>
        <v>1.1934664949339202</v>
      </c>
      <c r="J239" s="20">
        <f t="shared" si="282"/>
        <v>0.0279778370564503</v>
      </c>
      <c r="K239" s="21">
        <f t="shared" si="283"/>
        <v>-0.0009561868459645112</v>
      </c>
      <c r="L239" s="20">
        <f t="shared" si="284"/>
        <v>0.0026013776047904198</v>
      </c>
      <c r="M239" s="20">
        <f t="shared" si="285"/>
        <v>0.01172246481713517</v>
      </c>
      <c r="N239" s="20">
        <f t="shared" si="286"/>
        <v>0.03716726526946108</v>
      </c>
      <c r="O239" s="21">
        <f t="shared" si="287"/>
        <v>0.0035024854055037526</v>
      </c>
      <c r="P239" s="21">
        <f t="shared" si="288"/>
        <v>-0.019757377345344957</v>
      </c>
      <c r="Q239" s="21">
        <f t="shared" si="289"/>
        <v>-0.00020035989070203873</v>
      </c>
      <c r="R239" s="20">
        <f t="shared" si="290"/>
        <v>0.0527931195204527</v>
      </c>
      <c r="S239" s="21">
        <f t="shared" si="291"/>
        <v>-0.002309964372765549</v>
      </c>
      <c r="T239" s="27">
        <f t="shared" si="292"/>
        <v>9.884442043828248</v>
      </c>
      <c r="U239" s="20">
        <f t="shared" si="293"/>
        <v>0.007274907258211692</v>
      </c>
      <c r="V239" s="21">
        <f t="shared" si="294"/>
        <v>-0.13231535563439095</v>
      </c>
      <c r="W239" s="20">
        <f t="shared" si="295"/>
        <v>21.370288375990118</v>
      </c>
      <c r="X239" s="20">
        <f t="shared" si="296"/>
        <v>0.715576816804063</v>
      </c>
      <c r="Y239" s="21">
        <f t="shared" si="297"/>
        <v>-0.03934115803186633</v>
      </c>
      <c r="Z239" s="20">
        <f t="shared" si="298"/>
        <v>0.047351152295140336</v>
      </c>
      <c r="AA239" s="20">
        <f t="shared" si="299"/>
        <v>0.5098991776401056</v>
      </c>
      <c r="AB239" s="20">
        <f t="shared" si="300"/>
        <v>1.1999597488151612</v>
      </c>
      <c r="AC239" s="21"/>
      <c r="AD239" s="21">
        <f t="shared" si="301"/>
        <v>-0.7034725159012643</v>
      </c>
      <c r="AE239" s="21">
        <f t="shared" si="302"/>
        <v>-0.002286691288541871</v>
      </c>
      <c r="AF239" s="20">
        <f t="shared" si="303"/>
        <v>1.1026131896502234</v>
      </c>
      <c r="AG239" s="21"/>
      <c r="AH239" s="31">
        <f t="shared" si="261"/>
        <v>-14.050928530114142</v>
      </c>
      <c r="AI239" s="1">
        <f t="shared" si="262"/>
        <v>-3.853665927097991</v>
      </c>
      <c r="AJ239" s="1">
        <f t="shared" si="263"/>
        <v>-0.25949317323233867</v>
      </c>
      <c r="AK239" s="1">
        <f t="shared" si="264"/>
        <v>1.4033692309837922</v>
      </c>
      <c r="AL239" s="3">
        <f t="shared" si="265"/>
        <v>98.3623283989417</v>
      </c>
      <c r="AM239" s="3">
        <f t="shared" si="266"/>
        <v>57.86323510191138</v>
      </c>
      <c r="AN239" s="3">
        <f t="shared" si="267"/>
        <v>-0.11026649499288536</v>
      </c>
      <c r="AO239" s="3">
        <f t="shared" si="268"/>
        <v>0.18808887716796324</v>
      </c>
      <c r="AP239" s="3">
        <f t="shared" si="269"/>
        <v>-3.1814120667117254</v>
      </c>
      <c r="AQ239" s="3">
        <f t="shared" si="270"/>
        <v>0.46253199161007047</v>
      </c>
      <c r="AR239" s="9">
        <f t="shared" si="271"/>
        <v>8.964559953217902</v>
      </c>
      <c r="AS239" s="10">
        <f t="shared" si="272"/>
        <v>-18.1890125406183</v>
      </c>
      <c r="AT239" s="3">
        <f t="shared" si="273"/>
        <v>-543.2043550594059</v>
      </c>
      <c r="AU239" s="3">
        <f t="shared" si="274"/>
        <v>17.80917101352034</v>
      </c>
      <c r="AV239" s="9">
        <f t="shared" si="275"/>
        <v>-312.93109847825457</v>
      </c>
      <c r="AW239" s="3">
        <f t="shared" si="276"/>
        <v>-0.05497824567259367</v>
      </c>
      <c r="AX239" s="3">
        <f t="shared" si="277"/>
        <v>-3.195591632991662</v>
      </c>
      <c r="AZ239" s="27">
        <v>12.0873</v>
      </c>
      <c r="BA239" s="20">
        <v>0.04527967378</v>
      </c>
      <c r="BB239" s="21">
        <v>-0.2403523481</v>
      </c>
      <c r="BC239" s="20">
        <v>54.090455569999996</v>
      </c>
      <c r="BD239" s="20">
        <v>1.2680154479999999</v>
      </c>
      <c r="BE239" s="21">
        <v>-0.0433364341</v>
      </c>
      <c r="BF239" s="20">
        <v>0.1179</v>
      </c>
      <c r="BG239" s="20">
        <v>0.5312871915999999</v>
      </c>
      <c r="BH239" s="20">
        <v>1.6844999999999999</v>
      </c>
      <c r="BI239" s="21">
        <v>0.1587401339</v>
      </c>
      <c r="BJ239" s="21">
        <v>-0.8954466221</v>
      </c>
      <c r="BK239" s="21">
        <v>-0.009080739017</v>
      </c>
      <c r="BL239" s="20">
        <v>2.392697154</v>
      </c>
      <c r="BM239" s="21">
        <v>-0.1046925287</v>
      </c>
      <c r="BN239" s="28">
        <v>0.501</v>
      </c>
      <c r="BO239" s="17">
        <v>11.054200000000002</v>
      </c>
      <c r="BP239" s="42">
        <v>38897</v>
      </c>
    </row>
    <row r="240" spans="1:68" ht="12.75">
      <c r="A240" s="8" t="s">
        <v>74</v>
      </c>
      <c r="B240" s="13">
        <v>35</v>
      </c>
      <c r="C240" s="8" t="s">
        <v>146</v>
      </c>
      <c r="D240" s="14" t="s">
        <v>75</v>
      </c>
      <c r="E240" s="13" t="s">
        <v>76</v>
      </c>
      <c r="F240" s="27">
        <f t="shared" si="278"/>
        <v>1.1801393744301287</v>
      </c>
      <c r="G240" s="20">
        <f t="shared" si="279"/>
        <v>0.004316030737522299</v>
      </c>
      <c r="H240" s="20">
        <f t="shared" si="280"/>
        <v>0.08053116665627273</v>
      </c>
      <c r="I240" s="20">
        <f t="shared" si="281"/>
        <v>3.7922946482977995</v>
      </c>
      <c r="J240" s="20">
        <f t="shared" si="282"/>
        <v>0.10334157125003607</v>
      </c>
      <c r="K240" s="20">
        <f t="shared" si="283"/>
        <v>0.5987313444413399</v>
      </c>
      <c r="L240" s="20">
        <f t="shared" si="284"/>
        <v>0.045900064222001984</v>
      </c>
      <c r="M240" s="20">
        <f t="shared" si="285"/>
        <v>0.01725289215834862</v>
      </c>
      <c r="N240" s="20">
        <f t="shared" si="286"/>
        <v>0.05800347401387512</v>
      </c>
      <c r="O240" s="21">
        <f t="shared" si="287"/>
        <v>0.004730397736086899</v>
      </c>
      <c r="P240" s="21">
        <f t="shared" si="288"/>
        <v>-0.02311281577804876</v>
      </c>
      <c r="Q240" s="22">
        <f t="shared" si="289"/>
        <v>3.834068624603845E-05</v>
      </c>
      <c r="R240" s="20">
        <f t="shared" si="290"/>
        <v>0.06353679196307155</v>
      </c>
      <c r="S240" s="21">
        <f t="shared" si="291"/>
        <v>-0.0020777604443101365</v>
      </c>
      <c r="T240" s="27">
        <f t="shared" si="292"/>
        <v>43.73877007873268</v>
      </c>
      <c r="U240" s="20">
        <f t="shared" si="293"/>
        <v>0.031428171102616316</v>
      </c>
      <c r="V240" s="20">
        <f t="shared" si="294"/>
        <v>2.0092606451165853</v>
      </c>
      <c r="W240" s="20">
        <f t="shared" si="295"/>
        <v>67.90507365297688</v>
      </c>
      <c r="X240" s="20">
        <f t="shared" si="296"/>
        <v>2.6431218556826273</v>
      </c>
      <c r="Y240" s="20">
        <f t="shared" si="297"/>
        <v>24.634081236014808</v>
      </c>
      <c r="Z240" s="20">
        <f t="shared" si="298"/>
        <v>0.8354884455568455</v>
      </c>
      <c r="AA240" s="20">
        <f t="shared" si="299"/>
        <v>0.7504595373659076</v>
      </c>
      <c r="AB240" s="20">
        <f t="shared" si="300"/>
        <v>1.8726649271472087</v>
      </c>
      <c r="AC240" s="21"/>
      <c r="AD240" s="21">
        <f t="shared" si="301"/>
        <v>-0.822944785674058</v>
      </c>
      <c r="AE240" s="22">
        <f t="shared" si="302"/>
        <v>0.00043757916281714736</v>
      </c>
      <c r="AF240" s="20">
        <f t="shared" si="303"/>
        <v>1.3270006675662396</v>
      </c>
      <c r="AG240" s="21"/>
      <c r="AH240" s="31">
        <f t="shared" si="261"/>
        <v>-53.149094374426475</v>
      </c>
      <c r="AI240" s="1">
        <f t="shared" si="262"/>
        <v>0.3735003416255948</v>
      </c>
      <c r="AJ240" s="1">
        <f t="shared" si="263"/>
        <v>2.677373722464818</v>
      </c>
      <c r="AK240" s="1">
        <f t="shared" si="264"/>
        <v>3.5220044840257643</v>
      </c>
      <c r="AL240" s="3">
        <f t="shared" si="265"/>
        <v>84.100403012716</v>
      </c>
      <c r="AM240" s="3">
        <f t="shared" si="266"/>
        <v>4591.764909875751</v>
      </c>
      <c r="AN240" s="3">
        <f t="shared" si="267"/>
        <v>1.0729418893840579</v>
      </c>
      <c r="AO240" s="3">
        <f t="shared" si="268"/>
        <v>-2.44154976141059</v>
      </c>
      <c r="AP240" s="3">
        <f t="shared" si="269"/>
        <v>71.82282378411449</v>
      </c>
      <c r="AQ240" s="3">
        <f t="shared" si="270"/>
        <v>0.6441163778461673</v>
      </c>
      <c r="AR240" s="9">
        <f t="shared" si="271"/>
        <v>32.96062402059747</v>
      </c>
      <c r="AS240" s="10">
        <f t="shared" si="272"/>
        <v>0.10729532919695038</v>
      </c>
      <c r="AT240" s="3">
        <f t="shared" si="273"/>
        <v>2.756549879104087</v>
      </c>
      <c r="AU240" s="3">
        <f t="shared" si="274"/>
        <v>36.261197969047515</v>
      </c>
      <c r="AV240" s="9">
        <f t="shared" si="275"/>
        <v>6040.328425755312</v>
      </c>
      <c r="AW240" s="3">
        <f t="shared" si="276"/>
        <v>9.320070197691537</v>
      </c>
      <c r="AX240" s="3">
        <f t="shared" si="277"/>
        <v>0.1655539118926228</v>
      </c>
      <c r="AZ240" s="27">
        <v>51.8335</v>
      </c>
      <c r="BA240" s="20">
        <v>0.18956657500000001</v>
      </c>
      <c r="BB240" s="20">
        <v>3.5370502139999997</v>
      </c>
      <c r="BC240" s="20">
        <v>166.5632966</v>
      </c>
      <c r="BD240" s="20">
        <v>4.538917563</v>
      </c>
      <c r="BE240" s="20">
        <v>26.29718304</v>
      </c>
      <c r="BF240" s="20">
        <v>2.016</v>
      </c>
      <c r="BG240" s="20">
        <v>0.7577730267</v>
      </c>
      <c r="BH240" s="20">
        <v>2.5476</v>
      </c>
      <c r="BI240" s="21">
        <v>0.20776619810000002</v>
      </c>
      <c r="BJ240" s="21">
        <v>-1.015149704</v>
      </c>
      <c r="BK240" s="22">
        <v>0.001683980726</v>
      </c>
      <c r="BL240" s="20">
        <v>2.790631664</v>
      </c>
      <c r="BM240" s="21">
        <v>-0.09125837026</v>
      </c>
      <c r="BN240" s="28">
        <v>0.5045</v>
      </c>
      <c r="BO240" s="17">
        <v>11.486399999999998</v>
      </c>
      <c r="BP240" s="42">
        <v>38897</v>
      </c>
    </row>
    <row r="241" spans="1:68" ht="12.75">
      <c r="A241" s="8" t="s">
        <v>77</v>
      </c>
      <c r="B241" s="13">
        <v>36</v>
      </c>
      <c r="C241" s="8" t="s">
        <v>146</v>
      </c>
      <c r="D241" s="14" t="s">
        <v>75</v>
      </c>
      <c r="E241" s="13" t="s">
        <v>78</v>
      </c>
      <c r="F241" s="27">
        <f t="shared" si="278"/>
        <v>1.05418685009984</v>
      </c>
      <c r="G241" s="20">
        <f t="shared" si="279"/>
        <v>0.0017125020600378155</v>
      </c>
      <c r="H241" s="20">
        <f t="shared" si="280"/>
        <v>0.12632300016114575</v>
      </c>
      <c r="I241" s="20">
        <f t="shared" si="281"/>
        <v>3.004502683915415</v>
      </c>
      <c r="J241" s="20">
        <f t="shared" si="282"/>
        <v>0.06952799249654991</v>
      </c>
      <c r="K241" s="20">
        <f t="shared" si="283"/>
        <v>0.4320357447285043</v>
      </c>
      <c r="L241" s="20">
        <f t="shared" si="284"/>
        <v>0.029180134904153353</v>
      </c>
      <c r="M241" s="20">
        <f t="shared" si="285"/>
        <v>0.016265935521908022</v>
      </c>
      <c r="N241" s="20">
        <f t="shared" si="286"/>
        <v>0.09221087270367412</v>
      </c>
      <c r="O241" s="21">
        <f t="shared" si="287"/>
        <v>0.004888281604649541</v>
      </c>
      <c r="P241" s="21">
        <f t="shared" si="288"/>
        <v>-0.00567897932529349</v>
      </c>
      <c r="Q241" s="23">
        <f t="shared" si="289"/>
        <v>-2.0333335643367548E-05</v>
      </c>
      <c r="R241" s="20">
        <f t="shared" si="290"/>
        <v>0.0517235699726256</v>
      </c>
      <c r="S241" s="21">
        <f t="shared" si="291"/>
        <v>-0.002161862740170599</v>
      </c>
      <c r="T241" s="27">
        <f t="shared" si="292"/>
        <v>39.07067017300866</v>
      </c>
      <c r="U241" s="20">
        <f t="shared" si="293"/>
        <v>0.01246997786381574</v>
      </c>
      <c r="V241" s="20">
        <f t="shared" si="294"/>
        <v>3.151771461106431</v>
      </c>
      <c r="W241" s="20">
        <f t="shared" si="295"/>
        <v>53.7988197023191</v>
      </c>
      <c r="X241" s="20">
        <f t="shared" si="296"/>
        <v>1.7782868435852686</v>
      </c>
      <c r="Y241" s="20">
        <f t="shared" si="297"/>
        <v>17.775591225200753</v>
      </c>
      <c r="Z241" s="20">
        <f t="shared" si="298"/>
        <v>0.531146654486027</v>
      </c>
      <c r="AA241" s="20">
        <f t="shared" si="299"/>
        <v>0.7075292846299908</v>
      </c>
      <c r="AB241" s="20">
        <f t="shared" si="300"/>
        <v>2.9770642215757506</v>
      </c>
      <c r="AC241" s="21"/>
      <c r="AD241" s="21">
        <f t="shared" si="301"/>
        <v>-0.2022032481278058</v>
      </c>
      <c r="AE241" s="23">
        <f t="shared" si="302"/>
        <v>-0.0002320627213349412</v>
      </c>
      <c r="AF241" s="20">
        <f t="shared" si="303"/>
        <v>1.0802750620849122</v>
      </c>
      <c r="AG241" s="21"/>
      <c r="AH241" s="31">
        <f t="shared" si="261"/>
        <v>-193.22474062490537</v>
      </c>
      <c r="AI241" s="1">
        <f t="shared" si="262"/>
        <v>0.22448622730456866</v>
      </c>
      <c r="AJ241" s="1">
        <f t="shared" si="263"/>
        <v>4.454616267586267</v>
      </c>
      <c r="AK241" s="1">
        <f t="shared" si="264"/>
        <v>2.513375604679375</v>
      </c>
      <c r="AL241" s="3">
        <f t="shared" si="265"/>
        <v>142.6054531135409</v>
      </c>
      <c r="AM241" s="3">
        <f t="shared" si="266"/>
        <v>-13581.550035162307</v>
      </c>
      <c r="AN241" s="3">
        <f t="shared" si="267"/>
        <v>1.0586844040059735</v>
      </c>
      <c r="AO241" s="3">
        <f t="shared" si="268"/>
        <v>-15.587145559176692</v>
      </c>
      <c r="AP241" s="3">
        <f t="shared" si="269"/>
        <v>-53.735377194933214</v>
      </c>
      <c r="AQ241" s="3">
        <f t="shared" si="270"/>
        <v>0.7262365678131121</v>
      </c>
      <c r="AR241" s="9">
        <f t="shared" si="271"/>
        <v>36.16733510223122</v>
      </c>
      <c r="AS241" s="10">
        <f t="shared" si="272"/>
        <v>0.10004093934519386</v>
      </c>
      <c r="AT241" s="3">
        <f t="shared" si="273"/>
        <v>3.026555855202589</v>
      </c>
      <c r="AU241" s="3">
        <f t="shared" si="274"/>
        <v>18.071098135008842</v>
      </c>
      <c r="AV241" s="9">
        <f t="shared" si="275"/>
        <v>-7662.957813110484</v>
      </c>
      <c r="AW241" s="3">
        <f t="shared" si="276"/>
        <v>9.995907740824725</v>
      </c>
      <c r="AX241" s="3">
        <f t="shared" si="277"/>
        <v>-0.13049791273666014</v>
      </c>
      <c r="AZ241" s="27">
        <v>43.540099999999995</v>
      </c>
      <c r="BA241" s="20">
        <v>0.07072988146</v>
      </c>
      <c r="BB241" s="20">
        <v>5.217401506</v>
      </c>
      <c r="BC241" s="20">
        <v>124.09218279999999</v>
      </c>
      <c r="BD241" s="20">
        <v>2.871650074</v>
      </c>
      <c r="BE241" s="20">
        <v>17.84397095</v>
      </c>
      <c r="BF241" s="20">
        <v>1.2052</v>
      </c>
      <c r="BG241" s="20">
        <v>0.6718168217999999</v>
      </c>
      <c r="BH241" s="20">
        <v>3.8085000000000004</v>
      </c>
      <c r="BI241" s="21">
        <v>0.2018961533</v>
      </c>
      <c r="BJ241" s="21">
        <v>-0.23455360660000002</v>
      </c>
      <c r="BK241" s="23">
        <v>-0.0008398088699</v>
      </c>
      <c r="BL241" s="20">
        <v>2.1362905530000003</v>
      </c>
      <c r="BM241" s="21">
        <v>-0.08928940812</v>
      </c>
      <c r="BN241" s="28">
        <v>0.5008</v>
      </c>
      <c r="BO241" s="17">
        <v>12.1253</v>
      </c>
      <c r="BP241" s="42">
        <v>38897</v>
      </c>
    </row>
    <row r="242" spans="1:68" ht="12.75">
      <c r="A242" s="8" t="s">
        <v>79</v>
      </c>
      <c r="B242" s="13">
        <v>37</v>
      </c>
      <c r="C242" s="8" t="s">
        <v>146</v>
      </c>
      <c r="D242" s="14" t="s">
        <v>75</v>
      </c>
      <c r="E242" s="13" t="s">
        <v>80</v>
      </c>
      <c r="F242" s="27">
        <f t="shared" si="278"/>
        <v>2.936893376973816</v>
      </c>
      <c r="G242" s="20">
        <f t="shared" si="279"/>
        <v>0.004423285293310514</v>
      </c>
      <c r="H242" s="20">
        <f t="shared" si="280"/>
        <v>0.08783381673271637</v>
      </c>
      <c r="I242" s="20">
        <f t="shared" si="281"/>
        <v>7.572467415289626</v>
      </c>
      <c r="J242" s="20">
        <f t="shared" si="282"/>
        <v>0.13392566741597545</v>
      </c>
      <c r="K242" s="20">
        <f t="shared" si="283"/>
        <v>0.8326921341258146</v>
      </c>
      <c r="L242" s="20">
        <f t="shared" si="284"/>
        <v>0.06380192764341396</v>
      </c>
      <c r="M242" s="20">
        <f t="shared" si="285"/>
        <v>0.019398204185867483</v>
      </c>
      <c r="N242" s="20">
        <f t="shared" si="286"/>
        <v>0.22845437897261645</v>
      </c>
      <c r="O242" s="21">
        <f t="shared" si="287"/>
        <v>0.006711433961164701</v>
      </c>
      <c r="P242" s="21">
        <f t="shared" si="288"/>
        <v>0.0008172807315903659</v>
      </c>
      <c r="Q242" s="22">
        <f t="shared" si="289"/>
        <v>0.00013010325427255647</v>
      </c>
      <c r="R242" s="20">
        <f t="shared" si="290"/>
        <v>0.07716471380729562</v>
      </c>
      <c r="S242" s="21">
        <f t="shared" si="291"/>
        <v>-0.002131942685269499</v>
      </c>
      <c r="T242" s="27">
        <f t="shared" si="292"/>
        <v>108.84824872760474</v>
      </c>
      <c r="U242" s="20">
        <f t="shared" si="293"/>
        <v>0.03220916983405311</v>
      </c>
      <c r="V242" s="20">
        <f t="shared" si="294"/>
        <v>2.191462493331247</v>
      </c>
      <c r="W242" s="20">
        <f t="shared" si="295"/>
        <v>135.59309211398332</v>
      </c>
      <c r="X242" s="20">
        <f t="shared" si="296"/>
        <v>3.4253578139196703</v>
      </c>
      <c r="Y242" s="20">
        <f t="shared" si="297"/>
        <v>34.26011660669881</v>
      </c>
      <c r="Z242" s="20">
        <f t="shared" si="298"/>
        <v>1.1613441997053762</v>
      </c>
      <c r="AA242" s="20">
        <f t="shared" si="299"/>
        <v>0.843775478652787</v>
      </c>
      <c r="AB242" s="20">
        <f t="shared" si="300"/>
        <v>7.375739302319656</v>
      </c>
      <c r="AC242" s="21"/>
      <c r="AD242" s="21">
        <f t="shared" si="301"/>
        <v>0.02909973942391504</v>
      </c>
      <c r="AE242" s="22">
        <f t="shared" si="302"/>
        <v>0.001484857957915504</v>
      </c>
      <c r="AF242" s="20">
        <f t="shared" si="303"/>
        <v>1.6116272724999083</v>
      </c>
      <c r="AG242" s="21"/>
      <c r="AH242" s="31">
        <f t="shared" si="261"/>
        <v>3740.523141528545</v>
      </c>
      <c r="AI242" s="1">
        <f t="shared" si="262"/>
        <v>0.3850284826778678</v>
      </c>
      <c r="AJ242" s="1">
        <f t="shared" si="263"/>
        <v>2.597210453224171</v>
      </c>
      <c r="AK242" s="1">
        <f t="shared" si="264"/>
        <v>4.059560748777344</v>
      </c>
      <c r="AL242" s="3">
        <f t="shared" si="265"/>
        <v>106.34728655124215</v>
      </c>
      <c r="AM242" s="3">
        <f t="shared" si="266"/>
        <v>1475.8734878639161</v>
      </c>
      <c r="AN242" s="3">
        <f t="shared" si="267"/>
        <v>0.2971176723453385</v>
      </c>
      <c r="AO242" s="3">
        <f t="shared" si="268"/>
        <v>75.30866381333426</v>
      </c>
      <c r="AP242" s="3">
        <f t="shared" si="269"/>
        <v>21.691751498755796</v>
      </c>
      <c r="AQ242" s="3">
        <f t="shared" si="270"/>
        <v>0.8027565935003819</v>
      </c>
      <c r="AR242" s="9">
        <f t="shared" si="271"/>
        <v>67.53934398166554</v>
      </c>
      <c r="AS242" s="10">
        <f t="shared" si="272"/>
        <v>0.09998091522110925</v>
      </c>
      <c r="AT242" s="3">
        <f t="shared" si="273"/>
        <v>3.957753374589247</v>
      </c>
      <c r="AU242" s="3">
        <f t="shared" si="274"/>
        <v>18.38366115669782</v>
      </c>
      <c r="AV242" s="9">
        <f t="shared" si="275"/>
        <v>2306.858912436519</v>
      </c>
      <c r="AW242" s="3">
        <f t="shared" si="276"/>
        <v>10.001908842187387</v>
      </c>
      <c r="AX242" s="3">
        <f t="shared" si="277"/>
        <v>0.4334898829784929</v>
      </c>
      <c r="AZ242" s="27">
        <v>114.563</v>
      </c>
      <c r="BA242" s="20">
        <v>0.1725445115</v>
      </c>
      <c r="BB242" s="20">
        <v>3.426241356</v>
      </c>
      <c r="BC242" s="20">
        <v>295.3885188</v>
      </c>
      <c r="BD242" s="20">
        <v>5.224202675000001</v>
      </c>
      <c r="BE242" s="20">
        <v>32.48184279</v>
      </c>
      <c r="BF242" s="20">
        <v>2.4888</v>
      </c>
      <c r="BG242" s="20">
        <v>0.756689529</v>
      </c>
      <c r="BH242" s="20">
        <v>8.9116</v>
      </c>
      <c r="BI242" s="21">
        <v>0.2618011314</v>
      </c>
      <c r="BJ242" s="21">
        <v>0.03188067132</v>
      </c>
      <c r="BK242" s="22">
        <v>0.00507509712</v>
      </c>
      <c r="BL242" s="20">
        <v>3.01005858</v>
      </c>
      <c r="BM242" s="21">
        <v>-0.08316330166000001</v>
      </c>
      <c r="BN242" s="28">
        <v>0.5003</v>
      </c>
      <c r="BO242" s="17">
        <v>12.8255</v>
      </c>
      <c r="BP242" s="42">
        <v>38897</v>
      </c>
    </row>
    <row r="243" spans="1:68" ht="12.75">
      <c r="A243" s="8" t="s">
        <v>81</v>
      </c>
      <c r="B243" s="13">
        <v>38</v>
      </c>
      <c r="C243" s="8" t="s">
        <v>146</v>
      </c>
      <c r="D243" s="14" t="s">
        <v>75</v>
      </c>
      <c r="E243" s="13" t="s">
        <v>60</v>
      </c>
      <c r="F243" s="27">
        <f t="shared" si="278"/>
        <v>3.5074066795732906</v>
      </c>
      <c r="G243" s="20">
        <f t="shared" si="279"/>
        <v>0.005295073539871078</v>
      </c>
      <c r="H243" s="20">
        <f t="shared" si="280"/>
        <v>0.09047193480697392</v>
      </c>
      <c r="I243" s="20">
        <f t="shared" si="281"/>
        <v>9.192748725203181</v>
      </c>
      <c r="J243" s="20">
        <f t="shared" si="282"/>
        <v>0.14305311298834847</v>
      </c>
      <c r="K243" s="20">
        <f t="shared" si="283"/>
        <v>0.8946150170433287</v>
      </c>
      <c r="L243" s="20">
        <f t="shared" si="284"/>
        <v>0.0720402965823785</v>
      </c>
      <c r="M243" s="20">
        <f t="shared" si="285"/>
        <v>0.019110934782645632</v>
      </c>
      <c r="N243" s="20">
        <f t="shared" si="286"/>
        <v>0.2868948181548795</v>
      </c>
      <c r="O243" s="21">
        <f t="shared" si="287"/>
        <v>0.006333239167863611</v>
      </c>
      <c r="P243" s="21">
        <f t="shared" si="288"/>
        <v>0.003802273152890221</v>
      </c>
      <c r="Q243" s="22">
        <f t="shared" si="289"/>
        <v>0.00022796420453254128</v>
      </c>
      <c r="R243" s="20">
        <f t="shared" si="290"/>
        <v>0.08636881330086606</v>
      </c>
      <c r="S243" s="21">
        <f t="shared" si="291"/>
        <v>-0.0019710759335726372</v>
      </c>
      <c r="T243" s="27">
        <f t="shared" si="292"/>
        <v>129.99282767304206</v>
      </c>
      <c r="U243" s="20">
        <f t="shared" si="293"/>
        <v>0.03855729658392979</v>
      </c>
      <c r="V243" s="20">
        <f t="shared" si="294"/>
        <v>2.2572838025692095</v>
      </c>
      <c r="W243" s="20">
        <f t="shared" si="295"/>
        <v>164.60595421783052</v>
      </c>
      <c r="X243" s="20">
        <f t="shared" si="296"/>
        <v>3.6588064695485087</v>
      </c>
      <c r="Y243" s="20">
        <f t="shared" si="297"/>
        <v>36.80785916656362</v>
      </c>
      <c r="Z243" s="20">
        <f t="shared" si="298"/>
        <v>1.3113017689464213</v>
      </c>
      <c r="AA243" s="20">
        <f t="shared" si="299"/>
        <v>0.8312799468044104</v>
      </c>
      <c r="AB243" s="20">
        <f t="shared" si="300"/>
        <v>9.262511821454016</v>
      </c>
      <c r="AC243" s="21"/>
      <c r="AD243" s="21">
        <f t="shared" si="301"/>
        <v>0.13538207092236995</v>
      </c>
      <c r="AE243" s="22">
        <f t="shared" si="302"/>
        <v>0.002601737098065981</v>
      </c>
      <c r="AF243" s="20">
        <f t="shared" si="303"/>
        <v>1.8038599269186728</v>
      </c>
      <c r="AG243" s="21"/>
      <c r="AH243" s="31">
        <f t="shared" si="261"/>
        <v>960.192341477638</v>
      </c>
      <c r="AI243" s="1">
        <f t="shared" si="262"/>
        <v>0.36826558798599407</v>
      </c>
      <c r="AJ243" s="1">
        <f t="shared" si="263"/>
        <v>2.7154315597851415</v>
      </c>
      <c r="AK243" s="1">
        <f t="shared" si="264"/>
        <v>4.401413126364492</v>
      </c>
      <c r="AL243" s="3">
        <f t="shared" si="265"/>
        <v>94.8927127601953</v>
      </c>
      <c r="AM243" s="3">
        <f t="shared" si="266"/>
        <v>867.6064173613763</v>
      </c>
      <c r="AN243" s="3">
        <f t="shared" si="267"/>
        <v>0.24370104417473923</v>
      </c>
      <c r="AO243" s="3">
        <f t="shared" si="268"/>
        <v>16.67343236212991</v>
      </c>
      <c r="AP243" s="3">
        <f t="shared" si="269"/>
        <v>14.819828111222929</v>
      </c>
      <c r="AQ243" s="3">
        <f t="shared" si="270"/>
        <v>0.7897212970863536</v>
      </c>
      <c r="AR243" s="9">
        <f t="shared" si="271"/>
        <v>72.0637039124728</v>
      </c>
      <c r="AS243" s="10">
        <f t="shared" si="272"/>
        <v>0.09940285994335092</v>
      </c>
      <c r="AT243" s="3">
        <f t="shared" si="273"/>
        <v>4.472032819756035</v>
      </c>
      <c r="AU243" s="3">
        <f t="shared" si="274"/>
        <v>17.771200446575076</v>
      </c>
      <c r="AV243" s="9">
        <f t="shared" si="275"/>
        <v>1406.293692113745</v>
      </c>
      <c r="AW243" s="3">
        <f t="shared" si="276"/>
        <v>10.06007272396281</v>
      </c>
      <c r="AX243" s="3">
        <f t="shared" si="277"/>
        <v>0.7110890176126292</v>
      </c>
      <c r="AZ243" s="27">
        <v>137.652</v>
      </c>
      <c r="BA243" s="20">
        <v>0.2078109354</v>
      </c>
      <c r="BB243" s="20">
        <v>3.550669742</v>
      </c>
      <c r="BC243" s="20">
        <v>360.7794485</v>
      </c>
      <c r="BD243" s="20">
        <v>5.61427542</v>
      </c>
      <c r="BE243" s="20">
        <v>35.11014193</v>
      </c>
      <c r="BF243" s="20">
        <v>2.8272999999999997</v>
      </c>
      <c r="BG243" s="20">
        <v>0.7500294761999999</v>
      </c>
      <c r="BH243" s="20">
        <v>11.2595</v>
      </c>
      <c r="BI243" s="21">
        <v>0.2485548776</v>
      </c>
      <c r="BJ243" s="21">
        <v>0.1492243563</v>
      </c>
      <c r="BK243" s="22">
        <v>0.008946703804</v>
      </c>
      <c r="BL243" s="20">
        <v>3.3896382640000002</v>
      </c>
      <c r="BM243" s="21">
        <v>-0.07735702449</v>
      </c>
      <c r="BN243" s="28">
        <v>0.5062</v>
      </c>
      <c r="BO243" s="17">
        <v>12.8981</v>
      </c>
      <c r="BP243" s="42">
        <v>38897</v>
      </c>
    </row>
    <row r="244" spans="1:68" ht="12.75">
      <c r="A244" s="8" t="s">
        <v>82</v>
      </c>
      <c r="B244" s="13">
        <v>39</v>
      </c>
      <c r="C244" s="8" t="s">
        <v>146</v>
      </c>
      <c r="D244" s="14" t="s">
        <v>75</v>
      </c>
      <c r="E244" s="13" t="s">
        <v>49</v>
      </c>
      <c r="F244" s="27">
        <f t="shared" si="278"/>
        <v>4.266379629805786</v>
      </c>
      <c r="G244" s="20">
        <f t="shared" si="279"/>
        <v>0.006094777075651288</v>
      </c>
      <c r="H244" s="20">
        <f t="shared" si="280"/>
        <v>0.06939863533971145</v>
      </c>
      <c r="I244" s="20">
        <f t="shared" si="281"/>
        <v>14.574668473871977</v>
      </c>
      <c r="J244" s="20">
        <f t="shared" si="282"/>
        <v>0.13541868918744512</v>
      </c>
      <c r="K244" s="20">
        <f t="shared" si="283"/>
        <v>0.7706437447868807</v>
      </c>
      <c r="L244" s="20">
        <f t="shared" si="284"/>
        <v>0.0939902551724138</v>
      </c>
      <c r="M244" s="20">
        <f t="shared" si="285"/>
        <v>0.020765959897290128</v>
      </c>
      <c r="N244" s="20">
        <f t="shared" si="286"/>
        <v>0.34620044811732065</v>
      </c>
      <c r="O244" s="21">
        <f t="shared" si="287"/>
        <v>0.007566150163336741</v>
      </c>
      <c r="P244" s="21">
        <f t="shared" si="288"/>
        <v>-0.002202088021807087</v>
      </c>
      <c r="Q244" s="22">
        <f t="shared" si="289"/>
        <v>0.00029441019359506933</v>
      </c>
      <c r="R244" s="20">
        <f t="shared" si="290"/>
        <v>0.10362250532714071</v>
      </c>
      <c r="S244" s="21">
        <f t="shared" si="291"/>
        <v>-0.001504758551883694</v>
      </c>
      <c r="T244" s="27">
        <f t="shared" si="292"/>
        <v>158.12216907581205</v>
      </c>
      <c r="U244" s="20">
        <f t="shared" si="293"/>
        <v>0.04438052192275022</v>
      </c>
      <c r="V244" s="20">
        <f t="shared" si="294"/>
        <v>1.7315028777373118</v>
      </c>
      <c r="W244" s="20">
        <f t="shared" si="295"/>
        <v>260.9749579005493</v>
      </c>
      <c r="X244" s="20">
        <f t="shared" si="296"/>
        <v>3.463544174233793</v>
      </c>
      <c r="Y244" s="20">
        <f t="shared" si="297"/>
        <v>31.707210236037056</v>
      </c>
      <c r="Z244" s="20">
        <f t="shared" si="298"/>
        <v>1.7108423162913429</v>
      </c>
      <c r="AA244" s="20">
        <f t="shared" si="299"/>
        <v>0.9032695802215563</v>
      </c>
      <c r="AB244" s="20">
        <f t="shared" si="300"/>
        <v>11.177217364547303</v>
      </c>
      <c r="AC244" s="21"/>
      <c r="AD244" s="21">
        <f t="shared" si="301"/>
        <v>-0.07840658068423517</v>
      </c>
      <c r="AE244" s="22">
        <f t="shared" si="302"/>
        <v>0.0033600798173370155</v>
      </c>
      <c r="AF244" s="20">
        <f t="shared" si="303"/>
        <v>2.164212726130758</v>
      </c>
      <c r="AG244" s="21"/>
      <c r="AH244" s="31">
        <f t="shared" si="261"/>
        <v>-2016.695125535616</v>
      </c>
      <c r="AI244" s="1">
        <f t="shared" si="262"/>
        <v>0.5216679636143189</v>
      </c>
      <c r="AJ244" s="1">
        <f t="shared" si="263"/>
        <v>1.916928141555043</v>
      </c>
      <c r="AK244" s="1">
        <f t="shared" si="264"/>
        <v>3.8344523607052565</v>
      </c>
      <c r="AL244" s="3">
        <f t="shared" si="265"/>
        <v>78.04198833584064</v>
      </c>
      <c r="AM244" s="3">
        <f t="shared" si="266"/>
        <v>515.3159960079729</v>
      </c>
      <c r="AN244" s="3">
        <f t="shared" si="267"/>
        <v>0.15491359085754353</v>
      </c>
      <c r="AO244" s="3">
        <f t="shared" si="268"/>
        <v>-22.083642248225942</v>
      </c>
      <c r="AP244" s="3">
        <f t="shared" si="269"/>
        <v>13.208174905179302</v>
      </c>
      <c r="AQ244" s="3">
        <f t="shared" si="270"/>
        <v>0.6058901986146434</v>
      </c>
      <c r="AR244" s="9">
        <f t="shared" si="271"/>
        <v>73.06221203056477</v>
      </c>
      <c r="AS244" s="10">
        <f t="shared" si="272"/>
        <v>0.10923522279160583</v>
      </c>
      <c r="AT244" s="3">
        <f t="shared" si="273"/>
        <v>8.230776405674959</v>
      </c>
      <c r="AU244" s="3">
        <f t="shared" si="274"/>
        <v>23.348830875234505</v>
      </c>
      <c r="AV244" s="9">
        <f t="shared" si="275"/>
        <v>1030.7922318877463</v>
      </c>
      <c r="AW244" s="3">
        <f t="shared" si="276"/>
        <v>9.154556327566212</v>
      </c>
      <c r="AX244" s="3">
        <f t="shared" si="277"/>
        <v>0.9701276058014575</v>
      </c>
      <c r="AZ244" s="27">
        <v>163.09699999999998</v>
      </c>
      <c r="BA244" s="20">
        <v>0.2329937659</v>
      </c>
      <c r="BB244" s="20">
        <v>2.653000954</v>
      </c>
      <c r="BC244" s="20">
        <v>557.1667105</v>
      </c>
      <c r="BD244" s="20">
        <v>5.1768440380000005</v>
      </c>
      <c r="BE244" s="20">
        <v>29.46050135</v>
      </c>
      <c r="BF244" s="20">
        <v>3.5931</v>
      </c>
      <c r="BG244" s="20">
        <v>0.7938500685</v>
      </c>
      <c r="BH244" s="20">
        <v>13.2347</v>
      </c>
      <c r="BI244" s="21">
        <v>0.2892420507</v>
      </c>
      <c r="BJ244" s="21">
        <v>-0.08418237036000001</v>
      </c>
      <c r="BK244" s="22">
        <v>0.011254839820000001</v>
      </c>
      <c r="BL244" s="20">
        <v>3.961325812</v>
      </c>
      <c r="BM244" s="21">
        <v>-0.05752455872</v>
      </c>
      <c r="BN244" s="28">
        <v>0.5046</v>
      </c>
      <c r="BO244" s="17">
        <v>13.1996</v>
      </c>
      <c r="BP244" s="42">
        <v>38897</v>
      </c>
    </row>
    <row r="245" spans="1:68" ht="12.75">
      <c r="A245" s="8" t="s">
        <v>83</v>
      </c>
      <c r="B245" s="13">
        <v>40</v>
      </c>
      <c r="C245" s="8" t="s">
        <v>146</v>
      </c>
      <c r="D245" s="14" t="s">
        <v>75</v>
      </c>
      <c r="E245" s="13" t="s">
        <v>51</v>
      </c>
      <c r="F245" s="27">
        <f t="shared" si="278"/>
        <v>2.1931718122067587</v>
      </c>
      <c r="G245" s="20">
        <f t="shared" si="279"/>
        <v>0.004191208561854791</v>
      </c>
      <c r="H245" s="20">
        <f t="shared" si="280"/>
        <v>0.03532047182383221</v>
      </c>
      <c r="I245" s="20">
        <f t="shared" si="281"/>
        <v>11.202794412451789</v>
      </c>
      <c r="J245" s="20">
        <f t="shared" si="282"/>
        <v>0.12208648417912088</v>
      </c>
      <c r="K245" s="20">
        <f t="shared" si="283"/>
        <v>0.3230789197468111</v>
      </c>
      <c r="L245" s="20">
        <f t="shared" si="284"/>
        <v>0.08565600600397615</v>
      </c>
      <c r="M245" s="20">
        <f t="shared" si="285"/>
        <v>0.019346698964021487</v>
      </c>
      <c r="N245" s="20">
        <f t="shared" si="286"/>
        <v>0.3075928702584493</v>
      </c>
      <c r="O245" s="21">
        <f t="shared" si="287"/>
        <v>0.008173412085913717</v>
      </c>
      <c r="P245" s="20">
        <f t="shared" si="288"/>
        <v>0.009553358665439781</v>
      </c>
      <c r="Q245" s="22">
        <f t="shared" si="289"/>
        <v>0.00021083913671042525</v>
      </c>
      <c r="R245" s="20">
        <f t="shared" si="290"/>
        <v>0.11017679720106521</v>
      </c>
      <c r="S245" s="21">
        <f t="shared" si="291"/>
        <v>-0.0016538247817521035</v>
      </c>
      <c r="T245" s="27">
        <f t="shared" si="292"/>
        <v>81.28415991847606</v>
      </c>
      <c r="U245" s="20">
        <f t="shared" si="293"/>
        <v>0.030519249704032553</v>
      </c>
      <c r="V245" s="20">
        <f t="shared" si="294"/>
        <v>0.8812492970018017</v>
      </c>
      <c r="W245" s="20">
        <f t="shared" si="295"/>
        <v>200.5979625127901</v>
      </c>
      <c r="X245" s="20">
        <f t="shared" si="296"/>
        <v>3.122552238310128</v>
      </c>
      <c r="Y245" s="20">
        <f t="shared" si="297"/>
        <v>13.292693674009918</v>
      </c>
      <c r="Z245" s="20">
        <f t="shared" si="298"/>
        <v>1.5591395027845234</v>
      </c>
      <c r="AA245" s="20">
        <f t="shared" si="299"/>
        <v>0.8415351247107512</v>
      </c>
      <c r="AB245" s="20">
        <f t="shared" si="300"/>
        <v>9.930756558404575</v>
      </c>
      <c r="AC245" s="21"/>
      <c r="AD245" s="20">
        <f t="shared" si="301"/>
        <v>0.3401527003414495</v>
      </c>
      <c r="AE245" s="22">
        <f t="shared" si="302"/>
        <v>0.0024062900788681266</v>
      </c>
      <c r="AF245" s="20">
        <f t="shared" si="303"/>
        <v>2.301102698434946</v>
      </c>
      <c r="AG245" s="21"/>
      <c r="AH245" s="31">
        <f t="shared" si="261"/>
        <v>238.96373551314457</v>
      </c>
      <c r="AI245" s="1">
        <f t="shared" si="262"/>
        <v>0.9549342366272897</v>
      </c>
      <c r="AJ245" s="1">
        <f t="shared" si="263"/>
        <v>1.0471925307986412</v>
      </c>
      <c r="AK245" s="1">
        <f t="shared" si="264"/>
        <v>3.7105429667993928</v>
      </c>
      <c r="AL245" s="3">
        <f t="shared" si="265"/>
        <v>102.31418755676489</v>
      </c>
      <c r="AM245" s="3">
        <f t="shared" si="266"/>
        <v>366.22737413949886</v>
      </c>
      <c r="AN245" s="3">
        <f t="shared" si="267"/>
        <v>0.08873939178943872</v>
      </c>
      <c r="AO245" s="3">
        <f t="shared" si="268"/>
        <v>2.5907461446497195</v>
      </c>
      <c r="AP245" s="3">
        <f t="shared" si="269"/>
        <v>12.683113300449724</v>
      </c>
      <c r="AQ245" s="3">
        <f t="shared" si="270"/>
        <v>0.40520929973699704</v>
      </c>
      <c r="AR245" s="9">
        <f t="shared" si="271"/>
        <v>35.324003563056976</v>
      </c>
      <c r="AS245" s="10">
        <f t="shared" si="272"/>
        <v>0.2349074096558315</v>
      </c>
      <c r="AT245" s="3">
        <f t="shared" si="273"/>
        <v>15.090843694457684</v>
      </c>
      <c r="AU245" s="3">
        <f t="shared" si="274"/>
        <v>20.199665688413287</v>
      </c>
      <c r="AV245" s="9">
        <f t="shared" si="275"/>
        <v>1297.6624330259124</v>
      </c>
      <c r="AW245" s="3">
        <f t="shared" si="276"/>
        <v>4.2569964117569725</v>
      </c>
      <c r="AX245" s="3">
        <f t="shared" si="277"/>
        <v>0.7706164365629219</v>
      </c>
      <c r="AZ245" s="27">
        <v>90.26579999999998</v>
      </c>
      <c r="BA245" s="20">
        <v>0.17250029919999998</v>
      </c>
      <c r="BB245" s="20">
        <v>1.453707652</v>
      </c>
      <c r="BC245" s="20">
        <v>461.0807025</v>
      </c>
      <c r="BD245" s="20">
        <v>5.024792906</v>
      </c>
      <c r="BE245" s="20">
        <v>13.29716942</v>
      </c>
      <c r="BF245" s="20">
        <v>3.5254000000000003</v>
      </c>
      <c r="BG245" s="20">
        <v>0.7962646836999999</v>
      </c>
      <c r="BH245" s="20">
        <v>12.6598</v>
      </c>
      <c r="BI245" s="21">
        <v>0.33639844199999996</v>
      </c>
      <c r="BJ245" s="20">
        <v>0.3931938017</v>
      </c>
      <c r="BK245" s="22">
        <v>0.008677643603000001</v>
      </c>
      <c r="BL245" s="20">
        <v>4.5346181660000004</v>
      </c>
      <c r="BM245" s="21">
        <v>-0.06806754316000001</v>
      </c>
      <c r="BN245" s="28">
        <v>0.503</v>
      </c>
      <c r="BO245" s="17">
        <v>12.2213</v>
      </c>
      <c r="BP245" s="42">
        <v>38897</v>
      </c>
    </row>
    <row r="246" spans="1:68" ht="12.75">
      <c r="A246" s="8" t="s">
        <v>84</v>
      </c>
      <c r="B246" s="13">
        <v>46</v>
      </c>
      <c r="C246" s="8" t="s">
        <v>146</v>
      </c>
      <c r="D246" s="14" t="s">
        <v>85</v>
      </c>
      <c r="E246" s="13" t="s">
        <v>86</v>
      </c>
      <c r="F246" s="27">
        <f t="shared" si="278"/>
        <v>0.6638852717339667</v>
      </c>
      <c r="G246" s="20">
        <f t="shared" si="279"/>
        <v>0.0015890217786058906</v>
      </c>
      <c r="H246" s="20">
        <f t="shared" si="280"/>
        <v>0.03101497780175772</v>
      </c>
      <c r="I246" s="20">
        <f t="shared" si="281"/>
        <v>1.9506343652222804</v>
      </c>
      <c r="J246" s="20">
        <f t="shared" si="282"/>
        <v>0.05461718737235154</v>
      </c>
      <c r="K246" s="20">
        <f t="shared" si="283"/>
        <v>0.43520383730380047</v>
      </c>
      <c r="L246" s="20">
        <f t="shared" si="284"/>
        <v>0.039205871733966745</v>
      </c>
      <c r="M246" s="20">
        <f t="shared" si="285"/>
        <v>0.012286183625489784</v>
      </c>
      <c r="N246" s="20">
        <f t="shared" si="286"/>
        <v>0.02111636152019002</v>
      </c>
      <c r="O246" s="21">
        <f t="shared" si="287"/>
        <v>0.004503980951142518</v>
      </c>
      <c r="P246" s="21">
        <f t="shared" si="288"/>
        <v>-0.027084300276356294</v>
      </c>
      <c r="Q246" s="23">
        <f t="shared" si="289"/>
        <v>-0.00010719135758337767</v>
      </c>
      <c r="R246" s="20">
        <f t="shared" si="290"/>
        <v>0.0285144395976057</v>
      </c>
      <c r="S246" s="21">
        <f t="shared" si="291"/>
        <v>-0.002208528050488409</v>
      </c>
      <c r="T246" s="27">
        <f t="shared" si="292"/>
        <v>24.6051660407066</v>
      </c>
      <c r="U246" s="20">
        <f t="shared" si="293"/>
        <v>0.011570827776930682</v>
      </c>
      <c r="V246" s="20">
        <f t="shared" si="294"/>
        <v>0.773826791461021</v>
      </c>
      <c r="W246" s="20">
        <f t="shared" si="295"/>
        <v>34.928185313844615</v>
      </c>
      <c r="X246" s="20">
        <f t="shared" si="296"/>
        <v>1.3969197477218074</v>
      </c>
      <c r="Y246" s="20">
        <f t="shared" si="297"/>
        <v>17.90593858480973</v>
      </c>
      <c r="Z246" s="20">
        <f t="shared" si="298"/>
        <v>0.7136384967411762</v>
      </c>
      <c r="AA246" s="20">
        <f t="shared" si="299"/>
        <v>0.5344195973030519</v>
      </c>
      <c r="AB246" s="20">
        <f t="shared" si="300"/>
        <v>0.6817500206687861</v>
      </c>
      <c r="AC246" s="21"/>
      <c r="AD246" s="21">
        <f t="shared" si="301"/>
        <v>-0.9643517215771945</v>
      </c>
      <c r="AE246" s="23">
        <f t="shared" si="302"/>
        <v>-0.0012233663271328198</v>
      </c>
      <c r="AF246" s="20">
        <f t="shared" si="303"/>
        <v>0.5955396741354574</v>
      </c>
      <c r="AG246" s="21"/>
      <c r="AH246" s="31">
        <f t="shared" si="261"/>
        <v>-25.51472195275902</v>
      </c>
      <c r="AI246" s="1">
        <f t="shared" si="262"/>
        <v>0.6906191452664011</v>
      </c>
      <c r="AJ246" s="1">
        <f t="shared" si="263"/>
        <v>1.4479760760386358</v>
      </c>
      <c r="AK246" s="1">
        <f t="shared" si="264"/>
        <v>2.6139006779904066</v>
      </c>
      <c r="AL246" s="3">
        <f t="shared" si="265"/>
        <v>120.72772792512855</v>
      </c>
      <c r="AM246" s="3">
        <f t="shared" si="266"/>
        <v>-632.5389004899489</v>
      </c>
      <c r="AN246" s="3">
        <f t="shared" si="267"/>
        <v>1.1350594323442909</v>
      </c>
      <c r="AO246" s="3">
        <f t="shared" si="268"/>
        <v>-0.8024321149086865</v>
      </c>
      <c r="AP246" s="3">
        <f t="shared" si="269"/>
        <v>-9.458187233295043</v>
      </c>
      <c r="AQ246" s="3">
        <f t="shared" si="270"/>
        <v>0.7044501688140596</v>
      </c>
      <c r="AR246" s="9">
        <f t="shared" si="271"/>
        <v>41.315746220309876</v>
      </c>
      <c r="AS246" s="10">
        <f t="shared" si="272"/>
        <v>0.0780143269846165</v>
      </c>
      <c r="AT246" s="3">
        <f t="shared" si="273"/>
        <v>1.9506481131056426</v>
      </c>
      <c r="AU246" s="3">
        <f t="shared" si="274"/>
        <v>51.2331268865685</v>
      </c>
      <c r="AV246" s="9">
        <f t="shared" si="275"/>
        <v>-1141.8654549661683</v>
      </c>
      <c r="AW246" s="3">
        <f t="shared" si="276"/>
        <v>12.81815839028116</v>
      </c>
      <c r="AX246" s="3">
        <f t="shared" si="277"/>
        <v>-0.8757599204449429</v>
      </c>
      <c r="AZ246" s="27">
        <v>26.8901</v>
      </c>
      <c r="BA246" s="20">
        <v>0.06436195582</v>
      </c>
      <c r="BB246" s="20">
        <v>1.25623491</v>
      </c>
      <c r="BC246" s="20">
        <v>79.00876157</v>
      </c>
      <c r="BD246" s="20">
        <v>2.21222204</v>
      </c>
      <c r="BE246" s="20">
        <v>17.62755585</v>
      </c>
      <c r="BF246" s="20">
        <v>1.588</v>
      </c>
      <c r="BG246" s="20">
        <v>0.4976412648</v>
      </c>
      <c r="BH246" s="20">
        <v>0.8553</v>
      </c>
      <c r="BI246" s="21">
        <v>0.1824298615</v>
      </c>
      <c r="BJ246" s="21">
        <v>-1.097026209</v>
      </c>
      <c r="BK246" s="23">
        <v>-0.004341693433</v>
      </c>
      <c r="BL246" s="20">
        <v>1.154952768</v>
      </c>
      <c r="BM246" s="21">
        <v>-0.08945452273000001</v>
      </c>
      <c r="BN246" s="28">
        <v>0.5052</v>
      </c>
      <c r="BO246" s="17">
        <v>12.4728</v>
      </c>
      <c r="BP246" s="42">
        <v>38897</v>
      </c>
    </row>
    <row r="247" spans="1:68" ht="12.75">
      <c r="A247" s="8" t="s">
        <v>87</v>
      </c>
      <c r="B247" s="13">
        <v>47</v>
      </c>
      <c r="C247" s="8" t="s">
        <v>146</v>
      </c>
      <c r="D247" s="14" t="s">
        <v>85</v>
      </c>
      <c r="E247" s="13" t="s">
        <v>88</v>
      </c>
      <c r="F247" s="27">
        <f t="shared" si="278"/>
        <v>0.744629513881697</v>
      </c>
      <c r="G247" s="20">
        <f t="shared" si="279"/>
        <v>0.0022573633292664176</v>
      </c>
      <c r="H247" s="20">
        <f t="shared" si="280"/>
        <v>0.0626876842262882</v>
      </c>
      <c r="I247" s="20">
        <f t="shared" si="281"/>
        <v>2.494969030801253</v>
      </c>
      <c r="J247" s="20">
        <f t="shared" si="282"/>
        <v>0.04424084486085621</v>
      </c>
      <c r="K247" s="20">
        <f t="shared" si="283"/>
        <v>0.458397206694557</v>
      </c>
      <c r="L247" s="20">
        <f t="shared" si="284"/>
        <v>0.0602555991037642</v>
      </c>
      <c r="M247" s="20">
        <f t="shared" si="285"/>
        <v>0.0133475788841334</v>
      </c>
      <c r="N247" s="20">
        <f t="shared" si="286"/>
        <v>0.02925711499701255</v>
      </c>
      <c r="O247" s="21">
        <f t="shared" si="287"/>
        <v>0.004291369025346028</v>
      </c>
      <c r="P247" s="21">
        <f t="shared" si="288"/>
        <v>-0.027844355794007375</v>
      </c>
      <c r="Q247" s="22">
        <f t="shared" si="289"/>
        <v>3.053971002999483E-05</v>
      </c>
      <c r="R247" s="20">
        <f t="shared" si="290"/>
        <v>0.047951722754087246</v>
      </c>
      <c r="S247" s="21">
        <f t="shared" si="291"/>
        <v>-0.002252297635791305</v>
      </c>
      <c r="T247" s="27">
        <f t="shared" si="292"/>
        <v>27.59773956125918</v>
      </c>
      <c r="U247" s="20">
        <f t="shared" si="293"/>
        <v>0.016437510589575603</v>
      </c>
      <c r="V247" s="20">
        <f t="shared" si="294"/>
        <v>1.5640639777018015</v>
      </c>
      <c r="W247" s="20">
        <f t="shared" si="295"/>
        <v>44.675077099956184</v>
      </c>
      <c r="X247" s="20">
        <f t="shared" si="296"/>
        <v>1.131528605101915</v>
      </c>
      <c r="Y247" s="20">
        <f t="shared" si="297"/>
        <v>18.860201880047605</v>
      </c>
      <c r="Z247" s="20">
        <f t="shared" si="298"/>
        <v>1.0967927318752813</v>
      </c>
      <c r="AA247" s="20">
        <f t="shared" si="299"/>
        <v>0.5805877520363797</v>
      </c>
      <c r="AB247" s="20">
        <f t="shared" si="300"/>
        <v>0.9445774422289238</v>
      </c>
      <c r="AC247" s="21"/>
      <c r="AD247" s="21">
        <f t="shared" si="301"/>
        <v>-0.9914139251217665</v>
      </c>
      <c r="AE247" s="22">
        <f t="shared" si="302"/>
        <v>0.00034854724982874715</v>
      </c>
      <c r="AF247" s="20">
        <f t="shared" si="303"/>
        <v>1.001497968965899</v>
      </c>
      <c r="AG247" s="21"/>
      <c r="AH247" s="31">
        <f t="shared" si="261"/>
        <v>-27.836747963641518</v>
      </c>
      <c r="AI247" s="1">
        <f t="shared" si="262"/>
        <v>0.3712046056386271</v>
      </c>
      <c r="AJ247" s="1">
        <f t="shared" si="263"/>
        <v>2.6939320924630823</v>
      </c>
      <c r="AK247" s="1">
        <f t="shared" si="264"/>
        <v>1.9489364030383702</v>
      </c>
      <c r="AL247" s="3">
        <f t="shared" si="265"/>
        <v>68.83819778765721</v>
      </c>
      <c r="AM247" s="3">
        <f t="shared" si="266"/>
        <v>4487.3800567076005</v>
      </c>
      <c r="AN247" s="3">
        <f t="shared" si="267"/>
        <v>1.6558345645128603</v>
      </c>
      <c r="AO247" s="3">
        <f t="shared" si="268"/>
        <v>-1.5776094505730303</v>
      </c>
      <c r="AP247" s="3">
        <f t="shared" si="269"/>
        <v>47.16006394442044</v>
      </c>
      <c r="AQ247" s="3">
        <f t="shared" si="270"/>
        <v>0.6177435239677794</v>
      </c>
      <c r="AR247" s="9">
        <f t="shared" si="271"/>
        <v>27.556460838113676</v>
      </c>
      <c r="AS247" s="10">
        <f t="shared" si="272"/>
        <v>0.05999557227958257</v>
      </c>
      <c r="AT247" s="3">
        <f t="shared" si="273"/>
        <v>2.3687486159529603</v>
      </c>
      <c r="AU247" s="3">
        <f t="shared" si="274"/>
        <v>47.296362481975216</v>
      </c>
      <c r="AV247" s="9">
        <f t="shared" si="275"/>
        <v>3246.4138094845757</v>
      </c>
      <c r="AW247" s="3">
        <f t="shared" si="276"/>
        <v>16.667896679774078</v>
      </c>
      <c r="AX247" s="3">
        <f t="shared" si="277"/>
        <v>0.30803220374384965</v>
      </c>
      <c r="AZ247" s="27">
        <v>28.179599999999997</v>
      </c>
      <c r="BA247" s="20">
        <v>0.08542717484</v>
      </c>
      <c r="BB247" s="20">
        <v>2.372339309</v>
      </c>
      <c r="BC247" s="20">
        <v>94.41907416999999</v>
      </c>
      <c r="BD247" s="20">
        <v>1.6742410669999999</v>
      </c>
      <c r="BE247" s="20">
        <v>17.347485810000002</v>
      </c>
      <c r="BF247" s="20">
        <v>2.2803</v>
      </c>
      <c r="BG247" s="20">
        <v>0.5051229194</v>
      </c>
      <c r="BH247" s="20">
        <v>1.1072</v>
      </c>
      <c r="BI247" s="21">
        <v>0.1624016512</v>
      </c>
      <c r="BJ247" s="21">
        <v>-1.0537358430000001</v>
      </c>
      <c r="BK247" s="22">
        <v>0.001155738252</v>
      </c>
      <c r="BL247" s="20">
        <v>1.8146747360000002</v>
      </c>
      <c r="BM247" s="21">
        <v>-0.08523546982</v>
      </c>
      <c r="BN247" s="28">
        <v>0.5021</v>
      </c>
      <c r="BO247" s="17">
        <v>13.267700000000001</v>
      </c>
      <c r="BP247" s="42">
        <v>38897</v>
      </c>
    </row>
    <row r="248" spans="1:68" ht="12.75">
      <c r="A248" s="8" t="s">
        <v>89</v>
      </c>
      <c r="B248" s="13">
        <v>48</v>
      </c>
      <c r="C248" s="8" t="s">
        <v>146</v>
      </c>
      <c r="D248" s="14" t="s">
        <v>85</v>
      </c>
      <c r="E248" s="13" t="s">
        <v>90</v>
      </c>
      <c r="F248" s="27">
        <f t="shared" si="278"/>
        <v>1.3819672292040697</v>
      </c>
      <c r="G248" s="20">
        <f t="shared" si="279"/>
        <v>0.005190913918182167</v>
      </c>
      <c r="H248" s="20">
        <f t="shared" si="280"/>
        <v>0.049161258892071825</v>
      </c>
      <c r="I248" s="20">
        <f t="shared" si="281"/>
        <v>2.915218671022143</v>
      </c>
      <c r="J248" s="20">
        <f t="shared" si="282"/>
        <v>0.0460194899342741</v>
      </c>
      <c r="K248" s="20">
        <f t="shared" si="283"/>
        <v>0.5578150440112151</v>
      </c>
      <c r="L248" s="20">
        <f t="shared" si="284"/>
        <v>0.03154525745062837</v>
      </c>
      <c r="M248" s="20">
        <f t="shared" si="285"/>
        <v>0.01349376533047026</v>
      </c>
      <c r="N248" s="20">
        <f t="shared" si="286"/>
        <v>0.05444170783961701</v>
      </c>
      <c r="O248" s="21">
        <f t="shared" si="287"/>
        <v>0.005760790253999882</v>
      </c>
      <c r="P248" s="20">
        <f t="shared" si="288"/>
        <v>0.01927619243213322</v>
      </c>
      <c r="Q248" s="23">
        <f t="shared" si="289"/>
        <v>-4.8999050908389E-05</v>
      </c>
      <c r="R248" s="20">
        <f t="shared" si="290"/>
        <v>0.035031864449340526</v>
      </c>
      <c r="S248" s="21">
        <f t="shared" si="291"/>
        <v>-0.002261330111969229</v>
      </c>
      <c r="T248" s="27">
        <f t="shared" si="292"/>
        <v>51.21899006521013</v>
      </c>
      <c r="U248" s="20">
        <f t="shared" si="293"/>
        <v>0.03779883432740236</v>
      </c>
      <c r="V248" s="20">
        <f t="shared" si="294"/>
        <v>1.2265783156704546</v>
      </c>
      <c r="W248" s="20">
        <f t="shared" si="295"/>
        <v>52.20009438326397</v>
      </c>
      <c r="X248" s="20">
        <f t="shared" si="296"/>
        <v>1.1770202268199408</v>
      </c>
      <c r="Y248" s="20">
        <f t="shared" si="297"/>
        <v>22.950629253701504</v>
      </c>
      <c r="Z248" s="20">
        <f t="shared" si="298"/>
        <v>0.5741974125492076</v>
      </c>
      <c r="AA248" s="20">
        <f t="shared" si="299"/>
        <v>0.5869465127519875</v>
      </c>
      <c r="AB248" s="20">
        <f t="shared" si="300"/>
        <v>1.7576719080801624</v>
      </c>
      <c r="AC248" s="21"/>
      <c r="AD248" s="20">
        <f t="shared" si="301"/>
        <v>0.6863396568383408</v>
      </c>
      <c r="AE248" s="23">
        <f t="shared" si="302"/>
        <v>-0.000559222219908571</v>
      </c>
      <c r="AF248" s="20">
        <f t="shared" si="303"/>
        <v>0.7316596585075297</v>
      </c>
      <c r="AG248" s="21"/>
      <c r="AH248" s="31">
        <f t="shared" si="261"/>
        <v>74.62630135806674</v>
      </c>
      <c r="AI248" s="1">
        <f t="shared" si="262"/>
        <v>0.4785234707423955</v>
      </c>
      <c r="AJ248" s="1">
        <f t="shared" si="263"/>
        <v>2.089761654634349</v>
      </c>
      <c r="AK248" s="1">
        <f t="shared" si="264"/>
        <v>2.0053279153177064</v>
      </c>
      <c r="AL248" s="3">
        <f t="shared" si="265"/>
        <v>31.13906150186904</v>
      </c>
      <c r="AM248" s="3">
        <f t="shared" si="266"/>
        <v>-2193.364769860167</v>
      </c>
      <c r="AN248" s="3">
        <f t="shared" si="267"/>
        <v>0.697842589411467</v>
      </c>
      <c r="AO248" s="3">
        <f t="shared" si="268"/>
        <v>1.7871301817539602</v>
      </c>
      <c r="AP248" s="3">
        <f t="shared" si="269"/>
        <v>-67.59179621579094</v>
      </c>
      <c r="AQ248" s="3">
        <f t="shared" si="270"/>
        <v>0.981204932105096</v>
      </c>
      <c r="AR248" s="9">
        <f t="shared" si="271"/>
        <v>70.00384600907039</v>
      </c>
      <c r="AS248" s="10">
        <f t="shared" si="272"/>
        <v>0.051284878240543647</v>
      </c>
      <c r="AT248" s="3">
        <f t="shared" si="273"/>
        <v>2.2744515545187105</v>
      </c>
      <c r="AU248" s="3">
        <f t="shared" si="274"/>
        <v>29.698429009018035</v>
      </c>
      <c r="AV248" s="9">
        <f t="shared" si="275"/>
        <v>-2104.745099385313</v>
      </c>
      <c r="AW248" s="3">
        <f t="shared" si="276"/>
        <v>19.498925108287427</v>
      </c>
      <c r="AX248" s="3">
        <f t="shared" si="277"/>
        <v>-0.4751169157215513</v>
      </c>
      <c r="AZ248" s="27">
        <v>51.02</v>
      </c>
      <c r="BA248" s="20">
        <v>0.1916401652</v>
      </c>
      <c r="BB248" s="20">
        <v>1.814954346</v>
      </c>
      <c r="BC248" s="20">
        <v>107.625169</v>
      </c>
      <c r="BD248" s="20">
        <v>1.698965306</v>
      </c>
      <c r="BE248" s="20">
        <v>20.593631270000003</v>
      </c>
      <c r="BF248" s="20">
        <v>1.1645999999999999</v>
      </c>
      <c r="BG248" s="20">
        <v>0.4981680409</v>
      </c>
      <c r="BH248" s="20">
        <v>2.0099</v>
      </c>
      <c r="BI248" s="21">
        <v>0.2126790799</v>
      </c>
      <c r="BJ248" s="20">
        <v>0.7116459183</v>
      </c>
      <c r="BK248" s="23">
        <v>-0.001808965889</v>
      </c>
      <c r="BL248" s="20">
        <v>1.293319904</v>
      </c>
      <c r="BM248" s="21">
        <v>-0.08348465859000001</v>
      </c>
      <c r="BN248" s="28">
        <v>0.5013</v>
      </c>
      <c r="BO248" s="17">
        <v>13.578600000000002</v>
      </c>
      <c r="BP248" s="42">
        <v>38897</v>
      </c>
    </row>
    <row r="249" spans="1:68" ht="12.75">
      <c r="A249" s="8" t="s">
        <v>91</v>
      </c>
      <c r="B249" s="13">
        <v>49</v>
      </c>
      <c r="C249" s="8" t="s">
        <v>146</v>
      </c>
      <c r="D249" s="14" t="s">
        <v>85</v>
      </c>
      <c r="E249" s="13" t="s">
        <v>60</v>
      </c>
      <c r="F249" s="27">
        <f t="shared" si="278"/>
        <v>1.5143239573790084</v>
      </c>
      <c r="G249" s="20">
        <f t="shared" si="279"/>
        <v>0.005523791696264729</v>
      </c>
      <c r="H249" s="20">
        <f t="shared" si="280"/>
        <v>0.020963760646864053</v>
      </c>
      <c r="I249" s="20">
        <f t="shared" si="281"/>
        <v>3.2641216482095</v>
      </c>
      <c r="J249" s="20">
        <f t="shared" si="282"/>
        <v>0.035195183449097</v>
      </c>
      <c r="K249" s="20">
        <f t="shared" si="283"/>
        <v>0.1418226377605011</v>
      </c>
      <c r="L249" s="20">
        <f t="shared" si="284"/>
        <v>0.03718090246962757</v>
      </c>
      <c r="M249" s="20">
        <f t="shared" si="285"/>
        <v>0.0128034011150151</v>
      </c>
      <c r="N249" s="20">
        <f t="shared" si="286"/>
        <v>0.127521115136427</v>
      </c>
      <c r="O249" s="21">
        <f t="shared" si="287"/>
        <v>0.004329377925410238</v>
      </c>
      <c r="P249" s="20">
        <f t="shared" si="288"/>
        <v>0.034480561923676364</v>
      </c>
      <c r="Q249" s="23">
        <f t="shared" si="289"/>
        <v>-6.891777573014819E-05</v>
      </c>
      <c r="R249" s="20">
        <f t="shared" si="290"/>
        <v>0.046321314705286214</v>
      </c>
      <c r="S249" s="21">
        <f t="shared" si="291"/>
        <v>-0.0022793496486921217</v>
      </c>
      <c r="T249" s="27">
        <f t="shared" si="292"/>
        <v>56.124444986424365</v>
      </c>
      <c r="U249" s="20">
        <f t="shared" si="293"/>
        <v>0.04022276047669649</v>
      </c>
      <c r="V249" s="20">
        <f t="shared" si="294"/>
        <v>0.5230479203309395</v>
      </c>
      <c r="W249" s="20">
        <f t="shared" si="295"/>
        <v>58.447573696160944</v>
      </c>
      <c r="X249" s="20">
        <f t="shared" si="296"/>
        <v>0.9001717069309151</v>
      </c>
      <c r="Y249" s="20">
        <f t="shared" si="297"/>
        <v>5.835121899218314</v>
      </c>
      <c r="Z249" s="20">
        <f t="shared" si="298"/>
        <v>0.6767793234123478</v>
      </c>
      <c r="AA249" s="20">
        <f t="shared" si="299"/>
        <v>0.5569173208350975</v>
      </c>
      <c r="AB249" s="20">
        <f t="shared" si="300"/>
        <v>4.117069259154427</v>
      </c>
      <c r="AC249" s="21"/>
      <c r="AD249" s="20">
        <f t="shared" si="301"/>
        <v>1.227699771187138</v>
      </c>
      <c r="AE249" s="23">
        <f t="shared" si="302"/>
        <v>-0.0007865530213438506</v>
      </c>
      <c r="AF249" s="20">
        <f t="shared" si="303"/>
        <v>0.9674460047052258</v>
      </c>
      <c r="AG249" s="21"/>
      <c r="AH249" s="31">
        <f t="shared" si="261"/>
        <v>45.71512213621593</v>
      </c>
      <c r="AI249" s="1">
        <f t="shared" si="262"/>
        <v>1.0647539148664014</v>
      </c>
      <c r="AJ249" s="1">
        <f t="shared" si="263"/>
        <v>0.939184149537007</v>
      </c>
      <c r="AK249" s="1">
        <f t="shared" si="264"/>
        <v>1.6163471187807692</v>
      </c>
      <c r="AL249" s="3">
        <f t="shared" si="265"/>
        <v>22.37966007958205</v>
      </c>
      <c r="AM249" s="3">
        <f t="shared" si="266"/>
        <v>-664.9874911640358</v>
      </c>
      <c r="AN249" s="3">
        <f t="shared" si="267"/>
        <v>0.12704375064080517</v>
      </c>
      <c r="AO249" s="3">
        <f t="shared" si="268"/>
        <v>0.4260389491033076</v>
      </c>
      <c r="AP249" s="3">
        <f t="shared" si="269"/>
        <v>-51.13801534698149</v>
      </c>
      <c r="AQ249" s="3">
        <f t="shared" si="270"/>
        <v>0.9602527776120642</v>
      </c>
      <c r="AR249" s="9">
        <f t="shared" si="271"/>
        <v>58.012999912615385</v>
      </c>
      <c r="AS249" s="10">
        <f t="shared" si="272"/>
        <v>0.15426784949454167</v>
      </c>
      <c r="AT249" s="3">
        <f t="shared" si="273"/>
        <v>10.016512886215919</v>
      </c>
      <c r="AU249" s="3">
        <f t="shared" si="274"/>
        <v>14.19640283344785</v>
      </c>
      <c r="AV249" s="9">
        <f t="shared" si="275"/>
        <v>-1144.451400609896</v>
      </c>
      <c r="AW249" s="3">
        <f t="shared" si="276"/>
        <v>6.482232061161792</v>
      </c>
      <c r="AX249" s="3">
        <f t="shared" si="277"/>
        <v>-0.8737810967482625</v>
      </c>
      <c r="AZ249" s="27">
        <v>61.83</v>
      </c>
      <c r="BA249" s="20">
        <v>0.2255369724</v>
      </c>
      <c r="BB249" s="20">
        <v>0.8559524627999999</v>
      </c>
      <c r="BC249" s="20">
        <v>133.27441629999998</v>
      </c>
      <c r="BD249" s="20">
        <v>1.4370228919999999</v>
      </c>
      <c r="BE249" s="20">
        <v>5.790632612</v>
      </c>
      <c r="BF249" s="20">
        <v>1.5181</v>
      </c>
      <c r="BG249" s="20">
        <v>0.5227641596</v>
      </c>
      <c r="BH249" s="20">
        <v>5.2067</v>
      </c>
      <c r="BI249" s="21">
        <v>0.1767689376</v>
      </c>
      <c r="BJ249" s="20">
        <v>1.407844823</v>
      </c>
      <c r="BK249" s="23">
        <v>-0.002813919738</v>
      </c>
      <c r="BL249" s="20">
        <v>1.891303954</v>
      </c>
      <c r="BM249" s="21">
        <v>-0.09306607618</v>
      </c>
      <c r="BN249" s="28">
        <v>0.5021</v>
      </c>
      <c r="BO249" s="17">
        <v>12.297300000000002</v>
      </c>
      <c r="BP249" s="42">
        <v>38897</v>
      </c>
    </row>
    <row r="250" spans="1:68" ht="12.75">
      <c r="A250" s="8" t="s">
        <v>92</v>
      </c>
      <c r="B250" s="13">
        <v>50</v>
      </c>
      <c r="C250" s="8" t="s">
        <v>146</v>
      </c>
      <c r="D250" s="14" t="s">
        <v>85</v>
      </c>
      <c r="E250" s="13" t="s">
        <v>49</v>
      </c>
      <c r="F250" s="27">
        <f t="shared" si="278"/>
        <v>1.0818676603901274</v>
      </c>
      <c r="G250" s="20">
        <f t="shared" si="279"/>
        <v>0.0024961208854276137</v>
      </c>
      <c r="H250" s="20">
        <f t="shared" si="280"/>
        <v>0.0034587143783636953</v>
      </c>
      <c r="I250" s="20">
        <f t="shared" si="281"/>
        <v>2.286365654788002</v>
      </c>
      <c r="J250" s="20">
        <f t="shared" si="282"/>
        <v>0.033672062308603305</v>
      </c>
      <c r="K250" s="20">
        <f t="shared" si="283"/>
        <v>0.06359832591243512</v>
      </c>
      <c r="L250" s="20">
        <f t="shared" si="284"/>
        <v>0.019259592277070064</v>
      </c>
      <c r="M250" s="20">
        <f t="shared" si="285"/>
        <v>0.012229238095888018</v>
      </c>
      <c r="N250" s="20">
        <f t="shared" si="286"/>
        <v>0.08664053672372611</v>
      </c>
      <c r="O250" s="21">
        <f t="shared" si="287"/>
        <v>0.004986417281844308</v>
      </c>
      <c r="P250" s="20">
        <f t="shared" si="288"/>
        <v>0.014361974540281134</v>
      </c>
      <c r="Q250" s="21">
        <f t="shared" si="289"/>
        <v>-0.00020618496083980953</v>
      </c>
      <c r="R250" s="20">
        <f t="shared" si="290"/>
        <v>0.03799697135908719</v>
      </c>
      <c r="S250" s="21">
        <f t="shared" si="291"/>
        <v>-0.0025375394551678944</v>
      </c>
      <c r="T250" s="27">
        <f t="shared" si="292"/>
        <v>40.096586791937284</v>
      </c>
      <c r="U250" s="20">
        <f t="shared" si="293"/>
        <v>0.018176078682207917</v>
      </c>
      <c r="V250" s="20">
        <f t="shared" si="294"/>
        <v>0.08629526892124989</v>
      </c>
      <c r="W250" s="20">
        <f t="shared" si="295"/>
        <v>40.9398115348721</v>
      </c>
      <c r="X250" s="20">
        <f t="shared" si="296"/>
        <v>0.8612155083111875</v>
      </c>
      <c r="Y250" s="20">
        <f t="shared" si="297"/>
        <v>2.616676647292126</v>
      </c>
      <c r="Z250" s="20">
        <f t="shared" si="298"/>
        <v>0.3505695925783622</v>
      </c>
      <c r="AA250" s="20">
        <f t="shared" si="299"/>
        <v>0.5319426029876775</v>
      </c>
      <c r="AB250" s="20">
        <f t="shared" si="300"/>
        <v>2.7972237378905924</v>
      </c>
      <c r="AC250" s="21"/>
      <c r="AD250" s="20">
        <f t="shared" si="301"/>
        <v>0.5113661690296109</v>
      </c>
      <c r="AE250" s="21">
        <f t="shared" si="302"/>
        <v>-0.0023531723446679927</v>
      </c>
      <c r="AF250" s="20">
        <f t="shared" si="303"/>
        <v>0.7935875388280531</v>
      </c>
      <c r="AG250" s="21"/>
      <c r="AH250" s="31">
        <f t="shared" si="261"/>
        <v>78.41071470963007</v>
      </c>
      <c r="AI250" s="1">
        <f t="shared" si="262"/>
        <v>6.164215137600534</v>
      </c>
      <c r="AJ250" s="1">
        <f t="shared" si="263"/>
        <v>0.16222665459876492</v>
      </c>
      <c r="AK250" s="1">
        <f t="shared" si="264"/>
        <v>1.6190008160168696</v>
      </c>
      <c r="AL250" s="3">
        <f t="shared" si="265"/>
        <v>47.38181009054547</v>
      </c>
      <c r="AM250" s="3">
        <f t="shared" si="266"/>
        <v>-36.671886407633785</v>
      </c>
      <c r="AN250" s="3">
        <f t="shared" si="267"/>
        <v>0.030850327684665585</v>
      </c>
      <c r="AO250" s="3">
        <f t="shared" si="268"/>
        <v>0.1687543567557613</v>
      </c>
      <c r="AP250" s="3">
        <f t="shared" si="269"/>
        <v>-7.72407457676984</v>
      </c>
      <c r="AQ250" s="3">
        <f t="shared" si="270"/>
        <v>0.9794033066757876</v>
      </c>
      <c r="AR250" s="9">
        <f t="shared" si="271"/>
        <v>50.52572631262677</v>
      </c>
      <c r="AS250" s="10">
        <f t="shared" si="272"/>
        <v>0.3291256904831624</v>
      </c>
      <c r="AT250" s="3">
        <f t="shared" si="273"/>
        <v>15.645728170975485</v>
      </c>
      <c r="AU250" s="3">
        <f t="shared" si="274"/>
        <v>14.635873055240522</v>
      </c>
      <c r="AV250" s="9">
        <f t="shared" si="275"/>
        <v>-365.98063472171896</v>
      </c>
      <c r="AW250" s="3">
        <f t="shared" si="276"/>
        <v>3.038352911715831</v>
      </c>
      <c r="AX250" s="3">
        <f t="shared" si="277"/>
        <v>-2.7323850092788953</v>
      </c>
      <c r="AZ250" s="27">
        <v>43.0734</v>
      </c>
      <c r="BA250" s="20">
        <v>0.09938037459</v>
      </c>
      <c r="BB250" s="20">
        <v>0.13770500160000002</v>
      </c>
      <c r="BC250" s="20">
        <v>91.02919516</v>
      </c>
      <c r="BD250" s="20">
        <v>1.340617029</v>
      </c>
      <c r="BE250" s="20">
        <v>2.532099102</v>
      </c>
      <c r="BF250" s="20">
        <v>0.7667999999999999</v>
      </c>
      <c r="BG250" s="20">
        <v>0.48689399219999996</v>
      </c>
      <c r="BH250" s="20">
        <v>3.4494999999999996</v>
      </c>
      <c r="BI250" s="21">
        <v>0.1985288534</v>
      </c>
      <c r="BJ250" s="20">
        <v>0.5718066052</v>
      </c>
      <c r="BK250" s="21">
        <v>-0.008209032969</v>
      </c>
      <c r="BL250" s="20">
        <v>1.512808642</v>
      </c>
      <c r="BM250" s="21">
        <v>-0.1010294105</v>
      </c>
      <c r="BN250" s="28">
        <v>0.5024</v>
      </c>
      <c r="BO250" s="17">
        <v>12.6187</v>
      </c>
      <c r="BP250" s="42">
        <v>38897</v>
      </c>
    </row>
    <row r="251" spans="1:68" ht="12.75">
      <c r="A251" s="8" t="s">
        <v>93</v>
      </c>
      <c r="B251" s="13">
        <v>51</v>
      </c>
      <c r="C251" s="8" t="s">
        <v>146</v>
      </c>
      <c r="D251" s="14" t="s">
        <v>85</v>
      </c>
      <c r="E251" s="13" t="s">
        <v>51</v>
      </c>
      <c r="F251" s="27">
        <f t="shared" si="278"/>
        <v>0.9108249090963495</v>
      </c>
      <c r="G251" s="20">
        <f t="shared" si="279"/>
        <v>0.0018650221354660306</v>
      </c>
      <c r="H251" s="20">
        <f t="shared" si="280"/>
        <v>0.014239938511155098</v>
      </c>
      <c r="I251" s="20">
        <f t="shared" si="281"/>
        <v>1.872680471386226</v>
      </c>
      <c r="J251" s="20">
        <f t="shared" si="282"/>
        <v>0.03712635789416797</v>
      </c>
      <c r="K251" s="20">
        <f t="shared" si="283"/>
        <v>0.19091988916229047</v>
      </c>
      <c r="L251" s="20">
        <f t="shared" si="284"/>
        <v>0.017311191182924398</v>
      </c>
      <c r="M251" s="20">
        <f t="shared" si="285"/>
        <v>0.012788142017845524</v>
      </c>
      <c r="N251" s="20">
        <f t="shared" si="286"/>
        <v>0.09633105304209058</v>
      </c>
      <c r="O251" s="21">
        <f t="shared" si="287"/>
        <v>0.004189278527582406</v>
      </c>
      <c r="P251" s="21">
        <f t="shared" si="288"/>
        <v>-0.0029890003981494317</v>
      </c>
      <c r="Q251" s="21">
        <f t="shared" si="289"/>
        <v>-0.00017009730571694516</v>
      </c>
      <c r="R251" s="20">
        <f t="shared" si="290"/>
        <v>0.03321411560225594</v>
      </c>
      <c r="S251" s="21">
        <f t="shared" si="291"/>
        <v>-0.002543635574134076</v>
      </c>
      <c r="T251" s="27">
        <f t="shared" si="292"/>
        <v>33.75733590804489</v>
      </c>
      <c r="U251" s="20">
        <f t="shared" si="293"/>
        <v>0.013580587893876285</v>
      </c>
      <c r="V251" s="20">
        <f t="shared" si="294"/>
        <v>0.35528788700486774</v>
      </c>
      <c r="W251" s="20">
        <f t="shared" si="295"/>
        <v>33.53233784064007</v>
      </c>
      <c r="X251" s="20">
        <f t="shared" si="296"/>
        <v>0.9495645052129623</v>
      </c>
      <c r="Y251" s="20">
        <f t="shared" si="297"/>
        <v>7.85516927226046</v>
      </c>
      <c r="Z251" s="20">
        <f t="shared" si="298"/>
        <v>0.31510413890065886</v>
      </c>
      <c r="AA251" s="20">
        <f t="shared" si="299"/>
        <v>0.5562535866102847</v>
      </c>
      <c r="AB251" s="20">
        <f t="shared" si="300"/>
        <v>3.1100858611318283</v>
      </c>
      <c r="AC251" s="21"/>
      <c r="AD251" s="21">
        <f t="shared" si="301"/>
        <v>-0.10642503776501866</v>
      </c>
      <c r="AE251" s="21">
        <f t="shared" si="302"/>
        <v>-0.001941306844521173</v>
      </c>
      <c r="AF251" s="20">
        <f t="shared" si="303"/>
        <v>0.6936949791615693</v>
      </c>
      <c r="AG251" s="21"/>
      <c r="AH251" s="31">
        <f t="shared" si="261"/>
        <v>-317.1935534810845</v>
      </c>
      <c r="AI251" s="1">
        <f t="shared" si="262"/>
        <v>1.5656418553967295</v>
      </c>
      <c r="AJ251" s="1">
        <f t="shared" si="263"/>
        <v>0.6387156785270043</v>
      </c>
      <c r="AK251" s="1">
        <f t="shared" si="264"/>
        <v>1.7070712496425378</v>
      </c>
      <c r="AL251" s="3">
        <f t="shared" si="265"/>
        <v>69.92072159417611</v>
      </c>
      <c r="AM251" s="3">
        <f t="shared" si="266"/>
        <v>-183.01480160520435</v>
      </c>
      <c r="AN251" s="3">
        <f t="shared" si="267"/>
        <v>0.11423732426331494</v>
      </c>
      <c r="AO251" s="3">
        <f t="shared" si="268"/>
        <v>-3.338386290163469</v>
      </c>
      <c r="AP251" s="3">
        <f t="shared" si="269"/>
        <v>-6.995590590021313</v>
      </c>
      <c r="AQ251" s="3">
        <f t="shared" si="270"/>
        <v>1.0067098831126569</v>
      </c>
      <c r="AR251" s="9">
        <f t="shared" si="271"/>
        <v>48.66308236632404</v>
      </c>
      <c r="AS251" s="10">
        <f t="shared" si="272"/>
        <v>0.12088402837685876</v>
      </c>
      <c r="AT251" s="3">
        <f t="shared" si="273"/>
        <v>4.268824347179289</v>
      </c>
      <c r="AU251" s="3">
        <f t="shared" si="274"/>
        <v>10.781804534630087</v>
      </c>
      <c r="AV251" s="9">
        <f t="shared" si="275"/>
        <v>-489.1367420317185</v>
      </c>
      <c r="AW251" s="3">
        <f t="shared" si="276"/>
        <v>8.27239142695077</v>
      </c>
      <c r="AX251" s="3">
        <f t="shared" si="277"/>
        <v>-2.04441808204045</v>
      </c>
      <c r="AZ251" s="27">
        <v>35.472899999999996</v>
      </c>
      <c r="BA251" s="20">
        <v>0.07263497413</v>
      </c>
      <c r="BB251" s="20">
        <v>0.5545872865</v>
      </c>
      <c r="BC251" s="20">
        <v>72.93323495</v>
      </c>
      <c r="BD251" s="20">
        <v>1.445919592</v>
      </c>
      <c r="BE251" s="20">
        <v>7.435547786</v>
      </c>
      <c r="BF251" s="20">
        <v>0.6741999999999999</v>
      </c>
      <c r="BG251" s="20">
        <v>0.4980457588</v>
      </c>
      <c r="BH251" s="20">
        <v>3.7517</v>
      </c>
      <c r="BI251" s="21">
        <v>0.1631552418</v>
      </c>
      <c r="BJ251" s="21">
        <v>-0.1164093243</v>
      </c>
      <c r="BK251" s="21">
        <v>-0.006624593438</v>
      </c>
      <c r="BL251" s="20">
        <v>1.293553777</v>
      </c>
      <c r="BM251" s="21">
        <v>-0.09906418836</v>
      </c>
      <c r="BN251" s="28">
        <v>0.5013</v>
      </c>
      <c r="BO251" s="17">
        <v>12.8717</v>
      </c>
      <c r="BP251" s="42">
        <v>38897</v>
      </c>
    </row>
    <row r="252" spans="1:68" ht="12.75">
      <c r="A252" s="8" t="s">
        <v>94</v>
      </c>
      <c r="B252" s="13">
        <v>56</v>
      </c>
      <c r="C252" s="8" t="s">
        <v>146</v>
      </c>
      <c r="D252" s="14" t="s">
        <v>95</v>
      </c>
      <c r="E252" s="13" t="s">
        <v>88</v>
      </c>
      <c r="F252" s="27">
        <f t="shared" si="278"/>
        <v>0.7871598931659691</v>
      </c>
      <c r="G252" s="20">
        <f t="shared" si="279"/>
        <v>0.002892593594058856</v>
      </c>
      <c r="H252" s="20">
        <f t="shared" si="280"/>
        <v>0.09213022342015897</v>
      </c>
      <c r="I252" s="20">
        <f t="shared" si="281"/>
        <v>1.7434176111124682</v>
      </c>
      <c r="J252" s="20">
        <f t="shared" si="282"/>
        <v>0.08109607683697767</v>
      </c>
      <c r="K252" s="20">
        <f t="shared" si="283"/>
        <v>0.46992158976884235</v>
      </c>
      <c r="L252" s="20">
        <f t="shared" si="284"/>
        <v>0.03754839470013946</v>
      </c>
      <c r="M252" s="20">
        <f t="shared" si="285"/>
        <v>0.016735900131872383</v>
      </c>
      <c r="N252" s="20">
        <f t="shared" si="286"/>
        <v>0.0416151061366806</v>
      </c>
      <c r="O252" s="21">
        <f t="shared" si="287"/>
        <v>0.004561966525255787</v>
      </c>
      <c r="P252" s="21">
        <f t="shared" si="288"/>
        <v>-0.015092955047956064</v>
      </c>
      <c r="Q252" s="22">
        <f t="shared" si="289"/>
        <v>0.00010162938932608646</v>
      </c>
      <c r="R252" s="20">
        <f t="shared" si="290"/>
        <v>0.030649221544994415</v>
      </c>
      <c r="S252" s="21">
        <f t="shared" si="291"/>
        <v>-0.0020957082300447974</v>
      </c>
      <c r="T252" s="27">
        <f t="shared" si="292"/>
        <v>29.174016500391346</v>
      </c>
      <c r="U252" s="20">
        <f t="shared" si="293"/>
        <v>0.021063085953971137</v>
      </c>
      <c r="V252" s="20">
        <f t="shared" si="294"/>
        <v>2.2986582689660424</v>
      </c>
      <c r="W252" s="20">
        <f t="shared" si="295"/>
        <v>31.217748690394618</v>
      </c>
      <c r="X252" s="20">
        <f t="shared" si="296"/>
        <v>2.0741586421143037</v>
      </c>
      <c r="Y252" s="20">
        <f t="shared" si="297"/>
        <v>19.33435876440413</v>
      </c>
      <c r="Z252" s="20">
        <f t="shared" si="298"/>
        <v>0.6834685409031901</v>
      </c>
      <c r="AA252" s="20">
        <f t="shared" si="299"/>
        <v>0.7279716209371552</v>
      </c>
      <c r="AB252" s="20">
        <f t="shared" si="300"/>
        <v>1.3435600371630891</v>
      </c>
      <c r="AC252" s="21"/>
      <c r="AD252" s="21">
        <f t="shared" si="301"/>
        <v>-0.5373931405157845</v>
      </c>
      <c r="AE252" s="22">
        <f t="shared" si="302"/>
        <v>0.0011598880315691219</v>
      </c>
      <c r="AF252" s="20">
        <f t="shared" si="303"/>
        <v>0.6401257632622058</v>
      </c>
      <c r="AG252" s="21"/>
      <c r="AH252" s="31">
        <f t="shared" si="261"/>
        <v>-54.28803291458172</v>
      </c>
      <c r="AI252" s="1">
        <f t="shared" si="262"/>
        <v>0.3166941475231129</v>
      </c>
      <c r="AJ252" s="1">
        <f t="shared" si="263"/>
        <v>3.1576207133004193</v>
      </c>
      <c r="AK252" s="1">
        <f t="shared" si="264"/>
        <v>2.8492300832333726</v>
      </c>
      <c r="AL252" s="3">
        <f t="shared" si="265"/>
        <v>98.47363518560068</v>
      </c>
      <c r="AM252" s="3">
        <f t="shared" si="266"/>
        <v>1981.7932476261242</v>
      </c>
      <c r="AN252" s="3">
        <f t="shared" si="267"/>
        <v>1.710871271387047</v>
      </c>
      <c r="AO252" s="3">
        <f t="shared" si="268"/>
        <v>-4.277423911216681</v>
      </c>
      <c r="AP252" s="3">
        <f t="shared" si="269"/>
        <v>18.159585564027704</v>
      </c>
      <c r="AQ252" s="3">
        <f t="shared" si="270"/>
        <v>0.934533005237751</v>
      </c>
      <c r="AR252" s="9">
        <f t="shared" si="271"/>
        <v>45.575444974616964</v>
      </c>
      <c r="AS252" s="10">
        <f t="shared" si="272"/>
        <v>0.10727837769996132</v>
      </c>
      <c r="AT252" s="3">
        <f t="shared" si="273"/>
        <v>1.614625500167537</v>
      </c>
      <c r="AU252" s="3">
        <f t="shared" si="274"/>
        <v>23.235097671043057</v>
      </c>
      <c r="AV252" s="9">
        <f t="shared" si="275"/>
        <v>1788.2404039537648</v>
      </c>
      <c r="AW252" s="3">
        <f t="shared" si="276"/>
        <v>9.321542900255478</v>
      </c>
      <c r="AX252" s="3">
        <f t="shared" si="277"/>
        <v>0.559208928390735</v>
      </c>
      <c r="AZ252" s="27">
        <v>31.8022</v>
      </c>
      <c r="BA252" s="20">
        <v>0.1168642366</v>
      </c>
      <c r="BB252" s="20">
        <v>3.722171082</v>
      </c>
      <c r="BC252" s="20">
        <v>70.43615412</v>
      </c>
      <c r="BD252" s="20">
        <v>3.276378379</v>
      </c>
      <c r="BE252" s="20">
        <v>18.98539358</v>
      </c>
      <c r="BF252" s="20">
        <v>1.517</v>
      </c>
      <c r="BG252" s="20">
        <v>0.6761503575</v>
      </c>
      <c r="BH252" s="20">
        <v>1.6813</v>
      </c>
      <c r="BI252" s="21">
        <v>0.1843088972</v>
      </c>
      <c r="BJ252" s="21">
        <v>-0.6097734135</v>
      </c>
      <c r="BK252" s="22">
        <v>0.0041059487320000004</v>
      </c>
      <c r="BL252" s="20">
        <v>1.238265163</v>
      </c>
      <c r="BM252" s="21">
        <v>-0.08466911596</v>
      </c>
      <c r="BN252" s="28">
        <v>0.5019</v>
      </c>
      <c r="BO252" s="17">
        <v>12.422899999999998</v>
      </c>
      <c r="BP252" s="42">
        <v>38897</v>
      </c>
    </row>
    <row r="253" spans="1:68" ht="12.75">
      <c r="A253" s="8" t="s">
        <v>96</v>
      </c>
      <c r="B253" s="13">
        <v>57</v>
      </c>
      <c r="C253" s="8" t="s">
        <v>146</v>
      </c>
      <c r="D253" s="14" t="s">
        <v>95</v>
      </c>
      <c r="E253" s="13" t="s">
        <v>97</v>
      </c>
      <c r="F253" s="27">
        <f t="shared" si="278"/>
        <v>2.274455597485647</v>
      </c>
      <c r="G253" s="20">
        <f t="shared" si="279"/>
        <v>0.004635820291099802</v>
      </c>
      <c r="H253" s="20">
        <f t="shared" si="280"/>
        <v>0.05086143606383806</v>
      </c>
      <c r="I253" s="20">
        <f t="shared" si="281"/>
        <v>5.350221703053535</v>
      </c>
      <c r="J253" s="20">
        <f t="shared" si="282"/>
        <v>0.08627881962533006</v>
      </c>
      <c r="K253" s="20">
        <f t="shared" si="283"/>
        <v>1.124466657852877</v>
      </c>
      <c r="L253" s="20">
        <f t="shared" si="284"/>
        <v>0.06728628293407247</v>
      </c>
      <c r="M253" s="20">
        <f t="shared" si="285"/>
        <v>0.014114679134408675</v>
      </c>
      <c r="N253" s="20">
        <f t="shared" si="286"/>
        <v>0.06413449309047715</v>
      </c>
      <c r="O253" s="21">
        <f t="shared" si="287"/>
        <v>0.005944698410161593</v>
      </c>
      <c r="P253" s="20">
        <f t="shared" si="288"/>
        <v>0.008907023614724213</v>
      </c>
      <c r="Q253" s="22">
        <f t="shared" si="289"/>
        <v>4.283036532522669E-05</v>
      </c>
      <c r="R253" s="20">
        <f t="shared" si="290"/>
        <v>0.017478742282189076</v>
      </c>
      <c r="S253" s="21">
        <f t="shared" si="291"/>
        <v>-0.0015479411151632968</v>
      </c>
      <c r="T253" s="27">
        <f t="shared" si="292"/>
        <v>84.296730189813</v>
      </c>
      <c r="U253" s="20">
        <f t="shared" si="293"/>
        <v>0.03375679233306489</v>
      </c>
      <c r="V253" s="20">
        <f t="shared" si="294"/>
        <v>1.2689979057843828</v>
      </c>
      <c r="W253" s="20">
        <f t="shared" si="295"/>
        <v>95.80141642440122</v>
      </c>
      <c r="X253" s="20">
        <f t="shared" si="296"/>
        <v>2.2067153719044064</v>
      </c>
      <c r="Y253" s="20">
        <f t="shared" si="297"/>
        <v>46.26482854774232</v>
      </c>
      <c r="Z253" s="20">
        <f t="shared" si="298"/>
        <v>1.2247676095611866</v>
      </c>
      <c r="AA253" s="20">
        <f t="shared" si="299"/>
        <v>0.6139547779037666</v>
      </c>
      <c r="AB253" s="20">
        <f t="shared" si="300"/>
        <v>2.0706072846976653</v>
      </c>
      <c r="AC253" s="21"/>
      <c r="AD253" s="20">
        <f t="shared" si="301"/>
        <v>0.3171395778862478</v>
      </c>
      <c r="AE253" s="22">
        <f t="shared" si="302"/>
        <v>0.000488819508391083</v>
      </c>
      <c r="AF253" s="20">
        <f t="shared" si="303"/>
        <v>0.36505309695465904</v>
      </c>
      <c r="AG253" s="21"/>
      <c r="AH253" s="31">
        <f t="shared" si="261"/>
        <v>265.803249003657</v>
      </c>
      <c r="AI253" s="1">
        <f t="shared" si="262"/>
        <v>0.4838107100927592</v>
      </c>
      <c r="AJ253" s="1">
        <f t="shared" si="263"/>
        <v>2.0669240658361483</v>
      </c>
      <c r="AK253" s="1">
        <f t="shared" si="264"/>
        <v>3.5942637003963416</v>
      </c>
      <c r="AL253" s="3">
        <f t="shared" si="265"/>
        <v>65.37100297124266</v>
      </c>
      <c r="AM253" s="3">
        <f t="shared" si="266"/>
        <v>2596.045951523509</v>
      </c>
      <c r="AN253" s="3">
        <f t="shared" si="267"/>
        <v>0.6128626684367492</v>
      </c>
      <c r="AO253" s="3">
        <f t="shared" si="268"/>
        <v>4.001386122294548</v>
      </c>
      <c r="AP253" s="3">
        <f t="shared" si="269"/>
        <v>69.05778462928605</v>
      </c>
      <c r="AQ253" s="3">
        <f t="shared" si="270"/>
        <v>0.8799111050339554</v>
      </c>
      <c r="AR253" s="9">
        <f t="shared" si="271"/>
        <v>230.91635406748233</v>
      </c>
      <c r="AS253" s="10">
        <f t="shared" si="272"/>
        <v>0.047697472165647785</v>
      </c>
      <c r="AT253" s="3">
        <f t="shared" si="273"/>
        <v>2.070718068814204</v>
      </c>
      <c r="AU253" s="3">
        <f t="shared" si="274"/>
        <v>46.26730386413638</v>
      </c>
      <c r="AV253" s="9">
        <f t="shared" si="275"/>
        <v>4514.376644188494</v>
      </c>
      <c r="AW253" s="3">
        <f t="shared" si="276"/>
        <v>20.965471640239468</v>
      </c>
      <c r="AX253" s="3">
        <f t="shared" si="277"/>
        <v>0.22151452544114436</v>
      </c>
      <c r="AZ253" s="27">
        <v>89.8441</v>
      </c>
      <c r="BA253" s="20">
        <v>0.1831212279</v>
      </c>
      <c r="BB253" s="20">
        <v>2.009096134</v>
      </c>
      <c r="BC253" s="20">
        <v>211.3410586</v>
      </c>
      <c r="BD253" s="20">
        <v>3.408131118</v>
      </c>
      <c r="BE253" s="20">
        <v>44.417967520000005</v>
      </c>
      <c r="BF253" s="20">
        <v>2.6579</v>
      </c>
      <c r="BG253" s="20">
        <v>0.5575490878</v>
      </c>
      <c r="BH253" s="20">
        <v>2.5334000000000003</v>
      </c>
      <c r="BI253" s="21">
        <v>0.2348236998</v>
      </c>
      <c r="BJ253" s="20">
        <v>0.351839588</v>
      </c>
      <c r="BK253" s="22">
        <v>0.00169185788</v>
      </c>
      <c r="BL253" s="20">
        <v>0.6904341730000001</v>
      </c>
      <c r="BM253" s="21">
        <v>-0.061145786490000006</v>
      </c>
      <c r="BN253" s="28">
        <v>0.5051</v>
      </c>
      <c r="BO253" s="17">
        <v>12.786900000000001</v>
      </c>
      <c r="BP253" s="42">
        <v>38897</v>
      </c>
    </row>
    <row r="254" spans="1:68" ht="12.75">
      <c r="A254" s="8" t="s">
        <v>98</v>
      </c>
      <c r="B254" s="13">
        <v>58</v>
      </c>
      <c r="C254" s="8" t="s">
        <v>146</v>
      </c>
      <c r="D254" s="14" t="s">
        <v>95</v>
      </c>
      <c r="E254" s="13" t="s">
        <v>70</v>
      </c>
      <c r="F254" s="27">
        <f t="shared" si="278"/>
        <v>2.5683860569123507</v>
      </c>
      <c r="G254" s="20">
        <f t="shared" si="279"/>
        <v>0.009315040636210338</v>
      </c>
      <c r="H254" s="20">
        <f t="shared" si="280"/>
        <v>0.05091018670859343</v>
      </c>
      <c r="I254" s="20">
        <f t="shared" si="281"/>
        <v>5.268447338359482</v>
      </c>
      <c r="J254" s="20">
        <f t="shared" si="282"/>
        <v>0.08897702493085279</v>
      </c>
      <c r="K254" s="20">
        <f t="shared" si="283"/>
        <v>0.6602511230845997</v>
      </c>
      <c r="L254" s="20">
        <f t="shared" si="284"/>
        <v>0.1118319852191235</v>
      </c>
      <c r="M254" s="20">
        <f t="shared" si="285"/>
        <v>0.015782118489838508</v>
      </c>
      <c r="N254" s="20">
        <f t="shared" si="286"/>
        <v>0.19433188703187249</v>
      </c>
      <c r="O254" s="21">
        <f t="shared" si="287"/>
        <v>0.005839178392945399</v>
      </c>
      <c r="P254" s="20">
        <f t="shared" si="288"/>
        <v>0.023896378416262232</v>
      </c>
      <c r="Q254" s="22">
        <f t="shared" si="289"/>
        <v>3.123685546446513E-05</v>
      </c>
      <c r="R254" s="20">
        <f t="shared" si="290"/>
        <v>0.035741239111735455</v>
      </c>
      <c r="S254" s="21">
        <f t="shared" si="291"/>
        <v>-0.002303159475069215</v>
      </c>
      <c r="T254" s="27">
        <f t="shared" si="292"/>
        <v>95.1904916069413</v>
      </c>
      <c r="U254" s="20">
        <f t="shared" si="293"/>
        <v>0.06782961214745749</v>
      </c>
      <c r="V254" s="20">
        <f t="shared" si="294"/>
        <v>1.2702142392363631</v>
      </c>
      <c r="W254" s="20">
        <f t="shared" si="295"/>
        <v>94.33715935250741</v>
      </c>
      <c r="X254" s="20">
        <f t="shared" si="296"/>
        <v>2.2757261806997433</v>
      </c>
      <c r="Y254" s="20">
        <f t="shared" si="297"/>
        <v>27.165238555219076</v>
      </c>
      <c r="Z254" s="20">
        <f t="shared" si="298"/>
        <v>2.035603502477766</v>
      </c>
      <c r="AA254" s="20">
        <f t="shared" si="299"/>
        <v>0.6864844010983367</v>
      </c>
      <c r="AB254" s="20">
        <f t="shared" si="300"/>
        <v>6.274081255613542</v>
      </c>
      <c r="AC254" s="21"/>
      <c r="AD254" s="20">
        <f t="shared" si="301"/>
        <v>0.850843973447588</v>
      </c>
      <c r="AE254" s="22">
        <f t="shared" si="302"/>
        <v>0.00035650371449971616</v>
      </c>
      <c r="AF254" s="20">
        <f t="shared" si="303"/>
        <v>0.7464753365024114</v>
      </c>
      <c r="AG254" s="21"/>
      <c r="AH254" s="31">
        <f t="shared" si="261"/>
        <v>111.87772914607713</v>
      </c>
      <c r="AI254" s="1">
        <f t="shared" si="262"/>
        <v>0.5404477291256337</v>
      </c>
      <c r="AJ254" s="1">
        <f t="shared" si="263"/>
        <v>1.8503177016172416</v>
      </c>
      <c r="AK254" s="1">
        <f t="shared" si="264"/>
        <v>3.3150442705744054</v>
      </c>
      <c r="AL254" s="3">
        <f t="shared" si="265"/>
        <v>33.55062941761265</v>
      </c>
      <c r="AM254" s="3">
        <f t="shared" si="266"/>
        <v>3562.976169880481</v>
      </c>
      <c r="AN254" s="3">
        <f t="shared" si="267"/>
        <v>0.20245422197869656</v>
      </c>
      <c r="AO254" s="3">
        <f t="shared" si="268"/>
        <v>1.49288739049241</v>
      </c>
      <c r="AP254" s="3">
        <f t="shared" si="269"/>
        <v>190.2634092961505</v>
      </c>
      <c r="AQ254" s="3">
        <f t="shared" si="270"/>
        <v>1.009045558084331</v>
      </c>
      <c r="AR254" s="9">
        <f t="shared" si="271"/>
        <v>127.51994198891231</v>
      </c>
      <c r="AS254" s="10">
        <f t="shared" si="272"/>
        <v>0.08377346571331777</v>
      </c>
      <c r="AT254" s="3">
        <f t="shared" si="273"/>
        <v>3.472716028638852</v>
      </c>
      <c r="AU254" s="3">
        <f t="shared" si="274"/>
        <v>15.0360117297018</v>
      </c>
      <c r="AV254" s="9">
        <f t="shared" si="275"/>
        <v>6383.457137026703</v>
      </c>
      <c r="AW254" s="3">
        <f t="shared" si="276"/>
        <v>11.936953920733238</v>
      </c>
      <c r="AX254" s="3">
        <f t="shared" si="277"/>
        <v>0.15665492515013293</v>
      </c>
      <c r="AZ254" s="27">
        <v>89.2523</v>
      </c>
      <c r="BA254" s="20">
        <v>0.3237008701</v>
      </c>
      <c r="BB254" s="20">
        <v>1.7691465210000001</v>
      </c>
      <c r="BC254" s="20">
        <v>183.0803594</v>
      </c>
      <c r="BD254" s="20">
        <v>3.091982259</v>
      </c>
      <c r="BE254" s="20">
        <v>22.94395391</v>
      </c>
      <c r="BF254" s="20">
        <v>3.8862</v>
      </c>
      <c r="BG254" s="20">
        <v>0.5484340527</v>
      </c>
      <c r="BH254" s="20">
        <v>6.7531</v>
      </c>
      <c r="BI254" s="21">
        <v>0.2029134601</v>
      </c>
      <c r="BJ254" s="20">
        <v>0.8304073796</v>
      </c>
      <c r="BK254" s="22">
        <v>0.0010854914849999999</v>
      </c>
      <c r="BL254" s="20">
        <v>1.242020368</v>
      </c>
      <c r="BM254" s="21">
        <v>-0.08003558494</v>
      </c>
      <c r="BN254" s="28">
        <v>0.502</v>
      </c>
      <c r="BO254" s="17">
        <v>14.4459</v>
      </c>
      <c r="BP254" s="42">
        <v>38897</v>
      </c>
    </row>
    <row r="255" spans="1:68" ht="12.75">
      <c r="A255" s="8" t="s">
        <v>99</v>
      </c>
      <c r="B255" s="13">
        <v>59</v>
      </c>
      <c r="C255" s="8" t="s">
        <v>146</v>
      </c>
      <c r="D255" s="14" t="s">
        <v>95</v>
      </c>
      <c r="E255" s="13" t="s">
        <v>60</v>
      </c>
      <c r="F255" s="27">
        <f t="shared" si="278"/>
        <v>2.035262823312152</v>
      </c>
      <c r="G255" s="20">
        <f t="shared" si="279"/>
        <v>0.005214791796607207</v>
      </c>
      <c r="H255" s="20">
        <f t="shared" si="280"/>
        <v>0.028366909667839158</v>
      </c>
      <c r="I255" s="20">
        <f t="shared" si="281"/>
        <v>3.9605567487919773</v>
      </c>
      <c r="J255" s="20">
        <f t="shared" si="282"/>
        <v>0.06514902080842733</v>
      </c>
      <c r="K255" s="20">
        <f t="shared" si="283"/>
        <v>0.6007501862018327</v>
      </c>
      <c r="L255" s="20">
        <f t="shared" si="284"/>
        <v>0.05747429845115171</v>
      </c>
      <c r="M255" s="20">
        <f t="shared" si="285"/>
        <v>0.014314341381974465</v>
      </c>
      <c r="N255" s="20">
        <f t="shared" si="286"/>
        <v>0.09464408542494042</v>
      </c>
      <c r="O255" s="21">
        <f t="shared" si="287"/>
        <v>0.005330467452878077</v>
      </c>
      <c r="P255" s="20">
        <f t="shared" si="288"/>
        <v>0.041915087899048444</v>
      </c>
      <c r="Q255" s="23">
        <f t="shared" si="289"/>
        <v>-5.101056482416442E-05</v>
      </c>
      <c r="R255" s="20">
        <f t="shared" si="290"/>
        <v>0.024467234306929705</v>
      </c>
      <c r="S255" s="21">
        <f t="shared" si="291"/>
        <v>-0.0021269293994085224</v>
      </c>
      <c r="T255" s="27">
        <f t="shared" si="292"/>
        <v>75.43167748438941</v>
      </c>
      <c r="U255" s="20">
        <f t="shared" si="293"/>
        <v>0.03797270659438729</v>
      </c>
      <c r="V255" s="20">
        <f t="shared" si="294"/>
        <v>0.7077572272414959</v>
      </c>
      <c r="W255" s="20">
        <f t="shared" si="295"/>
        <v>70.91798572514149</v>
      </c>
      <c r="X255" s="20">
        <f t="shared" si="296"/>
        <v>1.6662878132406607</v>
      </c>
      <c r="Y255" s="20">
        <f t="shared" si="297"/>
        <v>24.717144052739467</v>
      </c>
      <c r="Z255" s="20">
        <f t="shared" si="298"/>
        <v>1.0461665595972134</v>
      </c>
      <c r="AA255" s="20">
        <f t="shared" si="299"/>
        <v>0.6226396080506444</v>
      </c>
      <c r="AB255" s="20">
        <f t="shared" si="300"/>
        <v>3.055621449412032</v>
      </c>
      <c r="AC255" s="21"/>
      <c r="AD255" s="20">
        <f t="shared" si="301"/>
        <v>1.4924102436861884</v>
      </c>
      <c r="AE255" s="23">
        <f t="shared" si="302"/>
        <v>-0.0005821794661511574</v>
      </c>
      <c r="AF255" s="20">
        <f t="shared" si="303"/>
        <v>0.5110115770035444</v>
      </c>
      <c r="AG255" s="21"/>
      <c r="AH255" s="31">
        <f t="shared" si="261"/>
        <v>50.54352702516732</v>
      </c>
      <c r="AI255" s="1">
        <f t="shared" si="262"/>
        <v>0.8797361356201195</v>
      </c>
      <c r="AJ255" s="1">
        <f t="shared" si="263"/>
        <v>1.1367044725235793</v>
      </c>
      <c r="AK255" s="1">
        <f t="shared" si="264"/>
        <v>2.676167387515649</v>
      </c>
      <c r="AL255" s="3">
        <f t="shared" si="265"/>
        <v>43.88119685645355</v>
      </c>
      <c r="AM255" s="3">
        <f t="shared" si="266"/>
        <v>-1215.702834592475</v>
      </c>
      <c r="AN255" s="3">
        <f t="shared" si="267"/>
        <v>0.23162464296016896</v>
      </c>
      <c r="AO255" s="3">
        <f t="shared" si="268"/>
        <v>0.47423771730041625</v>
      </c>
      <c r="AP255" s="3">
        <f t="shared" si="269"/>
        <v>-65.22508745529687</v>
      </c>
      <c r="AQ255" s="3">
        <f t="shared" si="270"/>
        <v>1.063646643557274</v>
      </c>
      <c r="AR255" s="9">
        <f t="shared" si="271"/>
        <v>147.61246296356651</v>
      </c>
      <c r="AS255" s="10">
        <f t="shared" si="272"/>
        <v>0.06741425343014018</v>
      </c>
      <c r="AT255" s="3">
        <f t="shared" si="273"/>
        <v>2.8691820371246113</v>
      </c>
      <c r="AU255" s="3">
        <f t="shared" si="274"/>
        <v>23.209022092310438</v>
      </c>
      <c r="AV255" s="9">
        <f t="shared" si="275"/>
        <v>-2862.154902605281</v>
      </c>
      <c r="AW255" s="3">
        <f t="shared" si="276"/>
        <v>14.833658301004203</v>
      </c>
      <c r="AX255" s="3">
        <f t="shared" si="277"/>
        <v>-0.3493870995905038</v>
      </c>
      <c r="AZ255" s="27">
        <v>75.03739999999999</v>
      </c>
      <c r="BA255" s="20">
        <v>0.1922623523</v>
      </c>
      <c r="BB255" s="20">
        <v>1.0458497660000001</v>
      </c>
      <c r="BC255" s="20">
        <v>146.0203948</v>
      </c>
      <c r="BD255" s="20">
        <v>2.40195668</v>
      </c>
      <c r="BE255" s="20">
        <v>22.14885051</v>
      </c>
      <c r="BF255" s="20">
        <v>2.119</v>
      </c>
      <c r="BG255" s="20">
        <v>0.5277504938</v>
      </c>
      <c r="BH255" s="20">
        <v>3.4894</v>
      </c>
      <c r="BI255" s="21">
        <v>0.196527158</v>
      </c>
      <c r="BJ255" s="20">
        <v>1.5453528559999998</v>
      </c>
      <c r="BK255" s="23">
        <v>-0.001880690844</v>
      </c>
      <c r="BL255" s="20">
        <v>0.902073986</v>
      </c>
      <c r="BM255" s="21">
        <v>-0.07841702324</v>
      </c>
      <c r="BN255" s="28">
        <v>0.5036</v>
      </c>
      <c r="BO255" s="17">
        <v>13.6593</v>
      </c>
      <c r="BP255" s="42">
        <v>38897</v>
      </c>
    </row>
    <row r="256" spans="1:68" ht="38.25">
      <c r="A256" s="8" t="s">
        <v>100</v>
      </c>
      <c r="B256" s="15" t="s">
        <v>101</v>
      </c>
      <c r="C256" s="8" t="s">
        <v>146</v>
      </c>
      <c r="D256" s="16" t="s">
        <v>102</v>
      </c>
      <c r="E256" s="13" t="s">
        <v>103</v>
      </c>
      <c r="F256" s="27">
        <f t="shared" si="278"/>
        <v>0.6764504761980831</v>
      </c>
      <c r="G256" s="20">
        <f t="shared" si="279"/>
        <v>0.01936265631763175</v>
      </c>
      <c r="H256" s="20">
        <f t="shared" si="280"/>
        <v>83.4176085359988</v>
      </c>
      <c r="I256" s="20">
        <f t="shared" si="281"/>
        <v>1.376496654254337</v>
      </c>
      <c r="J256" s="20">
        <f t="shared" si="282"/>
        <v>0.04816150596050239</v>
      </c>
      <c r="K256" s="20">
        <f t="shared" si="283"/>
        <v>11.997619636377514</v>
      </c>
      <c r="L256" s="20">
        <f t="shared" si="284"/>
        <v>0.474101274241214</v>
      </c>
      <c r="M256" s="20">
        <f t="shared" si="285"/>
        <v>0.08030498503502875</v>
      </c>
      <c r="N256" s="20">
        <f t="shared" si="286"/>
        <v>0.3461375787539936</v>
      </c>
      <c r="O256" s="21">
        <f t="shared" si="287"/>
        <v>0.0046339005047831075</v>
      </c>
      <c r="P256" s="20">
        <f t="shared" si="288"/>
        <v>0.49591554467797927</v>
      </c>
      <c r="Q256" s="22">
        <f t="shared" si="289"/>
        <v>0.07085079231333466</v>
      </c>
      <c r="R256" s="21">
        <f t="shared" si="290"/>
        <v>-0.002697599022038099</v>
      </c>
      <c r="S256" s="21">
        <f t="shared" si="291"/>
        <v>-0.002261046886636062</v>
      </c>
      <c r="T256" s="27">
        <f t="shared" si="292"/>
        <v>25.070862382135456</v>
      </c>
      <c r="U256" s="20">
        <f t="shared" si="293"/>
        <v>0.14099363808076712</v>
      </c>
      <c r="V256" s="20">
        <f t="shared" si="294"/>
        <v>2081.277658083802</v>
      </c>
      <c r="W256" s="20">
        <f t="shared" si="295"/>
        <v>24.647638266233407</v>
      </c>
      <c r="X256" s="20">
        <f t="shared" si="296"/>
        <v>1.2318056273674913</v>
      </c>
      <c r="Y256" s="20">
        <f t="shared" si="297"/>
        <v>493.62763367115883</v>
      </c>
      <c r="Z256" s="20">
        <f t="shared" si="298"/>
        <v>8.629751251250756</v>
      </c>
      <c r="AA256" s="20">
        <f t="shared" si="299"/>
        <v>3.4930747473780186</v>
      </c>
      <c r="AB256" s="20">
        <f t="shared" si="300"/>
        <v>11.17518760247363</v>
      </c>
      <c r="AC256" s="21"/>
      <c r="AD256" s="20">
        <f t="shared" si="301"/>
        <v>17.657351468835493</v>
      </c>
      <c r="AE256" s="22">
        <f t="shared" si="302"/>
        <v>0.8086143838545384</v>
      </c>
      <c r="AF256" s="21">
        <f t="shared" si="303"/>
        <v>-0.05634083170505637</v>
      </c>
      <c r="AG256" s="21"/>
      <c r="AH256" s="31">
        <f t="shared" si="261"/>
        <v>1.419854071907925</v>
      </c>
      <c r="AI256" s="1">
        <f t="shared" si="262"/>
        <v>0.0016783319293371143</v>
      </c>
      <c r="AJ256" s="1">
        <f t="shared" si="263"/>
        <v>595.8296940671128</v>
      </c>
      <c r="AK256" s="1">
        <f t="shared" si="264"/>
        <v>0.35264221823255076</v>
      </c>
      <c r="AL256" s="3">
        <f t="shared" si="265"/>
        <v>8.736604318713026</v>
      </c>
      <c r="AM256" s="3">
        <f t="shared" si="266"/>
        <v>2573.881567828013</v>
      </c>
      <c r="AN256" s="3">
        <f t="shared" si="267"/>
        <v>186.24095917844915</v>
      </c>
      <c r="AO256" s="3">
        <f t="shared" si="268"/>
        <v>117.8703194393096</v>
      </c>
      <c r="AP256" s="3">
        <f t="shared" si="269"/>
        <v>0.17436449424591297</v>
      </c>
      <c r="AQ256" s="3">
        <f t="shared" si="270"/>
        <v>1.017170980494381</v>
      </c>
      <c r="AR256" s="9">
        <f t="shared" si="271"/>
        <v>-444.98566356601094</v>
      </c>
      <c r="AS256" s="10">
        <f t="shared" si="272"/>
        <v>0.0024954146472846907</v>
      </c>
      <c r="AT256" s="3">
        <f t="shared" si="273"/>
        <v>0.049931641960411374</v>
      </c>
      <c r="AU256" s="3">
        <f t="shared" si="274"/>
        <v>2.205568187578135</v>
      </c>
      <c r="AV256" s="9">
        <f t="shared" si="275"/>
        <v>1.5233535934590556</v>
      </c>
      <c r="AW256" s="3">
        <f t="shared" si="276"/>
        <v>400.7350045364683</v>
      </c>
      <c r="AX256" s="3">
        <f t="shared" si="277"/>
        <v>656.4464115841388</v>
      </c>
      <c r="AZ256" s="27">
        <v>28.4692</v>
      </c>
      <c r="BA256" s="20">
        <v>0.8148997667000001</v>
      </c>
      <c r="BB256" s="20">
        <v>3510.7264529999998</v>
      </c>
      <c r="BC256" s="20">
        <v>57.93145238</v>
      </c>
      <c r="BD256" s="20">
        <v>2.026932634</v>
      </c>
      <c r="BE256" s="20">
        <v>504.9336869</v>
      </c>
      <c r="BF256" s="20">
        <v>19.9531</v>
      </c>
      <c r="BG256" s="20">
        <v>3.379728096</v>
      </c>
      <c r="BH256" s="20">
        <v>14.5676</v>
      </c>
      <c r="BI256" s="21">
        <v>0.1950230577</v>
      </c>
      <c r="BJ256" s="20">
        <v>20.87117878</v>
      </c>
      <c r="BK256" s="22">
        <v>2.98183747</v>
      </c>
      <c r="BL256" s="21">
        <v>-0.1135315722</v>
      </c>
      <c r="BM256" s="21">
        <v>-0.0951587711</v>
      </c>
      <c r="BN256" s="40">
        <v>0.5008</v>
      </c>
      <c r="BO256" s="18">
        <v>11.8994</v>
      </c>
      <c r="BP256" s="42">
        <v>38897</v>
      </c>
    </row>
    <row r="257" spans="1:68" ht="12.75">
      <c r="A257" s="8" t="s">
        <v>184</v>
      </c>
      <c r="B257" s="13">
        <v>60</v>
      </c>
      <c r="C257" s="8" t="s">
        <v>146</v>
      </c>
      <c r="D257" s="14" t="s">
        <v>95</v>
      </c>
      <c r="E257" s="13" t="s">
        <v>49</v>
      </c>
      <c r="F257" s="38">
        <f aca="true" t="shared" si="304" ref="F257:S257">AZ257*$BO257/($BN257*1000)</f>
        <v>1.6322305345849804</v>
      </c>
      <c r="G257" s="33">
        <f t="shared" si="304"/>
        <v>0.008149319169960473</v>
      </c>
      <c r="H257" s="20">
        <f t="shared" si="304"/>
        <v>0.024279049407114624</v>
      </c>
      <c r="I257" s="20">
        <f t="shared" si="304"/>
        <v>3.317931413043478</v>
      </c>
      <c r="J257" s="33">
        <f t="shared" si="304"/>
        <v>0.04561909782608696</v>
      </c>
      <c r="K257" s="33">
        <f t="shared" si="304"/>
        <v>0.20597647628458501</v>
      </c>
      <c r="L257" s="33">
        <f t="shared" si="304"/>
        <v>0.2391341304347826</v>
      </c>
      <c r="M257" s="33">
        <f t="shared" si="304"/>
        <v>0.012034205533596838</v>
      </c>
      <c r="N257" s="36">
        <f t="shared" si="304"/>
        <v>0.19348933693696638</v>
      </c>
      <c r="O257" s="25">
        <f t="shared" si="304"/>
        <v>0.008976207825272729</v>
      </c>
      <c r="P257" s="20">
        <f t="shared" si="304"/>
        <v>0.05160405348610671</v>
      </c>
      <c r="Q257" s="20">
        <f t="shared" si="304"/>
        <v>0.00011525494071146244</v>
      </c>
      <c r="R257" s="20">
        <f t="shared" si="304"/>
        <v>0.038185154150197624</v>
      </c>
      <c r="S257" s="21">
        <f t="shared" si="304"/>
        <v>-0.0004987756916996047</v>
      </c>
      <c r="T257" s="38">
        <f>F257/26.98154*1000</f>
        <v>60.49434296874754</v>
      </c>
      <c r="U257" s="33">
        <f>G257/137.33*1000</f>
        <v>0.0593411430128921</v>
      </c>
      <c r="V257" s="20">
        <f>H257/40.08*1000</f>
        <v>0.6057647057663329</v>
      </c>
      <c r="W257" s="20">
        <f>I257/55.847*1000</f>
        <v>59.41109483129761</v>
      </c>
      <c r="X257" s="33">
        <f>J257/39.0983*1000</f>
        <v>1.16677957420366</v>
      </c>
      <c r="Y257" s="33">
        <f>K257/24.305*1000</f>
        <v>8.474654444953098</v>
      </c>
      <c r="Z257" s="33">
        <f>L257/54.938*1000</f>
        <v>4.352800073442473</v>
      </c>
      <c r="AA257" s="33">
        <f>M257/22.98977*1000</f>
        <v>0.5234591530753391</v>
      </c>
      <c r="AB257" s="36">
        <f>N257/30.97376*1000</f>
        <v>6.246879195065965</v>
      </c>
      <c r="AC257" s="25"/>
      <c r="AD257" s="20">
        <f>P257/28.0855*1000</f>
        <v>1.8373913046271817</v>
      </c>
      <c r="AE257" s="20">
        <f>Q257/87.62*1000</f>
        <v>0.0013153953516487381</v>
      </c>
      <c r="AF257" s="20">
        <f>R257/47.88*1000</f>
        <v>0.7975178393942695</v>
      </c>
      <c r="AG257" s="21"/>
      <c r="AH257" s="31">
        <f>T257/AD257</f>
        <v>32.92403899833532</v>
      </c>
      <c r="AI257" s="1">
        <f>AA257/V257</f>
        <v>0.8641295012609364</v>
      </c>
      <c r="AJ257" s="1">
        <f>V257/AA257</f>
        <v>1.157233954564451</v>
      </c>
      <c r="AK257" s="1">
        <f>X257/AA257</f>
        <v>2.2289792190064746</v>
      </c>
      <c r="AL257" s="3">
        <f>X257/U257</f>
        <v>19.662236265826095</v>
      </c>
      <c r="AM257" s="3">
        <f>V257/AE257</f>
        <v>460.51911693853674</v>
      </c>
      <c r="AN257" s="3">
        <f>V257/AB257</f>
        <v>0.09697077322141752</v>
      </c>
      <c r="AO257" s="3">
        <f>V257/AD257</f>
        <v>0.32968736939203397</v>
      </c>
      <c r="AP257" s="3">
        <f>U257/AE257</f>
        <v>45.11278144514723</v>
      </c>
      <c r="AQ257" s="3">
        <f>T257/W257</f>
        <v>1.018233095022502</v>
      </c>
      <c r="AR257" s="9">
        <f>T257/AF257</f>
        <v>75.85327873630285</v>
      </c>
      <c r="AS257" s="10">
        <f>X257/Y257</f>
        <v>0.13767871973806683</v>
      </c>
      <c r="AT257" s="3">
        <f>W257/Y257</f>
        <v>7.010444522216318</v>
      </c>
      <c r="AU257" s="3">
        <f>W257/AB257</f>
        <v>9.51052405146923</v>
      </c>
      <c r="AV257" s="9">
        <f>X257/AE257</f>
        <v>887.0181673830604</v>
      </c>
      <c r="AW257" s="3">
        <f>Y257/X257</f>
        <v>7.263286598702368</v>
      </c>
      <c r="AX257" s="3">
        <f>1000*AE257/X257</f>
        <v>1.1273726252420129</v>
      </c>
      <c r="AZ257" s="38">
        <v>82.1391</v>
      </c>
      <c r="BA257" s="33">
        <v>0.41009999999999996</v>
      </c>
      <c r="BB257" s="20">
        <v>1.2218</v>
      </c>
      <c r="BC257" s="20">
        <v>166.969</v>
      </c>
      <c r="BD257" s="33">
        <v>2.2957</v>
      </c>
      <c r="BE257" s="33">
        <v>10.365400000000001</v>
      </c>
      <c r="BF257" s="33">
        <v>12.034</v>
      </c>
      <c r="BG257" s="33">
        <v>0.6056</v>
      </c>
      <c r="BH257" s="36">
        <v>9.737006911</v>
      </c>
      <c r="BI257" s="25">
        <v>0.4517117016</v>
      </c>
      <c r="BJ257" s="20">
        <v>2.5968822539999996</v>
      </c>
      <c r="BK257" s="20">
        <v>0.0058</v>
      </c>
      <c r="BL257" s="20">
        <v>1.9216</v>
      </c>
      <c r="BM257" s="21">
        <v>-0.0251</v>
      </c>
      <c r="BN257" s="28">
        <v>0.506</v>
      </c>
      <c r="BO257" s="17">
        <v>10.055</v>
      </c>
      <c r="BP257" s="42">
        <v>38904</v>
      </c>
    </row>
    <row r="258" spans="1:68" ht="12.75">
      <c r="A258" s="8" t="s">
        <v>149</v>
      </c>
      <c r="B258" s="13">
        <v>61</v>
      </c>
      <c r="C258" s="8" t="s">
        <v>146</v>
      </c>
      <c r="D258" s="14" t="s">
        <v>95</v>
      </c>
      <c r="E258" s="13" t="s">
        <v>51</v>
      </c>
      <c r="F258" s="38">
        <f aca="true" t="shared" si="305" ref="F258:F292">AZ258*$BO258/($BN258*1000)</f>
        <v>1.12202089890329</v>
      </c>
      <c r="G258" s="33">
        <f aca="true" t="shared" si="306" ref="G258:G292">BA258*$BO258/($BN258*1000)</f>
        <v>0.005238107557328016</v>
      </c>
      <c r="H258" s="20">
        <f aca="true" t="shared" si="307" ref="H258:H292">BB258*$BO258/($BN258*1000)</f>
        <v>0.011287304327018943</v>
      </c>
      <c r="I258" s="20">
        <f aca="true" t="shared" si="308" ref="I258:I292">BC258*$BO258/($BN258*1000)</f>
        <v>2.374410587437687</v>
      </c>
      <c r="J258" s="33">
        <f aca="true" t="shared" si="309" ref="J258:J292">BD258*$BO258/($BN258*1000)</f>
        <v>0.04156513722831505</v>
      </c>
      <c r="K258" s="33">
        <f aca="true" t="shared" si="310" ref="K258:K292">BE258*$BO258/($BN258*1000)</f>
        <v>0.11332954636091726</v>
      </c>
      <c r="L258" s="33">
        <f aca="true" t="shared" si="311" ref="L258:L292">BF258*$BO258/($BN258*1000)</f>
        <v>0.15872506301096712</v>
      </c>
      <c r="M258" s="33">
        <f aca="true" t="shared" si="312" ref="M258:M292">BG258*$BO258/($BN258*1000)</f>
        <v>0.01174380741774676</v>
      </c>
      <c r="N258" s="36">
        <f aca="true" t="shared" si="313" ref="N258:N292">BH258*$BO258/($BN258*1000)</f>
        <v>0.1498674410943912</v>
      </c>
      <c r="O258" s="25">
        <f aca="true" t="shared" si="314" ref="O258:O292">BI258*$BO258/($BN258*1000)</f>
        <v>0.0098845570223342</v>
      </c>
      <c r="P258" s="20">
        <f aca="true" t="shared" si="315" ref="P258:P292">BJ258*$BO258/($BN258*1000)</f>
        <v>0.034224134021337185</v>
      </c>
      <c r="Q258" s="20">
        <f aca="true" t="shared" si="316" ref="Q258:Q292">BK258*$BO258/($BN258*1000)</f>
        <v>3.8218863409770694E-05</v>
      </c>
      <c r="R258" s="20">
        <f aca="true" t="shared" si="317" ref="R258:R292">BL258*$BO258/($BN258*1000)</f>
        <v>0.02652813774675972</v>
      </c>
      <c r="S258" s="21">
        <f aca="true" t="shared" si="318" ref="S258:S292">BM258*$BO258/($BN258*1000)</f>
        <v>-0.00064759740777667</v>
      </c>
      <c r="T258" s="38">
        <f aca="true" t="shared" si="319" ref="T258:T292">F258/26.98154*1000</f>
        <v>41.5847612442911</v>
      </c>
      <c r="U258" s="33">
        <f aca="true" t="shared" si="320" ref="U258:U292">G258/137.33*1000</f>
        <v>0.03814248567194361</v>
      </c>
      <c r="V258" s="20">
        <f aca="true" t="shared" si="321" ref="V258:V292">H258/40.08*1000</f>
        <v>0.2816193694366004</v>
      </c>
      <c r="W258" s="20">
        <f aca="true" t="shared" si="322" ref="W258:W292">I258/55.847*1000</f>
        <v>42.51634980281281</v>
      </c>
      <c r="X258" s="33">
        <f aca="true" t="shared" si="323" ref="X258:X292">J258/39.0983*1000</f>
        <v>1.0630932093803322</v>
      </c>
      <c r="Y258" s="33">
        <f aca="true" t="shared" si="324" ref="Y258:Y292">K258/24.305*1000</f>
        <v>4.66280791445864</v>
      </c>
      <c r="Z258" s="33">
        <f aca="true" t="shared" si="325" ref="Z258:Z292">L258/54.938*1000</f>
        <v>2.8891671158572776</v>
      </c>
      <c r="AA258" s="33">
        <f aca="true" t="shared" si="326" ref="AA258:AA292">M258/22.98977*1000</f>
        <v>0.5108275297119875</v>
      </c>
      <c r="AB258" s="36">
        <f aca="true" t="shared" si="327" ref="AB258:AB292">N258/30.97376*1000</f>
        <v>4.838529164505414</v>
      </c>
      <c r="AC258" s="25"/>
      <c r="AD258" s="20">
        <f aca="true" t="shared" si="328" ref="AD258:AD292">P258/28.0855*1000</f>
        <v>1.218569511717334</v>
      </c>
      <c r="AE258" s="20">
        <f aca="true" t="shared" si="329" ref="AE258:AE292">Q258/87.62*1000</f>
        <v>0.00043618880860272417</v>
      </c>
      <c r="AF258" s="20">
        <f aca="true" t="shared" si="330" ref="AF258:AF292">R258/47.88*1000</f>
        <v>0.5540546730735112</v>
      </c>
      <c r="AG258" s="21"/>
      <c r="AH258" s="31">
        <f aca="true" t="shared" si="331" ref="AH258:AH292">T258/AD258</f>
        <v>34.125883541666454</v>
      </c>
      <c r="AI258" s="1">
        <f aca="true" t="shared" si="332" ref="AI258:AI292">AA258/V258</f>
        <v>1.8138934503473054</v>
      </c>
      <c r="AJ258" s="1">
        <f aca="true" t="shared" si="333" ref="AJ258:AJ292">V258/AA258</f>
        <v>0.5513002981561737</v>
      </c>
      <c r="AK258" s="1">
        <f aca="true" t="shared" si="334" ref="AK258:AK292">X258/AA258</f>
        <v>2.0811196490911925</v>
      </c>
      <c r="AL258" s="3">
        <f aca="true" t="shared" si="335" ref="AL258:AL292">X258/U258</f>
        <v>27.871628989358435</v>
      </c>
      <c r="AM258" s="3">
        <f aca="true" t="shared" si="336" ref="AM258:AM292">V258/AE258</f>
        <v>645.6363938789087</v>
      </c>
      <c r="AN258" s="3">
        <f aca="true" t="shared" si="337" ref="AN258:AN292">V258/AB258</f>
        <v>0.05820350769041753</v>
      </c>
      <c r="AO258" s="3">
        <f aca="true" t="shared" si="338" ref="AO258:AO292">V258/AD258</f>
        <v>0.2311065283749905</v>
      </c>
      <c r="AP258" s="3">
        <f aca="true" t="shared" si="339" ref="AP258:AP292">U258/AE258</f>
        <v>87.4448975298753</v>
      </c>
      <c r="AQ258" s="3">
        <f aca="true" t="shared" si="340" ref="AQ258:AQ292">T258/W258</f>
        <v>0.9780886985161629</v>
      </c>
      <c r="AR258" s="9">
        <f aca="true" t="shared" si="341" ref="AR258:AR292">T258/AF258</f>
        <v>75.0553388776737</v>
      </c>
      <c r="AS258" s="10">
        <f aca="true" t="shared" si="342" ref="AS258:AS292">X258/Y258</f>
        <v>0.2279942105450765</v>
      </c>
      <c r="AT258" s="3">
        <f aca="true" t="shared" si="343" ref="AT258:AT292">W258/Y258</f>
        <v>9.118185990672325</v>
      </c>
      <c r="AU258" s="3">
        <f aca="true" t="shared" si="344" ref="AU258:AU292">W258/AB258</f>
        <v>8.787040101918816</v>
      </c>
      <c r="AV258" s="9">
        <f aca="true" t="shared" si="345" ref="AV258:AV292">X258/AE258</f>
        <v>2437.2317409651505</v>
      </c>
      <c r="AW258" s="3">
        <f aca="true" t="shared" si="346" ref="AW258:AW292">Y258/X258</f>
        <v>4.386076285047997</v>
      </c>
      <c r="AX258" s="3">
        <f aca="true" t="shared" si="347" ref="AX258:AX292">1000*AE258/X258</f>
        <v>0.41030156599060097</v>
      </c>
      <c r="AZ258" s="38">
        <v>52.843999999999994</v>
      </c>
      <c r="BA258" s="33">
        <v>0.2467</v>
      </c>
      <c r="BB258" s="20">
        <v>0.5316</v>
      </c>
      <c r="BC258" s="20">
        <v>111.828</v>
      </c>
      <c r="BD258" s="33">
        <v>1.9575999999999998</v>
      </c>
      <c r="BE258" s="33">
        <v>5.3375</v>
      </c>
      <c r="BF258" s="33">
        <v>7.4755</v>
      </c>
      <c r="BG258" s="33">
        <v>0.5530999999999999</v>
      </c>
      <c r="BH258" s="36">
        <v>7.058331146</v>
      </c>
      <c r="BI258" s="25">
        <v>0.46553458300000006</v>
      </c>
      <c r="BJ258" s="20">
        <v>1.6118595829999998</v>
      </c>
      <c r="BK258" s="20">
        <v>0.0018000000000000002</v>
      </c>
      <c r="BL258" s="20">
        <v>1.2494</v>
      </c>
      <c r="BM258" s="21">
        <v>-0.030500000000000003</v>
      </c>
      <c r="BN258" s="28">
        <v>0.5015</v>
      </c>
      <c r="BO258" s="17">
        <v>10.6482</v>
      </c>
      <c r="BP258" s="42">
        <v>38904</v>
      </c>
    </row>
    <row r="259" spans="1:68" ht="12.75">
      <c r="A259" s="8" t="s">
        <v>150</v>
      </c>
      <c r="B259" s="13">
        <v>66</v>
      </c>
      <c r="C259" s="8" t="s">
        <v>146</v>
      </c>
      <c r="D259" s="14" t="s">
        <v>104</v>
      </c>
      <c r="E259" s="13" t="s">
        <v>78</v>
      </c>
      <c r="F259" s="38">
        <f t="shared" si="305"/>
        <v>1.5016975235550278</v>
      </c>
      <c r="G259" s="33">
        <f t="shared" si="306"/>
        <v>0.0054555677355502775</v>
      </c>
      <c r="H259" s="20">
        <f t="shared" si="307"/>
        <v>1.5394518105700712</v>
      </c>
      <c r="I259" s="20">
        <f t="shared" si="308"/>
        <v>4.836895609263659</v>
      </c>
      <c r="J259" s="33">
        <f t="shared" si="309"/>
        <v>0.14608418171021376</v>
      </c>
      <c r="K259" s="33">
        <f t="shared" si="310"/>
        <v>1.5471320972882028</v>
      </c>
      <c r="L259" s="33">
        <f t="shared" si="311"/>
        <v>0.1241617862034838</v>
      </c>
      <c r="M259" s="33">
        <f t="shared" si="312"/>
        <v>0.026257056532066517</v>
      </c>
      <c r="N259" s="36">
        <f t="shared" si="313"/>
        <v>0.06398229680042458</v>
      </c>
      <c r="O259" s="25">
        <f t="shared" si="314"/>
        <v>0.012254020392207443</v>
      </c>
      <c r="P259" s="20">
        <f t="shared" si="315"/>
        <v>0.05374107833108532</v>
      </c>
      <c r="Q259" s="20">
        <f t="shared" si="316"/>
        <v>0.001413954216152019</v>
      </c>
      <c r="R259" s="20">
        <f t="shared" si="317"/>
        <v>0.04081174932699921</v>
      </c>
      <c r="S259" s="37">
        <f t="shared" si="318"/>
        <v>0.0023541482977038797</v>
      </c>
      <c r="T259" s="38">
        <f t="shared" si="319"/>
        <v>55.65647933939382</v>
      </c>
      <c r="U259" s="33">
        <f t="shared" si="320"/>
        <v>0.03972597200575458</v>
      </c>
      <c r="V259" s="20">
        <f t="shared" si="321"/>
        <v>38.409476311628524</v>
      </c>
      <c r="W259" s="20">
        <f t="shared" si="322"/>
        <v>86.60976613360894</v>
      </c>
      <c r="X259" s="33">
        <f t="shared" si="323"/>
        <v>3.7363307793488145</v>
      </c>
      <c r="Y259" s="33">
        <f t="shared" si="324"/>
        <v>63.65488982876785</v>
      </c>
      <c r="Z259" s="33">
        <f t="shared" si="325"/>
        <v>2.2600346973585457</v>
      </c>
      <c r="AA259" s="33">
        <f t="shared" si="326"/>
        <v>1.1421191483023327</v>
      </c>
      <c r="AB259" s="36">
        <f t="shared" si="327"/>
        <v>2.065693567730382</v>
      </c>
      <c r="AC259" s="25"/>
      <c r="AD259" s="20">
        <f t="shared" si="328"/>
        <v>1.9134812743616925</v>
      </c>
      <c r="AE259" s="20">
        <f t="shared" si="329"/>
        <v>0.016137345539283483</v>
      </c>
      <c r="AF259" s="20">
        <f t="shared" si="330"/>
        <v>0.8523757169381622</v>
      </c>
      <c r="AG259" s="37"/>
      <c r="AH259" s="31">
        <f t="shared" si="331"/>
        <v>29.086503267694614</v>
      </c>
      <c r="AI259" s="1">
        <f t="shared" si="332"/>
        <v>0.029735348095765484</v>
      </c>
      <c r="AJ259" s="1">
        <f t="shared" si="333"/>
        <v>33.630008190232246</v>
      </c>
      <c r="AK259" s="1">
        <f t="shared" si="334"/>
        <v>3.2714019241359944</v>
      </c>
      <c r="AL259" s="3">
        <f t="shared" si="335"/>
        <v>94.05259558677585</v>
      </c>
      <c r="AM259" s="3">
        <f t="shared" si="336"/>
        <v>2380.1607406947765</v>
      </c>
      <c r="AN259" s="3">
        <f t="shared" si="337"/>
        <v>18.593985531856873</v>
      </c>
      <c r="AO259" s="3">
        <f t="shared" si="338"/>
        <v>20.073087114187373</v>
      </c>
      <c r="AP259" s="3">
        <f t="shared" si="339"/>
        <v>2.461741425133942</v>
      </c>
      <c r="AQ259" s="3">
        <f t="shared" si="340"/>
        <v>0.6426120497027449</v>
      </c>
      <c r="AR259" s="9">
        <f t="shared" si="341"/>
        <v>65.2957120122083</v>
      </c>
      <c r="AS259" s="10">
        <f t="shared" si="342"/>
        <v>0.058696681266742795</v>
      </c>
      <c r="AT259" s="3">
        <f t="shared" si="343"/>
        <v>1.360614500576309</v>
      </c>
      <c r="AU259" s="3">
        <f t="shared" si="344"/>
        <v>41.92769319060658</v>
      </c>
      <c r="AV259" s="9">
        <f t="shared" si="345"/>
        <v>231.5331706973359</v>
      </c>
      <c r="AW259" s="3">
        <f t="shared" si="346"/>
        <v>17.036738337139926</v>
      </c>
      <c r="AX259" s="3">
        <f t="shared" si="347"/>
        <v>4.319035570532644</v>
      </c>
      <c r="AZ259" s="38">
        <v>61.493</v>
      </c>
      <c r="BA259" s="33">
        <v>0.2234</v>
      </c>
      <c r="BB259" s="20">
        <v>63.038999999999994</v>
      </c>
      <c r="BC259" s="20">
        <v>198.066</v>
      </c>
      <c r="BD259" s="33">
        <v>5.981999999999999</v>
      </c>
      <c r="BE259" s="33">
        <v>63.3535</v>
      </c>
      <c r="BF259" s="33">
        <v>5.084300000000001</v>
      </c>
      <c r="BG259" s="33">
        <v>1.0752000000000002</v>
      </c>
      <c r="BH259" s="36">
        <v>2.620010565</v>
      </c>
      <c r="BI259" s="25">
        <v>0.501789784</v>
      </c>
      <c r="BJ259" s="20">
        <v>2.200642991</v>
      </c>
      <c r="BK259" s="20">
        <v>0.0579</v>
      </c>
      <c r="BL259" s="20">
        <v>1.6711999999999998</v>
      </c>
      <c r="BM259" s="37">
        <v>0.09639999999999999</v>
      </c>
      <c r="BN259" s="28">
        <v>0.5052</v>
      </c>
      <c r="BO259" s="17">
        <v>12.3373</v>
      </c>
      <c r="BP259" s="42">
        <v>38904</v>
      </c>
    </row>
    <row r="260" spans="1:68" ht="12.75">
      <c r="A260" s="8" t="s">
        <v>151</v>
      </c>
      <c r="B260" s="13">
        <v>67</v>
      </c>
      <c r="C260" s="8" t="s">
        <v>146</v>
      </c>
      <c r="D260" s="14" t="s">
        <v>104</v>
      </c>
      <c r="E260" s="13" t="s">
        <v>105</v>
      </c>
      <c r="F260" s="38">
        <f t="shared" si="305"/>
        <v>3.0563613006183927</v>
      </c>
      <c r="G260" s="33">
        <f t="shared" si="306"/>
        <v>0.004992355555555557</v>
      </c>
      <c r="H260" s="20">
        <f t="shared" si="307"/>
        <v>0.14169057953321365</v>
      </c>
      <c r="I260" s="20">
        <f t="shared" si="308"/>
        <v>7.0319165401954935</v>
      </c>
      <c r="J260" s="33">
        <f t="shared" si="309"/>
        <v>0.08468182278077001</v>
      </c>
      <c r="K260" s="33">
        <f t="shared" si="310"/>
        <v>0.5857144470775983</v>
      </c>
      <c r="L260" s="33">
        <f t="shared" si="311"/>
        <v>0.06326264560143628</v>
      </c>
      <c r="M260" s="33">
        <f t="shared" si="312"/>
        <v>0.014972585198483945</v>
      </c>
      <c r="N260" s="36">
        <f t="shared" si="313"/>
        <v>0.17186778157533136</v>
      </c>
      <c r="O260" s="25">
        <f t="shared" si="314"/>
        <v>0.010967002631994417</v>
      </c>
      <c r="P260" s="20">
        <f t="shared" si="315"/>
        <v>0.1216591428663156</v>
      </c>
      <c r="Q260" s="20">
        <f t="shared" si="316"/>
        <v>0.0004145358069020548</v>
      </c>
      <c r="R260" s="20">
        <f t="shared" si="317"/>
        <v>0.04956727883502893</v>
      </c>
      <c r="S260" s="37">
        <f t="shared" si="318"/>
        <v>0.00010083303411131059</v>
      </c>
      <c r="T260" s="38">
        <f t="shared" si="319"/>
        <v>113.27601391982789</v>
      </c>
      <c r="U260" s="33">
        <f t="shared" si="320"/>
        <v>0.036352985913897594</v>
      </c>
      <c r="V260" s="20">
        <f t="shared" si="321"/>
        <v>3.535194100130081</v>
      </c>
      <c r="W260" s="20">
        <f t="shared" si="322"/>
        <v>125.91395312542292</v>
      </c>
      <c r="X260" s="33">
        <f t="shared" si="323"/>
        <v>2.165869686937028</v>
      </c>
      <c r="Y260" s="33">
        <f t="shared" si="324"/>
        <v>24.09851664585881</v>
      </c>
      <c r="Z260" s="33">
        <f t="shared" si="325"/>
        <v>1.151528006142129</v>
      </c>
      <c r="AA260" s="33">
        <f t="shared" si="326"/>
        <v>0.65127163945024</v>
      </c>
      <c r="AB260" s="36">
        <f t="shared" si="327"/>
        <v>5.548818792917985</v>
      </c>
      <c r="AC260" s="25"/>
      <c r="AD260" s="20">
        <f t="shared" si="328"/>
        <v>4.331742104157505</v>
      </c>
      <c r="AE260" s="20">
        <f t="shared" si="329"/>
        <v>0.004731063762862985</v>
      </c>
      <c r="AF260" s="20">
        <f t="shared" si="330"/>
        <v>1.035239741750813</v>
      </c>
      <c r="AG260" s="37"/>
      <c r="AH260" s="31">
        <f t="shared" si="331"/>
        <v>26.15022113415021</v>
      </c>
      <c r="AI260" s="1">
        <f t="shared" si="332"/>
        <v>0.18422514323224173</v>
      </c>
      <c r="AJ260" s="1">
        <f t="shared" si="333"/>
        <v>5.428140711169697</v>
      </c>
      <c r="AK260" s="1">
        <f t="shared" si="334"/>
        <v>3.325601109800068</v>
      </c>
      <c r="AL260" s="3">
        <f t="shared" si="335"/>
        <v>59.57886628809286</v>
      </c>
      <c r="AM260" s="3">
        <f t="shared" si="336"/>
        <v>747.2302799805792</v>
      </c>
      <c r="AN260" s="3">
        <f t="shared" si="337"/>
        <v>0.6371075055905746</v>
      </c>
      <c r="AO260" s="3">
        <f t="shared" si="338"/>
        <v>0.8161137055544198</v>
      </c>
      <c r="AP260" s="3">
        <f t="shared" si="339"/>
        <v>7.683892616128835</v>
      </c>
      <c r="AQ260" s="3">
        <f t="shared" si="340"/>
        <v>0.8996303515861631</v>
      </c>
      <c r="AR260" s="9">
        <f t="shared" si="341"/>
        <v>109.42007860735117</v>
      </c>
      <c r="AS260" s="10">
        <f t="shared" si="342"/>
        <v>0.08987564333380745</v>
      </c>
      <c r="AT260" s="3">
        <f t="shared" si="343"/>
        <v>5.224966954431219</v>
      </c>
      <c r="AU260" s="3">
        <f t="shared" si="344"/>
        <v>22.692028308101932</v>
      </c>
      <c r="AV260" s="9">
        <f t="shared" si="345"/>
        <v>457.7976107484039</v>
      </c>
      <c r="AW260" s="3">
        <f t="shared" si="346"/>
        <v>11.12648502871792</v>
      </c>
      <c r="AX260" s="3">
        <f t="shared" si="347"/>
        <v>2.184371382727856</v>
      </c>
      <c r="AZ260" s="38">
        <v>136.4</v>
      </c>
      <c r="BA260" s="33">
        <v>0.2228</v>
      </c>
      <c r="BB260" s="20">
        <v>6.3234</v>
      </c>
      <c r="BC260" s="20">
        <v>313.822</v>
      </c>
      <c r="BD260" s="33">
        <v>3.7792</v>
      </c>
      <c r="BE260" s="33">
        <v>26.1394</v>
      </c>
      <c r="BF260" s="33">
        <v>2.8233</v>
      </c>
      <c r="BG260" s="33">
        <v>0.6682</v>
      </c>
      <c r="BH260" s="36">
        <v>7.6701551619999995</v>
      </c>
      <c r="BI260" s="25">
        <v>0.4894379335</v>
      </c>
      <c r="BJ260" s="20">
        <v>5.429432405</v>
      </c>
      <c r="BK260" s="20">
        <v>0.018500000000000003</v>
      </c>
      <c r="BL260" s="20">
        <v>2.2121</v>
      </c>
      <c r="BM260" s="37">
        <v>0.0045</v>
      </c>
      <c r="BN260" s="28">
        <v>0.5013</v>
      </c>
      <c r="BO260" s="17">
        <v>11.232800000000001</v>
      </c>
      <c r="BP260" s="42">
        <v>38904</v>
      </c>
    </row>
    <row r="261" spans="1:68" ht="12.75">
      <c r="A261" s="8" t="s">
        <v>152</v>
      </c>
      <c r="B261" s="13">
        <v>68</v>
      </c>
      <c r="C261" s="8" t="s">
        <v>146</v>
      </c>
      <c r="D261" s="14" t="s">
        <v>104</v>
      </c>
      <c r="E261" s="13" t="s">
        <v>60</v>
      </c>
      <c r="F261" s="38">
        <f t="shared" si="305"/>
        <v>1.6874739664404073</v>
      </c>
      <c r="G261" s="33">
        <f t="shared" si="306"/>
        <v>0.0029537248552605313</v>
      </c>
      <c r="H261" s="20">
        <f t="shared" si="307"/>
        <v>0.04096638329007786</v>
      </c>
      <c r="I261" s="20">
        <f t="shared" si="308"/>
        <v>4.244735445398283</v>
      </c>
      <c r="J261" s="33">
        <f t="shared" si="309"/>
        <v>0.04846254436015173</v>
      </c>
      <c r="K261" s="33">
        <f t="shared" si="310"/>
        <v>0.16916352032341786</v>
      </c>
      <c r="L261" s="33">
        <f t="shared" si="311"/>
        <v>0.01922888576562188</v>
      </c>
      <c r="M261" s="33">
        <f t="shared" si="312"/>
        <v>0.01242892723098423</v>
      </c>
      <c r="N261" s="36">
        <f t="shared" si="313"/>
        <v>0.08957838936924217</v>
      </c>
      <c r="O261" s="25">
        <f t="shared" si="314"/>
        <v>0.010611121266946877</v>
      </c>
      <c r="P261" s="20">
        <f t="shared" si="315"/>
        <v>0.029293438538827106</v>
      </c>
      <c r="Q261" s="20">
        <f t="shared" si="316"/>
        <v>5.478315032940708E-05</v>
      </c>
      <c r="R261" s="20">
        <f t="shared" si="317"/>
        <v>0.052071384388101424</v>
      </c>
      <c r="S261" s="21">
        <f t="shared" si="318"/>
        <v>-0.0005775057097224997</v>
      </c>
      <c r="T261" s="38">
        <f t="shared" si="319"/>
        <v>62.541795851549146</v>
      </c>
      <c r="U261" s="33">
        <f t="shared" si="320"/>
        <v>0.021508227301103407</v>
      </c>
      <c r="V261" s="20">
        <f t="shared" si="321"/>
        <v>1.022115351548849</v>
      </c>
      <c r="W261" s="20">
        <f t="shared" si="322"/>
        <v>76.00650787684715</v>
      </c>
      <c r="X261" s="33">
        <f t="shared" si="323"/>
        <v>1.2395051539364046</v>
      </c>
      <c r="Y261" s="33">
        <f t="shared" si="324"/>
        <v>6.960029636840892</v>
      </c>
      <c r="Z261" s="33">
        <f t="shared" si="325"/>
        <v>0.3500106623033579</v>
      </c>
      <c r="AA261" s="33">
        <f t="shared" si="326"/>
        <v>0.5406286026778097</v>
      </c>
      <c r="AB261" s="36">
        <f t="shared" si="327"/>
        <v>2.8920734637719856</v>
      </c>
      <c r="AC261" s="25"/>
      <c r="AD261" s="20">
        <f t="shared" si="328"/>
        <v>1.043009330039597</v>
      </c>
      <c r="AE261" s="20">
        <f t="shared" si="329"/>
        <v>0.0006252356805456183</v>
      </c>
      <c r="AF261" s="20">
        <f t="shared" si="330"/>
        <v>1.087539356476638</v>
      </c>
      <c r="AG261" s="21"/>
      <c r="AH261" s="31">
        <f t="shared" si="331"/>
        <v>59.96283451191639</v>
      </c>
      <c r="AI261" s="1">
        <f t="shared" si="332"/>
        <v>0.5289311053381355</v>
      </c>
      <c r="AJ261" s="1">
        <f t="shared" si="333"/>
        <v>1.890605392474922</v>
      </c>
      <c r="AK261" s="1">
        <f t="shared" si="334"/>
        <v>2.292711017872456</v>
      </c>
      <c r="AL261" s="3">
        <f t="shared" si="335"/>
        <v>57.62934976388389</v>
      </c>
      <c r="AM261" s="3">
        <f t="shared" si="336"/>
        <v>1634.7681096141052</v>
      </c>
      <c r="AN261" s="3">
        <f t="shared" si="337"/>
        <v>0.3534195670865689</v>
      </c>
      <c r="AO261" s="3">
        <f t="shared" si="338"/>
        <v>0.9799676015458512</v>
      </c>
      <c r="AP261" s="3">
        <f t="shared" si="339"/>
        <v>34.400191752226995</v>
      </c>
      <c r="AQ261" s="3">
        <f t="shared" si="340"/>
        <v>0.8228479060356938</v>
      </c>
      <c r="AR261" s="9">
        <f t="shared" si="341"/>
        <v>57.50761614197512</v>
      </c>
      <c r="AS261" s="10">
        <f t="shared" si="342"/>
        <v>0.1780890626349412</v>
      </c>
      <c r="AT261" s="3">
        <f t="shared" si="343"/>
        <v>10.92042876865478</v>
      </c>
      <c r="AU261" s="3">
        <f t="shared" si="344"/>
        <v>26.280974127716554</v>
      </c>
      <c r="AV261" s="9">
        <f t="shared" si="345"/>
        <v>1982.460682433763</v>
      </c>
      <c r="AW261" s="3">
        <f t="shared" si="346"/>
        <v>5.615167968230966</v>
      </c>
      <c r="AX261" s="3">
        <f t="shared" si="347"/>
        <v>0.5044236230563486</v>
      </c>
      <c r="AZ261" s="38">
        <v>73.9267</v>
      </c>
      <c r="BA261" s="33">
        <v>0.12940000000000002</v>
      </c>
      <c r="BB261" s="20">
        <v>1.7947</v>
      </c>
      <c r="BC261" s="20">
        <v>185.958</v>
      </c>
      <c r="BD261" s="33">
        <v>2.1231</v>
      </c>
      <c r="BE261" s="33">
        <v>7.4109</v>
      </c>
      <c r="BF261" s="33">
        <v>0.8423999999999999</v>
      </c>
      <c r="BG261" s="33">
        <v>0.5445</v>
      </c>
      <c r="BH261" s="36">
        <v>3.924347782</v>
      </c>
      <c r="BI261" s="25">
        <v>0.46486357370000003</v>
      </c>
      <c r="BJ261" s="20">
        <v>1.2833189049999998</v>
      </c>
      <c r="BK261" s="20">
        <v>0.0024000000000000002</v>
      </c>
      <c r="BL261" s="20">
        <v>2.2812</v>
      </c>
      <c r="BM261" s="21">
        <v>-0.025300000000000003</v>
      </c>
      <c r="BN261" s="28">
        <v>0.5009</v>
      </c>
      <c r="BO261" s="17">
        <v>11.433700000000002</v>
      </c>
      <c r="BP261" s="42">
        <v>38904</v>
      </c>
    </row>
    <row r="262" spans="1:68" ht="12.75">
      <c r="A262" s="8" t="s">
        <v>153</v>
      </c>
      <c r="B262" s="13">
        <v>69</v>
      </c>
      <c r="C262" s="8" t="s">
        <v>146</v>
      </c>
      <c r="D262" s="14" t="s">
        <v>104</v>
      </c>
      <c r="E262" s="13" t="s">
        <v>49</v>
      </c>
      <c r="F262" s="38">
        <f t="shared" si="305"/>
        <v>1.4855768923503765</v>
      </c>
      <c r="G262" s="33">
        <f t="shared" si="306"/>
        <v>0.0020577411811335713</v>
      </c>
      <c r="H262" s="20">
        <f t="shared" si="307"/>
        <v>0.02643152041220769</v>
      </c>
      <c r="I262" s="20">
        <f t="shared" si="308"/>
        <v>4.196801652794292</v>
      </c>
      <c r="J262" s="33">
        <f t="shared" si="309"/>
        <v>0.04284503242172017</v>
      </c>
      <c r="K262" s="33">
        <f t="shared" si="310"/>
        <v>0.11567146389219185</v>
      </c>
      <c r="L262" s="33">
        <f t="shared" si="311"/>
        <v>0.015161260959175585</v>
      </c>
      <c r="M262" s="33">
        <f t="shared" si="312"/>
        <v>0.011725823543400713</v>
      </c>
      <c r="N262" s="36">
        <f t="shared" si="313"/>
        <v>0.05681531530457074</v>
      </c>
      <c r="O262" s="25">
        <f t="shared" si="314"/>
        <v>0.009783875056825602</v>
      </c>
      <c r="P262" s="20">
        <f t="shared" si="315"/>
        <v>0.033276024421208084</v>
      </c>
      <c r="Q262" s="20">
        <f t="shared" si="316"/>
        <v>3.741347602061038E-05</v>
      </c>
      <c r="R262" s="20">
        <f t="shared" si="317"/>
        <v>0.04799488735632184</v>
      </c>
      <c r="S262" s="21">
        <f t="shared" si="318"/>
        <v>-0.000453363297661514</v>
      </c>
      <c r="T262" s="38">
        <f t="shared" si="319"/>
        <v>55.05901043270238</v>
      </c>
      <c r="U262" s="33">
        <f t="shared" si="320"/>
        <v>0.014983915977088555</v>
      </c>
      <c r="V262" s="20">
        <f t="shared" si="321"/>
        <v>0.6594690721608706</v>
      </c>
      <c r="W262" s="20">
        <f t="shared" si="322"/>
        <v>75.14820228113045</v>
      </c>
      <c r="X262" s="33">
        <f t="shared" si="323"/>
        <v>1.0958285250693807</v>
      </c>
      <c r="Y262" s="33">
        <f t="shared" si="324"/>
        <v>4.759163295296928</v>
      </c>
      <c r="Z262" s="33">
        <f t="shared" si="325"/>
        <v>0.27597038405430824</v>
      </c>
      <c r="AA262" s="33">
        <f t="shared" si="326"/>
        <v>0.5100452741980764</v>
      </c>
      <c r="AB262" s="36">
        <f t="shared" si="327"/>
        <v>1.8343047568190218</v>
      </c>
      <c r="AC262" s="25"/>
      <c r="AD262" s="20">
        <f t="shared" si="328"/>
        <v>1.1848115369570804</v>
      </c>
      <c r="AE262" s="20">
        <f t="shared" si="329"/>
        <v>0.00042699698722449645</v>
      </c>
      <c r="AF262" s="20">
        <f t="shared" si="330"/>
        <v>1.0023994853032965</v>
      </c>
      <c r="AG262" s="21"/>
      <c r="AH262" s="31">
        <f t="shared" si="331"/>
        <v>46.470690667065035</v>
      </c>
      <c r="AI262" s="1">
        <f t="shared" si="332"/>
        <v>0.7734180354005384</v>
      </c>
      <c r="AJ262" s="1">
        <f t="shared" si="333"/>
        <v>1.2929618320603542</v>
      </c>
      <c r="AK262" s="1">
        <f t="shared" si="334"/>
        <v>2.1484926544850507</v>
      </c>
      <c r="AL262" s="3">
        <f t="shared" si="335"/>
        <v>73.1336538956157</v>
      </c>
      <c r="AM262" s="3">
        <f t="shared" si="336"/>
        <v>1544.4349536221678</v>
      </c>
      <c r="AN262" s="3">
        <f t="shared" si="337"/>
        <v>0.35951990513533616</v>
      </c>
      <c r="AO262" s="3">
        <f t="shared" si="338"/>
        <v>0.5566025073106287</v>
      </c>
      <c r="AP262" s="3">
        <f t="shared" si="339"/>
        <v>35.09138571324547</v>
      </c>
      <c r="AQ262" s="3">
        <f t="shared" si="340"/>
        <v>0.7326723562424803</v>
      </c>
      <c r="AR262" s="9">
        <f t="shared" si="341"/>
        <v>54.92721339141864</v>
      </c>
      <c r="AS262" s="10">
        <f t="shared" si="342"/>
        <v>0.23025655080007315</v>
      </c>
      <c r="AT262" s="3">
        <f t="shared" si="343"/>
        <v>15.790213030805846</v>
      </c>
      <c r="AU262" s="3">
        <f t="shared" si="344"/>
        <v>40.96822079415499</v>
      </c>
      <c r="AV262" s="9">
        <f t="shared" si="345"/>
        <v>2566.361257470048</v>
      </c>
      <c r="AW262" s="3">
        <f t="shared" si="346"/>
        <v>4.3429817589349655</v>
      </c>
      <c r="AX262" s="3">
        <f t="shared" si="347"/>
        <v>0.3896567550999476</v>
      </c>
      <c r="AZ262" s="38">
        <v>67.5019</v>
      </c>
      <c r="BA262" s="33">
        <v>0.0935</v>
      </c>
      <c r="BB262" s="20">
        <v>1.201</v>
      </c>
      <c r="BC262" s="20">
        <v>190.695</v>
      </c>
      <c r="BD262" s="33">
        <v>1.9467999999999999</v>
      </c>
      <c r="BE262" s="33">
        <v>5.2559000000000005</v>
      </c>
      <c r="BF262" s="33">
        <v>0.6889000000000001</v>
      </c>
      <c r="BG262" s="33">
        <v>0.5328</v>
      </c>
      <c r="BH262" s="36">
        <v>2.5815841319999997</v>
      </c>
      <c r="BI262" s="25">
        <v>0.4445614085</v>
      </c>
      <c r="BJ262" s="20">
        <v>1.512001758</v>
      </c>
      <c r="BK262" s="20">
        <v>0.0017000000000000001</v>
      </c>
      <c r="BL262" s="20">
        <v>2.1808</v>
      </c>
      <c r="BM262" s="21">
        <v>-0.0206</v>
      </c>
      <c r="BN262" s="28">
        <v>0.5046</v>
      </c>
      <c r="BO262" s="17">
        <v>11.1052</v>
      </c>
      <c r="BP262" s="42">
        <v>38904</v>
      </c>
    </row>
    <row r="263" spans="1:68" ht="12.75">
      <c r="A263" s="8" t="s">
        <v>154</v>
      </c>
      <c r="B263" s="13">
        <v>70</v>
      </c>
      <c r="C263" s="8" t="s">
        <v>146</v>
      </c>
      <c r="D263" s="14" t="s">
        <v>104</v>
      </c>
      <c r="E263" s="13" t="s">
        <v>51</v>
      </c>
      <c r="F263" s="38">
        <f t="shared" si="305"/>
        <v>1.9826239621301773</v>
      </c>
      <c r="G263" s="33">
        <f t="shared" si="306"/>
        <v>0.0030658939644970414</v>
      </c>
      <c r="H263" s="20">
        <f t="shared" si="307"/>
        <v>0.04702791857988165</v>
      </c>
      <c r="I263" s="20">
        <f t="shared" si="308"/>
        <v>5.6958896142011834</v>
      </c>
      <c r="J263" s="33">
        <f t="shared" si="309"/>
        <v>0.052022449704142</v>
      </c>
      <c r="K263" s="33">
        <f t="shared" si="310"/>
        <v>0.257845253964497</v>
      </c>
      <c r="L263" s="33">
        <f t="shared" si="311"/>
        <v>0.04373269349112425</v>
      </c>
      <c r="M263" s="33">
        <f t="shared" si="312"/>
        <v>0.011688368284023668</v>
      </c>
      <c r="N263" s="36">
        <f t="shared" si="313"/>
        <v>0.11302112392330886</v>
      </c>
      <c r="O263" s="25">
        <f t="shared" si="314"/>
        <v>0.008410756998581775</v>
      </c>
      <c r="P263" s="20">
        <f t="shared" si="315"/>
        <v>0.04136349872243313</v>
      </c>
      <c r="Q263" s="20">
        <f t="shared" si="316"/>
        <v>0.00013534295857988164</v>
      </c>
      <c r="R263" s="20">
        <f t="shared" si="317"/>
        <v>0.06145698177514792</v>
      </c>
      <c r="S263" s="21">
        <f t="shared" si="318"/>
        <v>-1.5038106508875738E-05</v>
      </c>
      <c r="T263" s="38">
        <f t="shared" si="319"/>
        <v>73.48075618108444</v>
      </c>
      <c r="U263" s="33">
        <f t="shared" si="320"/>
        <v>0.02232501248450478</v>
      </c>
      <c r="V263" s="20">
        <f t="shared" si="321"/>
        <v>1.173351261973095</v>
      </c>
      <c r="W263" s="20">
        <f t="shared" si="322"/>
        <v>101.99096843521019</v>
      </c>
      <c r="X263" s="33">
        <f t="shared" si="323"/>
        <v>1.33055528511833</v>
      </c>
      <c r="Y263" s="33">
        <f t="shared" si="324"/>
        <v>10.608732934149227</v>
      </c>
      <c r="Z263" s="33">
        <f t="shared" si="325"/>
        <v>0.7960372327191424</v>
      </c>
      <c r="AA263" s="33">
        <f t="shared" si="326"/>
        <v>0.5084160600138091</v>
      </c>
      <c r="AB263" s="36">
        <f t="shared" si="327"/>
        <v>3.648931351030965</v>
      </c>
      <c r="AC263" s="25"/>
      <c r="AD263" s="20">
        <f t="shared" si="328"/>
        <v>1.4727706012865405</v>
      </c>
      <c r="AE263" s="20">
        <f t="shared" si="329"/>
        <v>0.0015446582809847255</v>
      </c>
      <c r="AF263" s="20">
        <f t="shared" si="330"/>
        <v>1.2835626937165396</v>
      </c>
      <c r="AG263" s="21"/>
      <c r="AH263" s="31">
        <f t="shared" si="331"/>
        <v>49.892872737203774</v>
      </c>
      <c r="AI263" s="1">
        <f t="shared" si="332"/>
        <v>0.4333025211553973</v>
      </c>
      <c r="AJ263" s="1">
        <f t="shared" si="333"/>
        <v>2.307856407882209</v>
      </c>
      <c r="AK263" s="1">
        <f t="shared" si="334"/>
        <v>2.6170599038161595</v>
      </c>
      <c r="AL263" s="3">
        <f t="shared" si="335"/>
        <v>59.59930754985398</v>
      </c>
      <c r="AM263" s="3">
        <f t="shared" si="336"/>
        <v>759.6186654468839</v>
      </c>
      <c r="AN263" s="3">
        <f t="shared" si="337"/>
        <v>0.32156024575293196</v>
      </c>
      <c r="AO263" s="3">
        <f t="shared" si="338"/>
        <v>0.7966965533859195</v>
      </c>
      <c r="AP263" s="3">
        <f t="shared" si="339"/>
        <v>14.45304295411701</v>
      </c>
      <c r="AQ263" s="3">
        <f t="shared" si="340"/>
        <v>0.7204633636532546</v>
      </c>
      <c r="AR263" s="9">
        <f t="shared" si="341"/>
        <v>57.24750067978514</v>
      </c>
      <c r="AS263" s="10">
        <f t="shared" si="342"/>
        <v>0.12542075414447545</v>
      </c>
      <c r="AT263" s="3">
        <f t="shared" si="343"/>
        <v>9.613868976464097</v>
      </c>
      <c r="AU263" s="3">
        <f t="shared" si="344"/>
        <v>27.950914561983684</v>
      </c>
      <c r="AV263" s="9">
        <f t="shared" si="345"/>
        <v>861.3913520536697</v>
      </c>
      <c r="AW263" s="3">
        <f t="shared" si="346"/>
        <v>7.9731620721086855</v>
      </c>
      <c r="AX263" s="3">
        <f t="shared" si="347"/>
        <v>1.1609125139413916</v>
      </c>
      <c r="AZ263" s="38">
        <v>105.47200000000001</v>
      </c>
      <c r="BA263" s="33">
        <v>0.16310000000000002</v>
      </c>
      <c r="BB263" s="20">
        <v>2.5018000000000002</v>
      </c>
      <c r="BC263" s="20">
        <v>303.011</v>
      </c>
      <c r="BD263" s="33">
        <v>2.7675</v>
      </c>
      <c r="BE263" s="33">
        <v>13.7169</v>
      </c>
      <c r="BF263" s="33">
        <v>2.3265</v>
      </c>
      <c r="BG263" s="33">
        <v>0.6218</v>
      </c>
      <c r="BH263" s="36">
        <v>6.012518869</v>
      </c>
      <c r="BI263" s="25">
        <v>0.44743702240000005</v>
      </c>
      <c r="BJ263" s="20">
        <v>2.200463134</v>
      </c>
      <c r="BK263" s="20">
        <v>0.007200000000000001</v>
      </c>
      <c r="BL263" s="20">
        <v>3.2694</v>
      </c>
      <c r="BM263" s="21">
        <v>-0.0008</v>
      </c>
      <c r="BN263" s="28">
        <v>0.507</v>
      </c>
      <c r="BO263" s="17">
        <v>9.530399999999998</v>
      </c>
      <c r="BP263" s="42">
        <v>38904</v>
      </c>
    </row>
    <row r="264" spans="1:68" ht="12.75">
      <c r="A264" s="8" t="s">
        <v>155</v>
      </c>
      <c r="B264" s="13">
        <v>73</v>
      </c>
      <c r="C264" s="8" t="s">
        <v>146</v>
      </c>
      <c r="D264" s="14" t="s">
        <v>106</v>
      </c>
      <c r="E264" s="13" t="s">
        <v>107</v>
      </c>
      <c r="F264" s="38">
        <f t="shared" si="305"/>
        <v>0.9719754572566196</v>
      </c>
      <c r="G264" s="33">
        <f t="shared" si="306"/>
        <v>0.0023121499900457896</v>
      </c>
      <c r="H264" s="20">
        <f t="shared" si="307"/>
        <v>0.1624050083217201</v>
      </c>
      <c r="I264" s="20">
        <f t="shared" si="308"/>
        <v>1.7430075294047382</v>
      </c>
      <c r="J264" s="33">
        <f t="shared" si="309"/>
        <v>0.08861969818833366</v>
      </c>
      <c r="K264" s="33">
        <f t="shared" si="310"/>
        <v>0.44707416798725863</v>
      </c>
      <c r="L264" s="33">
        <f t="shared" si="311"/>
        <v>0.010879059964164843</v>
      </c>
      <c r="M264" s="33">
        <f t="shared" si="312"/>
        <v>0.019334050686840534</v>
      </c>
      <c r="N264" s="36">
        <f t="shared" si="313"/>
        <v>0.06406556835522556</v>
      </c>
      <c r="O264" s="25">
        <f t="shared" si="314"/>
        <v>0.011618358116000956</v>
      </c>
      <c r="P264" s="20">
        <f t="shared" si="315"/>
        <v>0.05339574150794267</v>
      </c>
      <c r="Q264" s="20">
        <f t="shared" si="316"/>
        <v>0.00037136842524387815</v>
      </c>
      <c r="R264" s="20">
        <f t="shared" si="317"/>
        <v>0.05221287441767869</v>
      </c>
      <c r="S264" s="21">
        <f t="shared" si="318"/>
        <v>-0.0004858312960382242</v>
      </c>
      <c r="T264" s="38">
        <f t="shared" si="319"/>
        <v>36.02372056067295</v>
      </c>
      <c r="U264" s="33">
        <f t="shared" si="320"/>
        <v>0.016836452268592365</v>
      </c>
      <c r="V264" s="20">
        <f t="shared" si="321"/>
        <v>4.05202116571158</v>
      </c>
      <c r="W264" s="20">
        <f t="shared" si="322"/>
        <v>31.210405740769215</v>
      </c>
      <c r="X264" s="33">
        <f t="shared" si="323"/>
        <v>2.266586991974936</v>
      </c>
      <c r="Y264" s="33">
        <f t="shared" si="324"/>
        <v>18.39432906756876</v>
      </c>
      <c r="Z264" s="33">
        <f t="shared" si="325"/>
        <v>0.198024317670189</v>
      </c>
      <c r="AA264" s="33">
        <f t="shared" si="326"/>
        <v>0.8409849549099679</v>
      </c>
      <c r="AB264" s="36">
        <f t="shared" si="327"/>
        <v>2.0683820225644403</v>
      </c>
      <c r="AC264" s="25"/>
      <c r="AD264" s="20">
        <f t="shared" si="328"/>
        <v>1.9011853628364341</v>
      </c>
      <c r="AE264" s="20">
        <f t="shared" si="329"/>
        <v>0.004238397914219107</v>
      </c>
      <c r="AF264" s="20">
        <f t="shared" si="330"/>
        <v>1.0904944531678924</v>
      </c>
      <c r="AG264" s="21"/>
      <c r="AH264" s="31">
        <f t="shared" si="331"/>
        <v>18.948031720025504</v>
      </c>
      <c r="AI264" s="1">
        <f t="shared" si="332"/>
        <v>0.20754702912867967</v>
      </c>
      <c r="AJ264" s="1">
        <f t="shared" si="333"/>
        <v>4.818185084114105</v>
      </c>
      <c r="AK264" s="1">
        <f t="shared" si="334"/>
        <v>2.6951575991244536</v>
      </c>
      <c r="AL264" s="3">
        <f t="shared" si="335"/>
        <v>134.62378865903662</v>
      </c>
      <c r="AM264" s="3">
        <f t="shared" si="336"/>
        <v>956.0266043255957</v>
      </c>
      <c r="AN264" s="3">
        <f t="shared" si="337"/>
        <v>1.9590293869832451</v>
      </c>
      <c r="AO264" s="3">
        <f t="shared" si="338"/>
        <v>2.1313130454919196</v>
      </c>
      <c r="AP264" s="3">
        <f t="shared" si="339"/>
        <v>3.97236234288171</v>
      </c>
      <c r="AQ264" s="3">
        <f t="shared" si="340"/>
        <v>1.154221475359298</v>
      </c>
      <c r="AR264" s="9">
        <f t="shared" si="341"/>
        <v>33.03429967573319</v>
      </c>
      <c r="AS264" s="10">
        <f t="shared" si="342"/>
        <v>0.12322205303868247</v>
      </c>
      <c r="AT264" s="3">
        <f t="shared" si="343"/>
        <v>1.6967406436039365</v>
      </c>
      <c r="AU264" s="3">
        <f t="shared" si="344"/>
        <v>15.089284958140201</v>
      </c>
      <c r="AV264" s="9">
        <f t="shared" si="345"/>
        <v>534.7744685252229</v>
      </c>
      <c r="AW264" s="3">
        <f t="shared" si="346"/>
        <v>8.115430439112025</v>
      </c>
      <c r="AX264" s="3">
        <f t="shared" si="347"/>
        <v>1.869947162507132</v>
      </c>
      <c r="AZ264" s="38">
        <v>38.2123</v>
      </c>
      <c r="BA264" s="33">
        <v>0.09090000000000001</v>
      </c>
      <c r="BB264" s="20">
        <v>6.3848</v>
      </c>
      <c r="BC264" s="20">
        <v>68.5247</v>
      </c>
      <c r="BD264" s="33">
        <v>3.484</v>
      </c>
      <c r="BE264" s="33">
        <v>17.5763</v>
      </c>
      <c r="BF264" s="33">
        <v>0.4277</v>
      </c>
      <c r="BG264" s="33">
        <v>0.7601</v>
      </c>
      <c r="BH264" s="36">
        <v>2.518677503</v>
      </c>
      <c r="BI264" s="25">
        <v>0.4567648108</v>
      </c>
      <c r="BJ264" s="20">
        <v>2.099203306</v>
      </c>
      <c r="BK264" s="20">
        <v>0.014599999999999998</v>
      </c>
      <c r="BL264" s="20">
        <v>2.0527</v>
      </c>
      <c r="BM264" s="21">
        <v>-0.0191</v>
      </c>
      <c r="BN264" s="28">
        <v>0.5023</v>
      </c>
      <c r="BO264" s="17">
        <v>12.7766</v>
      </c>
      <c r="BP264" s="42">
        <v>38904</v>
      </c>
    </row>
    <row r="265" spans="1:68" ht="12.75">
      <c r="A265" s="8" t="s">
        <v>156</v>
      </c>
      <c r="B265" s="13">
        <v>74</v>
      </c>
      <c r="C265" s="8" t="s">
        <v>146</v>
      </c>
      <c r="D265" s="14" t="s">
        <v>106</v>
      </c>
      <c r="E265" s="13" t="s">
        <v>90</v>
      </c>
      <c r="F265" s="38">
        <f t="shared" si="305"/>
        <v>1.071285091879075</v>
      </c>
      <c r="G265" s="33">
        <f t="shared" si="306"/>
        <v>0.0023188301719027854</v>
      </c>
      <c r="H265" s="20">
        <f t="shared" si="307"/>
        <v>0.047021926891918586</v>
      </c>
      <c r="I265" s="20">
        <f t="shared" si="308"/>
        <v>2.0564869245208452</v>
      </c>
      <c r="J265" s="33">
        <f t="shared" si="309"/>
        <v>0.07377154722386879</v>
      </c>
      <c r="K265" s="33">
        <f t="shared" si="310"/>
        <v>0.40165124402292024</v>
      </c>
      <c r="L265" s="33">
        <f t="shared" si="311"/>
        <v>0.010900668938944872</v>
      </c>
      <c r="M265" s="33">
        <f t="shared" si="312"/>
        <v>0.016744698873740364</v>
      </c>
      <c r="N265" s="36">
        <f t="shared" si="313"/>
        <v>0.03915520169696601</v>
      </c>
      <c r="O265" s="25">
        <f t="shared" si="314"/>
        <v>0.010638249105153328</v>
      </c>
      <c r="P265" s="20">
        <f t="shared" si="315"/>
        <v>0.040803229022391814</v>
      </c>
      <c r="Q265" s="20">
        <f t="shared" si="316"/>
        <v>0.0001685546334716459</v>
      </c>
      <c r="R265" s="20">
        <f t="shared" si="317"/>
        <v>0.04380012546927484</v>
      </c>
      <c r="S265" s="21">
        <f t="shared" si="318"/>
        <v>-0.0006742185338865836</v>
      </c>
      <c r="T265" s="38">
        <f t="shared" si="319"/>
        <v>39.704371651102015</v>
      </c>
      <c r="U265" s="33">
        <f t="shared" si="320"/>
        <v>0.016885095550154994</v>
      </c>
      <c r="V265" s="20">
        <f t="shared" si="321"/>
        <v>1.1732017687604437</v>
      </c>
      <c r="W265" s="20">
        <f t="shared" si="322"/>
        <v>36.82358809821199</v>
      </c>
      <c r="X265" s="33">
        <f t="shared" si="323"/>
        <v>1.8868223739617525</v>
      </c>
      <c r="Y265" s="33">
        <f t="shared" si="324"/>
        <v>16.525457478828233</v>
      </c>
      <c r="Z265" s="33">
        <f t="shared" si="325"/>
        <v>0.19841765151525123</v>
      </c>
      <c r="AA265" s="33">
        <f t="shared" si="326"/>
        <v>0.7283543451604937</v>
      </c>
      <c r="AB265" s="36">
        <f t="shared" si="327"/>
        <v>1.2641410567191718</v>
      </c>
      <c r="AC265" s="25"/>
      <c r="AD265" s="20">
        <f t="shared" si="328"/>
        <v>1.4528218839754257</v>
      </c>
      <c r="AE265" s="20">
        <f t="shared" si="329"/>
        <v>0.001923700450486714</v>
      </c>
      <c r="AF265" s="20">
        <f t="shared" si="330"/>
        <v>0.9147895879130084</v>
      </c>
      <c r="AG265" s="21"/>
      <c r="AH265" s="31">
        <f t="shared" si="331"/>
        <v>27.329139304026075</v>
      </c>
      <c r="AI265" s="1">
        <f t="shared" si="332"/>
        <v>0.6208261567232742</v>
      </c>
      <c r="AJ265" s="1">
        <f t="shared" si="333"/>
        <v>1.6107568748037433</v>
      </c>
      <c r="AK265" s="1">
        <f t="shared" si="334"/>
        <v>2.5905280671401623</v>
      </c>
      <c r="AL265" s="3">
        <f t="shared" si="335"/>
        <v>111.74484434258548</v>
      </c>
      <c r="AM265" s="3">
        <f t="shared" si="336"/>
        <v>609.8671799258625</v>
      </c>
      <c r="AN265" s="3">
        <f t="shared" si="337"/>
        <v>0.9280623887062548</v>
      </c>
      <c r="AO265" s="3">
        <f t="shared" si="338"/>
        <v>0.8075331062264535</v>
      </c>
      <c r="AP265" s="3">
        <f t="shared" si="339"/>
        <v>8.777403751131267</v>
      </c>
      <c r="AQ265" s="3">
        <f t="shared" si="340"/>
        <v>1.0782320165326285</v>
      </c>
      <c r="AR265" s="9">
        <f t="shared" si="341"/>
        <v>43.40273673390092</v>
      </c>
      <c r="AS265" s="10">
        <f t="shared" si="342"/>
        <v>0.11417671047104597</v>
      </c>
      <c r="AT265" s="3">
        <f t="shared" si="343"/>
        <v>2.2282946263599013</v>
      </c>
      <c r="AU265" s="3">
        <f t="shared" si="344"/>
        <v>29.12933481788839</v>
      </c>
      <c r="AV265" s="9">
        <f t="shared" si="345"/>
        <v>980.8296159021894</v>
      </c>
      <c r="AW265" s="3">
        <f t="shared" si="346"/>
        <v>8.758353572058722</v>
      </c>
      <c r="AX265" s="3">
        <f t="shared" si="347"/>
        <v>1.0195450706085962</v>
      </c>
      <c r="AZ265" s="38">
        <v>44.49</v>
      </c>
      <c r="BA265" s="33">
        <v>0.0963</v>
      </c>
      <c r="BB265" s="20">
        <v>1.9528</v>
      </c>
      <c r="BC265" s="20">
        <v>85.405</v>
      </c>
      <c r="BD265" s="33">
        <v>3.0637</v>
      </c>
      <c r="BE265" s="33">
        <v>16.6804</v>
      </c>
      <c r="BF265" s="33">
        <v>0.4527</v>
      </c>
      <c r="BG265" s="33">
        <v>0.6954</v>
      </c>
      <c r="BH265" s="36">
        <v>1.6260983530000002</v>
      </c>
      <c r="BI265" s="25">
        <v>0.4418018194</v>
      </c>
      <c r="BJ265" s="20">
        <v>1.694540205</v>
      </c>
      <c r="BK265" s="20">
        <v>0.007</v>
      </c>
      <c r="BL265" s="20">
        <v>1.819</v>
      </c>
      <c r="BM265" s="21">
        <v>-0.028</v>
      </c>
      <c r="BN265" s="28">
        <v>0.5061</v>
      </c>
      <c r="BO265" s="17">
        <v>12.186499999999999</v>
      </c>
      <c r="BP265" s="42">
        <v>38904</v>
      </c>
    </row>
    <row r="266" spans="1:68" ht="12.75">
      <c r="A266" s="8" t="s">
        <v>157</v>
      </c>
      <c r="B266" s="13">
        <v>75</v>
      </c>
      <c r="C266" s="8" t="s">
        <v>146</v>
      </c>
      <c r="D266" s="14" t="s">
        <v>106</v>
      </c>
      <c r="E266" s="13" t="s">
        <v>60</v>
      </c>
      <c r="F266" s="38">
        <f t="shared" si="305"/>
        <v>1.5242990292712069</v>
      </c>
      <c r="G266" s="33">
        <f t="shared" si="306"/>
        <v>0.0021195415173237754</v>
      </c>
      <c r="H266" s="20">
        <f t="shared" si="307"/>
        <v>0.03948517771804062</v>
      </c>
      <c r="I266" s="20">
        <f t="shared" si="308"/>
        <v>3.2795414426523295</v>
      </c>
      <c r="J266" s="33">
        <f t="shared" si="309"/>
        <v>0.05616045400238949</v>
      </c>
      <c r="K266" s="33">
        <f t="shared" si="310"/>
        <v>0.36376235065710877</v>
      </c>
      <c r="L266" s="33">
        <f t="shared" si="311"/>
        <v>0.008594392174432497</v>
      </c>
      <c r="M266" s="33">
        <f t="shared" si="312"/>
        <v>0.013860491338112306</v>
      </c>
      <c r="N266" s="36">
        <f t="shared" si="313"/>
        <v>0.05170711220026882</v>
      </c>
      <c r="O266" s="25">
        <f t="shared" si="314"/>
        <v>0.009759886488127242</v>
      </c>
      <c r="P266" s="20">
        <f t="shared" si="315"/>
        <v>0.028099576788082437</v>
      </c>
      <c r="Q266" s="20">
        <f t="shared" si="316"/>
        <v>9.720728793309439E-05</v>
      </c>
      <c r="R266" s="20">
        <f t="shared" si="317"/>
        <v>0.08042423835125448</v>
      </c>
      <c r="S266" s="21">
        <f t="shared" si="318"/>
        <v>-0.00018384856630824373</v>
      </c>
      <c r="T266" s="38">
        <f t="shared" si="319"/>
        <v>56.49414485871477</v>
      </c>
      <c r="U266" s="33">
        <f t="shared" si="320"/>
        <v>0.015433929347730106</v>
      </c>
      <c r="V266" s="20">
        <f t="shared" si="321"/>
        <v>0.9851591247016123</v>
      </c>
      <c r="W266" s="20">
        <f t="shared" si="322"/>
        <v>58.7236815344124</v>
      </c>
      <c r="X266" s="33">
        <f t="shared" si="323"/>
        <v>1.4363911986554272</v>
      </c>
      <c r="Y266" s="33">
        <f t="shared" si="324"/>
        <v>14.966564519938645</v>
      </c>
      <c r="Z266" s="33">
        <f t="shared" si="325"/>
        <v>0.15643802421698091</v>
      </c>
      <c r="AA266" s="33">
        <f t="shared" si="326"/>
        <v>0.6028982168204513</v>
      </c>
      <c r="AB266" s="36">
        <f t="shared" si="327"/>
        <v>1.6693844144291434</v>
      </c>
      <c r="AC266" s="25"/>
      <c r="AD266" s="20">
        <f t="shared" si="328"/>
        <v>1.0005012119450405</v>
      </c>
      <c r="AE266" s="20">
        <f t="shared" si="329"/>
        <v>0.0011094189446826568</v>
      </c>
      <c r="AF266" s="20">
        <f t="shared" si="330"/>
        <v>1.6797042262166766</v>
      </c>
      <c r="AG266" s="21"/>
      <c r="AH266" s="31">
        <f t="shared" si="331"/>
        <v>56.46584350346404</v>
      </c>
      <c r="AI266" s="1">
        <f t="shared" si="332"/>
        <v>0.6119805437553641</v>
      </c>
      <c r="AJ266" s="1">
        <f t="shared" si="333"/>
        <v>1.634038876242027</v>
      </c>
      <c r="AK266" s="1">
        <f t="shared" si="334"/>
        <v>2.3824771057221388</v>
      </c>
      <c r="AL266" s="3">
        <f t="shared" si="335"/>
        <v>93.0671098910194</v>
      </c>
      <c r="AM266" s="3">
        <f t="shared" si="336"/>
        <v>887.9955849171222</v>
      </c>
      <c r="AN266" s="3">
        <f t="shared" si="337"/>
        <v>0.5901331749514948</v>
      </c>
      <c r="AO266" s="3">
        <f t="shared" si="338"/>
        <v>0.9846655985417527</v>
      </c>
      <c r="AP266" s="3">
        <f t="shared" si="339"/>
        <v>13.911723268926957</v>
      </c>
      <c r="AQ266" s="3">
        <f t="shared" si="340"/>
        <v>0.9620334315315174</v>
      </c>
      <c r="AR266" s="9">
        <f t="shared" si="341"/>
        <v>33.633388531718325</v>
      </c>
      <c r="AS266" s="10">
        <f t="shared" si="342"/>
        <v>0.09597334089208306</v>
      </c>
      <c r="AT266" s="3">
        <f t="shared" si="343"/>
        <v>3.923658061686767</v>
      </c>
      <c r="AU266" s="3">
        <f t="shared" si="344"/>
        <v>35.176847840941015</v>
      </c>
      <c r="AV266" s="9">
        <f t="shared" si="345"/>
        <v>1294.7238782426768</v>
      </c>
      <c r="AW266" s="3">
        <f t="shared" si="346"/>
        <v>10.41956016853104</v>
      </c>
      <c r="AX266" s="3">
        <f t="shared" si="347"/>
        <v>0.7723654570712758</v>
      </c>
      <c r="AZ266" s="38">
        <v>72.1322</v>
      </c>
      <c r="BA266" s="33">
        <v>0.1003</v>
      </c>
      <c r="BB266" s="20">
        <v>1.8684999999999998</v>
      </c>
      <c r="BC266" s="20">
        <v>155.19299999999998</v>
      </c>
      <c r="BD266" s="33">
        <v>2.6576</v>
      </c>
      <c r="BE266" s="33">
        <v>17.2138</v>
      </c>
      <c r="BF266" s="33">
        <v>0.40669999999999995</v>
      </c>
      <c r="BG266" s="33">
        <v>0.6558999999999999</v>
      </c>
      <c r="BH266" s="36">
        <v>2.4468609420000003</v>
      </c>
      <c r="BI266" s="25">
        <v>0.46185300300000004</v>
      </c>
      <c r="BJ266" s="20">
        <v>1.329715662</v>
      </c>
      <c r="BK266" s="20">
        <v>0.0046</v>
      </c>
      <c r="BL266" s="20">
        <v>3.8057999999999996</v>
      </c>
      <c r="BM266" s="21">
        <v>-0.0087</v>
      </c>
      <c r="BN266" s="28">
        <v>0.5022</v>
      </c>
      <c r="BO266" s="17">
        <v>10.6125</v>
      </c>
      <c r="BP266" s="42">
        <v>38904</v>
      </c>
    </row>
    <row r="267" spans="1:68" ht="12.75">
      <c r="A267" s="8" t="s">
        <v>158</v>
      </c>
      <c r="B267" s="13">
        <v>76</v>
      </c>
      <c r="C267" s="8" t="s">
        <v>146</v>
      </c>
      <c r="D267" s="14" t="s">
        <v>106</v>
      </c>
      <c r="E267" s="13" t="s">
        <v>49</v>
      </c>
      <c r="F267" s="38">
        <f t="shared" si="305"/>
        <v>1.1717608768924301</v>
      </c>
      <c r="G267" s="33">
        <f t="shared" si="306"/>
        <v>0.0022789554382470116</v>
      </c>
      <c r="H267" s="20">
        <f t="shared" si="307"/>
        <v>0.019872785796812745</v>
      </c>
      <c r="I267" s="20">
        <f t="shared" si="308"/>
        <v>2.811504885059761</v>
      </c>
      <c r="J267" s="33">
        <f t="shared" si="309"/>
        <v>0.042534777549800784</v>
      </c>
      <c r="K267" s="33">
        <f t="shared" si="310"/>
        <v>0.1533695306772908</v>
      </c>
      <c r="L267" s="33">
        <f t="shared" si="311"/>
        <v>0.004702645398406374</v>
      </c>
      <c r="M267" s="33">
        <f t="shared" si="312"/>
        <v>0.013214997788844617</v>
      </c>
      <c r="N267" s="36">
        <f t="shared" si="313"/>
        <v>0.07063031309590398</v>
      </c>
      <c r="O267" s="25">
        <f t="shared" si="314"/>
        <v>0.011386659161916751</v>
      </c>
      <c r="P267" s="20">
        <f t="shared" si="315"/>
        <v>0.055826876350656564</v>
      </c>
      <c r="Q267" s="21">
        <f t="shared" si="316"/>
        <v>4.906254980079681E-06</v>
      </c>
      <c r="R267" s="20">
        <f t="shared" si="317"/>
        <v>0.07264691749003985</v>
      </c>
      <c r="S267" s="21">
        <f t="shared" si="318"/>
        <v>-0.0006230943824701195</v>
      </c>
      <c r="T267" s="38">
        <f t="shared" si="319"/>
        <v>43.42824304663226</v>
      </c>
      <c r="U267" s="33">
        <f t="shared" si="320"/>
        <v>0.016594738500305916</v>
      </c>
      <c r="V267" s="20">
        <f t="shared" si="321"/>
        <v>0.4958279889424338</v>
      </c>
      <c r="W267" s="20">
        <f t="shared" si="322"/>
        <v>50.342988612812874</v>
      </c>
      <c r="X267" s="33">
        <f t="shared" si="323"/>
        <v>1.0878932728482</v>
      </c>
      <c r="Y267" s="33">
        <f t="shared" si="324"/>
        <v>6.310204923978227</v>
      </c>
      <c r="Z267" s="33">
        <f t="shared" si="325"/>
        <v>0.08559913718020995</v>
      </c>
      <c r="AA267" s="33">
        <f t="shared" si="326"/>
        <v>0.5748207915453099</v>
      </c>
      <c r="AB267" s="36">
        <f t="shared" si="327"/>
        <v>2.2803273834337188</v>
      </c>
      <c r="AC267" s="25"/>
      <c r="AD267" s="20">
        <f t="shared" si="328"/>
        <v>1.9877472842091672</v>
      </c>
      <c r="AE267" s="21">
        <f t="shared" si="329"/>
        <v>5.599469276511848E-05</v>
      </c>
      <c r="AF267" s="20">
        <f t="shared" si="330"/>
        <v>1.517270624269838</v>
      </c>
      <c r="AG267" s="21"/>
      <c r="AH267" s="31">
        <f t="shared" si="331"/>
        <v>21.847970006866518</v>
      </c>
      <c r="AI267" s="1">
        <f t="shared" si="332"/>
        <v>1.1593149325260201</v>
      </c>
      <c r="AJ267" s="1">
        <f t="shared" si="333"/>
        <v>0.8625783830982922</v>
      </c>
      <c r="AK267" s="1">
        <f t="shared" si="334"/>
        <v>1.8925781545298324</v>
      </c>
      <c r="AL267" s="3">
        <f t="shared" si="335"/>
        <v>65.55651797876449</v>
      </c>
      <c r="AM267" s="3">
        <f t="shared" si="336"/>
        <v>8854.910429141715</v>
      </c>
      <c r="AN267" s="3">
        <f t="shared" si="337"/>
        <v>0.21743719456449961</v>
      </c>
      <c r="AO267" s="3">
        <f t="shared" si="338"/>
        <v>0.24944216645714137</v>
      </c>
      <c r="AP267" s="3">
        <f t="shared" si="339"/>
        <v>296.36270297822756</v>
      </c>
      <c r="AQ267" s="3">
        <f t="shared" si="340"/>
        <v>0.8626472969381732</v>
      </c>
      <c r="AR267" s="9">
        <f t="shared" si="341"/>
        <v>28.622608486558818</v>
      </c>
      <c r="AS267" s="10">
        <f t="shared" si="342"/>
        <v>0.1724022097466757</v>
      </c>
      <c r="AT267" s="3">
        <f t="shared" si="343"/>
        <v>7.978027531485376</v>
      </c>
      <c r="AU267" s="3">
        <f t="shared" si="344"/>
        <v>22.077088131532395</v>
      </c>
      <c r="AV267" s="9">
        <f t="shared" si="345"/>
        <v>19428.506866027416</v>
      </c>
      <c r="AW267" s="3">
        <f t="shared" si="346"/>
        <v>5.800389690302576</v>
      </c>
      <c r="AX267" s="3">
        <f t="shared" si="347"/>
        <v>0.05147075927633917</v>
      </c>
      <c r="AZ267" s="38">
        <v>47.766000000000005</v>
      </c>
      <c r="BA267" s="33">
        <v>0.0929</v>
      </c>
      <c r="BB267" s="20">
        <v>0.8101</v>
      </c>
      <c r="BC267" s="20">
        <v>114.60900000000001</v>
      </c>
      <c r="BD267" s="33">
        <v>1.7338999999999998</v>
      </c>
      <c r="BE267" s="33">
        <v>6.252</v>
      </c>
      <c r="BF267" s="33">
        <v>0.19169999999999998</v>
      </c>
      <c r="BG267" s="33">
        <v>0.5387</v>
      </c>
      <c r="BH267" s="36">
        <v>2.879194554</v>
      </c>
      <c r="BI267" s="25">
        <v>0.4641690743</v>
      </c>
      <c r="BJ267" s="20">
        <v>2.275742968</v>
      </c>
      <c r="BK267" s="21">
        <v>0.0002</v>
      </c>
      <c r="BL267" s="20">
        <v>2.9614000000000003</v>
      </c>
      <c r="BM267" s="21">
        <v>-0.025400000000000002</v>
      </c>
      <c r="BN267" s="28">
        <v>0.502</v>
      </c>
      <c r="BO267" s="17">
        <v>12.314699999999998</v>
      </c>
      <c r="BP267" s="42">
        <v>38904</v>
      </c>
    </row>
    <row r="268" spans="1:68" ht="12.75">
      <c r="A268" s="8" t="s">
        <v>159</v>
      </c>
      <c r="B268" s="13">
        <v>77</v>
      </c>
      <c r="C268" s="8" t="s">
        <v>146</v>
      </c>
      <c r="D268" s="14" t="s">
        <v>106</v>
      </c>
      <c r="E268" s="13" t="s">
        <v>51</v>
      </c>
      <c r="F268" s="38">
        <f t="shared" si="305"/>
        <v>1.242834382872928</v>
      </c>
      <c r="G268" s="33">
        <f t="shared" si="306"/>
        <v>0.0018143268350434099</v>
      </c>
      <c r="H268" s="20">
        <f t="shared" si="307"/>
        <v>0.032127423066298344</v>
      </c>
      <c r="I268" s="20">
        <f t="shared" si="308"/>
        <v>2.981902530781374</v>
      </c>
      <c r="J268" s="33">
        <f t="shared" si="309"/>
        <v>0.0440896796566693</v>
      </c>
      <c r="K268" s="33">
        <f t="shared" si="310"/>
        <v>0.12955011132596686</v>
      </c>
      <c r="L268" s="33">
        <f t="shared" si="311"/>
        <v>0.00529691181925809</v>
      </c>
      <c r="M268" s="33">
        <f t="shared" si="312"/>
        <v>0.014460799901341753</v>
      </c>
      <c r="N268" s="36">
        <f t="shared" si="313"/>
        <v>0.11292909824661879</v>
      </c>
      <c r="O268" s="25">
        <f t="shared" si="314"/>
        <v>0.011365905328703158</v>
      </c>
      <c r="P268" s="20">
        <f t="shared" si="315"/>
        <v>0.05518199002875711</v>
      </c>
      <c r="Q268" s="21">
        <f t="shared" si="316"/>
        <v>2.5626085240726126E-06</v>
      </c>
      <c r="R268" s="20">
        <f t="shared" si="317"/>
        <v>0.07319578727308604</v>
      </c>
      <c r="S268" s="21">
        <f t="shared" si="318"/>
        <v>-0.0006560277821625888</v>
      </c>
      <c r="T268" s="38">
        <f t="shared" si="319"/>
        <v>46.062396100182866</v>
      </c>
      <c r="U268" s="33">
        <f t="shared" si="320"/>
        <v>0.01321143839687912</v>
      </c>
      <c r="V268" s="20">
        <f t="shared" si="321"/>
        <v>0.8015824118337911</v>
      </c>
      <c r="W268" s="20">
        <f t="shared" si="322"/>
        <v>53.39413989616942</v>
      </c>
      <c r="X268" s="33">
        <f t="shared" si="323"/>
        <v>1.1276623192483892</v>
      </c>
      <c r="Y268" s="33">
        <f t="shared" si="324"/>
        <v>5.330183555892486</v>
      </c>
      <c r="Z268" s="33">
        <f t="shared" si="325"/>
        <v>0.09641617494736046</v>
      </c>
      <c r="AA268" s="33">
        <f t="shared" si="326"/>
        <v>0.6290102032922362</v>
      </c>
      <c r="AB268" s="36">
        <f t="shared" si="327"/>
        <v>3.645960265935385</v>
      </c>
      <c r="AC268" s="25"/>
      <c r="AD268" s="20">
        <f t="shared" si="328"/>
        <v>1.964785744557053</v>
      </c>
      <c r="AE268" s="21">
        <f t="shared" si="329"/>
        <v>2.9246844602517832E-05</v>
      </c>
      <c r="AF268" s="20">
        <f t="shared" si="330"/>
        <v>1.5287340700310366</v>
      </c>
      <c r="AG268" s="21"/>
      <c r="AH268" s="31">
        <f t="shared" si="331"/>
        <v>23.44397918591745</v>
      </c>
      <c r="AI268" s="1">
        <f t="shared" si="332"/>
        <v>0.784710584970597</v>
      </c>
      <c r="AJ268" s="1">
        <f t="shared" si="333"/>
        <v>1.2743551815826084</v>
      </c>
      <c r="AK268" s="1">
        <f t="shared" si="334"/>
        <v>1.7927568000426866</v>
      </c>
      <c r="AL268" s="3">
        <f t="shared" si="335"/>
        <v>85.35499961266684</v>
      </c>
      <c r="AM268" s="3">
        <f t="shared" si="336"/>
        <v>27407.483532934137</v>
      </c>
      <c r="AN268" s="3">
        <f t="shared" si="337"/>
        <v>0.21985494996285762</v>
      </c>
      <c r="AO268" s="3">
        <f t="shared" si="338"/>
        <v>0.407974464419021</v>
      </c>
      <c r="AP268" s="3">
        <f t="shared" si="339"/>
        <v>451.7218379086871</v>
      </c>
      <c r="AQ268" s="3">
        <f t="shared" si="340"/>
        <v>0.8626863582736999</v>
      </c>
      <c r="AR268" s="9">
        <f t="shared" si="341"/>
        <v>30.13107184773327</v>
      </c>
      <c r="AS268" s="10">
        <f t="shared" si="342"/>
        <v>0.21156162961813302</v>
      </c>
      <c r="AT268" s="3">
        <f t="shared" si="343"/>
        <v>10.01731729053543</v>
      </c>
      <c r="AU268" s="3">
        <f t="shared" si="344"/>
        <v>14.644739931764164</v>
      </c>
      <c r="AV268" s="9">
        <f t="shared" si="345"/>
        <v>38556.71729972914</v>
      </c>
      <c r="AW268" s="3">
        <f t="shared" si="346"/>
        <v>4.726755044404752</v>
      </c>
      <c r="AX268" s="3">
        <f t="shared" si="347"/>
        <v>0.025935817933520622</v>
      </c>
      <c r="AZ268" s="38">
        <v>48.498799999999996</v>
      </c>
      <c r="BA268" s="33">
        <v>0.0708</v>
      </c>
      <c r="BB268" s="20">
        <v>1.2537</v>
      </c>
      <c r="BC268" s="20">
        <v>116.36200000000001</v>
      </c>
      <c r="BD268" s="33">
        <v>1.7205000000000001</v>
      </c>
      <c r="BE268" s="33">
        <v>5.0554</v>
      </c>
      <c r="BF268" s="33">
        <v>0.2067</v>
      </c>
      <c r="BG268" s="33">
        <v>0.5643</v>
      </c>
      <c r="BH268" s="36">
        <v>4.406802568</v>
      </c>
      <c r="BI268" s="25">
        <v>0.4435287412</v>
      </c>
      <c r="BJ268" s="20">
        <v>2.153352317</v>
      </c>
      <c r="BK268" s="21">
        <v>0.0001</v>
      </c>
      <c r="BL268" s="20">
        <v>2.8563</v>
      </c>
      <c r="BM268" s="21">
        <v>-0.0256</v>
      </c>
      <c r="BN268" s="28">
        <v>0.5068</v>
      </c>
      <c r="BO268" s="17">
        <v>12.987300000000001</v>
      </c>
      <c r="BP268" s="42">
        <v>38904</v>
      </c>
    </row>
    <row r="269" spans="1:68" ht="12.75">
      <c r="A269" s="8" t="s">
        <v>160</v>
      </c>
      <c r="B269" s="13">
        <v>83</v>
      </c>
      <c r="C269" s="8" t="s">
        <v>146</v>
      </c>
      <c r="D269" s="14" t="s">
        <v>108</v>
      </c>
      <c r="E269" s="13" t="s">
        <v>97</v>
      </c>
      <c r="F269" s="38">
        <f t="shared" si="305"/>
        <v>3.901198662445587</v>
      </c>
      <c r="G269" s="33">
        <f t="shared" si="306"/>
        <v>0.010936500593589235</v>
      </c>
      <c r="H269" s="20">
        <f t="shared" si="307"/>
        <v>1.3591271931341509</v>
      </c>
      <c r="I269" s="20">
        <f t="shared" si="308"/>
        <v>10.07793395191927</v>
      </c>
      <c r="J269" s="33">
        <f t="shared" si="309"/>
        <v>0.31413685965571825</v>
      </c>
      <c r="K269" s="33">
        <f t="shared" si="310"/>
        <v>2.267316280807281</v>
      </c>
      <c r="L269" s="33">
        <f t="shared" si="311"/>
        <v>0.09763522396121882</v>
      </c>
      <c r="M269" s="33">
        <f t="shared" si="312"/>
        <v>0.038033862979817964</v>
      </c>
      <c r="N269" s="36">
        <f t="shared" si="313"/>
        <v>0.13170551312839235</v>
      </c>
      <c r="O269" s="25">
        <f t="shared" si="314"/>
        <v>0.014066591011195903</v>
      </c>
      <c r="P269" s="20">
        <f t="shared" si="315"/>
        <v>0.0658116547945833</v>
      </c>
      <c r="Q269" s="20">
        <f t="shared" si="316"/>
        <v>0.0021333877918480407</v>
      </c>
      <c r="R269" s="20">
        <f t="shared" si="317"/>
        <v>0.07082796123862287</v>
      </c>
      <c r="S269" s="37">
        <f t="shared" si="318"/>
        <v>0.005324484091808469</v>
      </c>
      <c r="T269" s="38">
        <f t="shared" si="319"/>
        <v>144.5876944920708</v>
      </c>
      <c r="U269" s="33">
        <f t="shared" si="320"/>
        <v>0.07963664598841647</v>
      </c>
      <c r="V269" s="20">
        <f t="shared" si="321"/>
        <v>33.910359110133506</v>
      </c>
      <c r="W269" s="20">
        <f t="shared" si="322"/>
        <v>180.4561382333746</v>
      </c>
      <c r="X269" s="33">
        <f t="shared" si="323"/>
        <v>8.034540111864665</v>
      </c>
      <c r="Y269" s="33">
        <f t="shared" si="324"/>
        <v>93.2860020904045</v>
      </c>
      <c r="Z269" s="33">
        <f t="shared" si="325"/>
        <v>1.7771892671960903</v>
      </c>
      <c r="AA269" s="33">
        <f t="shared" si="326"/>
        <v>1.6543820568808634</v>
      </c>
      <c r="AB269" s="36">
        <f t="shared" si="327"/>
        <v>4.252164190863246</v>
      </c>
      <c r="AC269" s="25"/>
      <c r="AD269" s="20">
        <f t="shared" si="328"/>
        <v>2.3432609280441263</v>
      </c>
      <c r="AE269" s="20">
        <f t="shared" si="329"/>
        <v>0.024348182970189917</v>
      </c>
      <c r="AF269" s="20">
        <f t="shared" si="330"/>
        <v>1.4792807276237023</v>
      </c>
      <c r="AG269" s="37"/>
      <c r="AH269" s="31">
        <f t="shared" si="331"/>
        <v>61.70362538872497</v>
      </c>
      <c r="AI269" s="1">
        <f t="shared" si="332"/>
        <v>0.048786922353366666</v>
      </c>
      <c r="AJ269" s="1">
        <f t="shared" si="333"/>
        <v>20.497296237646204</v>
      </c>
      <c r="AK269" s="1">
        <f t="shared" si="334"/>
        <v>4.856520341506131</v>
      </c>
      <c r="AL269" s="3">
        <f t="shared" si="335"/>
        <v>100.88998616332144</v>
      </c>
      <c r="AM269" s="3">
        <f t="shared" si="336"/>
        <v>1392.7264778505564</v>
      </c>
      <c r="AN269" s="3">
        <f t="shared" si="337"/>
        <v>7.9748470632902</v>
      </c>
      <c r="AO269" s="3">
        <f t="shared" si="338"/>
        <v>14.471439652449552</v>
      </c>
      <c r="AP269" s="3">
        <f t="shared" si="339"/>
        <v>3.2707428757997086</v>
      </c>
      <c r="AQ269" s="3">
        <f t="shared" si="340"/>
        <v>0.8012345598634224</v>
      </c>
      <c r="AR269" s="9">
        <f t="shared" si="341"/>
        <v>97.74189022548452</v>
      </c>
      <c r="AS269" s="10">
        <f t="shared" si="342"/>
        <v>0.08612803563045078</v>
      </c>
      <c r="AT269" s="3">
        <f t="shared" si="343"/>
        <v>1.9344396178377603</v>
      </c>
      <c r="AU269" s="3">
        <f t="shared" si="344"/>
        <v>42.43865714807678</v>
      </c>
      <c r="AV269" s="9">
        <f t="shared" si="345"/>
        <v>329.9852034832148</v>
      </c>
      <c r="AW269" s="3">
        <f t="shared" si="346"/>
        <v>11.61062124173708</v>
      </c>
      <c r="AX269" s="3">
        <f t="shared" si="347"/>
        <v>3.0304389089096433</v>
      </c>
      <c r="AZ269" s="38">
        <v>151.96</v>
      </c>
      <c r="BA269" s="33">
        <v>0.426</v>
      </c>
      <c r="BB269" s="20">
        <v>52.9409</v>
      </c>
      <c r="BC269" s="20">
        <v>392.55699999999996</v>
      </c>
      <c r="BD269" s="33">
        <v>12.2363</v>
      </c>
      <c r="BE269" s="33">
        <v>88.3168</v>
      </c>
      <c r="BF269" s="33">
        <v>3.8030999999999997</v>
      </c>
      <c r="BG269" s="33">
        <v>1.4815</v>
      </c>
      <c r="BH269" s="36">
        <v>5.130210355</v>
      </c>
      <c r="BI269" s="25">
        <v>0.5479236909</v>
      </c>
      <c r="BJ269" s="20">
        <v>2.563504176</v>
      </c>
      <c r="BK269" s="20">
        <v>0.0831</v>
      </c>
      <c r="BL269" s="20">
        <v>2.7589</v>
      </c>
      <c r="BM269" s="37">
        <v>0.20740000000000003</v>
      </c>
      <c r="BN269" s="28">
        <v>0.5054</v>
      </c>
      <c r="BO269" s="17">
        <v>12.974899999999998</v>
      </c>
      <c r="BP269" s="42">
        <v>38904</v>
      </c>
    </row>
    <row r="270" spans="1:68" ht="12.75">
      <c r="A270" s="8" t="s">
        <v>161</v>
      </c>
      <c r="B270" s="13">
        <v>84</v>
      </c>
      <c r="C270" s="8" t="s">
        <v>146</v>
      </c>
      <c r="D270" s="14" t="s">
        <v>108</v>
      </c>
      <c r="E270" s="13" t="s">
        <v>109</v>
      </c>
      <c r="F270" s="38">
        <f t="shared" si="305"/>
        <v>3.7740796589743586</v>
      </c>
      <c r="G270" s="33">
        <f t="shared" si="306"/>
        <v>0.009457964871794872</v>
      </c>
      <c r="H270" s="20">
        <f t="shared" si="307"/>
        <v>1.4451798271794871</v>
      </c>
      <c r="I270" s="20">
        <f t="shared" si="308"/>
        <v>12.402440574358975</v>
      </c>
      <c r="J270" s="33">
        <f t="shared" si="309"/>
        <v>0.3264802835897436</v>
      </c>
      <c r="K270" s="33">
        <f t="shared" si="310"/>
        <v>3.201943817948718</v>
      </c>
      <c r="L270" s="33">
        <f t="shared" si="311"/>
        <v>0.1864274105128205</v>
      </c>
      <c r="M270" s="33">
        <f t="shared" si="312"/>
        <v>0.03401467051282052</v>
      </c>
      <c r="N270" s="36">
        <f t="shared" si="313"/>
        <v>0.1614222002823513</v>
      </c>
      <c r="O270" s="25">
        <f t="shared" si="314"/>
        <v>0.01288468118184923</v>
      </c>
      <c r="P270" s="20">
        <f t="shared" si="315"/>
        <v>0.07283912359372308</v>
      </c>
      <c r="Q270" s="20">
        <f t="shared" si="316"/>
        <v>0.004187495897435897</v>
      </c>
      <c r="R270" s="20">
        <f t="shared" si="317"/>
        <v>0.23569919205128206</v>
      </c>
      <c r="S270" s="37">
        <f t="shared" si="318"/>
        <v>0.0034422241025641024</v>
      </c>
      <c r="T270" s="38">
        <f t="shared" si="319"/>
        <v>139.87636209698775</v>
      </c>
      <c r="U270" s="33">
        <f t="shared" si="320"/>
        <v>0.06887034786131851</v>
      </c>
      <c r="V270" s="20">
        <f t="shared" si="321"/>
        <v>36.05738091765188</v>
      </c>
      <c r="W270" s="20">
        <f t="shared" si="322"/>
        <v>222.07890440594792</v>
      </c>
      <c r="X270" s="33">
        <f t="shared" si="323"/>
        <v>8.350242429715452</v>
      </c>
      <c r="Y270" s="33">
        <f t="shared" si="324"/>
        <v>131.74012828425091</v>
      </c>
      <c r="Z270" s="33">
        <f t="shared" si="325"/>
        <v>3.3934145857661453</v>
      </c>
      <c r="AA270" s="33">
        <f t="shared" si="326"/>
        <v>1.479556799081527</v>
      </c>
      <c r="AB270" s="36">
        <f t="shared" si="327"/>
        <v>5.211579100579049</v>
      </c>
      <c r="AC270" s="25"/>
      <c r="AD270" s="20">
        <f t="shared" si="328"/>
        <v>2.5934779011847064</v>
      </c>
      <c r="AE270" s="20">
        <f t="shared" si="329"/>
        <v>0.0477915532690698</v>
      </c>
      <c r="AF270" s="20">
        <f t="shared" si="330"/>
        <v>4.92270660090397</v>
      </c>
      <c r="AG270" s="37"/>
      <c r="AH270" s="31">
        <f t="shared" si="331"/>
        <v>53.93389395494441</v>
      </c>
      <c r="AI270" s="1">
        <f t="shared" si="332"/>
        <v>0.04103339625416916</v>
      </c>
      <c r="AJ270" s="1">
        <f t="shared" si="333"/>
        <v>24.370393174520522</v>
      </c>
      <c r="AK270" s="1">
        <f t="shared" si="334"/>
        <v>5.643745772314439</v>
      </c>
      <c r="AL270" s="3">
        <f t="shared" si="335"/>
        <v>121.24582914159231</v>
      </c>
      <c r="AM270" s="3">
        <f t="shared" si="336"/>
        <v>754.4718355280543</v>
      </c>
      <c r="AN270" s="3">
        <f t="shared" si="337"/>
        <v>6.9187054867200635</v>
      </c>
      <c r="AO270" s="3">
        <f t="shared" si="338"/>
        <v>13.903099348246146</v>
      </c>
      <c r="AP270" s="3">
        <f t="shared" si="339"/>
        <v>1.4410569054655666</v>
      </c>
      <c r="AQ270" s="3">
        <f t="shared" si="340"/>
        <v>0.6298498386019661</v>
      </c>
      <c r="AR270" s="9">
        <f t="shared" si="341"/>
        <v>28.41452343946354</v>
      </c>
      <c r="AS270" s="10">
        <f t="shared" si="342"/>
        <v>0.06338419840990618</v>
      </c>
      <c r="AT270" s="3">
        <f t="shared" si="343"/>
        <v>1.6857346906993766</v>
      </c>
      <c r="AU270" s="3">
        <f t="shared" si="344"/>
        <v>42.6125940180536</v>
      </c>
      <c r="AV270" s="9">
        <f t="shared" si="345"/>
        <v>174.72213934338984</v>
      </c>
      <c r="AW270" s="3">
        <f t="shared" si="346"/>
        <v>15.776802816578844</v>
      </c>
      <c r="AX270" s="3">
        <f t="shared" si="347"/>
        <v>5.723373144113419</v>
      </c>
      <c r="AZ270" s="38">
        <v>162.04899999999998</v>
      </c>
      <c r="BA270" s="33">
        <v>0.4061</v>
      </c>
      <c r="BB270" s="20">
        <v>62.0522</v>
      </c>
      <c r="BC270" s="20">
        <v>532.528</v>
      </c>
      <c r="BD270" s="33">
        <v>14.0182</v>
      </c>
      <c r="BE270" s="33">
        <v>137.483</v>
      </c>
      <c r="BF270" s="33">
        <v>8.0047</v>
      </c>
      <c r="BG270" s="33">
        <v>1.4605000000000001</v>
      </c>
      <c r="BH270" s="36">
        <v>6.931042399000001</v>
      </c>
      <c r="BI270" s="25">
        <v>0.5532341364</v>
      </c>
      <c r="BJ270" s="20">
        <v>3.127519344</v>
      </c>
      <c r="BK270" s="20">
        <v>0.1798</v>
      </c>
      <c r="BL270" s="20">
        <v>10.1203</v>
      </c>
      <c r="BM270" s="37">
        <v>0.1478</v>
      </c>
      <c r="BN270" s="28">
        <v>0.507</v>
      </c>
      <c r="BO270" s="17">
        <v>11.8079</v>
      </c>
      <c r="BP270" s="42">
        <v>38904</v>
      </c>
    </row>
    <row r="271" spans="1:68" ht="12.75">
      <c r="A271" s="8" t="s">
        <v>162</v>
      </c>
      <c r="B271" s="13">
        <v>85</v>
      </c>
      <c r="C271" s="8" t="s">
        <v>146</v>
      </c>
      <c r="D271" s="14" t="s">
        <v>108</v>
      </c>
      <c r="E271" s="13" t="s">
        <v>60</v>
      </c>
      <c r="F271" s="38">
        <f t="shared" si="305"/>
        <v>4.342909249451208</v>
      </c>
      <c r="G271" s="33">
        <f t="shared" si="306"/>
        <v>0.008584116004789465</v>
      </c>
      <c r="H271" s="20">
        <f t="shared" si="307"/>
        <v>0.1622358034124925</v>
      </c>
      <c r="I271" s="20">
        <f t="shared" si="308"/>
        <v>12.09192126681301</v>
      </c>
      <c r="J271" s="33">
        <f t="shared" si="309"/>
        <v>0.17894624122929556</v>
      </c>
      <c r="K271" s="33">
        <f t="shared" si="310"/>
        <v>1.8213579404709637</v>
      </c>
      <c r="L271" s="33">
        <f t="shared" si="311"/>
        <v>0.17043620810217522</v>
      </c>
      <c r="M271" s="33">
        <f t="shared" si="312"/>
        <v>0.01755194332468569</v>
      </c>
      <c r="N271" s="36">
        <f t="shared" si="313"/>
        <v>0.1555000718457019</v>
      </c>
      <c r="O271" s="25">
        <f t="shared" si="314"/>
        <v>0.01099876097049118</v>
      </c>
      <c r="P271" s="20">
        <f t="shared" si="315"/>
        <v>0.053903583055376375</v>
      </c>
      <c r="Q271" s="20">
        <f t="shared" si="316"/>
        <v>0.0007807195569746557</v>
      </c>
      <c r="R271" s="20">
        <f t="shared" si="317"/>
        <v>0.0297148321891838</v>
      </c>
      <c r="S271" s="37">
        <f t="shared" si="318"/>
        <v>0.002600498962282978</v>
      </c>
      <c r="T271" s="38">
        <f t="shared" si="319"/>
        <v>160.95853866944614</v>
      </c>
      <c r="U271" s="33">
        <f t="shared" si="320"/>
        <v>0.06250721622944341</v>
      </c>
      <c r="V271" s="20">
        <f t="shared" si="321"/>
        <v>4.047799486339633</v>
      </c>
      <c r="W271" s="20">
        <f t="shared" si="322"/>
        <v>216.51872556830287</v>
      </c>
      <c r="X271" s="33">
        <f t="shared" si="323"/>
        <v>4.576829203041962</v>
      </c>
      <c r="Y271" s="33">
        <f t="shared" si="324"/>
        <v>74.93758240983188</v>
      </c>
      <c r="Z271" s="33">
        <f t="shared" si="325"/>
        <v>3.1023373275724495</v>
      </c>
      <c r="AA271" s="33">
        <f t="shared" si="326"/>
        <v>0.7634675477260403</v>
      </c>
      <c r="AB271" s="36">
        <f t="shared" si="327"/>
        <v>5.020380859337125</v>
      </c>
      <c r="AC271" s="25"/>
      <c r="AD271" s="20">
        <f t="shared" si="328"/>
        <v>1.919267346330896</v>
      </c>
      <c r="AE271" s="20">
        <f t="shared" si="329"/>
        <v>0.0089102893971086</v>
      </c>
      <c r="AF271" s="20">
        <f t="shared" si="330"/>
        <v>0.6206105302669966</v>
      </c>
      <c r="AG271" s="37"/>
      <c r="AH271" s="31">
        <f t="shared" si="331"/>
        <v>83.86457414447966</v>
      </c>
      <c r="AI271" s="1">
        <f t="shared" si="332"/>
        <v>0.1886129859699234</v>
      </c>
      <c r="AJ271" s="1">
        <f t="shared" si="333"/>
        <v>5.301861877948648</v>
      </c>
      <c r="AK271" s="1">
        <f t="shared" si="334"/>
        <v>5.9947920729229125</v>
      </c>
      <c r="AL271" s="3">
        <f t="shared" si="335"/>
        <v>73.22081319766231</v>
      </c>
      <c r="AM271" s="3">
        <f t="shared" si="336"/>
        <v>454.2837281641098</v>
      </c>
      <c r="AN271" s="3">
        <f t="shared" si="337"/>
        <v>0.8062733883648204</v>
      </c>
      <c r="AO271" s="3">
        <f t="shared" si="338"/>
        <v>2.109033686254235</v>
      </c>
      <c r="AP271" s="3">
        <f t="shared" si="339"/>
        <v>7.015172397175684</v>
      </c>
      <c r="AQ271" s="3">
        <f t="shared" si="340"/>
        <v>0.7433931557050028</v>
      </c>
      <c r="AR271" s="9">
        <f t="shared" si="341"/>
        <v>259.3551524177316</v>
      </c>
      <c r="AS271" s="10">
        <f t="shared" si="342"/>
        <v>0.06107521827981307</v>
      </c>
      <c r="AT271" s="3">
        <f t="shared" si="343"/>
        <v>2.889320933575987</v>
      </c>
      <c r="AU271" s="3">
        <f t="shared" si="344"/>
        <v>43.12794818457086</v>
      </c>
      <c r="AV271" s="9">
        <f t="shared" si="345"/>
        <v>513.6566276429977</v>
      </c>
      <c r="AW271" s="3">
        <f t="shared" si="346"/>
        <v>16.37325298484485</v>
      </c>
      <c r="AX271" s="3">
        <f t="shared" si="347"/>
        <v>1.9468258485998187</v>
      </c>
      <c r="AZ271" s="38">
        <v>228.627</v>
      </c>
      <c r="BA271" s="33">
        <v>0.4519</v>
      </c>
      <c r="BB271" s="20">
        <v>8.5407</v>
      </c>
      <c r="BC271" s="20">
        <v>636.564</v>
      </c>
      <c r="BD271" s="33">
        <v>9.4204</v>
      </c>
      <c r="BE271" s="33">
        <v>95.8831</v>
      </c>
      <c r="BF271" s="33">
        <v>8.9724</v>
      </c>
      <c r="BG271" s="33">
        <v>0.9239999999999999</v>
      </c>
      <c r="BH271" s="36">
        <v>8.186105876000001</v>
      </c>
      <c r="BI271" s="25">
        <v>0.5790159499</v>
      </c>
      <c r="BJ271" s="20">
        <v>2.8376863930000003</v>
      </c>
      <c r="BK271" s="20">
        <v>0.0411</v>
      </c>
      <c r="BL271" s="20">
        <v>1.5643000000000002</v>
      </c>
      <c r="BM271" s="37">
        <v>0.13690000000000002</v>
      </c>
      <c r="BN271" s="28">
        <v>0.5011</v>
      </c>
      <c r="BO271" s="17">
        <v>9.518699999999999</v>
      </c>
      <c r="BP271" s="42">
        <v>38904</v>
      </c>
    </row>
    <row r="272" spans="1:68" ht="12.75">
      <c r="A272" s="8" t="s">
        <v>163</v>
      </c>
      <c r="B272" s="13">
        <v>86</v>
      </c>
      <c r="C272" s="8" t="s">
        <v>146</v>
      </c>
      <c r="D272" s="14" t="s">
        <v>108</v>
      </c>
      <c r="E272" s="13" t="s">
        <v>49</v>
      </c>
      <c r="F272" s="38">
        <f t="shared" si="305"/>
        <v>4.630560448296473</v>
      </c>
      <c r="G272" s="33">
        <f t="shared" si="306"/>
        <v>0.010049465989240882</v>
      </c>
      <c r="H272" s="20">
        <f t="shared" si="307"/>
        <v>0.17940652683801553</v>
      </c>
      <c r="I272" s="20">
        <f t="shared" si="308"/>
        <v>11.723673735803944</v>
      </c>
      <c r="J272" s="33">
        <f t="shared" si="309"/>
        <v>0.159729545845786</v>
      </c>
      <c r="K272" s="33">
        <f t="shared" si="310"/>
        <v>1.6199354730424385</v>
      </c>
      <c r="L272" s="33">
        <f t="shared" si="311"/>
        <v>0.12358709970113568</v>
      </c>
      <c r="M272" s="33">
        <f t="shared" si="312"/>
        <v>0.018296263598326357</v>
      </c>
      <c r="N272" s="36">
        <f t="shared" si="313"/>
        <v>0.21751889989732334</v>
      </c>
      <c r="O272" s="25">
        <f t="shared" si="314"/>
        <v>0.013230998261546322</v>
      </c>
      <c r="P272" s="20">
        <f t="shared" si="315"/>
        <v>0.06304787848398803</v>
      </c>
      <c r="Q272" s="20">
        <f t="shared" si="316"/>
        <v>0.0007595117752540346</v>
      </c>
      <c r="R272" s="20">
        <f t="shared" si="317"/>
        <v>0.027532301852958754</v>
      </c>
      <c r="S272" s="37">
        <f t="shared" si="318"/>
        <v>0.001805012552301255</v>
      </c>
      <c r="T272" s="38">
        <f t="shared" si="319"/>
        <v>171.61957576537415</v>
      </c>
      <c r="U272" s="33">
        <f t="shared" si="320"/>
        <v>0.07317749937552524</v>
      </c>
      <c r="V272" s="20">
        <f t="shared" si="321"/>
        <v>4.476210749451486</v>
      </c>
      <c r="W272" s="20">
        <f t="shared" si="322"/>
        <v>209.92486142145404</v>
      </c>
      <c r="X272" s="33">
        <f t="shared" si="323"/>
        <v>4.08533224835315</v>
      </c>
      <c r="Y272" s="33">
        <f t="shared" si="324"/>
        <v>66.65029718339595</v>
      </c>
      <c r="Z272" s="33">
        <f t="shared" si="325"/>
        <v>2.2495740598699565</v>
      </c>
      <c r="AA272" s="33">
        <f t="shared" si="326"/>
        <v>0.7958436991029644</v>
      </c>
      <c r="AB272" s="36">
        <f t="shared" si="327"/>
        <v>7.022683067774896</v>
      </c>
      <c r="AC272" s="25"/>
      <c r="AD272" s="20">
        <f t="shared" si="328"/>
        <v>2.2448551203997806</v>
      </c>
      <c r="AE272" s="20">
        <f t="shared" si="329"/>
        <v>0.008668246693152644</v>
      </c>
      <c r="AF272" s="20">
        <f t="shared" si="330"/>
        <v>0.5750271899114192</v>
      </c>
      <c r="AG272" s="37"/>
      <c r="AH272" s="31">
        <f t="shared" si="331"/>
        <v>76.45017899186779</v>
      </c>
      <c r="AI272" s="1">
        <f t="shared" si="332"/>
        <v>0.17779406369561285</v>
      </c>
      <c r="AJ272" s="1">
        <f t="shared" si="333"/>
        <v>5.624484750582117</v>
      </c>
      <c r="AK272" s="1">
        <f t="shared" si="334"/>
        <v>5.133334916087083</v>
      </c>
      <c r="AL272" s="3">
        <f t="shared" si="335"/>
        <v>55.827710474068475</v>
      </c>
      <c r="AM272" s="3">
        <f t="shared" si="336"/>
        <v>516.3917119464775</v>
      </c>
      <c r="AN272" s="3">
        <f t="shared" si="337"/>
        <v>0.6373932450392855</v>
      </c>
      <c r="AO272" s="3">
        <f t="shared" si="338"/>
        <v>1.9939864754632044</v>
      </c>
      <c r="AP272" s="3">
        <f t="shared" si="339"/>
        <v>8.442018549533293</v>
      </c>
      <c r="AQ272" s="3">
        <f t="shared" si="340"/>
        <v>0.8175285890546495</v>
      </c>
      <c r="AR272" s="9">
        <f t="shared" si="341"/>
        <v>298.45471444891416</v>
      </c>
      <c r="AS272" s="10">
        <f t="shared" si="342"/>
        <v>0.06129503424586223</v>
      </c>
      <c r="AT272" s="3">
        <f t="shared" si="343"/>
        <v>3.1496462925562305</v>
      </c>
      <c r="AU272" s="3">
        <f t="shared" si="344"/>
        <v>29.892401436245898</v>
      </c>
      <c r="AV272" s="9">
        <f t="shared" si="345"/>
        <v>471.29856740006016</v>
      </c>
      <c r="AW272" s="3">
        <f t="shared" si="346"/>
        <v>16.31453530132428</v>
      </c>
      <c r="AX272" s="3">
        <f t="shared" si="347"/>
        <v>2.121797241007002</v>
      </c>
      <c r="AZ272" s="38">
        <v>197.535</v>
      </c>
      <c r="BA272" s="33">
        <v>0.42869999999999997</v>
      </c>
      <c r="BB272" s="20">
        <v>7.6533</v>
      </c>
      <c r="BC272" s="20">
        <v>500.12</v>
      </c>
      <c r="BD272" s="33">
        <v>6.8139</v>
      </c>
      <c r="BE272" s="33">
        <v>69.1048</v>
      </c>
      <c r="BF272" s="33">
        <v>5.2721</v>
      </c>
      <c r="BG272" s="33">
        <v>0.7805</v>
      </c>
      <c r="BH272" s="36">
        <v>9.279135079</v>
      </c>
      <c r="BI272" s="25">
        <v>0.5644209315</v>
      </c>
      <c r="BJ272" s="20">
        <v>2.6895583839999997</v>
      </c>
      <c r="BK272" s="20">
        <v>0.0324</v>
      </c>
      <c r="BL272" s="20">
        <v>1.1745</v>
      </c>
      <c r="BM272" s="37">
        <v>0.077</v>
      </c>
      <c r="BN272" s="28">
        <v>0.5019</v>
      </c>
      <c r="BO272" s="17">
        <v>11.7654</v>
      </c>
      <c r="BP272" s="42">
        <v>38904</v>
      </c>
    </row>
    <row r="273" spans="1:68" ht="12.75">
      <c r="A273" s="8" t="s">
        <v>164</v>
      </c>
      <c r="B273" s="13">
        <v>87</v>
      </c>
      <c r="C273" s="8" t="s">
        <v>146</v>
      </c>
      <c r="D273" s="14" t="s">
        <v>108</v>
      </c>
      <c r="E273" s="13" t="s">
        <v>51</v>
      </c>
      <c r="F273" s="38">
        <f t="shared" si="305"/>
        <v>4.545448617254433</v>
      </c>
      <c r="G273" s="33">
        <f t="shared" si="306"/>
        <v>0.009949928312412832</v>
      </c>
      <c r="H273" s="20">
        <f t="shared" si="307"/>
        <v>0.23084089412233513</v>
      </c>
      <c r="I273" s="20">
        <f t="shared" si="308"/>
        <v>11.697207327754533</v>
      </c>
      <c r="J273" s="33">
        <f t="shared" si="309"/>
        <v>0.19626654480972308</v>
      </c>
      <c r="K273" s="33">
        <f t="shared" si="310"/>
        <v>1.5109591609085475</v>
      </c>
      <c r="L273" s="33">
        <f t="shared" si="311"/>
        <v>0.11045081055987249</v>
      </c>
      <c r="M273" s="33">
        <f t="shared" si="312"/>
        <v>0.01919021299063559</v>
      </c>
      <c r="N273" s="36">
        <f t="shared" si="313"/>
        <v>0.2128262411447428</v>
      </c>
      <c r="O273" s="25">
        <f t="shared" si="314"/>
        <v>0.012273910890381231</v>
      </c>
      <c r="P273" s="20">
        <f t="shared" si="315"/>
        <v>0.06137523393449254</v>
      </c>
      <c r="Q273" s="20">
        <f t="shared" si="316"/>
        <v>0.000790623988842399</v>
      </c>
      <c r="R273" s="20">
        <f t="shared" si="317"/>
        <v>0.026448610041841004</v>
      </c>
      <c r="S273" s="37">
        <f t="shared" si="318"/>
        <v>0.0014917433751743378</v>
      </c>
      <c r="T273" s="38">
        <f t="shared" si="319"/>
        <v>168.46512901985702</v>
      </c>
      <c r="U273" s="33">
        <f t="shared" si="320"/>
        <v>0.07245269287419233</v>
      </c>
      <c r="V273" s="20">
        <f t="shared" si="321"/>
        <v>5.759503346365647</v>
      </c>
      <c r="W273" s="20">
        <f t="shared" si="322"/>
        <v>209.45095220431776</v>
      </c>
      <c r="X273" s="33">
        <f t="shared" si="323"/>
        <v>5.019822979764417</v>
      </c>
      <c r="Y273" s="33">
        <f t="shared" si="324"/>
        <v>62.16659785675983</v>
      </c>
      <c r="Z273" s="33">
        <f t="shared" si="325"/>
        <v>2.0104628956254778</v>
      </c>
      <c r="AA273" s="33">
        <f t="shared" si="326"/>
        <v>0.8347283592065335</v>
      </c>
      <c r="AB273" s="36">
        <f t="shared" si="327"/>
        <v>6.871178737897589</v>
      </c>
      <c r="AC273" s="25"/>
      <c r="AD273" s="20">
        <f t="shared" si="328"/>
        <v>2.1852996718766815</v>
      </c>
      <c r="AE273" s="20">
        <f t="shared" si="329"/>
        <v>0.009023327879963466</v>
      </c>
      <c r="AF273" s="20">
        <f t="shared" si="330"/>
        <v>0.5523936934386173</v>
      </c>
      <c r="AG273" s="37"/>
      <c r="AH273" s="31">
        <f t="shared" si="331"/>
        <v>77.09017266047695</v>
      </c>
      <c r="AI273" s="1">
        <f t="shared" si="332"/>
        <v>0.1449306145005129</v>
      </c>
      <c r="AJ273" s="1">
        <f t="shared" si="333"/>
        <v>6.89985344674338</v>
      </c>
      <c r="AK273" s="1">
        <f t="shared" si="334"/>
        <v>6.013720421019483</v>
      </c>
      <c r="AL273" s="3">
        <f t="shared" si="335"/>
        <v>69.28414639440516</v>
      </c>
      <c r="AM273" s="3">
        <f t="shared" si="336"/>
        <v>638.2903761210732</v>
      </c>
      <c r="AN273" s="3">
        <f t="shared" si="337"/>
        <v>0.8382118361438394</v>
      </c>
      <c r="AO273" s="3">
        <f t="shared" si="338"/>
        <v>2.6355668380344044</v>
      </c>
      <c r="AP273" s="3">
        <f t="shared" si="339"/>
        <v>8.029486885329238</v>
      </c>
      <c r="AQ273" s="3">
        <f t="shared" si="340"/>
        <v>0.8043177996895455</v>
      </c>
      <c r="AR273" s="9">
        <f t="shared" si="341"/>
        <v>304.9729405329952</v>
      </c>
      <c r="AS273" s="10">
        <f t="shared" si="342"/>
        <v>0.080747912107572</v>
      </c>
      <c r="AT273" s="3">
        <f t="shared" si="343"/>
        <v>3.3691879469891663</v>
      </c>
      <c r="AU273" s="3">
        <f t="shared" si="344"/>
        <v>30.482535849213637</v>
      </c>
      <c r="AV273" s="9">
        <f t="shared" si="345"/>
        <v>556.3161448351073</v>
      </c>
      <c r="AW273" s="3">
        <f t="shared" si="346"/>
        <v>12.384221138347263</v>
      </c>
      <c r="AX273" s="3">
        <f t="shared" si="347"/>
        <v>1.7975390599106218</v>
      </c>
      <c r="AZ273" s="38">
        <v>213.295</v>
      </c>
      <c r="BA273" s="33">
        <v>0.46690000000000004</v>
      </c>
      <c r="BB273" s="20">
        <v>10.8322</v>
      </c>
      <c r="BC273" s="20">
        <v>548.891</v>
      </c>
      <c r="BD273" s="33">
        <v>9.2098</v>
      </c>
      <c r="BE273" s="33">
        <v>70.90169999999999</v>
      </c>
      <c r="BF273" s="33">
        <v>5.1829</v>
      </c>
      <c r="BG273" s="33">
        <v>0.9005000000000001</v>
      </c>
      <c r="BH273" s="36">
        <v>9.986863108</v>
      </c>
      <c r="BI273" s="25">
        <v>0.5759527923</v>
      </c>
      <c r="BJ273" s="20">
        <v>2.8800304710000004</v>
      </c>
      <c r="BK273" s="20">
        <v>0.0371</v>
      </c>
      <c r="BL273" s="20">
        <v>1.2410999999999999</v>
      </c>
      <c r="BM273" s="37">
        <v>0.07</v>
      </c>
      <c r="BN273" s="28">
        <v>0.5019</v>
      </c>
      <c r="BO273" s="17">
        <v>10.695800000000002</v>
      </c>
      <c r="BP273" s="42">
        <v>38904</v>
      </c>
    </row>
    <row r="274" spans="1:68" ht="12.75">
      <c r="A274" s="8" t="s">
        <v>165</v>
      </c>
      <c r="B274" s="13">
        <v>92</v>
      </c>
      <c r="C274" s="8" t="s">
        <v>146</v>
      </c>
      <c r="D274" s="14" t="s">
        <v>110</v>
      </c>
      <c r="E274" s="13" t="s">
        <v>111</v>
      </c>
      <c r="F274" s="38">
        <f t="shared" si="305"/>
        <v>1.9899852215647333</v>
      </c>
      <c r="G274" s="33">
        <f t="shared" si="306"/>
        <v>0.006713666342335186</v>
      </c>
      <c r="H274" s="20">
        <f t="shared" si="307"/>
        <v>5.178993183478951</v>
      </c>
      <c r="I274" s="20">
        <f t="shared" si="308"/>
        <v>6.184351206314535</v>
      </c>
      <c r="J274" s="33">
        <f t="shared" si="309"/>
        <v>0.21858306469420175</v>
      </c>
      <c r="K274" s="33">
        <f t="shared" si="310"/>
        <v>1.4484130034154088</v>
      </c>
      <c r="L274" s="33">
        <f t="shared" si="311"/>
        <v>0.05003878582208102</v>
      </c>
      <c r="M274" s="33">
        <f t="shared" si="312"/>
        <v>0.02366350019857029</v>
      </c>
      <c r="N274" s="36">
        <f t="shared" si="313"/>
        <v>0.06506539396111</v>
      </c>
      <c r="O274" s="25">
        <f t="shared" si="314"/>
        <v>0.012104148808926171</v>
      </c>
      <c r="P274" s="20">
        <f t="shared" si="315"/>
        <v>0.06366568413044739</v>
      </c>
      <c r="Q274" s="20">
        <f t="shared" si="316"/>
        <v>0.009216310603653691</v>
      </c>
      <c r="R274" s="20">
        <f t="shared" si="317"/>
        <v>0.026370585822081016</v>
      </c>
      <c r="S274" s="37">
        <f t="shared" si="318"/>
        <v>0.002909177084988086</v>
      </c>
      <c r="T274" s="38">
        <f t="shared" si="319"/>
        <v>73.75358195139097</v>
      </c>
      <c r="U274" s="33">
        <f t="shared" si="320"/>
        <v>0.04888710654871613</v>
      </c>
      <c r="V274" s="20">
        <f t="shared" si="321"/>
        <v>129.21639679338702</v>
      </c>
      <c r="W274" s="20">
        <f t="shared" si="322"/>
        <v>110.73739334815718</v>
      </c>
      <c r="X274" s="33">
        <f t="shared" si="323"/>
        <v>5.59060278053526</v>
      </c>
      <c r="Y274" s="33">
        <f t="shared" si="324"/>
        <v>59.59321141392342</v>
      </c>
      <c r="Z274" s="33">
        <f t="shared" si="325"/>
        <v>0.910822851616022</v>
      </c>
      <c r="AA274" s="33">
        <f t="shared" si="326"/>
        <v>1.0293056519734773</v>
      </c>
      <c r="AB274" s="36">
        <f t="shared" si="327"/>
        <v>2.1006617847206797</v>
      </c>
      <c r="AC274" s="25"/>
      <c r="AD274" s="20">
        <f t="shared" si="328"/>
        <v>2.266852437394648</v>
      </c>
      <c r="AE274" s="20">
        <f t="shared" si="329"/>
        <v>0.10518501031332676</v>
      </c>
      <c r="AF274" s="20">
        <f t="shared" si="330"/>
        <v>0.5507641149139728</v>
      </c>
      <c r="AG274" s="37"/>
      <c r="AH274" s="31">
        <f t="shared" si="331"/>
        <v>32.53567843002514</v>
      </c>
      <c r="AI274" s="1">
        <f t="shared" si="332"/>
        <v>0.007965751077390781</v>
      </c>
      <c r="AJ274" s="1">
        <f t="shared" si="333"/>
        <v>125.53744025950088</v>
      </c>
      <c r="AK274" s="1">
        <f t="shared" si="334"/>
        <v>5.431431149548683</v>
      </c>
      <c r="AL274" s="3">
        <f t="shared" si="335"/>
        <v>114.35740781598948</v>
      </c>
      <c r="AM274" s="3">
        <f t="shared" si="336"/>
        <v>1228.4677865075564</v>
      </c>
      <c r="AN274" s="3">
        <f t="shared" si="337"/>
        <v>61.51223282741283</v>
      </c>
      <c r="AO274" s="3">
        <f t="shared" si="338"/>
        <v>57.00256208202892</v>
      </c>
      <c r="AP274" s="3">
        <f t="shared" si="339"/>
        <v>0.4647725603019902</v>
      </c>
      <c r="AQ274" s="3">
        <f t="shared" si="340"/>
        <v>0.666022377098136</v>
      </c>
      <c r="AR274" s="9">
        <f t="shared" si="341"/>
        <v>133.91137867235776</v>
      </c>
      <c r="AS274" s="10">
        <f t="shared" si="342"/>
        <v>0.09381274557774656</v>
      </c>
      <c r="AT274" s="3">
        <f t="shared" si="343"/>
        <v>1.85822161150195</v>
      </c>
      <c r="AU274" s="3">
        <f t="shared" si="344"/>
        <v>52.71547954726167</v>
      </c>
      <c r="AV274" s="9">
        <f t="shared" si="345"/>
        <v>53.15018522013626</v>
      </c>
      <c r="AW274" s="3">
        <f t="shared" si="346"/>
        <v>10.65953238913851</v>
      </c>
      <c r="AX274" s="3">
        <f t="shared" si="347"/>
        <v>18.8146098806283</v>
      </c>
      <c r="AZ274" s="38">
        <v>84.68379999999999</v>
      </c>
      <c r="BA274" s="33">
        <v>0.2857</v>
      </c>
      <c r="BB274" s="20">
        <v>220.392</v>
      </c>
      <c r="BC274" s="20">
        <v>263.175</v>
      </c>
      <c r="BD274" s="33">
        <v>9.3018</v>
      </c>
      <c r="BE274" s="33">
        <v>61.63719999999999</v>
      </c>
      <c r="BF274" s="33">
        <v>2.1294</v>
      </c>
      <c r="BG274" s="33">
        <v>1.007</v>
      </c>
      <c r="BH274" s="36">
        <v>2.7688571499999997</v>
      </c>
      <c r="BI274" s="25">
        <v>0.5150919242</v>
      </c>
      <c r="BJ274" s="20">
        <v>2.7092925130000003</v>
      </c>
      <c r="BK274" s="20">
        <v>0.3922</v>
      </c>
      <c r="BL274" s="20">
        <v>1.1222</v>
      </c>
      <c r="BM274" s="37">
        <v>0.12380000000000001</v>
      </c>
      <c r="BN274" s="28">
        <v>0.5036</v>
      </c>
      <c r="BO274" s="17">
        <v>11.8341</v>
      </c>
      <c r="BP274" s="42">
        <v>38904</v>
      </c>
    </row>
    <row r="275" spans="1:68" ht="12.75">
      <c r="A275" s="8" t="s">
        <v>166</v>
      </c>
      <c r="B275" s="13">
        <v>93</v>
      </c>
      <c r="C275" s="8" t="s">
        <v>146</v>
      </c>
      <c r="D275" s="14" t="s">
        <v>110</v>
      </c>
      <c r="E275" s="13" t="s">
        <v>112</v>
      </c>
      <c r="F275" s="38">
        <f t="shared" si="305"/>
        <v>2.4003788005988023</v>
      </c>
      <c r="G275" s="33">
        <f t="shared" si="306"/>
        <v>0.006038450299401197</v>
      </c>
      <c r="H275" s="20">
        <f t="shared" si="307"/>
        <v>1.7586476</v>
      </c>
      <c r="I275" s="20">
        <f t="shared" si="308"/>
        <v>6.392443508982034</v>
      </c>
      <c r="J275" s="33">
        <f t="shared" si="309"/>
        <v>0.1590222483033932</v>
      </c>
      <c r="K275" s="33">
        <f t="shared" si="310"/>
        <v>1.1973780203592814</v>
      </c>
      <c r="L275" s="33">
        <f t="shared" si="311"/>
        <v>0.04728417744510977</v>
      </c>
      <c r="M275" s="33">
        <f t="shared" si="312"/>
        <v>0.023801315169660674</v>
      </c>
      <c r="N275" s="36">
        <f t="shared" si="313"/>
        <v>0.0932415373639381</v>
      </c>
      <c r="O275" s="25">
        <f t="shared" si="314"/>
        <v>0.01207620763071896</v>
      </c>
      <c r="P275" s="20">
        <f t="shared" si="315"/>
        <v>0.05000251121086427</v>
      </c>
      <c r="Q275" s="20">
        <f t="shared" si="316"/>
        <v>0.0035807718562874246</v>
      </c>
      <c r="R275" s="20">
        <f t="shared" si="317"/>
        <v>0.022663636127744507</v>
      </c>
      <c r="S275" s="37">
        <f t="shared" si="318"/>
        <v>0.0024066287425149697</v>
      </c>
      <c r="T275" s="38">
        <f t="shared" si="319"/>
        <v>88.96374338154169</v>
      </c>
      <c r="U275" s="33">
        <f t="shared" si="320"/>
        <v>0.04397036553849266</v>
      </c>
      <c r="V275" s="20">
        <f t="shared" si="321"/>
        <v>43.878433133732536</v>
      </c>
      <c r="W275" s="20">
        <f t="shared" si="322"/>
        <v>114.4635076008028</v>
      </c>
      <c r="X275" s="33">
        <f t="shared" si="323"/>
        <v>4.067242010608983</v>
      </c>
      <c r="Y275" s="33">
        <f t="shared" si="324"/>
        <v>49.264678887442145</v>
      </c>
      <c r="Z275" s="33">
        <f t="shared" si="325"/>
        <v>0.8606825411392801</v>
      </c>
      <c r="AA275" s="33">
        <f t="shared" si="326"/>
        <v>1.0353002735416958</v>
      </c>
      <c r="AB275" s="36">
        <f t="shared" si="327"/>
        <v>3.0103396347081564</v>
      </c>
      <c r="AC275" s="25"/>
      <c r="AD275" s="20">
        <f t="shared" si="328"/>
        <v>1.780367492509098</v>
      </c>
      <c r="AE275" s="20">
        <f t="shared" si="329"/>
        <v>0.040867060674360016</v>
      </c>
      <c r="AF275" s="20">
        <f t="shared" si="330"/>
        <v>0.473342442099927</v>
      </c>
      <c r="AG275" s="37"/>
      <c r="AH275" s="31">
        <f t="shared" si="331"/>
        <v>49.969314625130444</v>
      </c>
      <c r="AI275" s="1">
        <f t="shared" si="332"/>
        <v>0.023594741188371775</v>
      </c>
      <c r="AJ275" s="1">
        <f t="shared" si="333"/>
        <v>42.382325451945675</v>
      </c>
      <c r="AK275" s="1">
        <f t="shared" si="334"/>
        <v>3.92856267360503</v>
      </c>
      <c r="AL275" s="3">
        <f t="shared" si="335"/>
        <v>92.49961788578781</v>
      </c>
      <c r="AM275" s="3">
        <f t="shared" si="336"/>
        <v>1073.6870332654448</v>
      </c>
      <c r="AN275" s="3">
        <f t="shared" si="337"/>
        <v>14.575907856983859</v>
      </c>
      <c r="AO275" s="3">
        <f t="shared" si="338"/>
        <v>24.645716863709985</v>
      </c>
      <c r="AP275" s="3">
        <f t="shared" si="339"/>
        <v>1.0759365810245232</v>
      </c>
      <c r="AQ275" s="3">
        <f t="shared" si="340"/>
        <v>0.777223634381424</v>
      </c>
      <c r="AR275" s="9">
        <f t="shared" si="341"/>
        <v>187.94795367781666</v>
      </c>
      <c r="AS275" s="10">
        <f t="shared" si="342"/>
        <v>0.08255898754362423</v>
      </c>
      <c r="AT275" s="3">
        <f t="shared" si="343"/>
        <v>2.323439636383791</v>
      </c>
      <c r="AU275" s="3">
        <f t="shared" si="344"/>
        <v>38.02345299549554</v>
      </c>
      <c r="AV275" s="9">
        <f t="shared" si="345"/>
        <v>99.52372261410936</v>
      </c>
      <c r="AW275" s="3">
        <f t="shared" si="346"/>
        <v>12.11255164038439</v>
      </c>
      <c r="AX275" s="3">
        <f t="shared" si="347"/>
        <v>10.047855664295975</v>
      </c>
      <c r="AZ275" s="38">
        <v>98.7429</v>
      </c>
      <c r="BA275" s="33">
        <v>0.2484</v>
      </c>
      <c r="BB275" s="20">
        <v>72.34440000000001</v>
      </c>
      <c r="BC275" s="20">
        <v>262.962</v>
      </c>
      <c r="BD275" s="33">
        <v>6.5416</v>
      </c>
      <c r="BE275" s="33">
        <v>49.2558</v>
      </c>
      <c r="BF275" s="33">
        <v>1.9450999999999998</v>
      </c>
      <c r="BG275" s="33">
        <v>0.9791</v>
      </c>
      <c r="BH275" s="36">
        <v>3.835619527</v>
      </c>
      <c r="BI275" s="25">
        <v>0.4967714938</v>
      </c>
      <c r="BJ275" s="20">
        <v>2.056922417</v>
      </c>
      <c r="BK275" s="20">
        <v>0.1473</v>
      </c>
      <c r="BL275" s="20">
        <v>0.9322999999999999</v>
      </c>
      <c r="BM275" s="37">
        <v>0.099</v>
      </c>
      <c r="BN275" s="28">
        <v>0.501</v>
      </c>
      <c r="BO275" s="17">
        <v>12.178999999999998</v>
      </c>
      <c r="BP275" s="42">
        <v>38904</v>
      </c>
    </row>
    <row r="276" spans="1:68" ht="12.75">
      <c r="A276" s="8" t="s">
        <v>167</v>
      </c>
      <c r="B276" s="13">
        <v>94</v>
      </c>
      <c r="C276" s="8" t="s">
        <v>146</v>
      </c>
      <c r="D276" s="14" t="s">
        <v>110</v>
      </c>
      <c r="E276" s="13" t="s">
        <v>113</v>
      </c>
      <c r="F276" s="38">
        <f t="shared" si="305"/>
        <v>2.216634039968342</v>
      </c>
      <c r="G276" s="33">
        <f t="shared" si="306"/>
        <v>0.0034578140878512072</v>
      </c>
      <c r="H276" s="20">
        <f t="shared" si="307"/>
        <v>0.4417293081915315</v>
      </c>
      <c r="I276" s="20">
        <f t="shared" si="308"/>
        <v>7.359758886822321</v>
      </c>
      <c r="J276" s="33">
        <f t="shared" si="309"/>
        <v>0.08648915461020976</v>
      </c>
      <c r="K276" s="33">
        <f t="shared" si="310"/>
        <v>0.6007063046299961</v>
      </c>
      <c r="L276" s="33">
        <f t="shared" si="311"/>
        <v>0.024289726830233484</v>
      </c>
      <c r="M276" s="33">
        <f t="shared" si="312"/>
        <v>0.02266388428967155</v>
      </c>
      <c r="N276" s="36">
        <f t="shared" si="313"/>
        <v>0.3029951961720341</v>
      </c>
      <c r="O276" s="25">
        <f t="shared" si="314"/>
        <v>0.01275039274170582</v>
      </c>
      <c r="P276" s="20">
        <f t="shared" si="315"/>
        <v>0.06033089507923151</v>
      </c>
      <c r="Q276" s="20">
        <f t="shared" si="316"/>
        <v>0.0013810643450732098</v>
      </c>
      <c r="R276" s="20">
        <f t="shared" si="317"/>
        <v>0.021027735298773255</v>
      </c>
      <c r="S276" s="37">
        <f t="shared" si="318"/>
        <v>0.00017263304313415122</v>
      </c>
      <c r="T276" s="38">
        <f t="shared" si="319"/>
        <v>82.1537258424961</v>
      </c>
      <c r="U276" s="33">
        <f t="shared" si="320"/>
        <v>0.025178869058845168</v>
      </c>
      <c r="V276" s="20">
        <f t="shared" si="321"/>
        <v>11.021190324140008</v>
      </c>
      <c r="W276" s="20">
        <f t="shared" si="322"/>
        <v>131.78431942310814</v>
      </c>
      <c r="X276" s="33">
        <f t="shared" si="323"/>
        <v>2.2120950171800247</v>
      </c>
      <c r="Y276" s="33">
        <f t="shared" si="324"/>
        <v>24.715338598230655</v>
      </c>
      <c r="Z276" s="33">
        <f t="shared" si="325"/>
        <v>0.44212979777628386</v>
      </c>
      <c r="AA276" s="33">
        <f t="shared" si="326"/>
        <v>0.9858247511685219</v>
      </c>
      <c r="AB276" s="36">
        <f t="shared" si="327"/>
        <v>9.782318845759574</v>
      </c>
      <c r="AC276" s="25"/>
      <c r="AD276" s="20">
        <f t="shared" si="328"/>
        <v>2.1481154004461915</v>
      </c>
      <c r="AE276" s="20">
        <f t="shared" si="329"/>
        <v>0.01576197609076934</v>
      </c>
      <c r="AF276" s="20">
        <f t="shared" si="330"/>
        <v>0.43917575811974213</v>
      </c>
      <c r="AG276" s="37"/>
      <c r="AH276" s="31">
        <f t="shared" si="331"/>
        <v>38.2445588469929</v>
      </c>
      <c r="AI276" s="1">
        <f t="shared" si="332"/>
        <v>0.08944811968351944</v>
      </c>
      <c r="AJ276" s="1">
        <f t="shared" si="333"/>
        <v>11.179664855316652</v>
      </c>
      <c r="AK276" s="1">
        <f t="shared" si="334"/>
        <v>2.243902899128851</v>
      </c>
      <c r="AL276" s="3">
        <f t="shared" si="335"/>
        <v>87.85521748455697</v>
      </c>
      <c r="AM276" s="3">
        <f t="shared" si="336"/>
        <v>699.226433327375</v>
      </c>
      <c r="AN276" s="3">
        <f t="shared" si="337"/>
        <v>1.1266439479139916</v>
      </c>
      <c r="AO276" s="3">
        <f t="shared" si="338"/>
        <v>5.130632330949615</v>
      </c>
      <c r="AP276" s="3">
        <f t="shared" si="339"/>
        <v>1.5974436779910246</v>
      </c>
      <c r="AQ276" s="3">
        <f t="shared" si="340"/>
        <v>0.6233953037973544</v>
      </c>
      <c r="AR276" s="9">
        <f t="shared" si="341"/>
        <v>187.06343490866527</v>
      </c>
      <c r="AS276" s="10">
        <f t="shared" si="342"/>
        <v>0.08950292177418868</v>
      </c>
      <c r="AT276" s="3">
        <f t="shared" si="343"/>
        <v>5.332086343844079</v>
      </c>
      <c r="AU276" s="3">
        <f t="shared" si="344"/>
        <v>13.471685139381224</v>
      </c>
      <c r="AV276" s="9">
        <f t="shared" si="345"/>
        <v>140.34376174923207</v>
      </c>
      <c r="AW276" s="3">
        <f t="shared" si="346"/>
        <v>11.17281961501714</v>
      </c>
      <c r="AX276" s="3">
        <f t="shared" si="347"/>
        <v>7.1253612382630305</v>
      </c>
      <c r="AZ276" s="38">
        <v>86.029</v>
      </c>
      <c r="BA276" s="33">
        <v>0.13419999999999999</v>
      </c>
      <c r="BB276" s="20">
        <v>17.1438</v>
      </c>
      <c r="BC276" s="20">
        <v>285.637</v>
      </c>
      <c r="BD276" s="33">
        <v>3.3567</v>
      </c>
      <c r="BE276" s="33">
        <v>23.313799999999997</v>
      </c>
      <c r="BF276" s="33">
        <v>0.9427000000000001</v>
      </c>
      <c r="BG276" s="33">
        <v>0.8795999999999999</v>
      </c>
      <c r="BH276" s="36">
        <v>11.75943943</v>
      </c>
      <c r="BI276" s="25">
        <v>0.4948509846</v>
      </c>
      <c r="BJ276" s="20">
        <v>2.341481038</v>
      </c>
      <c r="BK276" s="20">
        <v>0.0536</v>
      </c>
      <c r="BL276" s="20">
        <v>0.8161</v>
      </c>
      <c r="BM276" s="37">
        <v>0.0067</v>
      </c>
      <c r="BN276" s="28">
        <v>0.5054</v>
      </c>
      <c r="BO276" s="17">
        <v>13.022200000000002</v>
      </c>
      <c r="BP276" s="42">
        <v>38904</v>
      </c>
    </row>
    <row r="277" spans="1:68" ht="12.75">
      <c r="A277" s="8" t="s">
        <v>168</v>
      </c>
      <c r="B277" s="13">
        <v>95</v>
      </c>
      <c r="C277" s="8" t="s">
        <v>146</v>
      </c>
      <c r="D277" s="14" t="s">
        <v>110</v>
      </c>
      <c r="E277" s="13" t="s">
        <v>114</v>
      </c>
      <c r="F277" s="38">
        <f t="shared" si="305"/>
        <v>3.8168277703718347</v>
      </c>
      <c r="G277" s="33">
        <f t="shared" si="306"/>
        <v>0.011529057140031645</v>
      </c>
      <c r="H277" s="20">
        <f t="shared" si="307"/>
        <v>0.4185730895767405</v>
      </c>
      <c r="I277" s="20">
        <f t="shared" si="308"/>
        <v>5.962865737143986</v>
      </c>
      <c r="J277" s="33">
        <f t="shared" si="309"/>
        <v>0.18289388271360757</v>
      </c>
      <c r="K277" s="33">
        <f t="shared" si="310"/>
        <v>1.174032305102848</v>
      </c>
      <c r="L277" s="33">
        <f t="shared" si="311"/>
        <v>0.03546837323971519</v>
      </c>
      <c r="M277" s="33">
        <f t="shared" si="312"/>
        <v>0.02621575413370253</v>
      </c>
      <c r="N277" s="36">
        <f t="shared" si="313"/>
        <v>0.40801862317957466</v>
      </c>
      <c r="O277" s="25">
        <f t="shared" si="314"/>
        <v>0.012997508054343928</v>
      </c>
      <c r="P277" s="20">
        <f t="shared" si="315"/>
        <v>0.05337962129886907</v>
      </c>
      <c r="Q277" s="20">
        <f t="shared" si="316"/>
        <v>0.0019582262658227848</v>
      </c>
      <c r="R277" s="20">
        <f t="shared" si="317"/>
        <v>0.004466091040348102</v>
      </c>
      <c r="S277" s="37">
        <f t="shared" si="318"/>
        <v>0.0004049967958860759</v>
      </c>
      <c r="T277" s="38">
        <f t="shared" si="319"/>
        <v>141.4607087057238</v>
      </c>
      <c r="U277" s="33">
        <f t="shared" si="320"/>
        <v>0.08395148285175594</v>
      </c>
      <c r="V277" s="20">
        <f t="shared" si="321"/>
        <v>10.44344035870111</v>
      </c>
      <c r="W277" s="20">
        <f t="shared" si="322"/>
        <v>106.77146018844316</v>
      </c>
      <c r="X277" s="33">
        <f t="shared" si="323"/>
        <v>4.677796290723831</v>
      </c>
      <c r="Y277" s="33">
        <f t="shared" si="324"/>
        <v>48.304147504745856</v>
      </c>
      <c r="Z277" s="33">
        <f t="shared" si="325"/>
        <v>0.6456072889387161</v>
      </c>
      <c r="AA277" s="33">
        <f t="shared" si="326"/>
        <v>1.1403225927750704</v>
      </c>
      <c r="AB277" s="36">
        <f t="shared" si="327"/>
        <v>13.173041412459279</v>
      </c>
      <c r="AC277" s="25"/>
      <c r="AD277" s="20">
        <f t="shared" si="328"/>
        <v>1.9006113937394409</v>
      </c>
      <c r="AE277" s="20">
        <f t="shared" si="329"/>
        <v>0.022349078587340615</v>
      </c>
      <c r="AF277" s="20">
        <f t="shared" si="330"/>
        <v>0.09327675522865708</v>
      </c>
      <c r="AG277" s="37"/>
      <c r="AH277" s="31">
        <f t="shared" si="331"/>
        <v>74.42905434098274</v>
      </c>
      <c r="AI277" s="1">
        <f t="shared" si="332"/>
        <v>0.10919031981879357</v>
      </c>
      <c r="AJ277" s="1">
        <f t="shared" si="333"/>
        <v>9.158321009220842</v>
      </c>
      <c r="AK277" s="1">
        <f t="shared" si="334"/>
        <v>4.102169263646721</v>
      </c>
      <c r="AL277" s="3">
        <f t="shared" si="335"/>
        <v>55.72023425701752</v>
      </c>
      <c r="AM277" s="3">
        <f t="shared" si="336"/>
        <v>467.2872896252949</v>
      </c>
      <c r="AN277" s="3">
        <f t="shared" si="337"/>
        <v>0.7927888504793991</v>
      </c>
      <c r="AO277" s="3">
        <f t="shared" si="338"/>
        <v>5.494779413141214</v>
      </c>
      <c r="AP277" s="3">
        <f t="shared" si="339"/>
        <v>3.75637333430423</v>
      </c>
      <c r="AQ277" s="3">
        <f t="shared" si="340"/>
        <v>1.3248925176826922</v>
      </c>
      <c r="AR277" s="9">
        <f t="shared" si="341"/>
        <v>1516.5697858909152</v>
      </c>
      <c r="AS277" s="10">
        <f t="shared" si="342"/>
        <v>0.09684046882856673</v>
      </c>
      <c r="AT277" s="3">
        <f t="shared" si="343"/>
        <v>2.2103994316006284</v>
      </c>
      <c r="AU277" s="3">
        <f t="shared" si="344"/>
        <v>8.10530057906422</v>
      </c>
      <c r="AV277" s="9">
        <f t="shared" si="345"/>
        <v>209.3060021442457</v>
      </c>
      <c r="AW277" s="3">
        <f t="shared" si="346"/>
        <v>10.32626144933545</v>
      </c>
      <c r="AX277" s="3">
        <f t="shared" si="347"/>
        <v>4.777693853761719</v>
      </c>
      <c r="AZ277" s="38">
        <v>171.523</v>
      </c>
      <c r="BA277" s="33">
        <v>0.5181</v>
      </c>
      <c r="BB277" s="20">
        <v>18.810100000000002</v>
      </c>
      <c r="BC277" s="20">
        <v>267.96299999999997</v>
      </c>
      <c r="BD277" s="33">
        <v>8.219</v>
      </c>
      <c r="BE277" s="33">
        <v>52.7594</v>
      </c>
      <c r="BF277" s="33">
        <v>1.5939</v>
      </c>
      <c r="BG277" s="33">
        <v>1.1781</v>
      </c>
      <c r="BH277" s="36">
        <v>18.335796769999998</v>
      </c>
      <c r="BI277" s="25">
        <v>0.5840901681</v>
      </c>
      <c r="BJ277" s="20">
        <v>2.398806898</v>
      </c>
      <c r="BK277" s="20">
        <v>0.08800000000000001</v>
      </c>
      <c r="BL277" s="20">
        <v>0.20070000000000002</v>
      </c>
      <c r="BM277" s="37">
        <v>0.0182</v>
      </c>
      <c r="BN277" s="28">
        <v>0.5056</v>
      </c>
      <c r="BO277" s="17">
        <v>11.2509</v>
      </c>
      <c r="BP277" s="42">
        <v>38904</v>
      </c>
    </row>
    <row r="278" spans="1:68" ht="12.75">
      <c r="A278" s="8" t="s">
        <v>169</v>
      </c>
      <c r="B278" s="13">
        <v>96</v>
      </c>
      <c r="C278" s="8" t="s">
        <v>146</v>
      </c>
      <c r="D278" s="14" t="s">
        <v>110</v>
      </c>
      <c r="E278" s="13" t="s">
        <v>115</v>
      </c>
      <c r="F278" s="38">
        <f t="shared" si="305"/>
        <v>3.2881879679793156</v>
      </c>
      <c r="G278" s="33">
        <f t="shared" si="306"/>
        <v>0.009123769212410501</v>
      </c>
      <c r="H278" s="20">
        <f t="shared" si="307"/>
        <v>0.4172499468973747</v>
      </c>
      <c r="I278" s="20">
        <f t="shared" si="308"/>
        <v>4.972955747215593</v>
      </c>
      <c r="J278" s="33">
        <f t="shared" si="309"/>
        <v>0.15582426859586318</v>
      </c>
      <c r="K278" s="33">
        <f t="shared" si="310"/>
        <v>1.0926355585719971</v>
      </c>
      <c r="L278" s="33">
        <f t="shared" si="311"/>
        <v>0.04238099128878282</v>
      </c>
      <c r="M278" s="33">
        <f t="shared" si="312"/>
        <v>0.025836636694510737</v>
      </c>
      <c r="N278" s="36">
        <f t="shared" si="313"/>
        <v>0.42229191689718976</v>
      </c>
      <c r="O278" s="25">
        <f t="shared" si="314"/>
        <v>0.011464472147683452</v>
      </c>
      <c r="P278" s="20">
        <f t="shared" si="315"/>
        <v>0.05229149312997256</v>
      </c>
      <c r="Q278" s="20">
        <f t="shared" si="316"/>
        <v>0.0016690800318217979</v>
      </c>
      <c r="R278" s="20">
        <f t="shared" si="317"/>
        <v>0.006501788922036595</v>
      </c>
      <c r="S278" s="37">
        <f t="shared" si="318"/>
        <v>0.0004995203460620525</v>
      </c>
      <c r="T278" s="38">
        <f t="shared" si="319"/>
        <v>121.86806119959482</v>
      </c>
      <c r="U278" s="33">
        <f t="shared" si="320"/>
        <v>0.06643682525602927</v>
      </c>
      <c r="V278" s="20">
        <f t="shared" si="321"/>
        <v>10.410427816800768</v>
      </c>
      <c r="W278" s="20">
        <f t="shared" si="322"/>
        <v>89.04606777831563</v>
      </c>
      <c r="X278" s="33">
        <f t="shared" si="323"/>
        <v>3.9854486920368193</v>
      </c>
      <c r="Y278" s="33">
        <f t="shared" si="324"/>
        <v>44.95517624241914</v>
      </c>
      <c r="Z278" s="33">
        <f t="shared" si="325"/>
        <v>0.7714330934650482</v>
      </c>
      <c r="AA278" s="33">
        <f t="shared" si="326"/>
        <v>1.1238318910763672</v>
      </c>
      <c r="AB278" s="36">
        <f t="shared" si="327"/>
        <v>13.633860302952879</v>
      </c>
      <c r="AC278" s="25"/>
      <c r="AD278" s="20">
        <f t="shared" si="328"/>
        <v>1.8618679792053752</v>
      </c>
      <c r="AE278" s="20">
        <f t="shared" si="329"/>
        <v>0.019049075916706206</v>
      </c>
      <c r="AF278" s="20">
        <f t="shared" si="330"/>
        <v>0.1357934194243232</v>
      </c>
      <c r="AG278" s="37"/>
      <c r="AH278" s="31">
        <f t="shared" si="331"/>
        <v>65.4547274891138</v>
      </c>
      <c r="AI278" s="1">
        <f t="shared" si="332"/>
        <v>0.1079525175000668</v>
      </c>
      <c r="AJ278" s="1">
        <f t="shared" si="333"/>
        <v>9.263331908858737</v>
      </c>
      <c r="AK278" s="1">
        <f t="shared" si="334"/>
        <v>3.5463032537897594</v>
      </c>
      <c r="AL278" s="3">
        <f t="shared" si="335"/>
        <v>59.98854816854952</v>
      </c>
      <c r="AM278" s="3">
        <f t="shared" si="336"/>
        <v>546.5056605538923</v>
      </c>
      <c r="AN278" s="3">
        <f t="shared" si="337"/>
        <v>0.7635715480043487</v>
      </c>
      <c r="AO278" s="3">
        <f t="shared" si="338"/>
        <v>5.591388827280774</v>
      </c>
      <c r="AP278" s="3">
        <f t="shared" si="339"/>
        <v>3.4876665695769313</v>
      </c>
      <c r="AQ278" s="3">
        <f t="shared" si="340"/>
        <v>1.3685956521178575</v>
      </c>
      <c r="AR278" s="9">
        <f t="shared" si="341"/>
        <v>897.4518921184625</v>
      </c>
      <c r="AS278" s="10">
        <f t="shared" si="342"/>
        <v>0.08865383311023925</v>
      </c>
      <c r="AT278" s="3">
        <f t="shared" si="343"/>
        <v>1.9807745230079394</v>
      </c>
      <c r="AU278" s="3">
        <f t="shared" si="344"/>
        <v>6.531243961699509</v>
      </c>
      <c r="AV278" s="9">
        <f t="shared" si="345"/>
        <v>209.22005400490562</v>
      </c>
      <c r="AW278" s="3">
        <f t="shared" si="346"/>
        <v>11.279828123805094</v>
      </c>
      <c r="AX278" s="3">
        <f t="shared" si="347"/>
        <v>4.779656542754514</v>
      </c>
      <c r="AZ278" s="38">
        <v>163.909</v>
      </c>
      <c r="BA278" s="33">
        <v>0.4548</v>
      </c>
      <c r="BB278" s="20">
        <v>20.799</v>
      </c>
      <c r="BC278" s="20">
        <v>247.89100000000002</v>
      </c>
      <c r="BD278" s="33">
        <v>7.7675</v>
      </c>
      <c r="BE278" s="33">
        <v>54.465500000000006</v>
      </c>
      <c r="BF278" s="33">
        <v>2.1126</v>
      </c>
      <c r="BG278" s="33">
        <v>1.2878999999999998</v>
      </c>
      <c r="BH278" s="36">
        <v>21.05033121</v>
      </c>
      <c r="BI278" s="25">
        <v>0.5714789372</v>
      </c>
      <c r="BJ278" s="20">
        <v>2.606616906</v>
      </c>
      <c r="BK278" s="20">
        <v>0.0832</v>
      </c>
      <c r="BL278" s="20">
        <v>0.3241</v>
      </c>
      <c r="BM278" s="37">
        <v>0.0249</v>
      </c>
      <c r="BN278" s="28">
        <v>0.5028</v>
      </c>
      <c r="BO278" s="17">
        <v>10.0867</v>
      </c>
      <c r="BP278" s="42">
        <v>38904</v>
      </c>
    </row>
    <row r="279" spans="1:68" ht="12.75">
      <c r="A279" s="8" t="s">
        <v>170</v>
      </c>
      <c r="B279" s="13">
        <v>100</v>
      </c>
      <c r="C279" s="8" t="s">
        <v>146</v>
      </c>
      <c r="D279" s="14" t="s">
        <v>116</v>
      </c>
      <c r="E279" s="13" t="s">
        <v>45</v>
      </c>
      <c r="F279" s="38">
        <f t="shared" si="305"/>
        <v>15.141816706253694</v>
      </c>
      <c r="G279" s="33">
        <f t="shared" si="306"/>
        <v>0.009800413868613137</v>
      </c>
      <c r="H279" s="20">
        <f t="shared" si="307"/>
        <v>0.08399073566778456</v>
      </c>
      <c r="I279" s="20">
        <f t="shared" si="308"/>
        <v>27.2271723535214</v>
      </c>
      <c r="J279" s="33">
        <f t="shared" si="309"/>
        <v>0.219945146912606</v>
      </c>
      <c r="K279" s="33">
        <f t="shared" si="310"/>
        <v>6.219894500887749</v>
      </c>
      <c r="L279" s="33">
        <f t="shared" si="311"/>
        <v>0.47010284868810404</v>
      </c>
      <c r="M279" s="33">
        <f t="shared" si="312"/>
        <v>0.017210686368119944</v>
      </c>
      <c r="N279" s="36">
        <f t="shared" si="313"/>
        <v>0.16268684464905384</v>
      </c>
      <c r="O279" s="25">
        <f t="shared" si="314"/>
        <v>0.012802622193193643</v>
      </c>
      <c r="P279" s="20">
        <f t="shared" si="315"/>
        <v>0.06061248923825547</v>
      </c>
      <c r="Q279" s="20">
        <f t="shared" si="316"/>
        <v>0.0017727924639968434</v>
      </c>
      <c r="R279" s="20">
        <f t="shared" si="317"/>
        <v>0.00431518542118761</v>
      </c>
      <c r="S279" s="37">
        <f t="shared" si="318"/>
        <v>0.008027621404616294</v>
      </c>
      <c r="T279" s="38">
        <f t="shared" si="319"/>
        <v>561.1917150115855</v>
      </c>
      <c r="U279" s="33">
        <f t="shared" si="320"/>
        <v>0.07136396904254813</v>
      </c>
      <c r="V279" s="20">
        <f t="shared" si="321"/>
        <v>2.0955772372201737</v>
      </c>
      <c r="W279" s="20">
        <f t="shared" si="322"/>
        <v>487.5315120511648</v>
      </c>
      <c r="X279" s="33">
        <f t="shared" si="323"/>
        <v>5.625440157567106</v>
      </c>
      <c r="Y279" s="33">
        <f t="shared" si="324"/>
        <v>255.91008026693063</v>
      </c>
      <c r="Z279" s="33">
        <f t="shared" si="325"/>
        <v>8.556970561143544</v>
      </c>
      <c r="AA279" s="33">
        <f t="shared" si="326"/>
        <v>0.748623686453581</v>
      </c>
      <c r="AB279" s="36">
        <f t="shared" si="327"/>
        <v>5.252408640379917</v>
      </c>
      <c r="AC279" s="25"/>
      <c r="AD279" s="20">
        <f t="shared" si="328"/>
        <v>2.158141718618343</v>
      </c>
      <c r="AE279" s="20">
        <f t="shared" si="329"/>
        <v>0.020232737548468882</v>
      </c>
      <c r="AF279" s="20">
        <f t="shared" si="330"/>
        <v>0.09012500879673371</v>
      </c>
      <c r="AG279" s="37"/>
      <c r="AH279" s="31">
        <f t="shared" si="331"/>
        <v>260.03469103542665</v>
      </c>
      <c r="AI279" s="1">
        <f t="shared" si="332"/>
        <v>0.35723984454357105</v>
      </c>
      <c r="AJ279" s="1">
        <f t="shared" si="333"/>
        <v>2.799239825215057</v>
      </c>
      <c r="AK279" s="1">
        <f t="shared" si="334"/>
        <v>7.514376394121636</v>
      </c>
      <c r="AL279" s="3">
        <f t="shared" si="335"/>
        <v>78.82745639067728</v>
      </c>
      <c r="AM279" s="3">
        <f t="shared" si="336"/>
        <v>103.57358870494305</v>
      </c>
      <c r="AN279" s="3">
        <f t="shared" si="337"/>
        <v>0.3989745240135384</v>
      </c>
      <c r="AO279" s="3">
        <f t="shared" si="338"/>
        <v>0.971010021789383</v>
      </c>
      <c r="AP279" s="3">
        <f t="shared" si="339"/>
        <v>3.5271534003538054</v>
      </c>
      <c r="AQ279" s="3">
        <f t="shared" si="340"/>
        <v>1.1510880858767758</v>
      </c>
      <c r="AR279" s="9">
        <f t="shared" si="341"/>
        <v>6226.814537985644</v>
      </c>
      <c r="AS279" s="10">
        <f t="shared" si="342"/>
        <v>0.02198209680407826</v>
      </c>
      <c r="AT279" s="3">
        <f t="shared" si="343"/>
        <v>1.9050891295201742</v>
      </c>
      <c r="AU279" s="3">
        <f t="shared" si="344"/>
        <v>92.8205601337029</v>
      </c>
      <c r="AV279" s="9">
        <f t="shared" si="345"/>
        <v>278.03653084961866</v>
      </c>
      <c r="AW279" s="3">
        <f t="shared" si="346"/>
        <v>45.4915656551232</v>
      </c>
      <c r="AX279" s="3">
        <f t="shared" si="347"/>
        <v>3.596649681048096</v>
      </c>
      <c r="AZ279" s="38">
        <v>726.0039999999999</v>
      </c>
      <c r="BA279" s="33">
        <v>0.4699</v>
      </c>
      <c r="BB279" s="20">
        <v>4.0271</v>
      </c>
      <c r="BC279" s="20">
        <v>1305.46</v>
      </c>
      <c r="BD279" s="33">
        <v>10.5457</v>
      </c>
      <c r="BE279" s="33">
        <v>298.225</v>
      </c>
      <c r="BF279" s="33">
        <v>22.54</v>
      </c>
      <c r="BG279" s="33">
        <v>0.8251999999999999</v>
      </c>
      <c r="BH279" s="36">
        <v>7.800338774</v>
      </c>
      <c r="BI279" s="25">
        <v>0.6138467465999999</v>
      </c>
      <c r="BJ279" s="20">
        <v>2.9061842770000004</v>
      </c>
      <c r="BK279" s="20">
        <v>0.085</v>
      </c>
      <c r="BL279" s="20">
        <v>0.2069</v>
      </c>
      <c r="BM279" s="37">
        <v>0.3849</v>
      </c>
      <c r="BN279" s="28">
        <v>0.5069</v>
      </c>
      <c r="BO279" s="17">
        <v>10.572099999999999</v>
      </c>
      <c r="BP279" s="42">
        <v>38904</v>
      </c>
    </row>
    <row r="280" spans="1:68" ht="12.75">
      <c r="A280" s="8" t="s">
        <v>171</v>
      </c>
      <c r="B280" s="13">
        <v>101</v>
      </c>
      <c r="C280" s="8" t="s">
        <v>146</v>
      </c>
      <c r="D280" s="14" t="s">
        <v>116</v>
      </c>
      <c r="E280" s="13" t="s">
        <v>56</v>
      </c>
      <c r="F280" s="38">
        <f t="shared" si="305"/>
        <v>14.283110973705178</v>
      </c>
      <c r="G280" s="33">
        <f t="shared" si="306"/>
        <v>0.012106829163346614</v>
      </c>
      <c r="H280" s="20">
        <f t="shared" si="307"/>
        <v>0.12096334494023905</v>
      </c>
      <c r="I280" s="20">
        <f t="shared" si="308"/>
        <v>25.165993745019914</v>
      </c>
      <c r="J280" s="33">
        <f t="shared" si="309"/>
        <v>0.2122558035059761</v>
      </c>
      <c r="K280" s="33">
        <f t="shared" si="310"/>
        <v>4.95183156812749</v>
      </c>
      <c r="L280" s="33">
        <f t="shared" si="311"/>
        <v>0.2795132364143426</v>
      </c>
      <c r="M280" s="33">
        <f t="shared" si="312"/>
        <v>0.01756405721115538</v>
      </c>
      <c r="N280" s="36">
        <f t="shared" si="313"/>
        <v>0.18918033777496493</v>
      </c>
      <c r="O280" s="25">
        <f t="shared" si="314"/>
        <v>0.01503488345880717</v>
      </c>
      <c r="P280" s="20">
        <f t="shared" si="315"/>
        <v>0.07356676399838008</v>
      </c>
      <c r="Q280" s="20">
        <f t="shared" si="316"/>
        <v>0.002319991792828685</v>
      </c>
      <c r="R280" s="20">
        <f t="shared" si="317"/>
        <v>0.005437131872509959</v>
      </c>
      <c r="S280" s="37">
        <f t="shared" si="318"/>
        <v>0.006196320717131474</v>
      </c>
      <c r="T280" s="38">
        <f t="shared" si="319"/>
        <v>529.3660396591588</v>
      </c>
      <c r="U280" s="33">
        <f t="shared" si="320"/>
        <v>0.08815866280744639</v>
      </c>
      <c r="V280" s="20">
        <f t="shared" si="321"/>
        <v>3.018047528449078</v>
      </c>
      <c r="W280" s="20">
        <f t="shared" si="322"/>
        <v>450.6239143556487</v>
      </c>
      <c r="X280" s="33">
        <f t="shared" si="323"/>
        <v>5.4287732076836095</v>
      </c>
      <c r="Y280" s="33">
        <f t="shared" si="324"/>
        <v>203.73715565223165</v>
      </c>
      <c r="Z280" s="33">
        <f t="shared" si="325"/>
        <v>5.087794175513172</v>
      </c>
      <c r="AA280" s="33">
        <f t="shared" si="326"/>
        <v>0.7639944728092268</v>
      </c>
      <c r="AB280" s="36">
        <f t="shared" si="327"/>
        <v>6.107761465671747</v>
      </c>
      <c r="AC280" s="25"/>
      <c r="AD280" s="20">
        <f t="shared" si="328"/>
        <v>2.6193859464271627</v>
      </c>
      <c r="AE280" s="20">
        <f t="shared" si="329"/>
        <v>0.026477879397725234</v>
      </c>
      <c r="AF280" s="20">
        <f t="shared" si="330"/>
        <v>0.1135574743631988</v>
      </c>
      <c r="AG280" s="37"/>
      <c r="AH280" s="31">
        <f t="shared" si="331"/>
        <v>202.09547217782588</v>
      </c>
      <c r="AI280" s="1">
        <f t="shared" si="332"/>
        <v>0.25314196201602907</v>
      </c>
      <c r="AJ280" s="1">
        <f t="shared" si="333"/>
        <v>3.950352569111713</v>
      </c>
      <c r="AK280" s="1">
        <f t="shared" si="334"/>
        <v>7.10577550086439</v>
      </c>
      <c r="AL280" s="3">
        <f t="shared" si="335"/>
        <v>61.579577489066274</v>
      </c>
      <c r="AM280" s="3">
        <f t="shared" si="336"/>
        <v>113.98373272703871</v>
      </c>
      <c r="AN280" s="3">
        <f t="shared" si="337"/>
        <v>0.4941331689870022</v>
      </c>
      <c r="AO280" s="3">
        <f t="shared" si="338"/>
        <v>1.152196579723461</v>
      </c>
      <c r="AP280" s="3">
        <f t="shared" si="339"/>
        <v>3.3295212763534328</v>
      </c>
      <c r="AQ280" s="3">
        <f t="shared" si="340"/>
        <v>1.1747402274823877</v>
      </c>
      <c r="AR280" s="9">
        <f t="shared" si="341"/>
        <v>4661.657390917751</v>
      </c>
      <c r="AS280" s="10">
        <f t="shared" si="342"/>
        <v>0.02664596543671314</v>
      </c>
      <c r="AT280" s="3">
        <f t="shared" si="343"/>
        <v>2.2117905441108614</v>
      </c>
      <c r="AU280" s="3">
        <f t="shared" si="344"/>
        <v>73.7788986829871</v>
      </c>
      <c r="AV280" s="9">
        <f t="shared" si="345"/>
        <v>205.03051343870106</v>
      </c>
      <c r="AW280" s="3">
        <f t="shared" si="346"/>
        <v>37.52913372101683</v>
      </c>
      <c r="AX280" s="3">
        <f t="shared" si="347"/>
        <v>4.877322810289771</v>
      </c>
      <c r="AZ280" s="38">
        <v>639.664</v>
      </c>
      <c r="BA280" s="33">
        <v>0.5422</v>
      </c>
      <c r="BB280" s="20">
        <v>5.417300000000001</v>
      </c>
      <c r="BC280" s="20">
        <v>1127.05</v>
      </c>
      <c r="BD280" s="33">
        <v>9.5058</v>
      </c>
      <c r="BE280" s="33">
        <v>221.76600000000002</v>
      </c>
      <c r="BF280" s="33">
        <v>12.5179</v>
      </c>
      <c r="BG280" s="33">
        <v>0.7866</v>
      </c>
      <c r="BH280" s="36">
        <v>8.472373547</v>
      </c>
      <c r="BI280" s="25">
        <v>0.673331861</v>
      </c>
      <c r="BJ280" s="20">
        <v>3.294661129</v>
      </c>
      <c r="BK280" s="20">
        <v>0.10389999999999999</v>
      </c>
      <c r="BL280" s="20">
        <v>0.2435</v>
      </c>
      <c r="BM280" s="37">
        <v>0.2775</v>
      </c>
      <c r="BN280" s="28">
        <v>0.502</v>
      </c>
      <c r="BO280" s="17">
        <v>11.2092</v>
      </c>
      <c r="BP280" s="42">
        <v>38904</v>
      </c>
    </row>
    <row r="281" spans="1:68" ht="12.75">
      <c r="A281" s="8" t="s">
        <v>172</v>
      </c>
      <c r="B281" s="13">
        <v>102</v>
      </c>
      <c r="C281" s="8" t="s">
        <v>146</v>
      </c>
      <c r="D281" s="14" t="s">
        <v>116</v>
      </c>
      <c r="E281" s="13" t="s">
        <v>105</v>
      </c>
      <c r="F281" s="38">
        <f t="shared" si="305"/>
        <v>14.179875092170466</v>
      </c>
      <c r="G281" s="33">
        <f t="shared" si="306"/>
        <v>0.02410390453914767</v>
      </c>
      <c r="H281" s="20">
        <f t="shared" si="307"/>
        <v>0.17447448166501484</v>
      </c>
      <c r="I281" s="20">
        <f t="shared" si="308"/>
        <v>23.362309962338948</v>
      </c>
      <c r="J281" s="33">
        <f t="shared" si="309"/>
        <v>0.18974333970267593</v>
      </c>
      <c r="K281" s="33">
        <f t="shared" si="310"/>
        <v>4.442284685827552</v>
      </c>
      <c r="L281" s="33">
        <f t="shared" si="311"/>
        <v>0.2591232161744301</v>
      </c>
      <c r="M281" s="33">
        <f t="shared" si="312"/>
        <v>0.016136548662041627</v>
      </c>
      <c r="N281" s="36">
        <f t="shared" si="313"/>
        <v>0.37509505266220017</v>
      </c>
      <c r="O281" s="25">
        <f t="shared" si="314"/>
        <v>0.016724001880107826</v>
      </c>
      <c r="P281" s="20">
        <f t="shared" si="315"/>
        <v>0.05997667339058235</v>
      </c>
      <c r="Q281" s="20">
        <f t="shared" si="316"/>
        <v>0.0027674545094152625</v>
      </c>
      <c r="R281" s="20">
        <f t="shared" si="317"/>
        <v>0.003210663389494549</v>
      </c>
      <c r="S281" s="37">
        <f t="shared" si="318"/>
        <v>0.005002226045589692</v>
      </c>
      <c r="T281" s="38">
        <f t="shared" si="319"/>
        <v>525.539872526567</v>
      </c>
      <c r="U281" s="33">
        <f t="shared" si="320"/>
        <v>0.175518128152244</v>
      </c>
      <c r="V281" s="20">
        <f t="shared" si="321"/>
        <v>4.353155730165041</v>
      </c>
      <c r="W281" s="20">
        <f t="shared" si="322"/>
        <v>418.3270356928563</v>
      </c>
      <c r="X281" s="33">
        <f t="shared" si="323"/>
        <v>4.852981835595816</v>
      </c>
      <c r="Y281" s="33">
        <f t="shared" si="324"/>
        <v>182.77246187317638</v>
      </c>
      <c r="Z281" s="33">
        <f t="shared" si="325"/>
        <v>4.716648151997345</v>
      </c>
      <c r="AA281" s="33">
        <f t="shared" si="326"/>
        <v>0.7019012657387015</v>
      </c>
      <c r="AB281" s="36">
        <f t="shared" si="327"/>
        <v>12.110091014529724</v>
      </c>
      <c r="AC281" s="25"/>
      <c r="AD281" s="20">
        <f t="shared" si="328"/>
        <v>2.1355031382949337</v>
      </c>
      <c r="AE281" s="20">
        <f t="shared" si="329"/>
        <v>0.031584735327724975</v>
      </c>
      <c r="AF281" s="20">
        <f t="shared" si="330"/>
        <v>0.06705646176889199</v>
      </c>
      <c r="AG281" s="37"/>
      <c r="AH281" s="31">
        <f t="shared" si="331"/>
        <v>246.0965114507759</v>
      </c>
      <c r="AI281" s="1">
        <f t="shared" si="332"/>
        <v>0.16123964067605048</v>
      </c>
      <c r="AJ281" s="1">
        <f t="shared" si="333"/>
        <v>6.201948824787562</v>
      </c>
      <c r="AK281" s="1">
        <f t="shared" si="334"/>
        <v>6.914051979217327</v>
      </c>
      <c r="AL281" s="3">
        <f t="shared" si="335"/>
        <v>27.64946211929945</v>
      </c>
      <c r="AM281" s="3">
        <f t="shared" si="336"/>
        <v>137.82467020845527</v>
      </c>
      <c r="AN281" s="3">
        <f t="shared" si="337"/>
        <v>0.35946515389043004</v>
      </c>
      <c r="AO281" s="3">
        <f t="shared" si="338"/>
        <v>2.038468430273891</v>
      </c>
      <c r="AP281" s="3">
        <f t="shared" si="339"/>
        <v>5.557055531131039</v>
      </c>
      <c r="AQ281" s="3">
        <f t="shared" si="340"/>
        <v>1.2562895239513718</v>
      </c>
      <c r="AR281" s="9">
        <f t="shared" si="341"/>
        <v>7837.27412188588</v>
      </c>
      <c r="AS281" s="10">
        <f t="shared" si="342"/>
        <v>0.02655204064036322</v>
      </c>
      <c r="AT281" s="3">
        <f t="shared" si="343"/>
        <v>2.288785911211988</v>
      </c>
      <c r="AU281" s="3">
        <f t="shared" si="344"/>
        <v>34.54367396503844</v>
      </c>
      <c r="AV281" s="9">
        <f t="shared" si="345"/>
        <v>153.64959640285113</v>
      </c>
      <c r="AW281" s="3">
        <f t="shared" si="346"/>
        <v>37.66188872428302</v>
      </c>
      <c r="AX281" s="3">
        <f t="shared" si="347"/>
        <v>6.508315175642362</v>
      </c>
      <c r="AZ281" s="38">
        <v>681.465</v>
      </c>
      <c r="BA281" s="33">
        <v>1.1583999999999999</v>
      </c>
      <c r="BB281" s="20">
        <v>8.385</v>
      </c>
      <c r="BC281" s="20">
        <v>1122.76</v>
      </c>
      <c r="BD281" s="33">
        <v>9.1188</v>
      </c>
      <c r="BE281" s="33">
        <v>213.49</v>
      </c>
      <c r="BF281" s="33">
        <v>12.4531</v>
      </c>
      <c r="BG281" s="33">
        <v>0.7755</v>
      </c>
      <c r="BH281" s="36">
        <v>18.02654455</v>
      </c>
      <c r="BI281" s="25">
        <v>0.8037321814999999</v>
      </c>
      <c r="BJ281" s="20">
        <v>2.882395188</v>
      </c>
      <c r="BK281" s="20">
        <v>0.133</v>
      </c>
      <c r="BL281" s="20">
        <v>0.1543</v>
      </c>
      <c r="BM281" s="37">
        <v>0.2404</v>
      </c>
      <c r="BN281" s="28">
        <v>0.5045</v>
      </c>
      <c r="BO281" s="17">
        <v>10.497599999999998</v>
      </c>
      <c r="BP281" s="42">
        <v>38904</v>
      </c>
    </row>
    <row r="282" spans="1:68" ht="12.75">
      <c r="A282" s="8" t="s">
        <v>173</v>
      </c>
      <c r="B282" s="13">
        <v>103</v>
      </c>
      <c r="C282" s="8" t="s">
        <v>146</v>
      </c>
      <c r="D282" s="14" t="s">
        <v>116</v>
      </c>
      <c r="E282" s="13" t="s">
        <v>113</v>
      </c>
      <c r="F282" s="38">
        <f t="shared" si="305"/>
        <v>13.142427565776458</v>
      </c>
      <c r="G282" s="33">
        <f t="shared" si="306"/>
        <v>0.0325031868644906</v>
      </c>
      <c r="H282" s="20">
        <f t="shared" si="307"/>
        <v>0.13913165141444114</v>
      </c>
      <c r="I282" s="20">
        <f t="shared" si="308"/>
        <v>20.03331701780416</v>
      </c>
      <c r="J282" s="33">
        <f t="shared" si="309"/>
        <v>0.1463198562017804</v>
      </c>
      <c r="K282" s="33">
        <f t="shared" si="310"/>
        <v>3.0627386170128585</v>
      </c>
      <c r="L282" s="33">
        <f t="shared" si="311"/>
        <v>0.38701574207715134</v>
      </c>
      <c r="M282" s="33">
        <f t="shared" si="312"/>
        <v>0.014707445321463897</v>
      </c>
      <c r="N282" s="36">
        <f t="shared" si="313"/>
        <v>0.49201986562069244</v>
      </c>
      <c r="O282" s="25">
        <f t="shared" si="314"/>
        <v>0.015972321083113274</v>
      </c>
      <c r="P282" s="20">
        <f t="shared" si="315"/>
        <v>0.06316318122766747</v>
      </c>
      <c r="Q282" s="20">
        <f t="shared" si="316"/>
        <v>0.0021774338872403566</v>
      </c>
      <c r="R282" s="20">
        <f t="shared" si="317"/>
        <v>0.002855954362017804</v>
      </c>
      <c r="S282" s="37">
        <f t="shared" si="318"/>
        <v>0.004015607537091988</v>
      </c>
      <c r="T282" s="38">
        <f t="shared" si="319"/>
        <v>487.0896014748031</v>
      </c>
      <c r="U282" s="33">
        <f t="shared" si="320"/>
        <v>0.23667943540734432</v>
      </c>
      <c r="V282" s="20">
        <f t="shared" si="321"/>
        <v>3.4713485881846595</v>
      </c>
      <c r="W282" s="20">
        <f t="shared" si="322"/>
        <v>358.7178723620635</v>
      </c>
      <c r="X282" s="33">
        <f t="shared" si="323"/>
        <v>3.7423585220273106</v>
      </c>
      <c r="Y282" s="33">
        <f t="shared" si="324"/>
        <v>126.01269767590448</v>
      </c>
      <c r="Z282" s="33">
        <f t="shared" si="325"/>
        <v>7.044591031292572</v>
      </c>
      <c r="AA282" s="33">
        <f t="shared" si="326"/>
        <v>0.639738689054475</v>
      </c>
      <c r="AB282" s="36">
        <f t="shared" si="327"/>
        <v>15.88505449841067</v>
      </c>
      <c r="AC282" s="25"/>
      <c r="AD282" s="20">
        <f t="shared" si="328"/>
        <v>2.248960539341207</v>
      </c>
      <c r="AE282" s="20">
        <f t="shared" si="329"/>
        <v>0.024850877507878982</v>
      </c>
      <c r="AF282" s="20">
        <f t="shared" si="330"/>
        <v>0.05964816963278621</v>
      </c>
      <c r="AG282" s="37"/>
      <c r="AH282" s="31">
        <f t="shared" si="331"/>
        <v>216.58432549353992</v>
      </c>
      <c r="AI282" s="1">
        <f t="shared" si="332"/>
        <v>0.18429111130813458</v>
      </c>
      <c r="AJ282" s="1">
        <f t="shared" si="333"/>
        <v>5.426197676609594</v>
      </c>
      <c r="AK282" s="1">
        <f t="shared" si="334"/>
        <v>5.849823664031427</v>
      </c>
      <c r="AL282" s="3">
        <f t="shared" si="335"/>
        <v>15.811929395498224</v>
      </c>
      <c r="AM282" s="3">
        <f t="shared" si="336"/>
        <v>139.68716344459332</v>
      </c>
      <c r="AN282" s="3">
        <f t="shared" si="337"/>
        <v>0.2185292211954309</v>
      </c>
      <c r="AO282" s="3">
        <f t="shared" si="338"/>
        <v>1.5435346807825847</v>
      </c>
      <c r="AP282" s="3">
        <f t="shared" si="339"/>
        <v>9.52398704360862</v>
      </c>
      <c r="AQ282" s="3">
        <f t="shared" si="340"/>
        <v>1.357862651970601</v>
      </c>
      <c r="AR282" s="9">
        <f t="shared" si="341"/>
        <v>8166.044397900006</v>
      </c>
      <c r="AS282" s="10">
        <f t="shared" si="342"/>
        <v>0.02969826526254033</v>
      </c>
      <c r="AT282" s="3">
        <f t="shared" si="343"/>
        <v>2.846680366169605</v>
      </c>
      <c r="AU282" s="3">
        <f t="shared" si="344"/>
        <v>22.582098940734127</v>
      </c>
      <c r="AV282" s="9">
        <f t="shared" si="345"/>
        <v>150.59261069717937</v>
      </c>
      <c r="AW282" s="3">
        <f t="shared" si="346"/>
        <v>33.67200040674908</v>
      </c>
      <c r="AX282" s="3">
        <f t="shared" si="347"/>
        <v>6.640432059517581</v>
      </c>
      <c r="AZ282" s="38">
        <v>639.185</v>
      </c>
      <c r="BA282" s="33">
        <v>1.5808</v>
      </c>
      <c r="BB282" s="20">
        <v>6.7667</v>
      </c>
      <c r="BC282" s="20">
        <v>974.325</v>
      </c>
      <c r="BD282" s="33">
        <v>7.1163</v>
      </c>
      <c r="BE282" s="33">
        <v>148.957</v>
      </c>
      <c r="BF282" s="33">
        <v>18.8226</v>
      </c>
      <c r="BG282" s="33">
        <v>0.7152999999999999</v>
      </c>
      <c r="BH282" s="36">
        <v>23.929499800000002</v>
      </c>
      <c r="BI282" s="25">
        <v>0.7768175248</v>
      </c>
      <c r="BJ282" s="20">
        <v>3.0719559070000004</v>
      </c>
      <c r="BK282" s="20">
        <v>0.10590000000000001</v>
      </c>
      <c r="BL282" s="20">
        <v>0.1389</v>
      </c>
      <c r="BM282" s="37">
        <v>0.19529999999999997</v>
      </c>
      <c r="BN282" s="28">
        <v>0.5055</v>
      </c>
      <c r="BO282" s="17">
        <v>10.393699999999999</v>
      </c>
      <c r="BP282" s="42">
        <v>38904</v>
      </c>
    </row>
    <row r="283" spans="1:68" ht="12.75">
      <c r="A283" s="8" t="s">
        <v>174</v>
      </c>
      <c r="B283" s="13">
        <v>104</v>
      </c>
      <c r="C283" s="8" t="s">
        <v>146</v>
      </c>
      <c r="D283" s="14" t="s">
        <v>116</v>
      </c>
      <c r="E283" s="13" t="s">
        <v>117</v>
      </c>
      <c r="F283" s="38">
        <f t="shared" si="305"/>
        <v>13.08354804307079</v>
      </c>
      <c r="G283" s="33">
        <f t="shared" si="306"/>
        <v>0.03331874993020937</v>
      </c>
      <c r="H283" s="20">
        <f t="shared" si="307"/>
        <v>0.13891955290129615</v>
      </c>
      <c r="I283" s="20">
        <f t="shared" si="308"/>
        <v>20.257020542572285</v>
      </c>
      <c r="J283" s="33">
        <f t="shared" si="309"/>
        <v>0.15020369483549353</v>
      </c>
      <c r="K283" s="33">
        <f t="shared" si="310"/>
        <v>2.716509478963111</v>
      </c>
      <c r="L283" s="33">
        <f t="shared" si="311"/>
        <v>0.32852093818544365</v>
      </c>
      <c r="M283" s="33">
        <f t="shared" si="312"/>
        <v>0.017119825543369892</v>
      </c>
      <c r="N283" s="36">
        <f t="shared" si="313"/>
        <v>0.5820282838009313</v>
      </c>
      <c r="O283" s="25">
        <f t="shared" si="314"/>
        <v>0.01813937806005647</v>
      </c>
      <c r="P283" s="20">
        <f t="shared" si="315"/>
        <v>0.053347847808872396</v>
      </c>
      <c r="Q283" s="20">
        <f t="shared" si="316"/>
        <v>0.0020031461814556334</v>
      </c>
      <c r="R283" s="20">
        <f t="shared" si="317"/>
        <v>0.002938940618145564</v>
      </c>
      <c r="S283" s="37">
        <f t="shared" si="318"/>
        <v>0.0031896441674975078</v>
      </c>
      <c r="T283" s="38">
        <f t="shared" si="319"/>
        <v>484.9073864231171</v>
      </c>
      <c r="U283" s="33">
        <f t="shared" si="320"/>
        <v>0.24261814556331002</v>
      </c>
      <c r="V283" s="20">
        <f t="shared" si="321"/>
        <v>3.466056709114176</v>
      </c>
      <c r="W283" s="20">
        <f t="shared" si="322"/>
        <v>362.72352216900254</v>
      </c>
      <c r="X283" s="33">
        <f t="shared" si="323"/>
        <v>3.8416937522985277</v>
      </c>
      <c r="Y283" s="33">
        <f t="shared" si="324"/>
        <v>111.76751610627899</v>
      </c>
      <c r="Z283" s="33">
        <f t="shared" si="325"/>
        <v>5.979848887572238</v>
      </c>
      <c r="AA283" s="33">
        <f t="shared" si="326"/>
        <v>0.7446714579297615</v>
      </c>
      <c r="AB283" s="36">
        <f t="shared" si="327"/>
        <v>18.79101161114864</v>
      </c>
      <c r="AC283" s="25"/>
      <c r="AD283" s="20">
        <f t="shared" si="328"/>
        <v>1.899480080784476</v>
      </c>
      <c r="AE283" s="20">
        <f t="shared" si="329"/>
        <v>0.02286174596502663</v>
      </c>
      <c r="AF283" s="20">
        <f t="shared" si="330"/>
        <v>0.061381383002204755</v>
      </c>
      <c r="AG283" s="37"/>
      <c r="AH283" s="31">
        <f t="shared" si="331"/>
        <v>255.28427032667418</v>
      </c>
      <c r="AI283" s="1">
        <f t="shared" si="332"/>
        <v>0.21484687655906187</v>
      </c>
      <c r="AJ283" s="1">
        <f t="shared" si="333"/>
        <v>4.654477719275095</v>
      </c>
      <c r="AK283" s="1">
        <f t="shared" si="334"/>
        <v>5.158910968574925</v>
      </c>
      <c r="AL283" s="3">
        <f t="shared" si="335"/>
        <v>15.834321638964372</v>
      </c>
      <c r="AM283" s="3">
        <f t="shared" si="336"/>
        <v>151.60944900780845</v>
      </c>
      <c r="AN283" s="3">
        <f t="shared" si="337"/>
        <v>0.18445290657251134</v>
      </c>
      <c r="AO283" s="3">
        <f t="shared" si="338"/>
        <v>1.824739698077124</v>
      </c>
      <c r="AP283" s="3">
        <f t="shared" si="339"/>
        <v>10.612406678582714</v>
      </c>
      <c r="AQ283" s="3">
        <f t="shared" si="340"/>
        <v>1.3368512290669305</v>
      </c>
      <c r="AR283" s="9">
        <f t="shared" si="341"/>
        <v>7899.909756117742</v>
      </c>
      <c r="AS283" s="10">
        <f t="shared" si="342"/>
        <v>0.03437218510470866</v>
      </c>
      <c r="AT283" s="3">
        <f t="shared" si="343"/>
        <v>3.2453393866612474</v>
      </c>
      <c r="AU283" s="3">
        <f t="shared" si="344"/>
        <v>19.303033262658406</v>
      </c>
      <c r="AV283" s="9">
        <f t="shared" si="345"/>
        <v>168.04026071217228</v>
      </c>
      <c r="AW283" s="3">
        <f t="shared" si="346"/>
        <v>29.093291478376496</v>
      </c>
      <c r="AX283" s="3">
        <f t="shared" si="347"/>
        <v>5.950954823337544</v>
      </c>
      <c r="AZ283" s="38">
        <v>527.092</v>
      </c>
      <c r="BA283" s="33">
        <v>1.3422999999999998</v>
      </c>
      <c r="BB283" s="20">
        <v>5.5966000000000005</v>
      </c>
      <c r="BC283" s="20">
        <v>816.087</v>
      </c>
      <c r="BD283" s="33">
        <v>6.0512</v>
      </c>
      <c r="BE283" s="33">
        <v>109.439</v>
      </c>
      <c r="BF283" s="33">
        <v>13.235</v>
      </c>
      <c r="BG283" s="33">
        <v>0.6897</v>
      </c>
      <c r="BH283" s="36">
        <v>23.447955490000002</v>
      </c>
      <c r="BI283" s="25">
        <v>0.7307743304000001</v>
      </c>
      <c r="BJ283" s="20">
        <v>2.1492047650000004</v>
      </c>
      <c r="BK283" s="20">
        <v>0.08070000000000001</v>
      </c>
      <c r="BL283" s="20">
        <v>0.1184</v>
      </c>
      <c r="BM283" s="37">
        <v>0.1285</v>
      </c>
      <c r="BN283" s="28">
        <v>0.5015</v>
      </c>
      <c r="BO283" s="17">
        <v>12.4483</v>
      </c>
      <c r="BP283" s="42">
        <v>38904</v>
      </c>
    </row>
    <row r="284" spans="1:68" ht="12.75">
      <c r="A284" s="8" t="s">
        <v>175</v>
      </c>
      <c r="B284" s="13">
        <v>105</v>
      </c>
      <c r="C284" s="8" t="s">
        <v>146</v>
      </c>
      <c r="D284" s="14" t="s">
        <v>116</v>
      </c>
      <c r="E284" s="13" t="s">
        <v>118</v>
      </c>
      <c r="F284" s="38">
        <f t="shared" si="305"/>
        <v>13.948663890992428</v>
      </c>
      <c r="G284" s="33">
        <f t="shared" si="306"/>
        <v>0.02806907463132722</v>
      </c>
      <c r="H284" s="20">
        <f t="shared" si="307"/>
        <v>0.12095452467118371</v>
      </c>
      <c r="I284" s="20">
        <f t="shared" si="308"/>
        <v>22.735530988242328</v>
      </c>
      <c r="J284" s="33">
        <f t="shared" si="309"/>
        <v>0.18362930775209244</v>
      </c>
      <c r="K284" s="33">
        <f t="shared" si="310"/>
        <v>3.6749398092865686</v>
      </c>
      <c r="L284" s="33">
        <f t="shared" si="311"/>
        <v>0.4231427565364687</v>
      </c>
      <c r="M284" s="33">
        <f t="shared" si="312"/>
        <v>0.01762444262654444</v>
      </c>
      <c r="N284" s="36">
        <f t="shared" si="313"/>
        <v>0.5809409860314727</v>
      </c>
      <c r="O284" s="25">
        <f t="shared" si="314"/>
        <v>0.018944687228098323</v>
      </c>
      <c r="P284" s="20">
        <f t="shared" si="315"/>
        <v>0.046929206523077714</v>
      </c>
      <c r="Q284" s="20">
        <f t="shared" si="316"/>
        <v>0.0018246646273415705</v>
      </c>
      <c r="R284" s="20">
        <f t="shared" si="317"/>
        <v>0.002796420884814667</v>
      </c>
      <c r="S284" s="37">
        <f t="shared" si="318"/>
        <v>0.00320889296532483</v>
      </c>
      <c r="T284" s="38">
        <f t="shared" si="319"/>
        <v>516.9706358863293</v>
      </c>
      <c r="U284" s="33">
        <f t="shared" si="320"/>
        <v>0.20439142671905058</v>
      </c>
      <c r="V284" s="20">
        <f t="shared" si="321"/>
        <v>3.017827461855881</v>
      </c>
      <c r="W284" s="20">
        <f t="shared" si="322"/>
        <v>407.10389077734396</v>
      </c>
      <c r="X284" s="33">
        <f t="shared" si="323"/>
        <v>4.696605933048047</v>
      </c>
      <c r="Y284" s="33">
        <f t="shared" si="324"/>
        <v>151.20097960446694</v>
      </c>
      <c r="Z284" s="33">
        <f t="shared" si="325"/>
        <v>7.702187129791195</v>
      </c>
      <c r="AA284" s="33">
        <f t="shared" si="326"/>
        <v>0.7666210939276225</v>
      </c>
      <c r="AB284" s="36">
        <f t="shared" si="327"/>
        <v>18.7559077758552</v>
      </c>
      <c r="AC284" s="25"/>
      <c r="AD284" s="20">
        <f t="shared" si="328"/>
        <v>1.6709407531672114</v>
      </c>
      <c r="AE284" s="20">
        <f t="shared" si="329"/>
        <v>0.020824750369111737</v>
      </c>
      <c r="AF284" s="20">
        <f t="shared" si="330"/>
        <v>0.05840478038460039</v>
      </c>
      <c r="AG284" s="37"/>
      <c r="AH284" s="31">
        <f t="shared" si="331"/>
        <v>309.3889684038342</v>
      </c>
      <c r="AI284" s="1">
        <f t="shared" si="332"/>
        <v>0.25403078990346634</v>
      </c>
      <c r="AJ284" s="1">
        <f t="shared" si="333"/>
        <v>3.936530687402136</v>
      </c>
      <c r="AK284" s="1">
        <f t="shared" si="334"/>
        <v>6.1263719068646685</v>
      </c>
      <c r="AL284" s="3">
        <f t="shared" si="335"/>
        <v>22.978487935816602</v>
      </c>
      <c r="AM284" s="3">
        <f t="shared" si="336"/>
        <v>144.91542075491415</v>
      </c>
      <c r="AN284" s="3">
        <f t="shared" si="337"/>
        <v>0.16090010133984461</v>
      </c>
      <c r="AO284" s="3">
        <f t="shared" si="338"/>
        <v>1.806064910521628</v>
      </c>
      <c r="AP284" s="3">
        <f t="shared" si="339"/>
        <v>9.814832019413481</v>
      </c>
      <c r="AQ284" s="3">
        <f t="shared" si="340"/>
        <v>1.269873974673149</v>
      </c>
      <c r="AR284" s="9">
        <f t="shared" si="341"/>
        <v>8851.512367344492</v>
      </c>
      <c r="AS284" s="10">
        <f t="shared" si="342"/>
        <v>0.031062007305336894</v>
      </c>
      <c r="AT284" s="3">
        <f t="shared" si="343"/>
        <v>2.6924686059726883</v>
      </c>
      <c r="AU284" s="3">
        <f t="shared" si="344"/>
        <v>21.70536855067158</v>
      </c>
      <c r="AV284" s="9">
        <f t="shared" si="345"/>
        <v>225.52999915015917</v>
      </c>
      <c r="AW284" s="3">
        <f t="shared" si="346"/>
        <v>32.19366959031607</v>
      </c>
      <c r="AX284" s="3">
        <f t="shared" si="347"/>
        <v>4.433999928028174</v>
      </c>
      <c r="AZ284" s="38">
        <v>598.565</v>
      </c>
      <c r="BA284" s="33">
        <v>1.2045</v>
      </c>
      <c r="BB284" s="20">
        <v>5.1903999999999995</v>
      </c>
      <c r="BC284" s="20">
        <v>975.6270000000001</v>
      </c>
      <c r="BD284" s="33">
        <v>7.879899999999999</v>
      </c>
      <c r="BE284" s="33">
        <v>157.699</v>
      </c>
      <c r="BF284" s="33">
        <v>18.1579</v>
      </c>
      <c r="BG284" s="33">
        <v>0.7563</v>
      </c>
      <c r="BH284" s="36">
        <v>24.929336890000002</v>
      </c>
      <c r="BI284" s="25">
        <v>0.8129543302</v>
      </c>
      <c r="BJ284" s="20">
        <v>2.013825892</v>
      </c>
      <c r="BK284" s="20">
        <v>0.07830000000000001</v>
      </c>
      <c r="BL284" s="20">
        <v>0.12</v>
      </c>
      <c r="BM284" s="37">
        <v>0.1377</v>
      </c>
      <c r="BN284" s="28">
        <v>0.5018</v>
      </c>
      <c r="BO284" s="17">
        <v>11.6937</v>
      </c>
      <c r="BP284" s="42">
        <v>38904</v>
      </c>
    </row>
    <row r="285" spans="1:68" ht="12.75">
      <c r="A285" s="8" t="s">
        <v>176</v>
      </c>
      <c r="B285" s="13">
        <v>111</v>
      </c>
      <c r="C285" s="8" t="s">
        <v>146</v>
      </c>
      <c r="D285" s="14" t="s">
        <v>119</v>
      </c>
      <c r="E285" s="13" t="s">
        <v>120</v>
      </c>
      <c r="F285" s="38">
        <f t="shared" si="305"/>
        <v>13.160442651033387</v>
      </c>
      <c r="G285" s="33">
        <f t="shared" si="306"/>
        <v>0.014777198489666136</v>
      </c>
      <c r="H285" s="20">
        <f t="shared" si="307"/>
        <v>0.08249548282988871</v>
      </c>
      <c r="I285" s="20">
        <f t="shared" si="308"/>
        <v>27.755163863275037</v>
      </c>
      <c r="J285" s="33">
        <f t="shared" si="309"/>
        <v>0.20024524149443562</v>
      </c>
      <c r="K285" s="33">
        <f t="shared" si="310"/>
        <v>6.589279550079492</v>
      </c>
      <c r="L285" s="33">
        <f t="shared" si="311"/>
        <v>0.9470487157392686</v>
      </c>
      <c r="M285" s="33">
        <f t="shared" si="312"/>
        <v>0.016937328457869636</v>
      </c>
      <c r="N285" s="36">
        <f t="shared" si="313"/>
        <v>0.1458434439899547</v>
      </c>
      <c r="O285" s="25">
        <f t="shared" si="314"/>
        <v>0.012911699663295308</v>
      </c>
      <c r="P285" s="20">
        <f t="shared" si="315"/>
        <v>0.052553947954376</v>
      </c>
      <c r="Q285" s="20">
        <f t="shared" si="316"/>
        <v>0.0019262153418124007</v>
      </c>
      <c r="R285" s="20">
        <f t="shared" si="317"/>
        <v>0.0032891260731319556</v>
      </c>
      <c r="S285" s="37">
        <f t="shared" si="318"/>
        <v>0.010643115500794912</v>
      </c>
      <c r="T285" s="38">
        <f t="shared" si="319"/>
        <v>487.75728335126115</v>
      </c>
      <c r="U285" s="33">
        <f t="shared" si="320"/>
        <v>0.10760357161338481</v>
      </c>
      <c r="V285" s="20">
        <f t="shared" si="321"/>
        <v>2.0582705296878423</v>
      </c>
      <c r="W285" s="20">
        <f t="shared" si="322"/>
        <v>496.98576223029056</v>
      </c>
      <c r="X285" s="33">
        <f t="shared" si="323"/>
        <v>5.121584352630053</v>
      </c>
      <c r="Y285" s="33">
        <f t="shared" si="324"/>
        <v>271.10798395718956</v>
      </c>
      <c r="Z285" s="33">
        <f t="shared" si="325"/>
        <v>17.23850004986109</v>
      </c>
      <c r="AA285" s="33">
        <f t="shared" si="326"/>
        <v>0.7367332712710757</v>
      </c>
      <c r="AB285" s="36">
        <f t="shared" si="327"/>
        <v>4.708612838414022</v>
      </c>
      <c r="AC285" s="25"/>
      <c r="AD285" s="20">
        <f t="shared" si="328"/>
        <v>1.8712128306199285</v>
      </c>
      <c r="AE285" s="20">
        <f t="shared" si="329"/>
        <v>0.02198374049089706</v>
      </c>
      <c r="AF285" s="20">
        <f t="shared" si="330"/>
        <v>0.0686951978515446</v>
      </c>
      <c r="AG285" s="37"/>
      <c r="AH285" s="31">
        <f t="shared" si="331"/>
        <v>260.66371252364075</v>
      </c>
      <c r="AI285" s="1">
        <f t="shared" si="332"/>
        <v>0.35793801672067316</v>
      </c>
      <c r="AJ285" s="1">
        <f t="shared" si="333"/>
        <v>2.7937797978591856</v>
      </c>
      <c r="AK285" s="1">
        <f t="shared" si="334"/>
        <v>6.951748417434514</v>
      </c>
      <c r="AL285" s="3">
        <f t="shared" si="335"/>
        <v>47.596787688718116</v>
      </c>
      <c r="AM285" s="3">
        <f t="shared" si="336"/>
        <v>93.62694808647886</v>
      </c>
      <c r="AN285" s="3">
        <f t="shared" si="337"/>
        <v>0.43712885308725424</v>
      </c>
      <c r="AO285" s="3">
        <f t="shared" si="338"/>
        <v>1.0999660199026864</v>
      </c>
      <c r="AP285" s="3">
        <f t="shared" si="339"/>
        <v>4.894688947858572</v>
      </c>
      <c r="AQ285" s="3">
        <f t="shared" si="340"/>
        <v>0.9814311000829976</v>
      </c>
      <c r="AR285" s="9">
        <f t="shared" si="341"/>
        <v>7100.3112096036275</v>
      </c>
      <c r="AS285" s="10">
        <f t="shared" si="342"/>
        <v>0.018891307728653235</v>
      </c>
      <c r="AT285" s="3">
        <f t="shared" si="343"/>
        <v>1.8331653497477565</v>
      </c>
      <c r="AU285" s="3">
        <f t="shared" si="344"/>
        <v>105.5482324169357</v>
      </c>
      <c r="AV285" s="9">
        <f t="shared" si="345"/>
        <v>232.9714706535395</v>
      </c>
      <c r="AW285" s="3">
        <f t="shared" si="346"/>
        <v>52.93439789153708</v>
      </c>
      <c r="AX285" s="3">
        <f t="shared" si="347"/>
        <v>4.292371066700854</v>
      </c>
      <c r="AZ285" s="38">
        <v>551.365</v>
      </c>
      <c r="BA285" s="33">
        <v>0.6191</v>
      </c>
      <c r="BB285" s="20">
        <v>3.4562</v>
      </c>
      <c r="BC285" s="20">
        <v>1162.82</v>
      </c>
      <c r="BD285" s="33">
        <v>8.3894</v>
      </c>
      <c r="BE285" s="33">
        <v>276.062</v>
      </c>
      <c r="BF285" s="33">
        <v>39.6772</v>
      </c>
      <c r="BG285" s="33">
        <v>0.7096</v>
      </c>
      <c r="BH285" s="36">
        <v>6.110202568999999</v>
      </c>
      <c r="BI285" s="25">
        <v>0.5409437564999999</v>
      </c>
      <c r="BJ285" s="20">
        <v>2.201780615</v>
      </c>
      <c r="BK285" s="20">
        <v>0.08070000000000001</v>
      </c>
      <c r="BL285" s="20">
        <v>0.1378</v>
      </c>
      <c r="BM285" s="37">
        <v>0.44589999999999996</v>
      </c>
      <c r="BN285" s="28">
        <v>0.5032</v>
      </c>
      <c r="BO285" s="17">
        <v>12.0108</v>
      </c>
      <c r="BP285" s="42">
        <v>38904</v>
      </c>
    </row>
    <row r="286" spans="1:68" ht="12.75">
      <c r="A286" s="8" t="s">
        <v>177</v>
      </c>
      <c r="B286" s="13">
        <v>112</v>
      </c>
      <c r="C286" s="8" t="s">
        <v>146</v>
      </c>
      <c r="D286" s="14" t="s">
        <v>119</v>
      </c>
      <c r="E286" s="13" t="s">
        <v>121</v>
      </c>
      <c r="F286" s="38">
        <f t="shared" si="305"/>
        <v>10.869004732882166</v>
      </c>
      <c r="G286" s="33">
        <f t="shared" si="306"/>
        <v>0.01331066407245223</v>
      </c>
      <c r="H286" s="20">
        <f t="shared" si="307"/>
        <v>0.07516638268312104</v>
      </c>
      <c r="I286" s="20">
        <f t="shared" si="308"/>
        <v>23.13711502388535</v>
      </c>
      <c r="J286" s="33">
        <f t="shared" si="309"/>
        <v>0.14746332947850319</v>
      </c>
      <c r="K286" s="33">
        <f t="shared" si="310"/>
        <v>5.399365446457007</v>
      </c>
      <c r="L286" s="33">
        <f t="shared" si="311"/>
        <v>0.9928985143511145</v>
      </c>
      <c r="M286" s="33">
        <f t="shared" si="312"/>
        <v>0.015264828363853504</v>
      </c>
      <c r="N286" s="36">
        <f t="shared" si="313"/>
        <v>0.08733414749359913</v>
      </c>
      <c r="O286" s="25">
        <f t="shared" si="314"/>
        <v>0.01126355846023565</v>
      </c>
      <c r="P286" s="20">
        <f t="shared" si="315"/>
        <v>0.050614711698462975</v>
      </c>
      <c r="Q286" s="20">
        <f t="shared" si="316"/>
        <v>0.0016118289410828027</v>
      </c>
      <c r="R286" s="20">
        <f t="shared" si="317"/>
        <v>0.0007583678941082803</v>
      </c>
      <c r="S286" s="37">
        <f t="shared" si="318"/>
        <v>0.007700168053343949</v>
      </c>
      <c r="T286" s="38">
        <f t="shared" si="319"/>
        <v>402.8311479953393</v>
      </c>
      <c r="U286" s="33">
        <f t="shared" si="320"/>
        <v>0.09692466374755865</v>
      </c>
      <c r="V286" s="20">
        <f t="shared" si="321"/>
        <v>1.8754087495788683</v>
      </c>
      <c r="W286" s="20">
        <f t="shared" si="322"/>
        <v>414.2946805358452</v>
      </c>
      <c r="X286" s="33">
        <f t="shared" si="323"/>
        <v>3.771604634434315</v>
      </c>
      <c r="Y286" s="33">
        <f t="shared" si="324"/>
        <v>222.15039894906428</v>
      </c>
      <c r="Z286" s="33">
        <f t="shared" si="325"/>
        <v>18.07307354383331</v>
      </c>
      <c r="AA286" s="33">
        <f t="shared" si="326"/>
        <v>0.6639835180540521</v>
      </c>
      <c r="AB286" s="36">
        <f t="shared" si="327"/>
        <v>2.8196172338650247</v>
      </c>
      <c r="AC286" s="25"/>
      <c r="AD286" s="20">
        <f t="shared" si="328"/>
        <v>1.8021652346749382</v>
      </c>
      <c r="AE286" s="20">
        <f t="shared" si="329"/>
        <v>0.01839567383112078</v>
      </c>
      <c r="AF286" s="20">
        <f t="shared" si="330"/>
        <v>0.015838928448376782</v>
      </c>
      <c r="AG286" s="37"/>
      <c r="AH286" s="31">
        <f t="shared" si="331"/>
        <v>223.52620073042254</v>
      </c>
      <c r="AI286" s="1">
        <f t="shared" si="332"/>
        <v>0.3540473607170451</v>
      </c>
      <c r="AJ286" s="1">
        <f t="shared" si="333"/>
        <v>2.8244808772891847</v>
      </c>
      <c r="AK286" s="1">
        <f t="shared" si="334"/>
        <v>5.680268458301226</v>
      </c>
      <c r="AL286" s="3">
        <f t="shared" si="335"/>
        <v>38.912744069533225</v>
      </c>
      <c r="AM286" s="3">
        <f t="shared" si="336"/>
        <v>101.94835844535119</v>
      </c>
      <c r="AN286" s="3">
        <f t="shared" si="337"/>
        <v>0.6651288433955729</v>
      </c>
      <c r="AO286" s="3">
        <f t="shared" si="338"/>
        <v>1.0406419530765953</v>
      </c>
      <c r="AP286" s="3">
        <f t="shared" si="339"/>
        <v>5.268883577593493</v>
      </c>
      <c r="AQ286" s="3">
        <f t="shared" si="340"/>
        <v>0.97233000306526</v>
      </c>
      <c r="AR286" s="9">
        <f t="shared" si="341"/>
        <v>25432.97984508684</v>
      </c>
      <c r="AS286" s="10">
        <f t="shared" si="342"/>
        <v>0.016977708130513358</v>
      </c>
      <c r="AT286" s="3">
        <f t="shared" si="343"/>
        <v>1.8649288162243485</v>
      </c>
      <c r="AU286" s="3">
        <f t="shared" si="344"/>
        <v>146.9329508842396</v>
      </c>
      <c r="AV286" s="9">
        <f t="shared" si="345"/>
        <v>205.0267181870622</v>
      </c>
      <c r="AW286" s="3">
        <f t="shared" si="346"/>
        <v>58.900765186482374</v>
      </c>
      <c r="AX286" s="3">
        <f t="shared" si="347"/>
        <v>4.877413094461281</v>
      </c>
      <c r="AZ286" s="38">
        <v>457.194</v>
      </c>
      <c r="BA286" s="33">
        <v>0.5599</v>
      </c>
      <c r="BB286" s="20">
        <v>3.1618000000000004</v>
      </c>
      <c r="BC286" s="20">
        <v>973.24</v>
      </c>
      <c r="BD286" s="33">
        <v>6.2029</v>
      </c>
      <c r="BE286" s="33">
        <v>227.119</v>
      </c>
      <c r="BF286" s="33">
        <v>41.765299999999996</v>
      </c>
      <c r="BG286" s="33">
        <v>0.6421</v>
      </c>
      <c r="BH286" s="36">
        <v>3.6736250660000005</v>
      </c>
      <c r="BI286" s="25">
        <v>0.4737905147</v>
      </c>
      <c r="BJ286" s="20">
        <v>2.129058094</v>
      </c>
      <c r="BK286" s="20">
        <v>0.0678</v>
      </c>
      <c r="BL286" s="20">
        <v>0.0319</v>
      </c>
      <c r="BM286" s="37">
        <v>0.3239</v>
      </c>
      <c r="BN286" s="28">
        <v>0.5024</v>
      </c>
      <c r="BO286" s="17">
        <v>11.9437</v>
      </c>
      <c r="BP286" s="42">
        <v>38904</v>
      </c>
    </row>
    <row r="287" spans="1:68" ht="12.75">
      <c r="A287" s="8" t="s">
        <v>178</v>
      </c>
      <c r="B287" s="13">
        <v>113</v>
      </c>
      <c r="C287" s="8" t="s">
        <v>146</v>
      </c>
      <c r="D287" s="14" t="s">
        <v>119</v>
      </c>
      <c r="E287" s="13" t="s">
        <v>122</v>
      </c>
      <c r="F287" s="38">
        <f t="shared" si="305"/>
        <v>14.360186832379073</v>
      </c>
      <c r="G287" s="33">
        <f t="shared" si="306"/>
        <v>0.022082335735439287</v>
      </c>
      <c r="H287" s="20">
        <f t="shared" si="307"/>
        <v>0.07538133393879565</v>
      </c>
      <c r="I287" s="20">
        <f t="shared" si="308"/>
        <v>29.805576296150054</v>
      </c>
      <c r="J287" s="33">
        <f t="shared" si="309"/>
        <v>0.2275631567620928</v>
      </c>
      <c r="K287" s="33">
        <f t="shared" si="310"/>
        <v>7.216782605923001</v>
      </c>
      <c r="L287" s="33">
        <f t="shared" si="311"/>
        <v>1.0847446098124385</v>
      </c>
      <c r="M287" s="33">
        <f t="shared" si="312"/>
        <v>0.016754571767028627</v>
      </c>
      <c r="N287" s="36">
        <f t="shared" si="313"/>
        <v>0.0955635631411611</v>
      </c>
      <c r="O287" s="25">
        <f t="shared" si="314"/>
        <v>0.01249344569763157</v>
      </c>
      <c r="P287" s="20">
        <f t="shared" si="315"/>
        <v>0.06354471121329122</v>
      </c>
      <c r="Q287" s="20">
        <f t="shared" si="316"/>
        <v>0.002503693089832182</v>
      </c>
      <c r="R287" s="20">
        <f t="shared" si="317"/>
        <v>0.0009658797038499507</v>
      </c>
      <c r="S287" s="37">
        <f t="shared" si="318"/>
        <v>0.009967308983218164</v>
      </c>
      <c r="T287" s="38">
        <f t="shared" si="319"/>
        <v>532.2226541694461</v>
      </c>
      <c r="U287" s="33">
        <f t="shared" si="320"/>
        <v>0.16079760966605466</v>
      </c>
      <c r="V287" s="20">
        <f t="shared" si="321"/>
        <v>1.880771804860171</v>
      </c>
      <c r="W287" s="20">
        <f t="shared" si="322"/>
        <v>533.7005800875615</v>
      </c>
      <c r="X287" s="33">
        <f t="shared" si="323"/>
        <v>5.820282640475233</v>
      </c>
      <c r="Y287" s="33">
        <f t="shared" si="324"/>
        <v>296.92584266295006</v>
      </c>
      <c r="Z287" s="33">
        <f t="shared" si="325"/>
        <v>19.744887142095426</v>
      </c>
      <c r="AA287" s="33">
        <f t="shared" si="326"/>
        <v>0.7287837924010823</v>
      </c>
      <c r="AB287" s="36">
        <f t="shared" si="327"/>
        <v>3.0853071484108194</v>
      </c>
      <c r="AC287" s="25"/>
      <c r="AD287" s="20">
        <f t="shared" si="328"/>
        <v>2.262545128742277</v>
      </c>
      <c r="AE287" s="20">
        <f t="shared" si="329"/>
        <v>0.028574447498655352</v>
      </c>
      <c r="AF287" s="20">
        <f t="shared" si="330"/>
        <v>0.020172926145571233</v>
      </c>
      <c r="AG287" s="37"/>
      <c r="AH287" s="31">
        <f t="shared" si="331"/>
        <v>235.23184019993562</v>
      </c>
      <c r="AI287" s="1">
        <f t="shared" si="332"/>
        <v>0.38749187462179385</v>
      </c>
      <c r="AJ287" s="1">
        <f t="shared" si="333"/>
        <v>2.5806992752455424</v>
      </c>
      <c r="AK287" s="1">
        <f t="shared" si="334"/>
        <v>7.98629538851225</v>
      </c>
      <c r="AL287" s="3">
        <f t="shared" si="335"/>
        <v>36.196325632966975</v>
      </c>
      <c r="AM287" s="3">
        <f t="shared" si="336"/>
        <v>65.82005846127649</v>
      </c>
      <c r="AN287" s="3">
        <f t="shared" si="337"/>
        <v>0.6095898120966398</v>
      </c>
      <c r="AO287" s="3">
        <f t="shared" si="338"/>
        <v>0.8312637750150293</v>
      </c>
      <c r="AP287" s="3">
        <f t="shared" si="339"/>
        <v>5.627321741693218</v>
      </c>
      <c r="AQ287" s="3">
        <f t="shared" si="340"/>
        <v>0.9972307957434241</v>
      </c>
      <c r="AR287" s="9">
        <f t="shared" si="341"/>
        <v>26383.017036241432</v>
      </c>
      <c r="AS287" s="10">
        <f t="shared" si="342"/>
        <v>0.01960180558309308</v>
      </c>
      <c r="AT287" s="3">
        <f t="shared" si="343"/>
        <v>1.7974204444487576</v>
      </c>
      <c r="AU287" s="3">
        <f t="shared" si="344"/>
        <v>172.98134494079792</v>
      </c>
      <c r="AV287" s="9">
        <f t="shared" si="345"/>
        <v>203.6883702038026</v>
      </c>
      <c r="AW287" s="3">
        <f t="shared" si="346"/>
        <v>51.01570851526649</v>
      </c>
      <c r="AX287" s="3">
        <f t="shared" si="347"/>
        <v>4.909460461583738</v>
      </c>
      <c r="AZ287" s="38">
        <v>605.106</v>
      </c>
      <c r="BA287" s="33">
        <v>0.9304999999999999</v>
      </c>
      <c r="BB287" s="20">
        <v>3.1763999999999997</v>
      </c>
      <c r="BC287" s="20">
        <v>1255.94</v>
      </c>
      <c r="BD287" s="33">
        <v>9.589</v>
      </c>
      <c r="BE287" s="33">
        <v>304.099</v>
      </c>
      <c r="BF287" s="33">
        <v>45.7087</v>
      </c>
      <c r="BG287" s="33">
        <v>0.706</v>
      </c>
      <c r="BH287" s="36">
        <v>4.026833781</v>
      </c>
      <c r="BI287" s="25">
        <v>0.5264457239</v>
      </c>
      <c r="BJ287" s="20">
        <v>2.67763132</v>
      </c>
      <c r="BK287" s="20">
        <v>0.10550000000000001</v>
      </c>
      <c r="BL287" s="20">
        <v>0.0407</v>
      </c>
      <c r="BM287" s="37">
        <v>0.42</v>
      </c>
      <c r="BN287" s="28">
        <v>0.5065</v>
      </c>
      <c r="BO287" s="17">
        <v>12.0201</v>
      </c>
      <c r="BP287" s="42">
        <v>38904</v>
      </c>
    </row>
    <row r="288" spans="1:68" ht="12.75">
      <c r="A288" s="8" t="s">
        <v>179</v>
      </c>
      <c r="B288" s="13">
        <v>114</v>
      </c>
      <c r="C288" s="8" t="s">
        <v>146</v>
      </c>
      <c r="D288" s="14" t="s">
        <v>119</v>
      </c>
      <c r="E288" s="13" t="s">
        <v>113</v>
      </c>
      <c r="F288" s="38">
        <f t="shared" si="305"/>
        <v>15.310764709087293</v>
      </c>
      <c r="G288" s="33">
        <f t="shared" si="306"/>
        <v>0.03547451421753828</v>
      </c>
      <c r="H288" s="20">
        <f t="shared" si="307"/>
        <v>0.1899438838735335</v>
      </c>
      <c r="I288" s="20">
        <f t="shared" si="308"/>
        <v>29.329330793398288</v>
      </c>
      <c r="J288" s="33">
        <f t="shared" si="309"/>
        <v>0.2252351724796182</v>
      </c>
      <c r="K288" s="33">
        <f t="shared" si="310"/>
        <v>6.356350941340226</v>
      </c>
      <c r="L288" s="33">
        <f t="shared" si="311"/>
        <v>0.7185879449194671</v>
      </c>
      <c r="M288" s="33">
        <f t="shared" si="312"/>
        <v>0.017795787512427916</v>
      </c>
      <c r="N288" s="36">
        <f t="shared" si="313"/>
        <v>0.5074104126582024</v>
      </c>
      <c r="O288" s="25">
        <f t="shared" si="314"/>
        <v>0.01755554180312758</v>
      </c>
      <c r="P288" s="20">
        <f t="shared" si="315"/>
        <v>0.06091362806830821</v>
      </c>
      <c r="Q288" s="20">
        <f t="shared" si="316"/>
        <v>0.0031733657983694574</v>
      </c>
      <c r="R288" s="20">
        <f t="shared" si="317"/>
        <v>0.0014607152913103999</v>
      </c>
      <c r="S288" s="37">
        <f t="shared" si="318"/>
        <v>0.006471426804533705</v>
      </c>
      <c r="T288" s="38">
        <f t="shared" si="319"/>
        <v>567.4533295389105</v>
      </c>
      <c r="U288" s="33">
        <f t="shared" si="320"/>
        <v>0.2583158393471075</v>
      </c>
      <c r="V288" s="20">
        <f t="shared" si="321"/>
        <v>4.739118859120097</v>
      </c>
      <c r="W288" s="20">
        <f t="shared" si="322"/>
        <v>525.172897262132</v>
      </c>
      <c r="X288" s="33">
        <f t="shared" si="323"/>
        <v>5.760740811739082</v>
      </c>
      <c r="Y288" s="33">
        <f t="shared" si="324"/>
        <v>261.52441643037344</v>
      </c>
      <c r="Z288" s="33">
        <f t="shared" si="325"/>
        <v>13.0799800669749</v>
      </c>
      <c r="AA288" s="33">
        <f t="shared" si="326"/>
        <v>0.7740741865807234</v>
      </c>
      <c r="AB288" s="36">
        <f t="shared" si="327"/>
        <v>16.381944350902263</v>
      </c>
      <c r="AC288" s="25"/>
      <c r="AD288" s="20">
        <f t="shared" si="328"/>
        <v>2.168863935778541</v>
      </c>
      <c r="AE288" s="20">
        <f t="shared" si="329"/>
        <v>0.036217368162171394</v>
      </c>
      <c r="AF288" s="20">
        <f t="shared" si="330"/>
        <v>0.030507838164377604</v>
      </c>
      <c r="AG288" s="37"/>
      <c r="AH288" s="31">
        <f t="shared" si="331"/>
        <v>261.63620510164276</v>
      </c>
      <c r="AI288" s="1">
        <f t="shared" si="332"/>
        <v>0.1633371539291682</v>
      </c>
      <c r="AJ288" s="1">
        <f t="shared" si="333"/>
        <v>6.1223057702698425</v>
      </c>
      <c r="AK288" s="1">
        <f t="shared" si="334"/>
        <v>7.442104273216622</v>
      </c>
      <c r="AL288" s="3">
        <f t="shared" si="335"/>
        <v>22.30115205594569</v>
      </c>
      <c r="AM288" s="3">
        <f t="shared" si="336"/>
        <v>130.8521049320765</v>
      </c>
      <c r="AN288" s="3">
        <f t="shared" si="337"/>
        <v>0.28928915625690566</v>
      </c>
      <c r="AO288" s="3">
        <f t="shared" si="338"/>
        <v>2.1850696952176167</v>
      </c>
      <c r="AP288" s="3">
        <f t="shared" si="339"/>
        <v>7.1323746714681295</v>
      </c>
      <c r="AQ288" s="3">
        <f t="shared" si="340"/>
        <v>1.080507643286997</v>
      </c>
      <c r="AR288" s="9">
        <f t="shared" si="341"/>
        <v>18600.24713915966</v>
      </c>
      <c r="AS288" s="10">
        <f t="shared" si="342"/>
        <v>0.02202754484789295</v>
      </c>
      <c r="AT288" s="3">
        <f t="shared" si="343"/>
        <v>2.0081218588703003</v>
      </c>
      <c r="AU288" s="3">
        <f t="shared" si="344"/>
        <v>32.05803206340444</v>
      </c>
      <c r="AV288" s="9">
        <f t="shared" si="345"/>
        <v>159.06017206838644</v>
      </c>
      <c r="AW288" s="3">
        <f t="shared" si="346"/>
        <v>45.397705777258025</v>
      </c>
      <c r="AX288" s="3">
        <f t="shared" si="347"/>
        <v>6.286928946424498</v>
      </c>
      <c r="AZ288" s="38">
        <v>601.649</v>
      </c>
      <c r="BA288" s="33">
        <v>1.394</v>
      </c>
      <c r="BB288" s="20">
        <v>7.4639999999999995</v>
      </c>
      <c r="BC288" s="20">
        <v>1152.52</v>
      </c>
      <c r="BD288" s="33">
        <v>8.8508</v>
      </c>
      <c r="BE288" s="33">
        <v>249.778</v>
      </c>
      <c r="BF288" s="33">
        <v>28.2375</v>
      </c>
      <c r="BG288" s="33">
        <v>0.6993</v>
      </c>
      <c r="BH288" s="36">
        <v>19.93910645</v>
      </c>
      <c r="BI288" s="25">
        <v>0.6898593487</v>
      </c>
      <c r="BJ288" s="20">
        <v>2.393650749</v>
      </c>
      <c r="BK288" s="20">
        <v>0.1247</v>
      </c>
      <c r="BL288" s="20">
        <v>0.05740000000000001</v>
      </c>
      <c r="BM288" s="37">
        <v>0.2543</v>
      </c>
      <c r="BN288" s="28">
        <v>0.5029</v>
      </c>
      <c r="BO288" s="17">
        <v>12.7978</v>
      </c>
      <c r="BP288" s="42">
        <v>38904</v>
      </c>
    </row>
    <row r="289" spans="1:68" ht="12.75">
      <c r="A289" s="8" t="s">
        <v>180</v>
      </c>
      <c r="B289" s="13">
        <v>115</v>
      </c>
      <c r="C289" s="8" t="s">
        <v>146</v>
      </c>
      <c r="D289" s="14" t="s">
        <v>119</v>
      </c>
      <c r="E289" s="13" t="s">
        <v>117</v>
      </c>
      <c r="F289" s="38">
        <f t="shared" si="305"/>
        <v>15.63647898237624</v>
      </c>
      <c r="G289" s="33">
        <f t="shared" si="306"/>
        <v>0.03391141859405941</v>
      </c>
      <c r="H289" s="20">
        <f t="shared" si="307"/>
        <v>0.175359860019802</v>
      </c>
      <c r="I289" s="20">
        <f t="shared" si="308"/>
        <v>29.065788396039608</v>
      </c>
      <c r="J289" s="33">
        <f t="shared" si="309"/>
        <v>0.26702719417821785</v>
      </c>
      <c r="K289" s="33">
        <f t="shared" si="310"/>
        <v>6.542499956435645</v>
      </c>
      <c r="L289" s="33">
        <f t="shared" si="311"/>
        <v>0.5056440089108911</v>
      </c>
      <c r="M289" s="33">
        <f t="shared" si="312"/>
        <v>0.016149436396039607</v>
      </c>
      <c r="N289" s="36">
        <f t="shared" si="313"/>
        <v>0.5439438166441525</v>
      </c>
      <c r="O289" s="25">
        <f t="shared" si="314"/>
        <v>0.01626228065878846</v>
      </c>
      <c r="P289" s="20">
        <f t="shared" si="315"/>
        <v>0.06505809428050059</v>
      </c>
      <c r="Q289" s="20">
        <f t="shared" si="316"/>
        <v>0.0030452537821782184</v>
      </c>
      <c r="R289" s="20">
        <f t="shared" si="317"/>
        <v>0.0014766683366336634</v>
      </c>
      <c r="S289" s="37">
        <f t="shared" si="318"/>
        <v>0.006522118336633665</v>
      </c>
      <c r="T289" s="38">
        <f t="shared" si="319"/>
        <v>579.5250746390399</v>
      </c>
      <c r="U289" s="33">
        <f t="shared" si="320"/>
        <v>0.2469337988353558</v>
      </c>
      <c r="V289" s="20">
        <f t="shared" si="321"/>
        <v>4.375246008478094</v>
      </c>
      <c r="W289" s="20">
        <f t="shared" si="322"/>
        <v>520.4538900216593</v>
      </c>
      <c r="X289" s="33">
        <f t="shared" si="323"/>
        <v>6.829636945294753</v>
      </c>
      <c r="Y289" s="33">
        <f t="shared" si="324"/>
        <v>269.1832938257825</v>
      </c>
      <c r="Z289" s="33">
        <f t="shared" si="325"/>
        <v>9.203902743290456</v>
      </c>
      <c r="AA289" s="33">
        <f t="shared" si="326"/>
        <v>0.7024618513382085</v>
      </c>
      <c r="AB289" s="36">
        <f t="shared" si="327"/>
        <v>17.561439639364174</v>
      </c>
      <c r="AC289" s="25"/>
      <c r="AD289" s="20">
        <f t="shared" si="328"/>
        <v>2.3164299827491264</v>
      </c>
      <c r="AE289" s="20">
        <f t="shared" si="329"/>
        <v>0.034755236044033536</v>
      </c>
      <c r="AF289" s="20">
        <f t="shared" si="330"/>
        <v>0.03084102624548169</v>
      </c>
      <c r="AG289" s="37"/>
      <c r="AH289" s="31">
        <f t="shared" si="331"/>
        <v>250.1802683244769</v>
      </c>
      <c r="AI289" s="1">
        <f t="shared" si="332"/>
        <v>0.16055368086206334</v>
      </c>
      <c r="AJ289" s="1">
        <f t="shared" si="333"/>
        <v>6.228446427579141</v>
      </c>
      <c r="AK289" s="1">
        <f t="shared" si="334"/>
        <v>9.722431093281598</v>
      </c>
      <c r="AL289" s="3">
        <f t="shared" si="335"/>
        <v>27.65776486453539</v>
      </c>
      <c r="AM289" s="3">
        <f t="shared" si="336"/>
        <v>125.88739155547174</v>
      </c>
      <c r="AN289" s="3">
        <f t="shared" si="337"/>
        <v>0.24913937002470624</v>
      </c>
      <c r="AO289" s="3">
        <f t="shared" si="338"/>
        <v>1.88878836876631</v>
      </c>
      <c r="AP289" s="3">
        <f t="shared" si="339"/>
        <v>7.104938045090537</v>
      </c>
      <c r="AQ289" s="3">
        <f t="shared" si="340"/>
        <v>1.113499362287257</v>
      </c>
      <c r="AR289" s="9">
        <f t="shared" si="341"/>
        <v>18790.719544358293</v>
      </c>
      <c r="AS289" s="10">
        <f t="shared" si="342"/>
        <v>0.025371696914129247</v>
      </c>
      <c r="AT289" s="3">
        <f t="shared" si="343"/>
        <v>1.9334553887972743</v>
      </c>
      <c r="AU289" s="3">
        <f t="shared" si="344"/>
        <v>29.636174522677273</v>
      </c>
      <c r="AV289" s="9">
        <f t="shared" si="345"/>
        <v>196.5067058282058</v>
      </c>
      <c r="AW289" s="3">
        <f t="shared" si="346"/>
        <v>39.41399754949421</v>
      </c>
      <c r="AX289" s="3">
        <f t="shared" si="347"/>
        <v>5.08888485909606</v>
      </c>
      <c r="AZ289" s="38">
        <v>782.529</v>
      </c>
      <c r="BA289" s="33">
        <v>1.6971</v>
      </c>
      <c r="BB289" s="20">
        <v>8.7759</v>
      </c>
      <c r="BC289" s="20">
        <v>1454.6</v>
      </c>
      <c r="BD289" s="33">
        <v>13.3634</v>
      </c>
      <c r="BE289" s="33">
        <v>327.42</v>
      </c>
      <c r="BF289" s="33">
        <v>25.305</v>
      </c>
      <c r="BG289" s="33">
        <v>0.8082</v>
      </c>
      <c r="BH289" s="36">
        <v>27.22171733</v>
      </c>
      <c r="BI289" s="25">
        <v>0.8138473013</v>
      </c>
      <c r="BJ289" s="20">
        <v>3.255838192</v>
      </c>
      <c r="BK289" s="20">
        <v>0.1524</v>
      </c>
      <c r="BL289" s="20">
        <v>0.0739</v>
      </c>
      <c r="BM289" s="37">
        <v>0.3264</v>
      </c>
      <c r="BN289" s="28">
        <v>0.505</v>
      </c>
      <c r="BO289" s="17">
        <v>10.090900000000001</v>
      </c>
      <c r="BP289" s="42">
        <v>38904</v>
      </c>
    </row>
    <row r="290" spans="1:68" ht="12.75">
      <c r="A290" s="8" t="s">
        <v>181</v>
      </c>
      <c r="B290" s="13">
        <v>116</v>
      </c>
      <c r="C290" s="8" t="s">
        <v>146</v>
      </c>
      <c r="D290" s="14" t="s">
        <v>119</v>
      </c>
      <c r="E290" s="13" t="s">
        <v>118</v>
      </c>
      <c r="F290" s="38">
        <f t="shared" si="305"/>
        <v>14.227707536289518</v>
      </c>
      <c r="G290" s="33">
        <f t="shared" si="306"/>
        <v>0.026796505269437255</v>
      </c>
      <c r="H290" s="20">
        <f t="shared" si="307"/>
        <v>0.12815443368462912</v>
      </c>
      <c r="I290" s="20">
        <f t="shared" si="308"/>
        <v>28.229264346788618</v>
      </c>
      <c r="J290" s="33">
        <f t="shared" si="309"/>
        <v>0.23910256631537077</v>
      </c>
      <c r="K290" s="33">
        <f t="shared" si="310"/>
        <v>6.111746921853249</v>
      </c>
      <c r="L290" s="33">
        <f t="shared" si="311"/>
        <v>0.5961545148140782</v>
      </c>
      <c r="M290" s="33">
        <f t="shared" si="312"/>
        <v>0.017041399482998605</v>
      </c>
      <c r="N290" s="36">
        <f t="shared" si="313"/>
        <v>0.5370814458009543</v>
      </c>
      <c r="O290" s="25">
        <f t="shared" si="314"/>
        <v>0.01697531720204275</v>
      </c>
      <c r="P290" s="20">
        <f t="shared" si="315"/>
        <v>0.054736806209510824</v>
      </c>
      <c r="Q290" s="20">
        <f t="shared" si="316"/>
        <v>0.0025489071385961415</v>
      </c>
      <c r="R290" s="20">
        <f t="shared" si="317"/>
        <v>0.001418153509644064</v>
      </c>
      <c r="S290" s="37">
        <f t="shared" si="318"/>
        <v>0.0063133744283157675</v>
      </c>
      <c r="T290" s="38">
        <f t="shared" si="319"/>
        <v>527.3126565900062</v>
      </c>
      <c r="U290" s="33">
        <f t="shared" si="320"/>
        <v>0.1951249200425053</v>
      </c>
      <c r="V290" s="20">
        <f t="shared" si="321"/>
        <v>3.1974659102951377</v>
      </c>
      <c r="W290" s="20">
        <f t="shared" si="322"/>
        <v>505.475036202278</v>
      </c>
      <c r="X290" s="33">
        <f t="shared" si="323"/>
        <v>6.115421036601867</v>
      </c>
      <c r="Y290" s="33">
        <f t="shared" si="324"/>
        <v>251.46047816717748</v>
      </c>
      <c r="Z290" s="33">
        <f t="shared" si="325"/>
        <v>10.851405490081149</v>
      </c>
      <c r="AA290" s="33">
        <f t="shared" si="326"/>
        <v>0.7412601119105848</v>
      </c>
      <c r="AB290" s="36">
        <f t="shared" si="327"/>
        <v>17.339885302945277</v>
      </c>
      <c r="AC290" s="25"/>
      <c r="AD290" s="20">
        <f t="shared" si="328"/>
        <v>1.9489347246625777</v>
      </c>
      <c r="AE290" s="20">
        <f t="shared" si="329"/>
        <v>0.029090471794066895</v>
      </c>
      <c r="AF290" s="20">
        <f t="shared" si="330"/>
        <v>0.029618912064412365</v>
      </c>
      <c r="AG290" s="37"/>
      <c r="AH290" s="31">
        <f t="shared" si="331"/>
        <v>270.56455504496216</v>
      </c>
      <c r="AI290" s="1">
        <f t="shared" si="332"/>
        <v>0.231827369769257</v>
      </c>
      <c r="AJ290" s="1">
        <f t="shared" si="333"/>
        <v>4.313554525487317</v>
      </c>
      <c r="AK290" s="1">
        <f t="shared" si="334"/>
        <v>8.250033879253905</v>
      </c>
      <c r="AL290" s="3">
        <f t="shared" si="335"/>
        <v>31.34105595159094</v>
      </c>
      <c r="AM290" s="3">
        <f t="shared" si="336"/>
        <v>109.9145429104822</v>
      </c>
      <c r="AN290" s="3">
        <f t="shared" si="337"/>
        <v>0.18439948445057075</v>
      </c>
      <c r="AO290" s="3">
        <f t="shared" si="338"/>
        <v>1.640622371715769</v>
      </c>
      <c r="AP290" s="3">
        <f t="shared" si="339"/>
        <v>6.707519954430637</v>
      </c>
      <c r="AQ290" s="3">
        <f t="shared" si="340"/>
        <v>1.0432021738438324</v>
      </c>
      <c r="AR290" s="9">
        <f t="shared" si="341"/>
        <v>17803.241909873574</v>
      </c>
      <c r="AS290" s="10">
        <f t="shared" si="342"/>
        <v>0.02431961110221136</v>
      </c>
      <c r="AT290" s="3">
        <f t="shared" si="343"/>
        <v>2.010156983262495</v>
      </c>
      <c r="AU290" s="3">
        <f t="shared" si="344"/>
        <v>29.151002291602254</v>
      </c>
      <c r="AV290" s="9">
        <f t="shared" si="345"/>
        <v>210.2207581882233</v>
      </c>
      <c r="AW290" s="3">
        <f t="shared" si="346"/>
        <v>41.119078582184684</v>
      </c>
      <c r="AX290" s="3">
        <f t="shared" si="347"/>
        <v>4.756904164072322</v>
      </c>
      <c r="AZ290" s="38">
        <v>603.96</v>
      </c>
      <c r="BA290" s="33">
        <v>1.1375</v>
      </c>
      <c r="BB290" s="20">
        <v>5.4401</v>
      </c>
      <c r="BC290" s="20">
        <v>1198.32</v>
      </c>
      <c r="BD290" s="33">
        <v>10.149799999999999</v>
      </c>
      <c r="BE290" s="33">
        <v>259.441</v>
      </c>
      <c r="BF290" s="33">
        <v>25.3065</v>
      </c>
      <c r="BG290" s="33">
        <v>0.7234</v>
      </c>
      <c r="BH290" s="36">
        <v>22.798873899999997</v>
      </c>
      <c r="BI290" s="25">
        <v>0.7205948359000001</v>
      </c>
      <c r="BJ290" s="20">
        <v>2.323553629</v>
      </c>
      <c r="BK290" s="20">
        <v>0.10819999999999999</v>
      </c>
      <c r="BL290" s="20">
        <v>0.060200000000000004</v>
      </c>
      <c r="BM290" s="37">
        <v>0.268</v>
      </c>
      <c r="BN290" s="28">
        <v>0.5029</v>
      </c>
      <c r="BO290" s="17">
        <v>11.846999999999998</v>
      </c>
      <c r="BP290" s="42">
        <v>38904</v>
      </c>
    </row>
    <row r="291" spans="1:68" ht="12.75">
      <c r="A291" s="8" t="s">
        <v>182</v>
      </c>
      <c r="B291" s="13">
        <v>122</v>
      </c>
      <c r="C291" s="8" t="s">
        <v>146</v>
      </c>
      <c r="D291" s="14" t="s">
        <v>123</v>
      </c>
      <c r="E291" s="13" t="s">
        <v>45</v>
      </c>
      <c r="F291" s="38">
        <f t="shared" si="305"/>
        <v>14.251909142064596</v>
      </c>
      <c r="G291" s="33">
        <f t="shared" si="306"/>
        <v>0.019091990291262136</v>
      </c>
      <c r="H291" s="20">
        <f t="shared" si="307"/>
        <v>0.09684481652466813</v>
      </c>
      <c r="I291" s="20">
        <f t="shared" si="308"/>
        <v>25.20409894987121</v>
      </c>
      <c r="J291" s="33">
        <f t="shared" si="309"/>
        <v>3.410130039627502</v>
      </c>
      <c r="K291" s="33">
        <f t="shared" si="310"/>
        <v>7.77207650485437</v>
      </c>
      <c r="L291" s="33">
        <f t="shared" si="311"/>
        <v>0.5882537216168021</v>
      </c>
      <c r="M291" s="33">
        <f t="shared" si="312"/>
        <v>0.03353733524866257</v>
      </c>
      <c r="N291" s="36">
        <f t="shared" si="313"/>
        <v>0.1372067602843709</v>
      </c>
      <c r="O291" s="25">
        <f t="shared" si="314"/>
        <v>0.03928862835700813</v>
      </c>
      <c r="P291" s="20">
        <f t="shared" si="315"/>
        <v>0.13062073741827818</v>
      </c>
      <c r="Q291" s="20">
        <f t="shared" si="316"/>
        <v>0.0012601826827818507</v>
      </c>
      <c r="R291" s="20">
        <f t="shared" si="317"/>
        <v>0.41247827560927286</v>
      </c>
      <c r="S291" s="37">
        <f t="shared" si="318"/>
        <v>0.013425621161085794</v>
      </c>
      <c r="T291" s="38">
        <f t="shared" si="319"/>
        <v>528.2096256205019</v>
      </c>
      <c r="U291" s="33">
        <f t="shared" si="320"/>
        <v>0.1390227211189262</v>
      </c>
      <c r="V291" s="20">
        <f t="shared" si="321"/>
        <v>2.4162878374418195</v>
      </c>
      <c r="W291" s="20">
        <f t="shared" si="322"/>
        <v>451.306228622329</v>
      </c>
      <c r="X291" s="33">
        <f t="shared" si="323"/>
        <v>87.21939418408222</v>
      </c>
      <c r="Y291" s="33">
        <f t="shared" si="324"/>
        <v>319.7727424338354</v>
      </c>
      <c r="Z291" s="33">
        <f t="shared" si="325"/>
        <v>10.707592588314137</v>
      </c>
      <c r="AA291" s="33">
        <f t="shared" si="326"/>
        <v>1.458793856948659</v>
      </c>
      <c r="AB291" s="36">
        <f t="shared" si="327"/>
        <v>4.429774114746512</v>
      </c>
      <c r="AC291" s="25"/>
      <c r="AD291" s="20">
        <f t="shared" si="328"/>
        <v>4.650824710910547</v>
      </c>
      <c r="AE291" s="20">
        <f t="shared" si="329"/>
        <v>0.014382363419103521</v>
      </c>
      <c r="AF291" s="20">
        <f t="shared" si="330"/>
        <v>8.614834494763427</v>
      </c>
      <c r="AG291" s="37"/>
      <c r="AH291" s="31">
        <f t="shared" si="331"/>
        <v>113.57332483018652</v>
      </c>
      <c r="AI291" s="1">
        <f t="shared" si="332"/>
        <v>0.6037334767587615</v>
      </c>
      <c r="AJ291" s="1">
        <f t="shared" si="333"/>
        <v>1.656360030536418</v>
      </c>
      <c r="AK291" s="1">
        <f t="shared" si="334"/>
        <v>59.788704050699764</v>
      </c>
      <c r="AL291" s="3">
        <f t="shared" si="335"/>
        <v>627.3751044584352</v>
      </c>
      <c r="AM291" s="3">
        <f t="shared" si="336"/>
        <v>168.0035309240177</v>
      </c>
      <c r="AN291" s="3">
        <f t="shared" si="337"/>
        <v>0.545465248306479</v>
      </c>
      <c r="AO291" s="3">
        <f t="shared" si="338"/>
        <v>0.5195396489085812</v>
      </c>
      <c r="AP291" s="3">
        <f t="shared" si="339"/>
        <v>9.666194426311591</v>
      </c>
      <c r="AQ291" s="3">
        <f t="shared" si="340"/>
        <v>1.1704018072893223</v>
      </c>
      <c r="AR291" s="9">
        <f t="shared" si="341"/>
        <v>61.31396092885789</v>
      </c>
      <c r="AS291" s="10">
        <f t="shared" si="342"/>
        <v>0.272754311453325</v>
      </c>
      <c r="AT291" s="3">
        <f t="shared" si="343"/>
        <v>1.4113342656643393</v>
      </c>
      <c r="AU291" s="3">
        <f t="shared" si="344"/>
        <v>101.88019003496173</v>
      </c>
      <c r="AV291" s="9">
        <f t="shared" si="345"/>
        <v>6064.329737922779</v>
      </c>
      <c r="AW291" s="3">
        <f t="shared" si="346"/>
        <v>3.666303182052998</v>
      </c>
      <c r="AX291" s="3">
        <f t="shared" si="347"/>
        <v>0.16489868513359088</v>
      </c>
      <c r="AZ291" s="38">
        <v>640.1120000000001</v>
      </c>
      <c r="BA291" s="33">
        <v>0.8575</v>
      </c>
      <c r="BB291" s="20">
        <v>4.3497</v>
      </c>
      <c r="BC291" s="20">
        <v>1132.02</v>
      </c>
      <c r="BD291" s="33">
        <v>153.163</v>
      </c>
      <c r="BE291" s="33">
        <v>349.076</v>
      </c>
      <c r="BF291" s="33">
        <v>26.4209</v>
      </c>
      <c r="BG291" s="33">
        <v>1.5063</v>
      </c>
      <c r="BH291" s="36">
        <v>6.1625213059999995</v>
      </c>
      <c r="BI291" s="25">
        <v>1.764614286</v>
      </c>
      <c r="BJ291" s="20">
        <v>5.866715865</v>
      </c>
      <c r="BK291" s="20">
        <v>0.0566</v>
      </c>
      <c r="BL291" s="20">
        <v>18.5261</v>
      </c>
      <c r="BM291" s="37">
        <v>0.603</v>
      </c>
      <c r="BN291" s="28">
        <v>0.5047</v>
      </c>
      <c r="BO291" s="17">
        <v>11.237000000000002</v>
      </c>
      <c r="BP291" s="42">
        <v>38904</v>
      </c>
    </row>
    <row r="292" spans="1:68" ht="12.75">
      <c r="A292" s="8" t="s">
        <v>183</v>
      </c>
      <c r="B292" s="13">
        <v>123</v>
      </c>
      <c r="C292" s="8" t="s">
        <v>146</v>
      </c>
      <c r="D292" s="14" t="s">
        <v>123</v>
      </c>
      <c r="E292" s="13" t="s">
        <v>121</v>
      </c>
      <c r="F292" s="38">
        <f t="shared" si="305"/>
        <v>23.59114847916256</v>
      </c>
      <c r="G292" s="33">
        <f t="shared" si="306"/>
        <v>0.03723402666403319</v>
      </c>
      <c r="H292" s="20">
        <f t="shared" si="307"/>
        <v>0.24969833685561926</v>
      </c>
      <c r="I292" s="20">
        <f t="shared" si="308"/>
        <v>38.05630154058859</v>
      </c>
      <c r="J292" s="33">
        <f t="shared" si="309"/>
        <v>10.423059342287182</v>
      </c>
      <c r="K292" s="33">
        <f t="shared" si="310"/>
        <v>13.108247963657913</v>
      </c>
      <c r="L292" s="33">
        <f t="shared" si="311"/>
        <v>0.36810981611692684</v>
      </c>
      <c r="M292" s="33">
        <f t="shared" si="312"/>
        <v>0.061151010764368956</v>
      </c>
      <c r="N292" s="36">
        <f t="shared" si="313"/>
        <v>0.12027835172489336</v>
      </c>
      <c r="O292" s="25">
        <f t="shared" si="314"/>
        <v>0.08139626139248965</v>
      </c>
      <c r="P292" s="20">
        <f t="shared" si="315"/>
        <v>0.1984129859923188</v>
      </c>
      <c r="Q292" s="20">
        <f t="shared" si="316"/>
        <v>0.0025309092435315036</v>
      </c>
      <c r="R292" s="20">
        <f t="shared" si="317"/>
        <v>1.2850762047205218</v>
      </c>
      <c r="S292" s="37">
        <f t="shared" si="318"/>
        <v>0.010034871123839622</v>
      </c>
      <c r="T292" s="38">
        <f t="shared" si="319"/>
        <v>874.3440322221252</v>
      </c>
      <c r="U292" s="33">
        <f t="shared" si="320"/>
        <v>0.2711281341588378</v>
      </c>
      <c r="V292" s="20">
        <f t="shared" si="321"/>
        <v>6.229998424541399</v>
      </c>
      <c r="W292" s="20">
        <f t="shared" si="322"/>
        <v>681.4386008306371</v>
      </c>
      <c r="X292" s="33">
        <f t="shared" si="323"/>
        <v>266.58599842671373</v>
      </c>
      <c r="Y292" s="33">
        <f t="shared" si="324"/>
        <v>539.3231007470855</v>
      </c>
      <c r="Z292" s="33">
        <f t="shared" si="325"/>
        <v>6.700458992262674</v>
      </c>
      <c r="AA292" s="33">
        <f t="shared" si="326"/>
        <v>2.6599226858019436</v>
      </c>
      <c r="AB292" s="36">
        <f t="shared" si="327"/>
        <v>3.8832337993480084</v>
      </c>
      <c r="AC292" s="25"/>
      <c r="AD292" s="20">
        <f t="shared" si="328"/>
        <v>7.064605792751378</v>
      </c>
      <c r="AE292" s="20">
        <f t="shared" si="329"/>
        <v>0.028885063267878378</v>
      </c>
      <c r="AF292" s="20">
        <f t="shared" si="330"/>
        <v>26.839519731005048</v>
      </c>
      <c r="AG292" s="37"/>
      <c r="AH292" s="31">
        <f t="shared" si="331"/>
        <v>123.76402277381759</v>
      </c>
      <c r="AI292" s="1">
        <f t="shared" si="332"/>
        <v>0.4269539901204301</v>
      </c>
      <c r="AJ292" s="1">
        <f t="shared" si="333"/>
        <v>2.342172747274084</v>
      </c>
      <c r="AK292" s="1">
        <f t="shared" si="334"/>
        <v>100.22321319701831</v>
      </c>
      <c r="AL292" s="3">
        <f t="shared" si="335"/>
        <v>983.2472725627836</v>
      </c>
      <c r="AM292" s="3">
        <f t="shared" si="336"/>
        <v>215.68235342830167</v>
      </c>
      <c r="AN292" s="3">
        <f t="shared" si="337"/>
        <v>1.6043325605549195</v>
      </c>
      <c r="AO292" s="3">
        <f t="shared" si="338"/>
        <v>0.8818607304223081</v>
      </c>
      <c r="AP292" s="3">
        <f t="shared" si="339"/>
        <v>9.386447647505959</v>
      </c>
      <c r="AQ292" s="3">
        <f t="shared" si="340"/>
        <v>1.283085565091773</v>
      </c>
      <c r="AR292" s="9">
        <f t="shared" si="341"/>
        <v>32.576739114004404</v>
      </c>
      <c r="AS292" s="10">
        <f t="shared" si="342"/>
        <v>0.49429738510631444</v>
      </c>
      <c r="AT292" s="3">
        <f t="shared" si="343"/>
        <v>1.263507162750287</v>
      </c>
      <c r="AU292" s="3">
        <f t="shared" si="344"/>
        <v>175.4822490845259</v>
      </c>
      <c r="AV292" s="9">
        <f t="shared" si="345"/>
        <v>9229.19904846359</v>
      </c>
      <c r="AW292" s="3">
        <f t="shared" si="346"/>
        <v>2.0230736195072487</v>
      </c>
      <c r="AX292" s="3">
        <f t="shared" si="347"/>
        <v>0.10835176430250172</v>
      </c>
      <c r="AZ292" s="38">
        <v>1089.65</v>
      </c>
      <c r="BA292" s="33">
        <v>1.7198</v>
      </c>
      <c r="BB292" s="20">
        <v>11.5333</v>
      </c>
      <c r="BC292" s="20">
        <v>1757.78</v>
      </c>
      <c r="BD292" s="33">
        <v>481.43</v>
      </c>
      <c r="BE292" s="33">
        <v>605.456</v>
      </c>
      <c r="BF292" s="33">
        <v>17.0026</v>
      </c>
      <c r="BG292" s="33">
        <v>2.8244999999999996</v>
      </c>
      <c r="BH292" s="36">
        <v>5.555528849</v>
      </c>
      <c r="BI292" s="25">
        <v>3.759606545</v>
      </c>
      <c r="BJ292" s="20">
        <v>9.164484314</v>
      </c>
      <c r="BK292" s="20">
        <v>0.1169</v>
      </c>
      <c r="BL292" s="20">
        <v>59.3563</v>
      </c>
      <c r="BM292" s="37">
        <v>0.4635</v>
      </c>
      <c r="BN292" s="28">
        <v>0.5063</v>
      </c>
      <c r="BO292" s="17">
        <v>10.961500000000001</v>
      </c>
      <c r="BP292" s="42">
        <v>38904</v>
      </c>
    </row>
    <row r="293" spans="1:67" ht="12.75">
      <c r="A293" s="8" t="s">
        <v>197</v>
      </c>
      <c r="B293" s="13">
        <v>124</v>
      </c>
      <c r="C293" s="8" t="s">
        <v>146</v>
      </c>
      <c r="D293" s="14" t="s">
        <v>123</v>
      </c>
      <c r="E293" s="13" t="s">
        <v>124</v>
      </c>
      <c r="F293" s="49">
        <f>AZ293*$BO293/($BN293*1000)</f>
        <v>12.857784855806608</v>
      </c>
      <c r="G293" s="49">
        <f>BA293*$BO293/($BN293*1000)</f>
        <v>0.013466013777477717</v>
      </c>
      <c r="H293" s="49">
        <f>BB293*$BO293/($BN293*1000)</f>
        <v>0.02825637974286641</v>
      </c>
      <c r="I293" s="49">
        <f>BC293*$BO293/($BN293*1000)</f>
        <v>20.796512819765972</v>
      </c>
      <c r="J293" s="49">
        <f>BD293*$BO293/($BN293*1000)</f>
        <v>1.2551175140790651</v>
      </c>
      <c r="K293" s="49">
        <f>BE293*$BO293/($BN293*1000)</f>
        <v>6.041693401126197</v>
      </c>
      <c r="L293" s="49">
        <f>BF293*$BO293/($BN293*1000)</f>
        <v>0.48818969134022167</v>
      </c>
      <c r="M293" s="49">
        <f>BG293*$BO293/($BN293*1000)</f>
        <v>0.024997479550686298</v>
      </c>
      <c r="N293" s="49">
        <f>BH293*$BO293/($BN293*1000)</f>
        <v>0.158746613903234</v>
      </c>
      <c r="O293" s="50">
        <f>BI293*$BO293/($BN293*1000)</f>
        <v>0.023225194505990414</v>
      </c>
      <c r="P293" s="49">
        <f>BJ293*$BO293/($BN293*1000)</f>
        <v>0.0974268184044888</v>
      </c>
      <c r="Q293" s="49">
        <f>BK293*$BO293/($BN293*1000)</f>
        <v>0.0012165951491802795</v>
      </c>
      <c r="R293" s="49">
        <f>BL293*$BO293/($BN293*1000)</f>
        <v>0.20341515850240052</v>
      </c>
      <c r="S293" s="49">
        <f>BM293*$BO293/($BN293*1000)</f>
        <v>0.009442943265852913</v>
      </c>
      <c r="T293" s="49">
        <f>F293/26.98154*1000</f>
        <v>476.5400661269375</v>
      </c>
      <c r="U293" s="49">
        <f>G293/137.33*1000</f>
        <v>0.09805587837674008</v>
      </c>
      <c r="V293" s="49">
        <f>H293/40.08*1000</f>
        <v>0.7049994945824953</v>
      </c>
      <c r="W293" s="49">
        <f>I293/55.847*1000</f>
        <v>372.3837058349772</v>
      </c>
      <c r="X293" s="49">
        <f>J293/39.0983*1000</f>
        <v>32.101587897148086</v>
      </c>
      <c r="Y293" s="49">
        <f>K293/24.305*1000</f>
        <v>248.5782102911416</v>
      </c>
      <c r="Z293" s="49">
        <f>L293/54.938*1000</f>
        <v>8.886193369620694</v>
      </c>
      <c r="AA293" s="49">
        <f>M293/22.98977*1000</f>
        <v>1.0873305627105576</v>
      </c>
      <c r="AB293" s="49">
        <f>N293/30.97376*1000</f>
        <v>5.125196744058003</v>
      </c>
      <c r="AC293" s="50"/>
      <c r="AD293" s="49">
        <f>P293/28.0855*1000</f>
        <v>3.4689365830940804</v>
      </c>
      <c r="AE293" s="49">
        <f>Q293/87.62*1000</f>
        <v>0.013884902410183513</v>
      </c>
      <c r="AF293" s="49">
        <f>R293/47.88*1000</f>
        <v>4.248436894369267</v>
      </c>
      <c r="AG293" s="49"/>
      <c r="AH293" s="31">
        <f>T293/AD293</f>
        <v>137.3735306806597</v>
      </c>
      <c r="AI293" s="1">
        <f>AA293/V293</f>
        <v>1.542313960600044</v>
      </c>
      <c r="AJ293" s="1">
        <f>V293/AA293</f>
        <v>0.6483764172185446</v>
      </c>
      <c r="AK293" s="1">
        <f>X293/AA293</f>
        <v>29.523301374996283</v>
      </c>
      <c r="AL293" s="3">
        <f>X293/U293</f>
        <v>327.38055513419306</v>
      </c>
      <c r="AM293" s="3">
        <f>V293/AE293</f>
        <v>50.77453724596812</v>
      </c>
      <c r="AN293" s="3">
        <f>V293/AB293</f>
        <v>0.13755559635829598</v>
      </c>
      <c r="AO293" s="3">
        <f>V293/AD293</f>
        <v>0.2032321657358402</v>
      </c>
      <c r="AP293" s="3">
        <f>U293/AE293</f>
        <v>7.0620502384535015</v>
      </c>
      <c r="AQ293" s="3">
        <f>T293/W293</f>
        <v>1.2797017126686996</v>
      </c>
      <c r="AR293" s="9">
        <f>T293/AF293</f>
        <v>112.16832872309517</v>
      </c>
      <c r="AS293" s="10">
        <f>X293/Y293</f>
        <v>0.12914079580647808</v>
      </c>
      <c r="AT293" s="3">
        <f>W293/Y293</f>
        <v>1.4980544972096759</v>
      </c>
      <c r="AU293" s="3">
        <f>W293/AB293</f>
        <v>72.65744603203918</v>
      </c>
      <c r="AV293" s="9">
        <f>X293/AE293</f>
        <v>2311.977927450468</v>
      </c>
      <c r="AW293" s="3">
        <f>Y293/X293</f>
        <v>7.743486430876068</v>
      </c>
      <c r="AX293" s="3">
        <f>1000*AE293/X293</f>
        <v>0.43253008090036105</v>
      </c>
      <c r="AZ293" s="49">
        <v>537.0860745</v>
      </c>
      <c r="BA293" s="49">
        <v>0.5624925724000001</v>
      </c>
      <c r="BB293" s="49">
        <v>1.180305025</v>
      </c>
      <c r="BC293" s="49">
        <v>868.696868</v>
      </c>
      <c r="BD293" s="49">
        <v>52.427859559999995</v>
      </c>
      <c r="BE293" s="49">
        <v>252.36924</v>
      </c>
      <c r="BF293" s="49">
        <v>20.39230613</v>
      </c>
      <c r="BG293" s="49">
        <v>1.044176607</v>
      </c>
      <c r="BH293" s="49">
        <v>6.631048556</v>
      </c>
      <c r="BI293" s="50">
        <v>0.9701460000000001</v>
      </c>
      <c r="BJ293" s="49">
        <v>4.06964248</v>
      </c>
      <c r="BK293" s="49">
        <v>0.05081873124</v>
      </c>
      <c r="BL293" s="49">
        <v>8.496910642</v>
      </c>
      <c r="BM293" s="49">
        <v>0.39444378539999997</v>
      </c>
      <c r="BN293" s="28">
        <v>0.5008</v>
      </c>
      <c r="BO293" s="17">
        <v>11.989099999999999</v>
      </c>
    </row>
    <row r="294" spans="1:67" ht="12.75">
      <c r="A294" s="8" t="s">
        <v>198</v>
      </c>
      <c r="B294" s="13">
        <v>125</v>
      </c>
      <c r="C294" s="8" t="s">
        <v>146</v>
      </c>
      <c r="D294" s="14" t="s">
        <v>123</v>
      </c>
      <c r="E294" s="13" t="s">
        <v>113</v>
      </c>
      <c r="F294" s="49">
        <f aca="true" t="shared" si="348" ref="F294:F326">AZ294*$BO294/($BN294*1000)</f>
        <v>14.92778645958437</v>
      </c>
      <c r="G294" s="49">
        <f aca="true" t="shared" si="349" ref="G294:G326">BA294*$BO294/($BN294*1000)</f>
        <v>0.014089816363555168</v>
      </c>
      <c r="H294" s="49">
        <f aca="true" t="shared" si="350" ref="H294:H326">BB294*$BO294/($BN294*1000)</f>
        <v>0.03604703058150684</v>
      </c>
      <c r="I294" s="49">
        <f aca="true" t="shared" si="351" ref="I294:I326">BC294*$BO294/($BN294*1000)</f>
        <v>23.943315042310658</v>
      </c>
      <c r="J294" s="49">
        <f aca="true" t="shared" si="352" ref="J294:J326">BD294*$BO294/($BN294*1000)</f>
        <v>0.7884219964356278</v>
      </c>
      <c r="K294" s="49">
        <f aca="true" t="shared" si="353" ref="K294:K326">BE294*$BO294/($BN294*1000)</f>
        <v>5.452732289015672</v>
      </c>
      <c r="L294" s="49">
        <f aca="true" t="shared" si="354" ref="L294:L326">BF294*$BO294/($BN294*1000)</f>
        <v>0.3543938005594446</v>
      </c>
      <c r="M294" s="49">
        <f aca="true" t="shared" si="355" ref="M294:M326">BG294*$BO294/($BN294*1000)</f>
        <v>0.02209607132766356</v>
      </c>
      <c r="N294" s="49">
        <f aca="true" t="shared" si="356" ref="N294:N326">BH294*$BO294/($BN294*1000)</f>
        <v>0.1686655842825217</v>
      </c>
      <c r="O294" s="50">
        <f aca="true" t="shared" si="357" ref="O294:O326">BI294*$BO294/($BN294*1000)</f>
        <v>0.019366451958008336</v>
      </c>
      <c r="P294" s="49">
        <f aca="true" t="shared" si="358" ref="P294:P326">BJ294*$BO294/($BN294*1000)</f>
        <v>0.07878870893051379</v>
      </c>
      <c r="Q294" s="49">
        <f aca="true" t="shared" si="359" ref="Q294:Q326">BK294*$BO294/($BN294*1000)</f>
        <v>0.0012965453092242969</v>
      </c>
      <c r="R294" s="49">
        <f aca="true" t="shared" si="360" ref="R294:R326">BL294*$BO294/($BN294*1000)</f>
        <v>0.14805392211100338</v>
      </c>
      <c r="S294" s="49">
        <f aca="true" t="shared" si="361" ref="S294:S326">BM294*$BO294/($BN294*1000)</f>
        <v>0.008828000759901923</v>
      </c>
      <c r="T294" s="49">
        <f aca="true" t="shared" si="362" ref="T294:T326">F294/26.98154*1000</f>
        <v>553.2592453797807</v>
      </c>
      <c r="U294" s="49">
        <f aca="true" t="shared" si="363" ref="U294:U326">G294/137.33*1000</f>
        <v>0.10259824046861697</v>
      </c>
      <c r="V294" s="49">
        <f aca="true" t="shared" si="364" ref="V294:V326">H294/40.08*1000</f>
        <v>0.8993770105166379</v>
      </c>
      <c r="W294" s="49">
        <f aca="true" t="shared" si="365" ref="W294:W326">I294/55.847*1000</f>
        <v>428.7305502947456</v>
      </c>
      <c r="X294" s="49">
        <f aca="true" t="shared" si="366" ref="X294:X326">J294/39.0983*1000</f>
        <v>20.165122177578766</v>
      </c>
      <c r="Y294" s="49">
        <f aca="true" t="shared" si="367" ref="Y294:Y326">K294/24.305*1000</f>
        <v>224.3461135163823</v>
      </c>
      <c r="Z294" s="49">
        <f aca="true" t="shared" si="368" ref="Z294:Z326">L294/54.938*1000</f>
        <v>6.450795452317969</v>
      </c>
      <c r="AA294" s="49">
        <f aca="true" t="shared" si="369" ref="AA294:AA326">M294/22.98977*1000</f>
        <v>0.9611262456154873</v>
      </c>
      <c r="AB294" s="49">
        <f aca="true" t="shared" si="370" ref="AB294:AB326">N294/30.97376*1000</f>
        <v>5.445434596333209</v>
      </c>
      <c r="AC294" s="50"/>
      <c r="AD294" s="49">
        <f aca="true" t="shared" si="371" ref="AD294:AD326">P294/28.0855*1000</f>
        <v>2.805316228321155</v>
      </c>
      <c r="AE294" s="49">
        <f aca="true" t="shared" si="372" ref="AE294:AE326">Q294/87.62*1000</f>
        <v>0.014797367144764857</v>
      </c>
      <c r="AF294" s="49">
        <f aca="true" t="shared" si="373" ref="AF294:AF326">R294/47.88*1000</f>
        <v>3.0921871785923845</v>
      </c>
      <c r="AG294" s="49"/>
      <c r="AH294" s="31">
        <f aca="true" t="shared" si="374" ref="AH294:AH326">T294/AD294</f>
        <v>197.21813883024498</v>
      </c>
      <c r="AI294" s="1">
        <f aca="true" t="shared" si="375" ref="AI294:AI326">AA294/V294</f>
        <v>1.0686577868644633</v>
      </c>
      <c r="AJ294" s="1">
        <f aca="true" t="shared" si="376" ref="AJ294:AJ326">V294/AA294</f>
        <v>0.9357532526236381</v>
      </c>
      <c r="AK294" s="1">
        <f aca="true" t="shared" si="377" ref="AK294:AK326">X294/AA294</f>
        <v>20.980721595699844</v>
      </c>
      <c r="AL294" s="3">
        <f aca="true" t="shared" si="378" ref="AL294:AL326">X294/U294</f>
        <v>196.54452245452424</v>
      </c>
      <c r="AM294" s="3">
        <f aca="true" t="shared" si="379" ref="AM294:AM326">V294/AE294</f>
        <v>60.77952933909783</v>
      </c>
      <c r="AN294" s="3">
        <f aca="true" t="shared" si="380" ref="AN294:AN326">V294/AB294</f>
        <v>0.16516165874478617</v>
      </c>
      <c r="AO294" s="3">
        <f aca="true" t="shared" si="381" ref="AO294:AO326">V294/AD294</f>
        <v>0.3205973720313418</v>
      </c>
      <c r="AP294" s="3">
        <f aca="true" t="shared" si="382" ref="AP294:AP326">U294/AE294</f>
        <v>6.9335469928456215</v>
      </c>
      <c r="AQ294" s="3">
        <f aca="true" t="shared" si="383" ref="AQ294:AQ326">T294/W294</f>
        <v>1.2904591123712168</v>
      </c>
      <c r="AR294" s="9">
        <f aca="true" t="shared" si="384" ref="AR294:AR326">T294/AF294</f>
        <v>178.9216542937849</v>
      </c>
      <c r="AS294" s="10">
        <f aca="true" t="shared" si="385" ref="AS294:AS326">X294/Y294</f>
        <v>0.08988398266193393</v>
      </c>
      <c r="AT294" s="3">
        <f aca="true" t="shared" si="386" ref="AT294:AT326">W294/Y294</f>
        <v>1.9110228547081056</v>
      </c>
      <c r="AU294" s="3">
        <f aca="true" t="shared" si="387" ref="AU294:AU326">W294/AB294</f>
        <v>78.7321090190744</v>
      </c>
      <c r="AV294" s="9">
        <f aca="true" t="shared" si="388" ref="AV294:AV326">X294/AE294</f>
        <v>1362.7506826248452</v>
      </c>
      <c r="AW294" s="3">
        <f aca="true" t="shared" si="389" ref="AW294:AW326">Y294/X294</f>
        <v>11.125452726779343</v>
      </c>
      <c r="AX294" s="3">
        <f aca="true" t="shared" si="390" ref="AX294:AX326">1000*AE294/X294</f>
        <v>0.7338099424568715</v>
      </c>
      <c r="AZ294" s="49">
        <v>685.7955266</v>
      </c>
      <c r="BA294" s="49">
        <v>0.6472984497000001</v>
      </c>
      <c r="BB294" s="49">
        <v>1.656032017</v>
      </c>
      <c r="BC294" s="49">
        <v>1099.976771</v>
      </c>
      <c r="BD294" s="49">
        <v>36.220794</v>
      </c>
      <c r="BE294" s="49">
        <v>250.503276</v>
      </c>
      <c r="BF294" s="49">
        <v>16.28116022</v>
      </c>
      <c r="BG294" s="49">
        <v>1.015112784</v>
      </c>
      <c r="BH294" s="49">
        <v>7.748644014</v>
      </c>
      <c r="BI294" s="50">
        <v>0.88971169</v>
      </c>
      <c r="BJ294" s="49">
        <v>3.6196219899999997</v>
      </c>
      <c r="BK294" s="49">
        <v>0.059564422060000004</v>
      </c>
      <c r="BL294" s="49">
        <v>6.8017262810000005</v>
      </c>
      <c r="BM294" s="49">
        <v>0.40556605269999996</v>
      </c>
      <c r="BN294" s="28">
        <v>0.5041</v>
      </c>
      <c r="BO294" s="17">
        <v>10.9728</v>
      </c>
    </row>
    <row r="295" spans="1:67" ht="12.75">
      <c r="A295" s="8" t="s">
        <v>199</v>
      </c>
      <c r="B295" s="13">
        <v>126</v>
      </c>
      <c r="C295" s="8" t="s">
        <v>146</v>
      </c>
      <c r="D295" s="14" t="s">
        <v>123</v>
      </c>
      <c r="E295" s="13" t="s">
        <v>117</v>
      </c>
      <c r="F295" s="49">
        <f t="shared" si="348"/>
        <v>14.989778491091268</v>
      </c>
      <c r="G295" s="49">
        <f t="shared" si="349"/>
        <v>0.016993533583616455</v>
      </c>
      <c r="H295" s="49">
        <f t="shared" si="350"/>
        <v>0.04076445819147777</v>
      </c>
      <c r="I295" s="49">
        <f t="shared" si="351"/>
        <v>21.792986076339943</v>
      </c>
      <c r="J295" s="49">
        <f t="shared" si="352"/>
        <v>0.7182613253879362</v>
      </c>
      <c r="K295" s="49">
        <f t="shared" si="353"/>
        <v>5.134507592398306</v>
      </c>
      <c r="L295" s="49">
        <f t="shared" si="354"/>
        <v>0.3167016873136112</v>
      </c>
      <c r="M295" s="49">
        <f t="shared" si="355"/>
        <v>0.022246695546078527</v>
      </c>
      <c r="N295" s="49">
        <f t="shared" si="356"/>
        <v>0.2051459767734333</v>
      </c>
      <c r="O295" s="50">
        <f t="shared" si="357"/>
        <v>0.021239515707802595</v>
      </c>
      <c r="P295" s="49">
        <f t="shared" si="358"/>
        <v>0.0765238335696052</v>
      </c>
      <c r="Q295" s="49">
        <f t="shared" si="359"/>
        <v>0.001526477661381103</v>
      </c>
      <c r="R295" s="49">
        <f t="shared" si="360"/>
        <v>0.16483195930401956</v>
      </c>
      <c r="S295" s="49">
        <f t="shared" si="361"/>
        <v>0.005474254556159461</v>
      </c>
      <c r="T295" s="49">
        <f t="shared" si="362"/>
        <v>555.5568174052063</v>
      </c>
      <c r="U295" s="49">
        <f t="shared" si="363"/>
        <v>0.12374232566530585</v>
      </c>
      <c r="V295" s="49">
        <f t="shared" si="364"/>
        <v>1.017077300186571</v>
      </c>
      <c r="W295" s="49">
        <f t="shared" si="365"/>
        <v>390.2266205228561</v>
      </c>
      <c r="X295" s="49">
        <f t="shared" si="366"/>
        <v>18.370653593325954</v>
      </c>
      <c r="Y295" s="49">
        <f t="shared" si="367"/>
        <v>211.2531410161821</v>
      </c>
      <c r="Z295" s="49">
        <f t="shared" si="368"/>
        <v>5.764710897987025</v>
      </c>
      <c r="AA295" s="49">
        <f t="shared" si="369"/>
        <v>0.967678038800672</v>
      </c>
      <c r="AB295" s="49">
        <f t="shared" si="370"/>
        <v>6.623218387868742</v>
      </c>
      <c r="AC295" s="50"/>
      <c r="AD295" s="49">
        <f t="shared" si="371"/>
        <v>2.7246740691675493</v>
      </c>
      <c r="AE295" s="49">
        <f t="shared" si="372"/>
        <v>0.017421566553082662</v>
      </c>
      <c r="AF295" s="49">
        <f t="shared" si="373"/>
        <v>3.4426056663329065</v>
      </c>
      <c r="AG295" s="49"/>
      <c r="AH295" s="31">
        <f t="shared" si="374"/>
        <v>203.8984492464237</v>
      </c>
      <c r="AI295" s="1">
        <f t="shared" si="375"/>
        <v>0.9514301800100767</v>
      </c>
      <c r="AJ295" s="1">
        <f t="shared" si="376"/>
        <v>1.051049274040696</v>
      </c>
      <c r="AK295" s="1">
        <f t="shared" si="377"/>
        <v>18.984262178869233</v>
      </c>
      <c r="AL295" s="3">
        <f t="shared" si="378"/>
        <v>148.4589326615235</v>
      </c>
      <c r="AM295" s="3">
        <f t="shared" si="379"/>
        <v>58.38035845327607</v>
      </c>
      <c r="AN295" s="3">
        <f t="shared" si="380"/>
        <v>0.1535623983121976</v>
      </c>
      <c r="AO295" s="3">
        <f t="shared" si="381"/>
        <v>0.37328402383823894</v>
      </c>
      <c r="AP295" s="3">
        <f t="shared" si="382"/>
        <v>7.102824266019306</v>
      </c>
      <c r="AQ295" s="3">
        <f t="shared" si="383"/>
        <v>1.4236773920262742</v>
      </c>
      <c r="AR295" s="9">
        <f t="shared" si="384"/>
        <v>161.37683814277523</v>
      </c>
      <c r="AS295" s="10">
        <f t="shared" si="385"/>
        <v>0.086960380825385</v>
      </c>
      <c r="AT295" s="3">
        <f t="shared" si="386"/>
        <v>1.8471991405465755</v>
      </c>
      <c r="AU295" s="3">
        <f t="shared" si="387"/>
        <v>58.91797577407462</v>
      </c>
      <c r="AV295" s="9">
        <f t="shared" si="388"/>
        <v>1054.4777094155954</v>
      </c>
      <c r="AW295" s="3">
        <f t="shared" si="389"/>
        <v>11.49948965849153</v>
      </c>
      <c r="AX295" s="3">
        <f t="shared" si="390"/>
        <v>0.9483367842400504</v>
      </c>
      <c r="AZ295" s="49">
        <v>612.1291061000001</v>
      </c>
      <c r="BA295" s="49">
        <v>0.6939553195000001</v>
      </c>
      <c r="BB295" s="49">
        <v>1.664675123</v>
      </c>
      <c r="BC295" s="49">
        <v>889.9478464000001</v>
      </c>
      <c r="BD295" s="49">
        <v>29.3312315</v>
      </c>
      <c r="BE295" s="49">
        <v>209.6749825</v>
      </c>
      <c r="BF295" s="49">
        <v>12.93296768</v>
      </c>
      <c r="BG295" s="49">
        <v>0.9084757234</v>
      </c>
      <c r="BH295" s="49">
        <v>8.377430224</v>
      </c>
      <c r="BI295" s="50">
        <v>0.8673460900000001</v>
      </c>
      <c r="BJ295" s="49">
        <v>3.12496051</v>
      </c>
      <c r="BK295" s="49">
        <v>0.06233590489</v>
      </c>
      <c r="BL295" s="49">
        <v>6.731149494</v>
      </c>
      <c r="BM295" s="49">
        <v>0.2235490371</v>
      </c>
      <c r="BN295" s="28">
        <v>0.5015</v>
      </c>
      <c r="BO295" s="17">
        <v>12.2807</v>
      </c>
    </row>
    <row r="296" spans="1:67" ht="12.75">
      <c r="A296" s="8" t="s">
        <v>200</v>
      </c>
      <c r="B296" s="13">
        <v>127</v>
      </c>
      <c r="C296" s="8" t="s">
        <v>146</v>
      </c>
      <c r="D296" s="14" t="s">
        <v>123</v>
      </c>
      <c r="E296" s="13" t="s">
        <v>118</v>
      </c>
      <c r="F296" s="49">
        <f t="shared" si="348"/>
        <v>14.975534258870471</v>
      </c>
      <c r="G296" s="49">
        <f t="shared" si="349"/>
        <v>0.021164309646409935</v>
      </c>
      <c r="H296" s="49">
        <f t="shared" si="350"/>
        <v>0.05759837496507807</v>
      </c>
      <c r="I296" s="49">
        <f t="shared" si="351"/>
        <v>21.637058327986658</v>
      </c>
      <c r="J296" s="49">
        <f t="shared" si="352"/>
        <v>0.909171170527023</v>
      </c>
      <c r="K296" s="49">
        <f t="shared" si="353"/>
        <v>4.89158757482574</v>
      </c>
      <c r="L296" s="49">
        <f t="shared" si="354"/>
        <v>0.39205087507270714</v>
      </c>
      <c r="M296" s="49">
        <f t="shared" si="355"/>
        <v>0.02371327743265367</v>
      </c>
      <c r="N296" s="49">
        <f t="shared" si="356"/>
        <v>0.24931907783618676</v>
      </c>
      <c r="O296" s="50">
        <f t="shared" si="357"/>
        <v>0.026268964277632575</v>
      </c>
      <c r="P296" s="49">
        <f t="shared" si="358"/>
        <v>0.07363451875202384</v>
      </c>
      <c r="Q296" s="49">
        <f t="shared" si="359"/>
        <v>0.0016419119405804016</v>
      </c>
      <c r="R296" s="49">
        <f t="shared" si="360"/>
        <v>0.2037075148521049</v>
      </c>
      <c r="S296" s="49">
        <f t="shared" si="361"/>
        <v>0.0035473793729630197</v>
      </c>
      <c r="T296" s="49">
        <f t="shared" si="362"/>
        <v>555.0288923045339</v>
      </c>
      <c r="U296" s="49">
        <f t="shared" si="363"/>
        <v>0.15411279142510692</v>
      </c>
      <c r="V296" s="49">
        <f t="shared" si="364"/>
        <v>1.4370852037195128</v>
      </c>
      <c r="W296" s="49">
        <f t="shared" si="365"/>
        <v>387.4345681591967</v>
      </c>
      <c r="X296" s="49">
        <f t="shared" si="366"/>
        <v>23.25347062473363</v>
      </c>
      <c r="Y296" s="49">
        <f t="shared" si="367"/>
        <v>201.25848898686445</v>
      </c>
      <c r="Z296" s="49">
        <f t="shared" si="368"/>
        <v>7.136242219824295</v>
      </c>
      <c r="AA296" s="49">
        <f t="shared" si="369"/>
        <v>1.031470842581447</v>
      </c>
      <c r="AB296" s="49">
        <f t="shared" si="370"/>
        <v>8.049364295332138</v>
      </c>
      <c r="AC296" s="50"/>
      <c r="AD296" s="49">
        <f t="shared" si="371"/>
        <v>2.6217983924809545</v>
      </c>
      <c r="AE296" s="49">
        <f t="shared" si="372"/>
        <v>0.018739008680442835</v>
      </c>
      <c r="AF296" s="49">
        <f t="shared" si="373"/>
        <v>4.254542916710628</v>
      </c>
      <c r="AG296" s="49"/>
      <c r="AH296" s="31">
        <f t="shared" si="374"/>
        <v>211.69777733341326</v>
      </c>
      <c r="AI296" s="1">
        <f t="shared" si="375"/>
        <v>0.7177520441458579</v>
      </c>
      <c r="AJ296" s="1">
        <f t="shared" si="376"/>
        <v>1.3932388046209243</v>
      </c>
      <c r="AK296" s="1">
        <f t="shared" si="377"/>
        <v>22.54399219520109</v>
      </c>
      <c r="AL296" s="3">
        <f t="shared" si="378"/>
        <v>150.88605176575464</v>
      </c>
      <c r="AM296" s="3">
        <f t="shared" si="379"/>
        <v>76.68949986769267</v>
      </c>
      <c r="AN296" s="3">
        <f t="shared" si="380"/>
        <v>0.17853399982814602</v>
      </c>
      <c r="AO296" s="3">
        <f t="shared" si="381"/>
        <v>0.548129561693578</v>
      </c>
      <c r="AP296" s="3">
        <f t="shared" si="382"/>
        <v>8.224169914919159</v>
      </c>
      <c r="AQ296" s="3">
        <f t="shared" si="383"/>
        <v>1.4325745246264983</v>
      </c>
      <c r="AR296" s="9">
        <f t="shared" si="384"/>
        <v>130.4555866917076</v>
      </c>
      <c r="AS296" s="10">
        <f t="shared" si="385"/>
        <v>0.11554032200972808</v>
      </c>
      <c r="AT296" s="3">
        <f t="shared" si="386"/>
        <v>1.9250595098350531</v>
      </c>
      <c r="AU296" s="3">
        <f t="shared" si="387"/>
        <v>48.13231877005141</v>
      </c>
      <c r="AV296" s="9">
        <f t="shared" si="388"/>
        <v>1240.912527512854</v>
      </c>
      <c r="AW296" s="3">
        <f t="shared" si="389"/>
        <v>8.654987130084367</v>
      </c>
      <c r="AX296" s="3">
        <f t="shared" si="390"/>
        <v>0.8058585740965062</v>
      </c>
      <c r="AZ296" s="49">
        <v>610.6596828</v>
      </c>
      <c r="BA296" s="49">
        <v>0.8630203365</v>
      </c>
      <c r="BB296" s="49">
        <v>2.348697868</v>
      </c>
      <c r="BC296" s="49">
        <v>882.2976828000001</v>
      </c>
      <c r="BD296" s="49">
        <v>37.07341381</v>
      </c>
      <c r="BE296" s="49">
        <v>199.4650251</v>
      </c>
      <c r="BF296" s="49">
        <v>15.986719330000001</v>
      </c>
      <c r="BG296" s="49">
        <v>0.9669599912</v>
      </c>
      <c r="BH296" s="49">
        <v>10.1665227</v>
      </c>
      <c r="BI296" s="50">
        <v>1.0711736299999999</v>
      </c>
      <c r="BJ296" s="49">
        <v>3.00260619</v>
      </c>
      <c r="BK296" s="49">
        <v>0.06695249782</v>
      </c>
      <c r="BL296" s="49">
        <v>8.306612923</v>
      </c>
      <c r="BM296" s="49">
        <v>0.1446520388</v>
      </c>
      <c r="BN296" s="28">
        <v>0.5035</v>
      </c>
      <c r="BO296" s="17">
        <v>12.347600000000002</v>
      </c>
    </row>
    <row r="297" spans="1:67" ht="12.75">
      <c r="A297" s="8" t="s">
        <v>201</v>
      </c>
      <c r="B297" s="13">
        <v>131</v>
      </c>
      <c r="C297" s="8" t="s">
        <v>146</v>
      </c>
      <c r="D297" s="14" t="s">
        <v>125</v>
      </c>
      <c r="E297" s="13" t="s">
        <v>115</v>
      </c>
      <c r="F297" s="49">
        <f t="shared" si="348"/>
        <v>1.7939205354033374</v>
      </c>
      <c r="G297" s="49">
        <f t="shared" si="349"/>
        <v>0.005982294999102759</v>
      </c>
      <c r="H297" s="49">
        <f t="shared" si="350"/>
        <v>0.13145384585531766</v>
      </c>
      <c r="I297" s="49">
        <f t="shared" si="351"/>
        <v>3.1852168617146432</v>
      </c>
      <c r="J297" s="49">
        <f t="shared" si="352"/>
        <v>0.08725576114462123</v>
      </c>
      <c r="K297" s="49">
        <f t="shared" si="353"/>
        <v>0.4702002301943712</v>
      </c>
      <c r="L297" s="49">
        <f t="shared" si="354"/>
        <v>0.03232669374277779</v>
      </c>
      <c r="M297" s="49">
        <f t="shared" si="355"/>
        <v>0.01737951138872903</v>
      </c>
      <c r="N297" s="49">
        <f t="shared" si="356"/>
        <v>0.17588425042271727</v>
      </c>
      <c r="O297" s="50">
        <f t="shared" si="357"/>
        <v>0.004055911191196429</v>
      </c>
      <c r="P297" s="49">
        <f t="shared" si="358"/>
        <v>0.05168239211878373</v>
      </c>
      <c r="Q297" s="49">
        <f t="shared" si="359"/>
        <v>0.0013657243381661648</v>
      </c>
      <c r="R297" s="49">
        <f t="shared" si="360"/>
        <v>0.0035797944814695047</v>
      </c>
      <c r="S297" s="48">
        <f t="shared" si="361"/>
        <v>-0.002115792646655459</v>
      </c>
      <c r="T297" s="49">
        <f t="shared" si="362"/>
        <v>66.48695869113985</v>
      </c>
      <c r="U297" s="49">
        <f t="shared" si="363"/>
        <v>0.04356145779584037</v>
      </c>
      <c r="V297" s="49">
        <f t="shared" si="364"/>
        <v>3.279786573236469</v>
      </c>
      <c r="W297" s="49">
        <f t="shared" si="365"/>
        <v>57.03469947740511</v>
      </c>
      <c r="X297" s="49">
        <f t="shared" si="366"/>
        <v>2.2317021748930572</v>
      </c>
      <c r="Y297" s="49">
        <f t="shared" si="367"/>
        <v>19.345823089667608</v>
      </c>
      <c r="Z297" s="49">
        <f t="shared" si="368"/>
        <v>0.5884213794236737</v>
      </c>
      <c r="AA297" s="49">
        <f t="shared" si="369"/>
        <v>0.7559671709951439</v>
      </c>
      <c r="AB297" s="49">
        <f t="shared" si="370"/>
        <v>5.678492066275366</v>
      </c>
      <c r="AC297" s="50"/>
      <c r="AD297" s="49">
        <f t="shared" si="371"/>
        <v>1.8401805956377395</v>
      </c>
      <c r="AE297" s="49">
        <f t="shared" si="372"/>
        <v>0.015586901827963533</v>
      </c>
      <c r="AF297" s="49">
        <f t="shared" si="373"/>
        <v>0.07476596661381588</v>
      </c>
      <c r="AG297" s="48"/>
      <c r="AH297" s="31">
        <f t="shared" si="374"/>
        <v>36.13067046177492</v>
      </c>
      <c r="AI297" s="1">
        <f t="shared" si="375"/>
        <v>0.23049279400188563</v>
      </c>
      <c r="AJ297" s="1">
        <f t="shared" si="376"/>
        <v>4.338530427080593</v>
      </c>
      <c r="AK297" s="1">
        <f t="shared" si="377"/>
        <v>2.952115198276769</v>
      </c>
      <c r="AL297" s="3">
        <f t="shared" si="378"/>
        <v>51.231117777379794</v>
      </c>
      <c r="AM297" s="3">
        <f t="shared" si="379"/>
        <v>210.41940274188417</v>
      </c>
      <c r="AN297" s="3">
        <f t="shared" si="380"/>
        <v>0.5775805504273154</v>
      </c>
      <c r="AO297" s="3">
        <f t="shared" si="381"/>
        <v>1.7823177687078124</v>
      </c>
      <c r="AP297" s="3">
        <f t="shared" si="382"/>
        <v>2.794747684731635</v>
      </c>
      <c r="AQ297" s="3">
        <f t="shared" si="383"/>
        <v>1.1657282198441203</v>
      </c>
      <c r="AR297" s="9">
        <f t="shared" si="384"/>
        <v>889.2676936093251</v>
      </c>
      <c r="AS297" s="10">
        <f t="shared" si="385"/>
        <v>0.1153583470989655</v>
      </c>
      <c r="AT297" s="3">
        <f t="shared" si="386"/>
        <v>2.9481660828309093</v>
      </c>
      <c r="AU297" s="3">
        <f t="shared" si="387"/>
        <v>10.043986821102541</v>
      </c>
      <c r="AV297" s="9">
        <f t="shared" si="388"/>
        <v>143.17804779454588</v>
      </c>
      <c r="AW297" s="3">
        <f t="shared" si="389"/>
        <v>8.668640156070403</v>
      </c>
      <c r="AX297" s="3">
        <f t="shared" si="390"/>
        <v>6.984310901032507</v>
      </c>
      <c r="AZ297" s="49">
        <v>75.75309794</v>
      </c>
      <c r="BA297" s="49">
        <v>0.25261842430000003</v>
      </c>
      <c r="BB297" s="49">
        <v>5.550990617</v>
      </c>
      <c r="BC297" s="49">
        <v>134.5043106</v>
      </c>
      <c r="BD297" s="49">
        <v>3.6846081469999996</v>
      </c>
      <c r="BE297" s="49">
        <v>19.855463710000002</v>
      </c>
      <c r="BF297" s="49">
        <v>1.3650812</v>
      </c>
      <c r="BG297" s="49">
        <v>0.7338964031</v>
      </c>
      <c r="BH297" s="49">
        <v>7.427183415</v>
      </c>
      <c r="BI297" s="50">
        <v>0.17127171</v>
      </c>
      <c r="BJ297" s="49">
        <v>2.18242739</v>
      </c>
      <c r="BK297" s="49">
        <v>0.05767136699</v>
      </c>
      <c r="BL297" s="49">
        <v>0.1511664071</v>
      </c>
      <c r="BM297" s="48">
        <v>-0.08934500967</v>
      </c>
      <c r="BN297" s="28">
        <v>0.504</v>
      </c>
      <c r="BO297" s="17">
        <v>11.935300000000002</v>
      </c>
    </row>
    <row r="298" spans="1:67" ht="12.75">
      <c r="A298" s="8" t="s">
        <v>202</v>
      </c>
      <c r="B298" s="13">
        <v>132</v>
      </c>
      <c r="C298" s="8" t="s">
        <v>146</v>
      </c>
      <c r="D298" s="14" t="s">
        <v>125</v>
      </c>
      <c r="E298" s="13" t="s">
        <v>114</v>
      </c>
      <c r="F298" s="49">
        <f t="shared" si="348"/>
        <v>2.008897666219198</v>
      </c>
      <c r="G298" s="49">
        <f t="shared" si="349"/>
        <v>0.00910044414275269</v>
      </c>
      <c r="H298" s="49">
        <f t="shared" si="350"/>
        <v>0.07397174722709329</v>
      </c>
      <c r="I298" s="49">
        <f t="shared" si="351"/>
        <v>4.222046141804725</v>
      </c>
      <c r="J298" s="49">
        <f t="shared" si="352"/>
        <v>0.0763307681254037</v>
      </c>
      <c r="K298" s="49">
        <f t="shared" si="353"/>
        <v>0.47761286565998795</v>
      </c>
      <c r="L298" s="49">
        <f t="shared" si="354"/>
        <v>0.11403846805980859</v>
      </c>
      <c r="M298" s="49">
        <f t="shared" si="355"/>
        <v>0.01852631236505532</v>
      </c>
      <c r="N298" s="49">
        <f t="shared" si="356"/>
        <v>0.15007231021689593</v>
      </c>
      <c r="O298" s="50">
        <f t="shared" si="357"/>
        <v>0.00329987965430622</v>
      </c>
      <c r="P298" s="49">
        <f t="shared" si="358"/>
        <v>0.04454514966671651</v>
      </c>
      <c r="Q298" s="49">
        <f t="shared" si="359"/>
        <v>0.0009632848151414473</v>
      </c>
      <c r="R298" s="49">
        <f t="shared" si="360"/>
        <v>0.003568752958862141</v>
      </c>
      <c r="S298" s="48">
        <f t="shared" si="361"/>
        <v>-0.0020215633555305023</v>
      </c>
      <c r="T298" s="49">
        <f t="shared" si="362"/>
        <v>74.4545220998949</v>
      </c>
      <c r="U298" s="49">
        <f t="shared" si="363"/>
        <v>0.06626697839330584</v>
      </c>
      <c r="V298" s="49">
        <f t="shared" si="364"/>
        <v>1.8456024757258807</v>
      </c>
      <c r="W298" s="49">
        <f t="shared" si="365"/>
        <v>75.60023173679383</v>
      </c>
      <c r="X298" s="49">
        <f t="shared" si="366"/>
        <v>1.9522784398657662</v>
      </c>
      <c r="Y298" s="49">
        <f t="shared" si="367"/>
        <v>19.650807062743795</v>
      </c>
      <c r="Z298" s="49">
        <f t="shared" si="368"/>
        <v>2.0757666471260077</v>
      </c>
      <c r="AA298" s="49">
        <f t="shared" si="369"/>
        <v>0.8058502701442998</v>
      </c>
      <c r="AB298" s="49">
        <f t="shared" si="370"/>
        <v>4.845143444544542</v>
      </c>
      <c r="AC298" s="50"/>
      <c r="AD298" s="49">
        <f t="shared" si="371"/>
        <v>1.586055069937032</v>
      </c>
      <c r="AE298" s="49">
        <f t="shared" si="372"/>
        <v>0.01099389197833197</v>
      </c>
      <c r="AF298" s="49">
        <f t="shared" si="373"/>
        <v>0.07453535837222515</v>
      </c>
      <c r="AG298" s="48"/>
      <c r="AH298" s="31">
        <f t="shared" si="374"/>
        <v>46.94321370748547</v>
      </c>
      <c r="AI298" s="1">
        <f t="shared" si="375"/>
        <v>0.43663263391936913</v>
      </c>
      <c r="AJ298" s="1">
        <f t="shared" si="376"/>
        <v>2.290254832818257</v>
      </c>
      <c r="AK298" s="1">
        <f t="shared" si="377"/>
        <v>2.4226317371788944</v>
      </c>
      <c r="AL298" s="3">
        <f t="shared" si="378"/>
        <v>29.46080366421206</v>
      </c>
      <c r="AM298" s="3">
        <f t="shared" si="379"/>
        <v>167.87526013202665</v>
      </c>
      <c r="AN298" s="3">
        <f t="shared" si="380"/>
        <v>0.3809180258231494</v>
      </c>
      <c r="AO298" s="3">
        <f t="shared" si="381"/>
        <v>1.1636433757619482</v>
      </c>
      <c r="AP298" s="3">
        <f t="shared" si="382"/>
        <v>6.027617746646269</v>
      </c>
      <c r="AQ298" s="3">
        <f t="shared" si="383"/>
        <v>0.9848451570771929</v>
      </c>
      <c r="AR298" s="9">
        <f t="shared" si="384"/>
        <v>998.915464095221</v>
      </c>
      <c r="AS298" s="10">
        <f t="shared" si="385"/>
        <v>0.09934851192789505</v>
      </c>
      <c r="AT298" s="3">
        <f t="shared" si="386"/>
        <v>3.8471820264382544</v>
      </c>
      <c r="AU298" s="3">
        <f t="shared" si="387"/>
        <v>15.60330103784997</v>
      </c>
      <c r="AV298" s="9">
        <f t="shared" si="388"/>
        <v>177.57846299686605</v>
      </c>
      <c r="AW298" s="3">
        <f t="shared" si="389"/>
        <v>10.065576027205902</v>
      </c>
      <c r="AX298" s="3">
        <f t="shared" si="390"/>
        <v>5.631313522618158</v>
      </c>
      <c r="AZ298" s="49">
        <v>88.56629921999999</v>
      </c>
      <c r="BA298" s="49">
        <v>0.4012114069</v>
      </c>
      <c r="BB298" s="49">
        <v>3.261193444</v>
      </c>
      <c r="BC298" s="49">
        <v>186.13740669999999</v>
      </c>
      <c r="BD298" s="49">
        <v>3.3651956309999997</v>
      </c>
      <c r="BE298" s="49">
        <v>21.05652502</v>
      </c>
      <c r="BF298" s="49">
        <v>5.0276155199999994</v>
      </c>
      <c r="BG298" s="49">
        <v>0.8167697896999999</v>
      </c>
      <c r="BH298" s="49">
        <v>6.616240018</v>
      </c>
      <c r="BI298" s="50">
        <v>0.14548184</v>
      </c>
      <c r="BJ298" s="49">
        <v>1.96386263</v>
      </c>
      <c r="BK298" s="49">
        <v>0.04246835098</v>
      </c>
      <c r="BL298" s="49">
        <v>0.1573356611</v>
      </c>
      <c r="BM298" s="48">
        <v>-0.08912469164</v>
      </c>
      <c r="BN298" s="28">
        <v>0.5016</v>
      </c>
      <c r="BO298" s="17">
        <v>11.3775</v>
      </c>
    </row>
    <row r="299" spans="1:67" ht="12.75">
      <c r="A299" s="8" t="s">
        <v>203</v>
      </c>
      <c r="B299" s="13">
        <v>133</v>
      </c>
      <c r="C299" s="8" t="s">
        <v>146</v>
      </c>
      <c r="D299" s="14" t="s">
        <v>125</v>
      </c>
      <c r="E299" s="13" t="s">
        <v>126</v>
      </c>
      <c r="F299" s="49">
        <f t="shared" si="348"/>
        <v>1.8097367697127598</v>
      </c>
      <c r="G299" s="49">
        <f t="shared" si="349"/>
        <v>0.007072026527430611</v>
      </c>
      <c r="H299" s="49">
        <f t="shared" si="350"/>
        <v>0.06766823615853235</v>
      </c>
      <c r="I299" s="49">
        <f t="shared" si="351"/>
        <v>4.157126572127995</v>
      </c>
      <c r="J299" s="49">
        <f t="shared" si="352"/>
        <v>0.0565005319001238</v>
      </c>
      <c r="K299" s="49">
        <f t="shared" si="353"/>
        <v>0.4413717141384285</v>
      </c>
      <c r="L299" s="49">
        <f t="shared" si="354"/>
        <v>0.10211815601076278</v>
      </c>
      <c r="M299" s="49">
        <f t="shared" si="355"/>
        <v>0.016437222376784244</v>
      </c>
      <c r="N299" s="49">
        <f t="shared" si="356"/>
        <v>0.13710296013546028</v>
      </c>
      <c r="O299" s="50">
        <f t="shared" si="357"/>
        <v>0.0033320006157148566</v>
      </c>
      <c r="P299" s="49">
        <f t="shared" si="358"/>
        <v>0.04558982637058706</v>
      </c>
      <c r="Q299" s="49">
        <f t="shared" si="359"/>
        <v>0.0007483856136266573</v>
      </c>
      <c r="R299" s="49">
        <f t="shared" si="360"/>
        <v>0.004795961965993609</v>
      </c>
      <c r="S299" s="48">
        <f t="shared" si="361"/>
        <v>-0.0020904492215813395</v>
      </c>
      <c r="T299" s="49">
        <f t="shared" si="362"/>
        <v>67.07314592542753</v>
      </c>
      <c r="U299" s="49">
        <f t="shared" si="363"/>
        <v>0.05149658870917214</v>
      </c>
      <c r="V299" s="49">
        <f t="shared" si="364"/>
        <v>1.688329245472364</v>
      </c>
      <c r="W299" s="49">
        <f t="shared" si="365"/>
        <v>74.43777771640364</v>
      </c>
      <c r="X299" s="49">
        <f t="shared" si="366"/>
        <v>1.4450892212736564</v>
      </c>
      <c r="Y299" s="49">
        <f t="shared" si="367"/>
        <v>18.159708460745875</v>
      </c>
      <c r="Z299" s="49">
        <f t="shared" si="368"/>
        <v>1.858789107917339</v>
      </c>
      <c r="AA299" s="49">
        <f t="shared" si="369"/>
        <v>0.7149798530730949</v>
      </c>
      <c r="AB299" s="49">
        <f t="shared" si="370"/>
        <v>4.426422886193355</v>
      </c>
      <c r="AC299" s="50"/>
      <c r="AD299" s="49">
        <f t="shared" si="371"/>
        <v>1.623251370656996</v>
      </c>
      <c r="AE299" s="49">
        <f t="shared" si="372"/>
        <v>0.008541264706992208</v>
      </c>
      <c r="AF299" s="49">
        <f t="shared" si="373"/>
        <v>0.10016629001657497</v>
      </c>
      <c r="AG299" s="48"/>
      <c r="AH299" s="31">
        <f t="shared" si="374"/>
        <v>41.32024598154523</v>
      </c>
      <c r="AI299" s="1">
        <f t="shared" si="375"/>
        <v>0.42348366291141065</v>
      </c>
      <c r="AJ299" s="1">
        <f t="shared" si="376"/>
        <v>2.3613661814604447</v>
      </c>
      <c r="AK299" s="1">
        <f t="shared" si="377"/>
        <v>2.0211607572751005</v>
      </c>
      <c r="AL299" s="3">
        <f t="shared" si="378"/>
        <v>28.061843657932805</v>
      </c>
      <c r="AM299" s="3">
        <f t="shared" si="379"/>
        <v>197.66735997424746</v>
      </c>
      <c r="AN299" s="3">
        <f t="shared" si="380"/>
        <v>0.3814206841236304</v>
      </c>
      <c r="AO299" s="3">
        <f t="shared" si="381"/>
        <v>1.0400910641393935</v>
      </c>
      <c r="AP299" s="3">
        <f t="shared" si="382"/>
        <v>6.029152646096433</v>
      </c>
      <c r="AQ299" s="3">
        <f t="shared" si="383"/>
        <v>0.9010632501814573</v>
      </c>
      <c r="AR299" s="9">
        <f t="shared" si="384"/>
        <v>669.617951451817</v>
      </c>
      <c r="AS299" s="10">
        <f t="shared" si="385"/>
        <v>0.079576675165098</v>
      </c>
      <c r="AT299" s="3">
        <f t="shared" si="386"/>
        <v>4.099062376321115</v>
      </c>
      <c r="AU299" s="3">
        <f t="shared" si="387"/>
        <v>16.816689148383382</v>
      </c>
      <c r="AV299" s="9">
        <f t="shared" si="388"/>
        <v>169.18913894456998</v>
      </c>
      <c r="AW299" s="3">
        <f t="shared" si="389"/>
        <v>12.566496375040758</v>
      </c>
      <c r="AX299" s="3">
        <f t="shared" si="390"/>
        <v>5.910544886262596</v>
      </c>
      <c r="AZ299" s="49">
        <v>79.89035870000001</v>
      </c>
      <c r="BA299" s="49">
        <v>0.3121927705</v>
      </c>
      <c r="BB299" s="49">
        <v>2.9871966739999998</v>
      </c>
      <c r="BC299" s="49">
        <v>183.51527059999998</v>
      </c>
      <c r="BD299" s="49">
        <v>2.494201276</v>
      </c>
      <c r="BE299" s="49">
        <v>19.48423945</v>
      </c>
      <c r="BF299" s="49">
        <v>4.50797942</v>
      </c>
      <c r="BG299" s="49">
        <v>0.7256169039</v>
      </c>
      <c r="BH299" s="49">
        <v>6.052374493</v>
      </c>
      <c r="BI299" s="50">
        <v>0.1470903</v>
      </c>
      <c r="BJ299" s="49">
        <v>2.01255102</v>
      </c>
      <c r="BK299" s="49">
        <v>0.033037288139999996</v>
      </c>
      <c r="BL299" s="49">
        <v>0.2117164928</v>
      </c>
      <c r="BM299" s="48">
        <v>-0.09228233682999999</v>
      </c>
      <c r="BN299" s="28">
        <v>0.5008</v>
      </c>
      <c r="BO299" s="17">
        <v>11.3445</v>
      </c>
    </row>
    <row r="300" spans="1:67" ht="12.75">
      <c r="A300" s="8" t="s">
        <v>204</v>
      </c>
      <c r="B300" s="13">
        <v>134</v>
      </c>
      <c r="C300" s="8" t="s">
        <v>146</v>
      </c>
      <c r="D300" s="14" t="s">
        <v>125</v>
      </c>
      <c r="E300" s="13" t="s">
        <v>127</v>
      </c>
      <c r="F300" s="49">
        <f t="shared" si="348"/>
        <v>1.8389791646485745</v>
      </c>
      <c r="G300" s="49">
        <f t="shared" si="349"/>
        <v>0.0030084196487368134</v>
      </c>
      <c r="H300" s="49">
        <f t="shared" si="350"/>
        <v>0.07330718807603753</v>
      </c>
      <c r="I300" s="49">
        <f t="shared" si="351"/>
        <v>3.2637473745075662</v>
      </c>
      <c r="J300" s="49">
        <f t="shared" si="352"/>
        <v>0.045112230369201436</v>
      </c>
      <c r="K300" s="49">
        <f t="shared" si="353"/>
        <v>0.6022947161421023</v>
      </c>
      <c r="L300" s="49">
        <f t="shared" si="354"/>
        <v>0.027065505669355158</v>
      </c>
      <c r="M300" s="49">
        <f t="shared" si="355"/>
        <v>0.016971983390079978</v>
      </c>
      <c r="N300" s="49">
        <f t="shared" si="356"/>
        <v>0.06989009133654503</v>
      </c>
      <c r="O300" s="50">
        <f t="shared" si="357"/>
        <v>0.003407231245364344</v>
      </c>
      <c r="P300" s="49">
        <f t="shared" si="358"/>
        <v>0.056343828488099414</v>
      </c>
      <c r="Q300" s="49">
        <f t="shared" si="359"/>
        <v>0.0006656919715303573</v>
      </c>
      <c r="R300" s="49">
        <f t="shared" si="360"/>
        <v>0.005483164925712078</v>
      </c>
      <c r="S300" s="48">
        <f t="shared" si="361"/>
        <v>-0.002121081217673458</v>
      </c>
      <c r="T300" s="49">
        <f t="shared" si="362"/>
        <v>68.15693858277083</v>
      </c>
      <c r="U300" s="49">
        <f t="shared" si="363"/>
        <v>0.021906500027210462</v>
      </c>
      <c r="V300" s="49">
        <f t="shared" si="364"/>
        <v>1.8290216585837709</v>
      </c>
      <c r="W300" s="49">
        <f t="shared" si="365"/>
        <v>58.44087192700711</v>
      </c>
      <c r="X300" s="49">
        <f t="shared" si="366"/>
        <v>1.1538156484860322</v>
      </c>
      <c r="Y300" s="49">
        <f t="shared" si="367"/>
        <v>24.780691879946605</v>
      </c>
      <c r="Z300" s="49">
        <f t="shared" si="368"/>
        <v>0.4926554601433462</v>
      </c>
      <c r="AA300" s="49">
        <f t="shared" si="369"/>
        <v>0.7382406779223968</v>
      </c>
      <c r="AB300" s="49">
        <f t="shared" si="370"/>
        <v>2.256429033367116</v>
      </c>
      <c r="AC300" s="50"/>
      <c r="AD300" s="49">
        <f t="shared" si="371"/>
        <v>2.006153655377309</v>
      </c>
      <c r="AE300" s="49">
        <f t="shared" si="372"/>
        <v>0.007597488832804808</v>
      </c>
      <c r="AF300" s="49">
        <f t="shared" si="373"/>
        <v>0.1145188998686733</v>
      </c>
      <c r="AG300" s="48"/>
      <c r="AH300" s="31">
        <f t="shared" si="374"/>
        <v>33.973937340284216</v>
      </c>
      <c r="AI300" s="1">
        <f t="shared" si="375"/>
        <v>0.4036259901339953</v>
      </c>
      <c r="AJ300" s="1">
        <f t="shared" si="376"/>
        <v>2.477541150578587</v>
      </c>
      <c r="AK300" s="1">
        <f t="shared" si="377"/>
        <v>1.5629261337009668</v>
      </c>
      <c r="AL300" s="3">
        <f t="shared" si="378"/>
        <v>52.67001333178997</v>
      </c>
      <c r="AM300" s="3">
        <f t="shared" si="379"/>
        <v>240.7402891711182</v>
      </c>
      <c r="AN300" s="3">
        <f t="shared" si="380"/>
        <v>0.8105823987978235</v>
      </c>
      <c r="AO300" s="3">
        <f t="shared" si="381"/>
        <v>0.9117056680485304</v>
      </c>
      <c r="AP300" s="3">
        <f t="shared" si="382"/>
        <v>2.883386933406405</v>
      </c>
      <c r="AQ300" s="3">
        <f t="shared" si="383"/>
        <v>1.166254649107548</v>
      </c>
      <c r="AR300" s="9">
        <f t="shared" si="384"/>
        <v>595.158866011908</v>
      </c>
      <c r="AS300" s="10">
        <f t="shared" si="385"/>
        <v>0.04656107481081833</v>
      </c>
      <c r="AT300" s="3">
        <f t="shared" si="386"/>
        <v>2.3583228511185954</v>
      </c>
      <c r="AU300" s="3">
        <f t="shared" si="387"/>
        <v>25.899716349509898</v>
      </c>
      <c r="AV300" s="9">
        <f t="shared" si="388"/>
        <v>151.86802822322431</v>
      </c>
      <c r="AW300" s="3">
        <f t="shared" si="389"/>
        <v>21.47716744218398</v>
      </c>
      <c r="AX300" s="3">
        <f t="shared" si="390"/>
        <v>6.584664406981981</v>
      </c>
      <c r="AZ300" s="49">
        <v>78.61675559</v>
      </c>
      <c r="BA300" s="49">
        <v>0.1286105883</v>
      </c>
      <c r="BB300" s="49">
        <v>3.133898088</v>
      </c>
      <c r="BC300" s="49">
        <v>139.5259036</v>
      </c>
      <c r="BD300" s="49">
        <v>1.92855757</v>
      </c>
      <c r="BE300" s="49">
        <v>25.74822891</v>
      </c>
      <c r="BF300" s="49">
        <v>1.1570562</v>
      </c>
      <c r="BG300" s="49">
        <v>0.7255559474000001</v>
      </c>
      <c r="BH300" s="49">
        <v>2.987816466</v>
      </c>
      <c r="BI300" s="50">
        <v>0.14565987</v>
      </c>
      <c r="BJ300" s="49">
        <v>2.4087108099999996</v>
      </c>
      <c r="BK300" s="49">
        <v>0.02845847524</v>
      </c>
      <c r="BL300" s="49">
        <v>0.2344064822</v>
      </c>
      <c r="BM300" s="48">
        <v>-0.09067667915000001</v>
      </c>
      <c r="BN300" s="28">
        <v>0.5009</v>
      </c>
      <c r="BO300" s="17">
        <v>11.7169</v>
      </c>
    </row>
    <row r="301" spans="1:67" ht="12.75">
      <c r="A301" s="8" t="s">
        <v>205</v>
      </c>
      <c r="B301" s="13">
        <v>135</v>
      </c>
      <c r="C301" s="8" t="s">
        <v>146</v>
      </c>
      <c r="D301" s="14" t="s">
        <v>125</v>
      </c>
      <c r="E301" s="13" t="s">
        <v>128</v>
      </c>
      <c r="F301" s="49">
        <f t="shared" si="348"/>
        <v>2.92350963264321</v>
      </c>
      <c r="G301" s="49">
        <f t="shared" si="349"/>
        <v>0.004958089932972641</v>
      </c>
      <c r="H301" s="49">
        <f t="shared" si="350"/>
        <v>0.055853872178859024</v>
      </c>
      <c r="I301" s="49">
        <f t="shared" si="351"/>
        <v>8.812825845828954</v>
      </c>
      <c r="J301" s="49">
        <f t="shared" si="352"/>
        <v>0.11691762456735644</v>
      </c>
      <c r="K301" s="49">
        <f t="shared" si="353"/>
        <v>1.1824884813067384</v>
      </c>
      <c r="L301" s="49">
        <f t="shared" si="354"/>
        <v>0.14734600456344488</v>
      </c>
      <c r="M301" s="49">
        <f t="shared" si="355"/>
        <v>0.01845831343049327</v>
      </c>
      <c r="N301" s="49">
        <f t="shared" si="356"/>
        <v>0.09904701222921028</v>
      </c>
      <c r="O301" s="49">
        <f t="shared" si="357"/>
        <v>0.004252262218307447</v>
      </c>
      <c r="P301" s="49">
        <f t="shared" si="358"/>
        <v>0.06176088986301475</v>
      </c>
      <c r="Q301" s="49">
        <f t="shared" si="359"/>
        <v>0.0007179482947512585</v>
      </c>
      <c r="R301" s="49">
        <f t="shared" si="360"/>
        <v>0.002228970295275106</v>
      </c>
      <c r="S301" s="49">
        <f t="shared" si="361"/>
        <v>0.0017522602601054958</v>
      </c>
      <c r="T301" s="49">
        <f t="shared" si="362"/>
        <v>108.35221535328266</v>
      </c>
      <c r="U301" s="49">
        <f t="shared" si="363"/>
        <v>0.0361034728972012</v>
      </c>
      <c r="V301" s="49">
        <f t="shared" si="364"/>
        <v>1.3935596851012733</v>
      </c>
      <c r="W301" s="49">
        <f t="shared" si="365"/>
        <v>157.8030305267777</v>
      </c>
      <c r="X301" s="49">
        <f t="shared" si="366"/>
        <v>2.9903505924133897</v>
      </c>
      <c r="Y301" s="49">
        <f t="shared" si="367"/>
        <v>48.65206670671625</v>
      </c>
      <c r="Z301" s="49">
        <f t="shared" si="368"/>
        <v>2.6820416572034818</v>
      </c>
      <c r="AA301" s="49">
        <f t="shared" si="369"/>
        <v>0.8028924791545661</v>
      </c>
      <c r="AB301" s="49">
        <f t="shared" si="370"/>
        <v>3.1977716696071217</v>
      </c>
      <c r="AC301" s="49"/>
      <c r="AD301" s="49">
        <f t="shared" si="371"/>
        <v>2.199031167791734</v>
      </c>
      <c r="AE301" s="49">
        <f t="shared" si="372"/>
        <v>0.008193886039160676</v>
      </c>
      <c r="AF301" s="49">
        <f t="shared" si="373"/>
        <v>0.04655326431234557</v>
      </c>
      <c r="AG301" s="49"/>
      <c r="AH301" s="31">
        <f t="shared" si="374"/>
        <v>49.2727056079382</v>
      </c>
      <c r="AI301" s="1">
        <f t="shared" si="375"/>
        <v>0.5761450246719917</v>
      </c>
      <c r="AJ301" s="1">
        <f t="shared" si="376"/>
        <v>1.7356741049171005</v>
      </c>
      <c r="AK301" s="1">
        <f t="shared" si="377"/>
        <v>3.724472043332857</v>
      </c>
      <c r="AL301" s="3">
        <f t="shared" si="378"/>
        <v>82.82722830925239</v>
      </c>
      <c r="AM301" s="3">
        <f t="shared" si="379"/>
        <v>170.07311041929256</v>
      </c>
      <c r="AN301" s="3">
        <f t="shared" si="380"/>
        <v>0.43579086597902283</v>
      </c>
      <c r="AO301" s="3">
        <f t="shared" si="381"/>
        <v>0.6337152949499507</v>
      </c>
      <c r="AP301" s="3">
        <f t="shared" si="382"/>
        <v>4.406147794178913</v>
      </c>
      <c r="AQ301" s="3">
        <f t="shared" si="383"/>
        <v>0.6866294962243853</v>
      </c>
      <c r="AR301" s="9">
        <f t="shared" si="384"/>
        <v>2327.4891020810433</v>
      </c>
      <c r="AS301" s="10">
        <f t="shared" si="385"/>
        <v>0.06146399926728256</v>
      </c>
      <c r="AT301" s="3">
        <f t="shared" si="386"/>
        <v>3.243501072175286</v>
      </c>
      <c r="AU301" s="3">
        <f t="shared" si="387"/>
        <v>49.34781054776352</v>
      </c>
      <c r="AV301" s="9">
        <f t="shared" si="388"/>
        <v>364.9490093127656</v>
      </c>
      <c r="AW301" s="3">
        <f t="shared" si="389"/>
        <v>16.269686514400025</v>
      </c>
      <c r="AX301" s="3">
        <f t="shared" si="390"/>
        <v>2.7401088220052903</v>
      </c>
      <c r="AZ301" s="49">
        <v>116.8435973</v>
      </c>
      <c r="BA301" s="49">
        <v>0.19815945089999998</v>
      </c>
      <c r="BB301" s="49">
        <v>2.232305745</v>
      </c>
      <c r="BC301" s="49">
        <v>352.22126950000006</v>
      </c>
      <c r="BD301" s="49">
        <v>4.672834216</v>
      </c>
      <c r="BE301" s="49">
        <v>47.26039086</v>
      </c>
      <c r="BF301" s="49">
        <v>5.88896203</v>
      </c>
      <c r="BG301" s="49">
        <v>0.7377214418</v>
      </c>
      <c r="BH301" s="49">
        <v>3.958601361</v>
      </c>
      <c r="BI301" s="49">
        <v>0.16994971</v>
      </c>
      <c r="BJ301" s="49">
        <v>2.4683908900000002</v>
      </c>
      <c r="BK301" s="49">
        <v>0.028694162829999998</v>
      </c>
      <c r="BL301" s="49">
        <v>0.08908501777</v>
      </c>
      <c r="BM301" s="49">
        <v>0.0700323987</v>
      </c>
      <c r="BN301" s="28">
        <v>0.5022</v>
      </c>
      <c r="BO301" s="17">
        <v>12.5654</v>
      </c>
    </row>
    <row r="302" spans="1:67" ht="12.75">
      <c r="A302" s="8" t="s">
        <v>206</v>
      </c>
      <c r="B302" s="13">
        <v>136</v>
      </c>
      <c r="C302" s="8" t="s">
        <v>146</v>
      </c>
      <c r="D302" s="14" t="s">
        <v>125</v>
      </c>
      <c r="E302" s="13" t="s">
        <v>129</v>
      </c>
      <c r="F302" s="49">
        <f t="shared" si="348"/>
        <v>6.544136871230689</v>
      </c>
      <c r="G302" s="49">
        <f t="shared" si="349"/>
        <v>0.016936207710598745</v>
      </c>
      <c r="H302" s="49">
        <f t="shared" si="350"/>
        <v>1.1858421746977594</v>
      </c>
      <c r="I302" s="49">
        <f t="shared" si="351"/>
        <v>13.900953743936665</v>
      </c>
      <c r="J302" s="49">
        <f t="shared" si="352"/>
        <v>0.3711850214508982</v>
      </c>
      <c r="K302" s="49">
        <f t="shared" si="353"/>
        <v>3.5263342549139414</v>
      </c>
      <c r="L302" s="49">
        <f t="shared" si="354"/>
        <v>0.12204424964320056</v>
      </c>
      <c r="M302" s="49">
        <f t="shared" si="355"/>
        <v>0.03308729433079586</v>
      </c>
      <c r="N302" s="49">
        <f t="shared" si="356"/>
        <v>0.11588427638173789</v>
      </c>
      <c r="O302" s="49">
        <f t="shared" si="357"/>
        <v>0.006149815764467237</v>
      </c>
      <c r="P302" s="49">
        <f t="shared" si="358"/>
        <v>0.05473491349281617</v>
      </c>
      <c r="Q302" s="49">
        <f t="shared" si="359"/>
        <v>0.0038640299613326226</v>
      </c>
      <c r="R302" s="49">
        <f t="shared" si="360"/>
        <v>0.006448059881511312</v>
      </c>
      <c r="S302" s="49">
        <f t="shared" si="361"/>
        <v>0.006786092546194881</v>
      </c>
      <c r="T302" s="49">
        <f t="shared" si="362"/>
        <v>242.54126603710128</v>
      </c>
      <c r="U302" s="49">
        <f t="shared" si="363"/>
        <v>0.12332489412800367</v>
      </c>
      <c r="V302" s="49">
        <f t="shared" si="364"/>
        <v>29.586880606231524</v>
      </c>
      <c r="W302" s="49">
        <f t="shared" si="365"/>
        <v>248.9113783002966</v>
      </c>
      <c r="X302" s="49">
        <f t="shared" si="366"/>
        <v>9.493635821785045</v>
      </c>
      <c r="Y302" s="49">
        <f t="shared" si="367"/>
        <v>145.08678275720806</v>
      </c>
      <c r="Z302" s="49">
        <f t="shared" si="368"/>
        <v>2.221490582897094</v>
      </c>
      <c r="AA302" s="49">
        <f t="shared" si="369"/>
        <v>1.4392181535872632</v>
      </c>
      <c r="AB302" s="49">
        <f t="shared" si="370"/>
        <v>3.7413693520495377</v>
      </c>
      <c r="AC302" s="49"/>
      <c r="AD302" s="49">
        <f t="shared" si="371"/>
        <v>1.9488673334217361</v>
      </c>
      <c r="AE302" s="49">
        <f t="shared" si="372"/>
        <v>0.04409986260365924</v>
      </c>
      <c r="AF302" s="49">
        <f t="shared" si="373"/>
        <v>0.13467125901234986</v>
      </c>
      <c r="AG302" s="49"/>
      <c r="AH302" s="31">
        <f t="shared" si="374"/>
        <v>124.4524251998508</v>
      </c>
      <c r="AI302" s="1">
        <f t="shared" si="375"/>
        <v>0.04864379495566485</v>
      </c>
      <c r="AJ302" s="1">
        <f t="shared" si="376"/>
        <v>20.557606595279513</v>
      </c>
      <c r="AK302" s="1">
        <f t="shared" si="377"/>
        <v>6.5963841535225765</v>
      </c>
      <c r="AL302" s="3">
        <f t="shared" si="378"/>
        <v>76.98069306210986</v>
      </c>
      <c r="AM302" s="3">
        <f t="shared" si="379"/>
        <v>670.9064123881537</v>
      </c>
      <c r="AN302" s="3">
        <f t="shared" si="380"/>
        <v>7.9080352197848915</v>
      </c>
      <c r="AO302" s="3">
        <f t="shared" si="381"/>
        <v>15.181577575259663</v>
      </c>
      <c r="AP302" s="3">
        <f t="shared" si="382"/>
        <v>2.7964915726918984</v>
      </c>
      <c r="AQ302" s="3">
        <f t="shared" si="383"/>
        <v>0.9744081114061802</v>
      </c>
      <c r="AR302" s="9">
        <f t="shared" si="384"/>
        <v>1800.9875887093276</v>
      </c>
      <c r="AS302" s="10">
        <f t="shared" si="385"/>
        <v>0.06543418801747047</v>
      </c>
      <c r="AT302" s="3">
        <f t="shared" si="386"/>
        <v>1.7156034034942473</v>
      </c>
      <c r="AU302" s="3">
        <f t="shared" si="387"/>
        <v>66.52948556494214</v>
      </c>
      <c r="AV302" s="9">
        <f t="shared" si="388"/>
        <v>215.27585940817193</v>
      </c>
      <c r="AW302" s="3">
        <f t="shared" si="389"/>
        <v>15.282530895516071</v>
      </c>
      <c r="AX302" s="3">
        <f t="shared" si="390"/>
        <v>4.645202684356534</v>
      </c>
      <c r="AZ302" s="49">
        <v>259.62272129999997</v>
      </c>
      <c r="BA302" s="49">
        <v>0.6719028683</v>
      </c>
      <c r="BB302" s="49">
        <v>47.045405450000004</v>
      </c>
      <c r="BC302" s="49">
        <v>551.486546</v>
      </c>
      <c r="BD302" s="49">
        <v>14.72586336</v>
      </c>
      <c r="BE302" s="49">
        <v>139.8987389</v>
      </c>
      <c r="BF302" s="49">
        <v>4.84180891</v>
      </c>
      <c r="BG302" s="49">
        <v>1.3126579660000002</v>
      </c>
      <c r="BH302" s="49">
        <v>4.597426946</v>
      </c>
      <c r="BI302" s="49">
        <v>0.24397899</v>
      </c>
      <c r="BJ302" s="49">
        <v>2.17147463</v>
      </c>
      <c r="BK302" s="49">
        <v>0.1532959951</v>
      </c>
      <c r="BL302" s="49">
        <v>0.2558111003</v>
      </c>
      <c r="BM302" s="49">
        <v>0.2692217245</v>
      </c>
      <c r="BN302" s="28">
        <v>0.5021</v>
      </c>
      <c r="BO302" s="17">
        <v>12.656099999999999</v>
      </c>
    </row>
    <row r="303" spans="1:67" ht="12.75">
      <c r="A303" s="8" t="s">
        <v>207</v>
      </c>
      <c r="B303" s="13">
        <v>137</v>
      </c>
      <c r="C303" s="8" t="s">
        <v>146</v>
      </c>
      <c r="D303" s="14" t="s">
        <v>125</v>
      </c>
      <c r="E303" s="13" t="s">
        <v>130</v>
      </c>
      <c r="F303" s="49">
        <f t="shared" si="348"/>
        <v>0</v>
      </c>
      <c r="G303" s="49">
        <f t="shared" si="349"/>
        <v>0</v>
      </c>
      <c r="H303" s="49">
        <f t="shared" si="350"/>
        <v>0</v>
      </c>
      <c r="I303" s="49">
        <f t="shared" si="351"/>
        <v>0</v>
      </c>
      <c r="J303" s="49">
        <f t="shared" si="352"/>
        <v>0</v>
      </c>
      <c r="K303" s="49">
        <f t="shared" si="353"/>
        <v>0</v>
      </c>
      <c r="L303" s="49">
        <f t="shared" si="354"/>
        <v>0</v>
      </c>
      <c r="M303" s="49">
        <f t="shared" si="355"/>
        <v>0</v>
      </c>
      <c r="N303" s="49">
        <f t="shared" si="356"/>
        <v>0</v>
      </c>
      <c r="O303" s="49">
        <f t="shared" si="357"/>
        <v>0</v>
      </c>
      <c r="P303" s="49">
        <f t="shared" si="358"/>
        <v>0</v>
      </c>
      <c r="Q303" s="49">
        <f t="shared" si="359"/>
        <v>0</v>
      </c>
      <c r="R303" s="49">
        <f t="shared" si="360"/>
        <v>0</v>
      </c>
      <c r="S303" s="49">
        <f t="shared" si="361"/>
        <v>0</v>
      </c>
      <c r="T303" s="49">
        <f t="shared" si="362"/>
        <v>0</v>
      </c>
      <c r="U303" s="49">
        <f t="shared" si="363"/>
        <v>0</v>
      </c>
      <c r="V303" s="49">
        <f t="shared" si="364"/>
        <v>0</v>
      </c>
      <c r="W303" s="49">
        <f t="shared" si="365"/>
        <v>0</v>
      </c>
      <c r="X303" s="49">
        <f t="shared" si="366"/>
        <v>0</v>
      </c>
      <c r="Y303" s="49">
        <f t="shared" si="367"/>
        <v>0</v>
      </c>
      <c r="Z303" s="49">
        <f t="shared" si="368"/>
        <v>0</v>
      </c>
      <c r="AA303" s="49">
        <f t="shared" si="369"/>
        <v>0</v>
      </c>
      <c r="AB303" s="49">
        <f t="shared" si="370"/>
        <v>0</v>
      </c>
      <c r="AC303" s="49"/>
      <c r="AD303" s="49">
        <f t="shared" si="371"/>
        <v>0</v>
      </c>
      <c r="AE303" s="49">
        <f t="shared" si="372"/>
        <v>0</v>
      </c>
      <c r="AF303" s="49">
        <f t="shared" si="373"/>
        <v>0</v>
      </c>
      <c r="AG303" s="49"/>
      <c r="AH303" s="31" t="e">
        <f t="shared" si="374"/>
        <v>#DIV/0!</v>
      </c>
      <c r="AI303" s="1" t="e">
        <f t="shared" si="375"/>
        <v>#DIV/0!</v>
      </c>
      <c r="AJ303" s="1" t="e">
        <f t="shared" si="376"/>
        <v>#DIV/0!</v>
      </c>
      <c r="AK303" s="1" t="e">
        <f t="shared" si="377"/>
        <v>#DIV/0!</v>
      </c>
      <c r="AL303" s="3" t="e">
        <f t="shared" si="378"/>
        <v>#DIV/0!</v>
      </c>
      <c r="AM303" s="3" t="e">
        <f t="shared" si="379"/>
        <v>#DIV/0!</v>
      </c>
      <c r="AN303" s="3" t="e">
        <f t="shared" si="380"/>
        <v>#DIV/0!</v>
      </c>
      <c r="AO303" s="3" t="e">
        <f t="shared" si="381"/>
        <v>#DIV/0!</v>
      </c>
      <c r="AP303" s="3" t="e">
        <f t="shared" si="382"/>
        <v>#DIV/0!</v>
      </c>
      <c r="AQ303" s="3" t="e">
        <f t="shared" si="383"/>
        <v>#DIV/0!</v>
      </c>
      <c r="AR303" s="9" t="e">
        <f t="shared" si="384"/>
        <v>#DIV/0!</v>
      </c>
      <c r="AS303" s="10" t="e">
        <f t="shared" si="385"/>
        <v>#DIV/0!</v>
      </c>
      <c r="AT303" s="3" t="e">
        <f t="shared" si="386"/>
        <v>#DIV/0!</v>
      </c>
      <c r="AU303" s="3" t="e">
        <f t="shared" si="387"/>
        <v>#DIV/0!</v>
      </c>
      <c r="AV303" s="9" t="e">
        <f t="shared" si="388"/>
        <v>#DIV/0!</v>
      </c>
      <c r="AW303" s="3" t="e">
        <f t="shared" si="389"/>
        <v>#DIV/0!</v>
      </c>
      <c r="AX303" s="3" t="e">
        <f t="shared" si="390"/>
        <v>#DIV/0!</v>
      </c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28">
        <v>0.5017</v>
      </c>
      <c r="BO303" s="17">
        <v>13.274899999999999</v>
      </c>
    </row>
    <row r="304" spans="1:67" ht="12.75">
      <c r="A304" s="8" t="s">
        <v>208</v>
      </c>
      <c r="B304" s="13">
        <v>141</v>
      </c>
      <c r="C304" s="8" t="s">
        <v>146</v>
      </c>
      <c r="D304" s="14" t="s">
        <v>131</v>
      </c>
      <c r="E304" s="13" t="s">
        <v>115</v>
      </c>
      <c r="F304" s="49">
        <f t="shared" si="348"/>
        <v>2.4939669034058696</v>
      </c>
      <c r="G304" s="49">
        <f t="shared" si="349"/>
        <v>0.006146211797713702</v>
      </c>
      <c r="H304" s="49">
        <f t="shared" si="350"/>
        <v>0.29685173429207107</v>
      </c>
      <c r="I304" s="49">
        <f t="shared" si="351"/>
        <v>5.04603191005699</v>
      </c>
      <c r="J304" s="49">
        <f t="shared" si="352"/>
        <v>0.0736654682277504</v>
      </c>
      <c r="K304" s="49">
        <f t="shared" si="353"/>
        <v>0.7375139256185563</v>
      </c>
      <c r="L304" s="49">
        <f t="shared" si="354"/>
        <v>0.021689396073121526</v>
      </c>
      <c r="M304" s="49">
        <f t="shared" si="355"/>
        <v>0.028082448778483916</v>
      </c>
      <c r="N304" s="49">
        <f t="shared" si="356"/>
        <v>0.2042283128106178</v>
      </c>
      <c r="O304" s="49">
        <f t="shared" si="357"/>
        <v>0.004050123746157664</v>
      </c>
      <c r="P304" s="49">
        <f t="shared" si="358"/>
        <v>0.05943794149056195</v>
      </c>
      <c r="Q304" s="49">
        <f t="shared" si="359"/>
        <v>0.003345185790509869</v>
      </c>
      <c r="R304" s="49">
        <f t="shared" si="360"/>
        <v>0.0038758437802535145</v>
      </c>
      <c r="S304" s="48">
        <f t="shared" si="361"/>
        <v>-0.0016512609863443186</v>
      </c>
      <c r="T304" s="49">
        <f t="shared" si="362"/>
        <v>92.4323409044061</v>
      </c>
      <c r="U304" s="49">
        <f t="shared" si="363"/>
        <v>0.044755055688587356</v>
      </c>
      <c r="V304" s="49">
        <f t="shared" si="364"/>
        <v>7.40648039650876</v>
      </c>
      <c r="W304" s="49">
        <f t="shared" si="365"/>
        <v>90.35457428433021</v>
      </c>
      <c r="X304" s="49">
        <f t="shared" si="366"/>
        <v>1.8841092381957885</v>
      </c>
      <c r="Y304" s="49">
        <f t="shared" si="367"/>
        <v>30.34412366256146</v>
      </c>
      <c r="Z304" s="49">
        <f t="shared" si="368"/>
        <v>0.3947977005555631</v>
      </c>
      <c r="AA304" s="49">
        <f t="shared" si="369"/>
        <v>1.2215193444077048</v>
      </c>
      <c r="AB304" s="49">
        <f t="shared" si="370"/>
        <v>6.593591246610608</v>
      </c>
      <c r="AC304" s="49"/>
      <c r="AD304" s="49">
        <f t="shared" si="371"/>
        <v>2.1163212864489487</v>
      </c>
      <c r="AE304" s="49">
        <f t="shared" si="372"/>
        <v>0.03817833588803776</v>
      </c>
      <c r="AF304" s="49">
        <f t="shared" si="373"/>
        <v>0.08094911821749194</v>
      </c>
      <c r="AG304" s="48"/>
      <c r="AH304" s="31">
        <f t="shared" si="374"/>
        <v>43.675949155858866</v>
      </c>
      <c r="AI304" s="1">
        <f t="shared" si="375"/>
        <v>0.16492575137085358</v>
      </c>
      <c r="AJ304" s="1">
        <f t="shared" si="376"/>
        <v>6.063334510760486</v>
      </c>
      <c r="AK304" s="1">
        <f t="shared" si="377"/>
        <v>1.5424309461995158</v>
      </c>
      <c r="AL304" s="3">
        <f t="shared" si="378"/>
        <v>42.09824363320457</v>
      </c>
      <c r="AM304" s="3">
        <f t="shared" si="379"/>
        <v>193.99694156992834</v>
      </c>
      <c r="AN304" s="3">
        <f t="shared" si="380"/>
        <v>1.1232847350548174</v>
      </c>
      <c r="AO304" s="3">
        <f t="shared" si="381"/>
        <v>3.4996956482615924</v>
      </c>
      <c r="AP304" s="3">
        <f t="shared" si="382"/>
        <v>1.172263134250706</v>
      </c>
      <c r="AQ304" s="3">
        <f t="shared" si="383"/>
        <v>1.0229956992939562</v>
      </c>
      <c r="AR304" s="9">
        <f t="shared" si="384"/>
        <v>1141.8572918368468</v>
      </c>
      <c r="AS304" s="10">
        <f t="shared" si="385"/>
        <v>0.06209140389578625</v>
      </c>
      <c r="AT304" s="3">
        <f t="shared" si="386"/>
        <v>2.9776629995681687</v>
      </c>
      <c r="AU304" s="3">
        <f t="shared" si="387"/>
        <v>13.703393326175076</v>
      </c>
      <c r="AV304" s="9">
        <f t="shared" si="388"/>
        <v>49.350219027910214</v>
      </c>
      <c r="AW304" s="3">
        <f t="shared" si="389"/>
        <v>16.10528893304446</v>
      </c>
      <c r="AX304" s="3">
        <f t="shared" si="390"/>
        <v>20.26333458488697</v>
      </c>
      <c r="AZ304" s="49">
        <v>97.09267627999999</v>
      </c>
      <c r="BA304" s="49">
        <v>0.2392782966</v>
      </c>
      <c r="BB304" s="49">
        <v>11.55674091</v>
      </c>
      <c r="BC304" s="49">
        <v>196.44717100000003</v>
      </c>
      <c r="BD304" s="49">
        <v>2.867871843</v>
      </c>
      <c r="BE304" s="49">
        <v>28.71216965</v>
      </c>
      <c r="BF304" s="49">
        <v>0.84439032</v>
      </c>
      <c r="BG304" s="49">
        <v>1.093278385</v>
      </c>
      <c r="BH304" s="49">
        <v>7.950816603000001</v>
      </c>
      <c r="BI304" s="49">
        <v>0.15767545</v>
      </c>
      <c r="BJ304" s="49">
        <v>2.31397971</v>
      </c>
      <c r="BK304" s="49">
        <v>0.1302314961</v>
      </c>
      <c r="BL304" s="49">
        <v>0.1508905531</v>
      </c>
      <c r="BM304" s="48">
        <v>-0.06428527507</v>
      </c>
      <c r="BN304" s="28">
        <v>0.5036</v>
      </c>
      <c r="BO304" s="17">
        <v>12.9357</v>
      </c>
    </row>
    <row r="305" spans="1:67" ht="12.75">
      <c r="A305" s="8" t="s">
        <v>209</v>
      </c>
      <c r="B305" s="13">
        <v>142</v>
      </c>
      <c r="C305" s="8" t="s">
        <v>146</v>
      </c>
      <c r="D305" s="14" t="s">
        <v>131</v>
      </c>
      <c r="E305" s="13" t="s">
        <v>114</v>
      </c>
      <c r="F305" s="49">
        <f t="shared" si="348"/>
        <v>2.535174272274626</v>
      </c>
      <c r="G305" s="49">
        <f t="shared" si="349"/>
        <v>0.005910412201345276</v>
      </c>
      <c r="H305" s="49">
        <f t="shared" si="350"/>
        <v>0.3089298828995685</v>
      </c>
      <c r="I305" s="49">
        <f t="shared" si="351"/>
        <v>4.713842623148953</v>
      </c>
      <c r="J305" s="49">
        <f t="shared" si="352"/>
        <v>0.04833728844860461</v>
      </c>
      <c r="K305" s="49">
        <f t="shared" si="353"/>
        <v>0.7720406917643039</v>
      </c>
      <c r="L305" s="49">
        <f t="shared" si="354"/>
        <v>0.022658878936599406</v>
      </c>
      <c r="M305" s="49">
        <f t="shared" si="355"/>
        <v>0.02310874859187094</v>
      </c>
      <c r="N305" s="49">
        <f t="shared" si="356"/>
        <v>0.14067325283300125</v>
      </c>
      <c r="O305" s="49">
        <f t="shared" si="357"/>
        <v>0.0036789447330509498</v>
      </c>
      <c r="P305" s="49">
        <f t="shared" si="358"/>
        <v>0.05704020533746455</v>
      </c>
      <c r="Q305" s="49">
        <f t="shared" si="359"/>
        <v>0.0026641256077324284</v>
      </c>
      <c r="R305" s="49">
        <f t="shared" si="360"/>
        <v>0.0035230683727723484</v>
      </c>
      <c r="S305" s="48">
        <f t="shared" si="361"/>
        <v>-0.001576623690013455</v>
      </c>
      <c r="T305" s="49">
        <f t="shared" si="362"/>
        <v>93.95958393311227</v>
      </c>
      <c r="U305" s="49">
        <f t="shared" si="363"/>
        <v>0.04303802666092824</v>
      </c>
      <c r="V305" s="49">
        <f t="shared" si="364"/>
        <v>7.707831409669874</v>
      </c>
      <c r="W305" s="49">
        <f t="shared" si="365"/>
        <v>84.40637139235685</v>
      </c>
      <c r="X305" s="49">
        <f t="shared" si="366"/>
        <v>1.236301538650136</v>
      </c>
      <c r="Y305" s="49">
        <f t="shared" si="367"/>
        <v>31.764685939695696</v>
      </c>
      <c r="Z305" s="49">
        <f t="shared" si="368"/>
        <v>0.4124445545269104</v>
      </c>
      <c r="AA305" s="49">
        <f t="shared" si="369"/>
        <v>1.005175284131635</v>
      </c>
      <c r="AB305" s="49">
        <f t="shared" si="370"/>
        <v>4.541691187411579</v>
      </c>
      <c r="AC305" s="49"/>
      <c r="AD305" s="49">
        <f t="shared" si="371"/>
        <v>2.030948544176338</v>
      </c>
      <c r="AE305" s="49">
        <f t="shared" si="372"/>
        <v>0.03040545089856686</v>
      </c>
      <c r="AF305" s="49">
        <f t="shared" si="373"/>
        <v>0.07358121079307328</v>
      </c>
      <c r="AG305" s="48"/>
      <c r="AH305" s="31">
        <f t="shared" si="374"/>
        <v>46.26389191520264</v>
      </c>
      <c r="AI305" s="1">
        <f t="shared" si="375"/>
        <v>0.13040960948764274</v>
      </c>
      <c r="AJ305" s="1">
        <f t="shared" si="376"/>
        <v>7.668146572394708</v>
      </c>
      <c r="AK305" s="1">
        <f t="shared" si="377"/>
        <v>1.2299362689942874</v>
      </c>
      <c r="AL305" s="3">
        <f t="shared" si="378"/>
        <v>28.72579517621107</v>
      </c>
      <c r="AM305" s="3">
        <f t="shared" si="379"/>
        <v>253.50163151282774</v>
      </c>
      <c r="AN305" s="3">
        <f t="shared" si="380"/>
        <v>1.6971280282186592</v>
      </c>
      <c r="AO305" s="3">
        <f t="shared" si="381"/>
        <v>3.795187934116679</v>
      </c>
      <c r="AP305" s="3">
        <f t="shared" si="382"/>
        <v>1.4154707589933095</v>
      </c>
      <c r="AQ305" s="3">
        <f t="shared" si="383"/>
        <v>1.1131811779509868</v>
      </c>
      <c r="AR305" s="9">
        <f t="shared" si="384"/>
        <v>1276.9507720842962</v>
      </c>
      <c r="AS305" s="10">
        <f t="shared" si="385"/>
        <v>0.038920628429861305</v>
      </c>
      <c r="AT305" s="3">
        <f t="shared" si="386"/>
        <v>2.6572392861871768</v>
      </c>
      <c r="AU305" s="3">
        <f t="shared" si="387"/>
        <v>18.584788773466148</v>
      </c>
      <c r="AV305" s="9">
        <f t="shared" si="388"/>
        <v>40.660523100757835</v>
      </c>
      <c r="AW305" s="3">
        <f t="shared" si="389"/>
        <v>25.693315867242372</v>
      </c>
      <c r="AX305" s="3">
        <f t="shared" si="390"/>
        <v>24.59387936357764</v>
      </c>
      <c r="AZ305" s="49">
        <v>119.7405535</v>
      </c>
      <c r="BA305" s="49">
        <v>0.27915872929999996</v>
      </c>
      <c r="BB305" s="49">
        <v>14.591279020000002</v>
      </c>
      <c r="BC305" s="49">
        <v>222.64273150000002</v>
      </c>
      <c r="BD305" s="49">
        <v>2.283051598</v>
      </c>
      <c r="BE305" s="49">
        <v>36.46478302</v>
      </c>
      <c r="BF305" s="49">
        <v>1.07021704</v>
      </c>
      <c r="BG305" s="49">
        <v>1.091465142</v>
      </c>
      <c r="BH305" s="49">
        <v>6.644234813</v>
      </c>
      <c r="BI305" s="49">
        <v>0.17376276</v>
      </c>
      <c r="BJ305" s="49">
        <v>2.6941050300000002</v>
      </c>
      <c r="BK305" s="49">
        <v>0.1258311424</v>
      </c>
      <c r="BL305" s="49">
        <v>0.16640045679999999</v>
      </c>
      <c r="BM305" s="48">
        <v>-0.07446659402</v>
      </c>
      <c r="BN305" s="28">
        <v>0.5005</v>
      </c>
      <c r="BO305" s="17">
        <v>10.596700000000002</v>
      </c>
    </row>
    <row r="306" spans="1:67" ht="12.75">
      <c r="A306" s="8" t="s">
        <v>210</v>
      </c>
      <c r="B306" s="13">
        <v>143</v>
      </c>
      <c r="C306" s="8" t="s">
        <v>146</v>
      </c>
      <c r="D306" s="14" t="s">
        <v>131</v>
      </c>
      <c r="E306" s="13" t="s">
        <v>126</v>
      </c>
      <c r="F306" s="49">
        <f t="shared" si="348"/>
        <v>2.46428418557171</v>
      </c>
      <c r="G306" s="49">
        <f t="shared" si="349"/>
        <v>0.006153329053788557</v>
      </c>
      <c r="H306" s="49">
        <f t="shared" si="350"/>
        <v>0.46637593952628525</v>
      </c>
      <c r="I306" s="49">
        <f t="shared" si="351"/>
        <v>4.846038491722233</v>
      </c>
      <c r="J306" s="49">
        <f t="shared" si="352"/>
        <v>0.04469473255784769</v>
      </c>
      <c r="K306" s="49">
        <f t="shared" si="353"/>
        <v>0.8381261576683783</v>
      </c>
      <c r="L306" s="49">
        <f t="shared" si="354"/>
        <v>0.024218652020390606</v>
      </c>
      <c r="M306" s="49">
        <f t="shared" si="355"/>
        <v>0.023312160184497728</v>
      </c>
      <c r="N306" s="49">
        <f t="shared" si="356"/>
        <v>0.12123348838944109</v>
      </c>
      <c r="O306" s="49">
        <f t="shared" si="357"/>
        <v>0.00295214316878477</v>
      </c>
      <c r="P306" s="49">
        <f t="shared" si="358"/>
        <v>0.05490740004437757</v>
      </c>
      <c r="Q306" s="49">
        <f t="shared" si="359"/>
        <v>0.002911859039561511</v>
      </c>
      <c r="R306" s="49">
        <f t="shared" si="360"/>
        <v>0.0024502828250565</v>
      </c>
      <c r="S306" s="48">
        <f t="shared" si="361"/>
        <v>-0.0013822524722185833</v>
      </c>
      <c r="T306" s="49">
        <f t="shared" si="362"/>
        <v>91.33222883392534</v>
      </c>
      <c r="U306" s="49">
        <f t="shared" si="363"/>
        <v>0.04480688162665518</v>
      </c>
      <c r="V306" s="49">
        <f t="shared" si="364"/>
        <v>11.636126235685762</v>
      </c>
      <c r="W306" s="49">
        <f t="shared" si="365"/>
        <v>86.77347917922597</v>
      </c>
      <c r="X306" s="49">
        <f t="shared" si="366"/>
        <v>1.143137490833302</v>
      </c>
      <c r="Y306" s="49">
        <f t="shared" si="367"/>
        <v>34.48369297133834</v>
      </c>
      <c r="Z306" s="49">
        <f t="shared" si="368"/>
        <v>0.44083607012251275</v>
      </c>
      <c r="AA306" s="49">
        <f t="shared" si="369"/>
        <v>1.014023201819667</v>
      </c>
      <c r="AB306" s="49">
        <f t="shared" si="370"/>
        <v>3.914070761491052</v>
      </c>
      <c r="AC306" s="49"/>
      <c r="AD306" s="49">
        <f t="shared" si="371"/>
        <v>1.9550088139565815</v>
      </c>
      <c r="AE306" s="49">
        <f t="shared" si="372"/>
        <v>0.03323281259485861</v>
      </c>
      <c r="AF306" s="49">
        <f t="shared" si="373"/>
        <v>0.0511754975993421</v>
      </c>
      <c r="AG306" s="48"/>
      <c r="AH306" s="31">
        <f t="shared" si="374"/>
        <v>46.71704198053489</v>
      </c>
      <c r="AI306" s="1">
        <f t="shared" si="375"/>
        <v>0.08714439679331193</v>
      </c>
      <c r="AJ306" s="1">
        <f t="shared" si="376"/>
        <v>11.47520709072998</v>
      </c>
      <c r="AK306" s="1">
        <f t="shared" si="377"/>
        <v>1.1273287325003403</v>
      </c>
      <c r="AL306" s="3">
        <f t="shared" si="378"/>
        <v>25.512542924952417</v>
      </c>
      <c r="AM306" s="3">
        <f t="shared" si="379"/>
        <v>350.1396760347021</v>
      </c>
      <c r="AN306" s="3">
        <f t="shared" si="380"/>
        <v>2.9728962363605858</v>
      </c>
      <c r="AO306" s="3">
        <f t="shared" si="381"/>
        <v>5.951955895347788</v>
      </c>
      <c r="AP306" s="3">
        <f t="shared" si="382"/>
        <v>1.3482723287040463</v>
      </c>
      <c r="AQ306" s="3">
        <f t="shared" si="383"/>
        <v>1.0525362091945571</v>
      </c>
      <c r="AR306" s="9">
        <f t="shared" si="384"/>
        <v>1784.6866785541424</v>
      </c>
      <c r="AS306" s="10">
        <f t="shared" si="385"/>
        <v>0.03315008899375826</v>
      </c>
      <c r="AT306" s="3">
        <f t="shared" si="386"/>
        <v>2.516362712408706</v>
      </c>
      <c r="AU306" s="3">
        <f t="shared" si="387"/>
        <v>22.16962453335154</v>
      </c>
      <c r="AV306" s="9">
        <f t="shared" si="388"/>
        <v>34.39785566058754</v>
      </c>
      <c r="AW306" s="3">
        <f t="shared" si="389"/>
        <v>30.165831536328227</v>
      </c>
      <c r="AX306" s="3">
        <f t="shared" si="390"/>
        <v>29.071579631801946</v>
      </c>
      <c r="AZ306" s="49">
        <v>124.418137</v>
      </c>
      <c r="BA306" s="49">
        <v>0.31067266579999997</v>
      </c>
      <c r="BB306" s="49">
        <v>23.546645260000002</v>
      </c>
      <c r="BC306" s="49">
        <v>244.66946000000002</v>
      </c>
      <c r="BD306" s="49">
        <v>2.25657227</v>
      </c>
      <c r="BE306" s="49">
        <v>42.31577499</v>
      </c>
      <c r="BF306" s="49">
        <v>1.22276464</v>
      </c>
      <c r="BG306" s="49">
        <v>1.176997181</v>
      </c>
      <c r="BH306" s="49">
        <v>6.120903123</v>
      </c>
      <c r="BI306" s="49">
        <v>0.14904943</v>
      </c>
      <c r="BJ306" s="49">
        <v>2.7721950499999997</v>
      </c>
      <c r="BK306" s="49">
        <v>0.1470155427</v>
      </c>
      <c r="BL306" s="49">
        <v>0.1237112286</v>
      </c>
      <c r="BM306" s="48">
        <v>-0.069787924</v>
      </c>
      <c r="BN306" s="28">
        <v>0.5069</v>
      </c>
      <c r="BO306" s="17">
        <v>10.0399</v>
      </c>
    </row>
    <row r="307" spans="1:67" ht="12.75">
      <c r="A307" s="8" t="s">
        <v>211</v>
      </c>
      <c r="B307" s="13">
        <v>144</v>
      </c>
      <c r="C307" s="8" t="s">
        <v>146</v>
      </c>
      <c r="D307" s="14" t="s">
        <v>131</v>
      </c>
      <c r="E307" s="13" t="s">
        <v>127</v>
      </c>
      <c r="F307" s="49">
        <f t="shared" si="348"/>
        <v>1.7554723705635082</v>
      </c>
      <c r="G307" s="49">
        <f t="shared" si="349"/>
        <v>0.0034338133643509383</v>
      </c>
      <c r="H307" s="49">
        <f t="shared" si="350"/>
        <v>0.14792189357126895</v>
      </c>
      <c r="I307" s="49">
        <f t="shared" si="351"/>
        <v>5.952862614343249</v>
      </c>
      <c r="J307" s="49">
        <f t="shared" si="352"/>
        <v>0.07366556456225139</v>
      </c>
      <c r="K307" s="49">
        <f t="shared" si="353"/>
        <v>0.9171731561695685</v>
      </c>
      <c r="L307" s="49">
        <f t="shared" si="354"/>
        <v>0.114531025098732</v>
      </c>
      <c r="M307" s="49">
        <f t="shared" si="355"/>
        <v>0.018917698784329067</v>
      </c>
      <c r="N307" s="49">
        <f t="shared" si="356"/>
        <v>0.08437256779983425</v>
      </c>
      <c r="O307" s="49">
        <f t="shared" si="357"/>
        <v>0.00292033293073083</v>
      </c>
      <c r="P307" s="49">
        <f t="shared" si="358"/>
        <v>0.04564054712288338</v>
      </c>
      <c r="Q307" s="49">
        <f t="shared" si="359"/>
        <v>0.0011322567321630488</v>
      </c>
      <c r="R307" s="49">
        <f t="shared" si="360"/>
        <v>0.0024393803377907347</v>
      </c>
      <c r="S307" s="48">
        <f t="shared" si="361"/>
        <v>-0.0001278715649225649</v>
      </c>
      <c r="T307" s="49">
        <f t="shared" si="362"/>
        <v>65.06197832160464</v>
      </c>
      <c r="U307" s="49">
        <f t="shared" si="363"/>
        <v>0.02500410226717351</v>
      </c>
      <c r="V307" s="49">
        <f t="shared" si="364"/>
        <v>3.6906660072671893</v>
      </c>
      <c r="W307" s="49">
        <f t="shared" si="365"/>
        <v>106.59234362352944</v>
      </c>
      <c r="X307" s="49">
        <f t="shared" si="366"/>
        <v>1.8841117021008942</v>
      </c>
      <c r="Y307" s="49">
        <f t="shared" si="367"/>
        <v>37.73598667638628</v>
      </c>
      <c r="Z307" s="49">
        <f t="shared" si="368"/>
        <v>2.08473233642892</v>
      </c>
      <c r="AA307" s="49">
        <f t="shared" si="369"/>
        <v>0.8228746431273156</v>
      </c>
      <c r="AB307" s="49">
        <f t="shared" si="370"/>
        <v>2.7240014709171327</v>
      </c>
      <c r="AC307" s="49"/>
      <c r="AD307" s="49">
        <f t="shared" si="371"/>
        <v>1.6250573115267088</v>
      </c>
      <c r="AE307" s="49">
        <f t="shared" si="372"/>
        <v>0.012922354852351617</v>
      </c>
      <c r="AF307" s="49">
        <f t="shared" si="373"/>
        <v>0.050947793186940996</v>
      </c>
      <c r="AG307" s="48"/>
      <c r="AH307" s="31">
        <f t="shared" si="374"/>
        <v>40.03672846496732</v>
      </c>
      <c r="AI307" s="1">
        <f t="shared" si="375"/>
        <v>0.2229610161166076</v>
      </c>
      <c r="AJ307" s="1">
        <f t="shared" si="376"/>
        <v>4.485088996351741</v>
      </c>
      <c r="AK307" s="1">
        <f t="shared" si="377"/>
        <v>2.289670386415569</v>
      </c>
      <c r="AL307" s="3">
        <f t="shared" si="378"/>
        <v>75.35210350560914</v>
      </c>
      <c r="AM307" s="3">
        <f t="shared" si="379"/>
        <v>285.60320850464495</v>
      </c>
      <c r="AN307" s="3">
        <f t="shared" si="380"/>
        <v>1.3548693151125921</v>
      </c>
      <c r="AO307" s="3">
        <f t="shared" si="381"/>
        <v>2.271098982841339</v>
      </c>
      <c r="AP307" s="3">
        <f t="shared" si="382"/>
        <v>1.9349493612321944</v>
      </c>
      <c r="AQ307" s="3">
        <f t="shared" si="383"/>
        <v>0.6103813473826529</v>
      </c>
      <c r="AR307" s="9">
        <f t="shared" si="384"/>
        <v>1277.032315862533</v>
      </c>
      <c r="AS307" s="10">
        <f t="shared" si="385"/>
        <v>0.04992877801920304</v>
      </c>
      <c r="AT307" s="3">
        <f t="shared" si="386"/>
        <v>2.824686804604762</v>
      </c>
      <c r="AU307" s="3">
        <f t="shared" si="387"/>
        <v>39.1307951781837</v>
      </c>
      <c r="AV307" s="9">
        <f t="shared" si="388"/>
        <v>145.8025045456806</v>
      </c>
      <c r="AW307" s="3">
        <f t="shared" si="389"/>
        <v>20.02852943077019</v>
      </c>
      <c r="AX307" s="3">
        <f t="shared" si="390"/>
        <v>6.858592745824168</v>
      </c>
      <c r="AZ307" s="49">
        <v>81.86809733000001</v>
      </c>
      <c r="BA307" s="49">
        <v>0.1601391007</v>
      </c>
      <c r="BB307" s="49">
        <v>6.8984759790000005</v>
      </c>
      <c r="BC307" s="49">
        <v>277.61732059999997</v>
      </c>
      <c r="BD307" s="49">
        <v>3.435462563</v>
      </c>
      <c r="BE307" s="49">
        <v>42.77322872</v>
      </c>
      <c r="BF307" s="49">
        <v>5.34126157</v>
      </c>
      <c r="BG307" s="49">
        <v>0.8822445919999999</v>
      </c>
      <c r="BH307" s="49">
        <v>3.934793682</v>
      </c>
      <c r="BI307" s="49">
        <v>0.13619246</v>
      </c>
      <c r="BJ307" s="49">
        <v>2.12848964</v>
      </c>
      <c r="BK307" s="49">
        <v>0.052803852629999995</v>
      </c>
      <c r="BL307" s="49">
        <v>0.1137627856</v>
      </c>
      <c r="BM307" s="48">
        <v>-0.0059634101330000005</v>
      </c>
      <c r="BN307" s="28">
        <v>0.5008</v>
      </c>
      <c r="BO307" s="17">
        <v>10.738499999999998</v>
      </c>
    </row>
    <row r="308" spans="1:67" ht="12.75">
      <c r="A308" s="8" t="s">
        <v>212</v>
      </c>
      <c r="B308" s="13">
        <v>145</v>
      </c>
      <c r="C308" s="8" t="s">
        <v>146</v>
      </c>
      <c r="D308" s="14" t="s">
        <v>131</v>
      </c>
      <c r="E308" s="13" t="s">
        <v>128</v>
      </c>
      <c r="F308" s="49">
        <f t="shared" si="348"/>
        <v>2.1245629564544872</v>
      </c>
      <c r="G308" s="49">
        <f t="shared" si="349"/>
        <v>0.004535534523070903</v>
      </c>
      <c r="H308" s="49">
        <f t="shared" si="350"/>
        <v>0.06451830311421232</v>
      </c>
      <c r="I308" s="49">
        <f t="shared" si="351"/>
        <v>6.190351677172357</v>
      </c>
      <c r="J308" s="49">
        <f t="shared" si="352"/>
        <v>0.1174930419506214</v>
      </c>
      <c r="K308" s="49">
        <f t="shared" si="353"/>
        <v>1.0443549071286995</v>
      </c>
      <c r="L308" s="49">
        <f t="shared" si="354"/>
        <v>0.18008117268211116</v>
      </c>
      <c r="M308" s="49">
        <f t="shared" si="355"/>
        <v>0.020618185916924124</v>
      </c>
      <c r="N308" s="49">
        <f t="shared" si="356"/>
        <v>0.06624732289523602</v>
      </c>
      <c r="O308" s="49">
        <f t="shared" si="357"/>
        <v>0.00316375372468831</v>
      </c>
      <c r="P308" s="49">
        <f t="shared" si="358"/>
        <v>0.03885039802939654</v>
      </c>
      <c r="Q308" s="49">
        <f t="shared" si="359"/>
        <v>0.0011581243333820476</v>
      </c>
      <c r="R308" s="49">
        <f t="shared" si="360"/>
        <v>0.0017630351009840948</v>
      </c>
      <c r="S308" s="49">
        <f t="shared" si="361"/>
        <v>0.0005637291959904005</v>
      </c>
      <c r="T308" s="49">
        <f t="shared" si="362"/>
        <v>78.74135266017015</v>
      </c>
      <c r="U308" s="49">
        <f t="shared" si="363"/>
        <v>0.033026538433487976</v>
      </c>
      <c r="V308" s="49">
        <f t="shared" si="364"/>
        <v>1.609738101652004</v>
      </c>
      <c r="W308" s="49">
        <f t="shared" si="365"/>
        <v>110.84483816807271</v>
      </c>
      <c r="X308" s="49">
        <f t="shared" si="366"/>
        <v>3.0050677894082707</v>
      </c>
      <c r="Y308" s="49">
        <f t="shared" si="367"/>
        <v>42.9687268927669</v>
      </c>
      <c r="Z308" s="49">
        <f t="shared" si="368"/>
        <v>3.277898224946506</v>
      </c>
      <c r="AA308" s="49">
        <f t="shared" si="369"/>
        <v>0.8968417655733016</v>
      </c>
      <c r="AB308" s="49">
        <f t="shared" si="370"/>
        <v>2.1388208243118054</v>
      </c>
      <c r="AC308" s="49"/>
      <c r="AD308" s="49">
        <f t="shared" si="371"/>
        <v>1.3832902397819709</v>
      </c>
      <c r="AE308" s="49">
        <f t="shared" si="372"/>
        <v>0.013217579700776621</v>
      </c>
      <c r="AF308" s="49">
        <f t="shared" si="373"/>
        <v>0.03682195281921668</v>
      </c>
      <c r="AG308" s="49"/>
      <c r="AH308" s="31">
        <f t="shared" si="374"/>
        <v>56.923233024893655</v>
      </c>
      <c r="AI308" s="1">
        <f t="shared" si="375"/>
        <v>0.5571352039520665</v>
      </c>
      <c r="AJ308" s="1">
        <f t="shared" si="376"/>
        <v>1.7948964504602292</v>
      </c>
      <c r="AK308" s="1">
        <f t="shared" si="377"/>
        <v>3.3507223958144903</v>
      </c>
      <c r="AL308" s="3">
        <f t="shared" si="378"/>
        <v>90.98948699877117</v>
      </c>
      <c r="AM308" s="3">
        <f t="shared" si="379"/>
        <v>121.78765992668244</v>
      </c>
      <c r="AN308" s="3">
        <f t="shared" si="380"/>
        <v>0.7526287772001468</v>
      </c>
      <c r="AO308" s="3">
        <f t="shared" si="381"/>
        <v>1.1637023491944287</v>
      </c>
      <c r="AP308" s="3">
        <f t="shared" si="382"/>
        <v>2.498682752905772</v>
      </c>
      <c r="AQ308" s="3">
        <f t="shared" si="383"/>
        <v>0.7103745556538733</v>
      </c>
      <c r="AR308" s="9">
        <f t="shared" si="384"/>
        <v>2138.434999543982</v>
      </c>
      <c r="AS308" s="10">
        <f t="shared" si="385"/>
        <v>0.06993616070840875</v>
      </c>
      <c r="AT308" s="3">
        <f t="shared" si="386"/>
        <v>2.579663075536261</v>
      </c>
      <c r="AU308" s="3">
        <f t="shared" si="387"/>
        <v>51.82520990449891</v>
      </c>
      <c r="AV308" s="9">
        <f t="shared" si="388"/>
        <v>227.3538618595735</v>
      </c>
      <c r="AW308" s="3">
        <f t="shared" si="389"/>
        <v>14.298754605209053</v>
      </c>
      <c r="AX308" s="3">
        <f t="shared" si="390"/>
        <v>4.3984297949495845</v>
      </c>
      <c r="AZ308" s="49">
        <v>95.82499959</v>
      </c>
      <c r="BA308" s="49">
        <v>0.2045679995</v>
      </c>
      <c r="BB308" s="49">
        <v>2.9099944300000002</v>
      </c>
      <c r="BC308" s="49">
        <v>279.2058692</v>
      </c>
      <c r="BD308" s="49">
        <v>5.299334934999999</v>
      </c>
      <c r="BE308" s="49">
        <v>47.1039506</v>
      </c>
      <c r="BF308" s="49">
        <v>8.12227204</v>
      </c>
      <c r="BG308" s="49">
        <v>0.929950158</v>
      </c>
      <c r="BH308" s="49">
        <v>2.9879790899999996</v>
      </c>
      <c r="BI308" s="49">
        <v>0.14269603</v>
      </c>
      <c r="BJ308" s="49">
        <v>1.7522848</v>
      </c>
      <c r="BK308" s="49">
        <v>0.05223533783</v>
      </c>
      <c r="BL308" s="49">
        <v>0.07951886637</v>
      </c>
      <c r="BM308" s="49">
        <v>0.0254260999</v>
      </c>
      <c r="BN308" s="28">
        <v>0.5021</v>
      </c>
      <c r="BO308" s="17">
        <v>11.132200000000001</v>
      </c>
    </row>
    <row r="309" spans="1:67" ht="12.75">
      <c r="A309" s="8" t="s">
        <v>213</v>
      </c>
      <c r="B309" s="13">
        <v>146</v>
      </c>
      <c r="C309" s="8" t="s">
        <v>146</v>
      </c>
      <c r="D309" s="14" t="s">
        <v>131</v>
      </c>
      <c r="E309" s="13" t="s">
        <v>132</v>
      </c>
      <c r="F309" s="49">
        <f t="shared" si="348"/>
        <v>6.214027773900731</v>
      </c>
      <c r="G309" s="49">
        <f t="shared" si="349"/>
        <v>0.018837614436679365</v>
      </c>
      <c r="H309" s="49">
        <f t="shared" si="350"/>
        <v>7.851415932505106</v>
      </c>
      <c r="I309" s="49">
        <f t="shared" si="351"/>
        <v>12.496774755170355</v>
      </c>
      <c r="J309" s="49">
        <f t="shared" si="352"/>
        <v>0.3679655419320008</v>
      </c>
      <c r="K309" s="49">
        <f t="shared" si="353"/>
        <v>3.874507919898522</v>
      </c>
      <c r="L309" s="49">
        <f t="shared" si="354"/>
        <v>0.0928768460240568</v>
      </c>
      <c r="M309" s="49">
        <f t="shared" si="355"/>
        <v>0.032765938238482166</v>
      </c>
      <c r="N309" s="49">
        <f t="shared" si="356"/>
        <v>0.11175659390918434</v>
      </c>
      <c r="O309" s="49">
        <f t="shared" si="357"/>
        <v>0.005638931814145477</v>
      </c>
      <c r="P309" s="49">
        <f t="shared" si="358"/>
        <v>0.06911431731559237</v>
      </c>
      <c r="Q309" s="49">
        <f t="shared" si="359"/>
        <v>0.01009285321394599</v>
      </c>
      <c r="R309" s="49">
        <f t="shared" si="360"/>
        <v>0.006139838495116185</v>
      </c>
      <c r="S309" s="49">
        <f t="shared" si="361"/>
        <v>0.005908355130680703</v>
      </c>
      <c r="T309" s="49">
        <f t="shared" si="362"/>
        <v>230.30663831274015</v>
      </c>
      <c r="U309" s="49">
        <f t="shared" si="363"/>
        <v>0.13717042479195635</v>
      </c>
      <c r="V309" s="49">
        <f t="shared" si="364"/>
        <v>195.8936110904468</v>
      </c>
      <c r="W309" s="49">
        <f t="shared" si="365"/>
        <v>223.7680583589155</v>
      </c>
      <c r="X309" s="49">
        <f t="shared" si="366"/>
        <v>9.41129261200617</v>
      </c>
      <c r="Y309" s="49">
        <f t="shared" si="367"/>
        <v>159.4119695494146</v>
      </c>
      <c r="Z309" s="49">
        <f t="shared" si="368"/>
        <v>1.6905756675535475</v>
      </c>
      <c r="AA309" s="49">
        <f t="shared" si="369"/>
        <v>1.4252399323038971</v>
      </c>
      <c r="AB309" s="49">
        <f t="shared" si="370"/>
        <v>3.608105503147966</v>
      </c>
      <c r="AC309" s="49"/>
      <c r="AD309" s="49">
        <f t="shared" si="371"/>
        <v>2.460854081842672</v>
      </c>
      <c r="AE309" s="49">
        <f t="shared" si="372"/>
        <v>0.11518892049698687</v>
      </c>
      <c r="AF309" s="49">
        <f t="shared" si="373"/>
        <v>0.128233886698333</v>
      </c>
      <c r="AG309" s="49"/>
      <c r="AH309" s="31">
        <f t="shared" si="374"/>
        <v>93.58809204172235</v>
      </c>
      <c r="AI309" s="1">
        <f t="shared" si="375"/>
        <v>0.00727558149737637</v>
      </c>
      <c r="AJ309" s="1">
        <f t="shared" si="376"/>
        <v>137.44605848489329</v>
      </c>
      <c r="AK309" s="1">
        <f t="shared" si="377"/>
        <v>6.603304046352979</v>
      </c>
      <c r="AL309" s="3">
        <f t="shared" si="378"/>
        <v>68.61021700763915</v>
      </c>
      <c r="AM309" s="3">
        <f t="shared" si="379"/>
        <v>1700.6289341479767</v>
      </c>
      <c r="AN309" s="3">
        <f t="shared" si="380"/>
        <v>54.292650511337705</v>
      </c>
      <c r="AO309" s="3">
        <f t="shared" si="381"/>
        <v>79.60391172147959</v>
      </c>
      <c r="AP309" s="3">
        <f t="shared" si="382"/>
        <v>1.1908300225414863</v>
      </c>
      <c r="AQ309" s="3">
        <f t="shared" si="383"/>
        <v>1.0292203453959323</v>
      </c>
      <c r="AR309" s="9">
        <f t="shared" si="384"/>
        <v>1795.9889093475795</v>
      </c>
      <c r="AS309" s="10">
        <f t="shared" si="385"/>
        <v>0.05903755306836512</v>
      </c>
      <c r="AT309" s="3">
        <f t="shared" si="386"/>
        <v>1.4037092634349002</v>
      </c>
      <c r="AU309" s="3">
        <f t="shared" si="387"/>
        <v>62.018158328154335</v>
      </c>
      <c r="AV309" s="9">
        <f t="shared" si="388"/>
        <v>81.70310626578319</v>
      </c>
      <c r="AW309" s="3">
        <f t="shared" si="389"/>
        <v>16.938371392899807</v>
      </c>
      <c r="AX309" s="3">
        <f t="shared" si="390"/>
        <v>12.239436732637355</v>
      </c>
      <c r="AZ309" s="49">
        <v>280.9704704</v>
      </c>
      <c r="BA309" s="49">
        <v>0.8517524513999999</v>
      </c>
      <c r="BB309" s="49">
        <v>355.00582039999995</v>
      </c>
      <c r="BC309" s="49">
        <v>565.0481152</v>
      </c>
      <c r="BD309" s="49">
        <v>16.63775174</v>
      </c>
      <c r="BE309" s="49">
        <v>175.18787369999998</v>
      </c>
      <c r="BF309" s="49">
        <v>4.19947449</v>
      </c>
      <c r="BG309" s="49">
        <v>1.481528795</v>
      </c>
      <c r="BH309" s="49">
        <v>5.053132027</v>
      </c>
      <c r="BI309" s="49">
        <v>0.25496721</v>
      </c>
      <c r="BJ309" s="49">
        <v>3.1250394999999997</v>
      </c>
      <c r="BK309" s="49">
        <v>0.45635356299999996</v>
      </c>
      <c r="BL309" s="49">
        <v>0.2776159639</v>
      </c>
      <c r="BM309" s="49">
        <v>0.2671493242</v>
      </c>
      <c r="BN309" s="28">
        <v>0.5073</v>
      </c>
      <c r="BO309" s="17">
        <v>11.219600000000002</v>
      </c>
    </row>
    <row r="310" spans="1:67" ht="12.75">
      <c r="A310" s="8" t="s">
        <v>214</v>
      </c>
      <c r="B310" s="13">
        <v>150</v>
      </c>
      <c r="C310" s="8" t="s">
        <v>146</v>
      </c>
      <c r="D310" s="14" t="s">
        <v>133</v>
      </c>
      <c r="E310" s="13" t="s">
        <v>115</v>
      </c>
      <c r="F310" s="49">
        <f t="shared" si="348"/>
        <v>2.8430585890970534</v>
      </c>
      <c r="G310" s="49">
        <f t="shared" si="349"/>
        <v>0.009804501737127583</v>
      </c>
      <c r="H310" s="49">
        <f t="shared" si="350"/>
        <v>0.5992009319357543</v>
      </c>
      <c r="I310" s="49">
        <f t="shared" si="351"/>
        <v>6.71094895878677</v>
      </c>
      <c r="J310" s="49">
        <f t="shared" si="352"/>
        <v>0.1392677399957192</v>
      </c>
      <c r="K310" s="49">
        <f t="shared" si="353"/>
        <v>1.2025651285503973</v>
      </c>
      <c r="L310" s="49">
        <f t="shared" si="354"/>
        <v>0.09097629955655329</v>
      </c>
      <c r="M310" s="49">
        <f t="shared" si="355"/>
        <v>0.017041225925323134</v>
      </c>
      <c r="N310" s="49">
        <f t="shared" si="356"/>
        <v>0.1785285343463589</v>
      </c>
      <c r="O310" s="49">
        <f t="shared" si="357"/>
        <v>0.0049507256069072575</v>
      </c>
      <c r="P310" s="49">
        <f t="shared" si="358"/>
        <v>0.049534732334506615</v>
      </c>
      <c r="Q310" s="49">
        <f t="shared" si="359"/>
        <v>0.001098406237848584</v>
      </c>
      <c r="R310" s="49">
        <f t="shared" si="360"/>
        <v>0.00024593051563237095</v>
      </c>
      <c r="S310" s="48">
        <f t="shared" si="361"/>
        <v>-0.0009792372747614159</v>
      </c>
      <c r="T310" s="49">
        <f t="shared" si="362"/>
        <v>105.37050846975575</v>
      </c>
      <c r="U310" s="49">
        <f t="shared" si="363"/>
        <v>0.07139373579791437</v>
      </c>
      <c r="V310" s="49">
        <f t="shared" si="364"/>
        <v>14.95012305228928</v>
      </c>
      <c r="W310" s="49">
        <f t="shared" si="365"/>
        <v>120.16668681910882</v>
      </c>
      <c r="X310" s="49">
        <f t="shared" si="366"/>
        <v>3.5619896516144998</v>
      </c>
      <c r="Y310" s="49">
        <f t="shared" si="367"/>
        <v>49.47809621684416</v>
      </c>
      <c r="Z310" s="49">
        <f t="shared" si="368"/>
        <v>1.6559812799256122</v>
      </c>
      <c r="AA310" s="49">
        <f t="shared" si="369"/>
        <v>0.7412525625668779</v>
      </c>
      <c r="AB310" s="49">
        <f t="shared" si="370"/>
        <v>5.763863810733954</v>
      </c>
      <c r="AC310" s="49"/>
      <c r="AD310" s="49">
        <f t="shared" si="371"/>
        <v>1.7637119629170432</v>
      </c>
      <c r="AE310" s="49">
        <f t="shared" si="372"/>
        <v>0.01253602188825136</v>
      </c>
      <c r="AF310" s="49">
        <f t="shared" si="373"/>
        <v>0.00513639339248895</v>
      </c>
      <c r="AG310" s="48"/>
      <c r="AH310" s="31">
        <f t="shared" si="374"/>
        <v>59.74360365253807</v>
      </c>
      <c r="AI310" s="1">
        <f t="shared" si="375"/>
        <v>0.04958170310533808</v>
      </c>
      <c r="AJ310" s="1">
        <f t="shared" si="376"/>
        <v>20.16873034545555</v>
      </c>
      <c r="AK310" s="1">
        <f t="shared" si="377"/>
        <v>4.805365716753427</v>
      </c>
      <c r="AL310" s="3">
        <f t="shared" si="378"/>
        <v>49.89218748402512</v>
      </c>
      <c r="AM310" s="3">
        <f t="shared" si="379"/>
        <v>1192.5731452575392</v>
      </c>
      <c r="AN310" s="3">
        <f t="shared" si="380"/>
        <v>2.59376757383613</v>
      </c>
      <c r="AO310" s="3">
        <f t="shared" si="381"/>
        <v>8.476510545158934</v>
      </c>
      <c r="AP310" s="3">
        <f t="shared" si="382"/>
        <v>5.695087040716155</v>
      </c>
      <c r="AQ310" s="3">
        <f t="shared" si="383"/>
        <v>0.8768695489489006</v>
      </c>
      <c r="AR310" s="9">
        <f t="shared" si="384"/>
        <v>20514.493423311607</v>
      </c>
      <c r="AS310" s="10">
        <f t="shared" si="385"/>
        <v>0.07199124307458435</v>
      </c>
      <c r="AT310" s="3">
        <f t="shared" si="386"/>
        <v>2.428684529260438</v>
      </c>
      <c r="AU310" s="3">
        <f t="shared" si="387"/>
        <v>20.848286976407085</v>
      </c>
      <c r="AV310" s="9">
        <f t="shared" si="388"/>
        <v>284.1403503732522</v>
      </c>
      <c r="AW310" s="3">
        <f t="shared" si="389"/>
        <v>13.89057831608742</v>
      </c>
      <c r="AX310" s="3">
        <f t="shared" si="390"/>
        <v>3.519387509329037</v>
      </c>
      <c r="AZ310" s="49">
        <v>133.8012646</v>
      </c>
      <c r="BA310" s="49">
        <v>0.4614237414</v>
      </c>
      <c r="BB310" s="49">
        <v>28.19985587</v>
      </c>
      <c r="BC310" s="49">
        <v>315.8336099</v>
      </c>
      <c r="BD310" s="49">
        <v>6.554279184</v>
      </c>
      <c r="BE310" s="49">
        <v>56.59564512</v>
      </c>
      <c r="BF310" s="49">
        <v>4.28156633</v>
      </c>
      <c r="BG310" s="49">
        <v>0.8020016147</v>
      </c>
      <c r="BH310" s="49">
        <v>8.401987829000001</v>
      </c>
      <c r="BI310" s="49">
        <v>0.23299321</v>
      </c>
      <c r="BJ310" s="49">
        <v>2.3312252</v>
      </c>
      <c r="BK310" s="49">
        <v>0.05169367393</v>
      </c>
      <c r="BL310" s="49">
        <v>0.0115740893</v>
      </c>
      <c r="BM310" s="48">
        <v>-0.04608529216</v>
      </c>
      <c r="BN310" s="28">
        <v>0.5057</v>
      </c>
      <c r="BO310" s="17">
        <v>10.7453</v>
      </c>
    </row>
    <row r="311" spans="1:67" ht="12.75">
      <c r="A311" s="8" t="s">
        <v>215</v>
      </c>
      <c r="B311" s="13">
        <v>151</v>
      </c>
      <c r="C311" s="8" t="s">
        <v>146</v>
      </c>
      <c r="D311" s="14" t="s">
        <v>133</v>
      </c>
      <c r="E311" s="13" t="s">
        <v>114</v>
      </c>
      <c r="F311" s="49">
        <f t="shared" si="348"/>
        <v>3.213599466726956</v>
      </c>
      <c r="G311" s="49">
        <f t="shared" si="349"/>
        <v>0.011691175838451523</v>
      </c>
      <c r="H311" s="49">
        <f t="shared" si="350"/>
        <v>0.9300263029713218</v>
      </c>
      <c r="I311" s="49">
        <f t="shared" si="351"/>
        <v>7.786515950154191</v>
      </c>
      <c r="J311" s="49">
        <f t="shared" si="352"/>
        <v>0.13574790698877662</v>
      </c>
      <c r="K311" s="49">
        <f t="shared" si="353"/>
        <v>1.4896147211730242</v>
      </c>
      <c r="L311" s="49">
        <f t="shared" si="354"/>
        <v>0.1798441760253036</v>
      </c>
      <c r="M311" s="49">
        <f t="shared" si="355"/>
        <v>0.018004932874126016</v>
      </c>
      <c r="N311" s="49">
        <f t="shared" si="356"/>
        <v>0.17907286631002586</v>
      </c>
      <c r="O311" s="49">
        <f t="shared" si="357"/>
        <v>0.005041988181674298</v>
      </c>
      <c r="P311" s="49">
        <f t="shared" si="358"/>
        <v>0.06960029379153891</v>
      </c>
      <c r="Q311" s="49">
        <f t="shared" si="359"/>
        <v>0.0012218066719394982</v>
      </c>
      <c r="R311" s="49">
        <f t="shared" si="360"/>
        <v>0.0008668917577259903</v>
      </c>
      <c r="S311" s="48">
        <f t="shared" si="361"/>
        <v>-0.0010980352909009555</v>
      </c>
      <c r="T311" s="49">
        <f t="shared" si="362"/>
        <v>119.103634067105</v>
      </c>
      <c r="U311" s="49">
        <f t="shared" si="363"/>
        <v>0.08513198746414856</v>
      </c>
      <c r="V311" s="49">
        <f t="shared" si="364"/>
        <v>23.204249076130786</v>
      </c>
      <c r="W311" s="49">
        <f t="shared" si="365"/>
        <v>139.425859046219</v>
      </c>
      <c r="X311" s="49">
        <f t="shared" si="366"/>
        <v>3.471964432949172</v>
      </c>
      <c r="Y311" s="49">
        <f t="shared" si="367"/>
        <v>61.28840654898269</v>
      </c>
      <c r="Z311" s="49">
        <f t="shared" si="368"/>
        <v>3.2735843318887397</v>
      </c>
      <c r="AA311" s="49">
        <f t="shared" si="369"/>
        <v>0.7831715095073164</v>
      </c>
      <c r="AB311" s="49">
        <f t="shared" si="370"/>
        <v>5.781437781852312</v>
      </c>
      <c r="AC311" s="49"/>
      <c r="AD311" s="49">
        <f t="shared" si="371"/>
        <v>2.4781575471876556</v>
      </c>
      <c r="AE311" s="49">
        <f t="shared" si="372"/>
        <v>0.01394438109951493</v>
      </c>
      <c r="AF311" s="49">
        <f t="shared" si="373"/>
        <v>0.018105508724435886</v>
      </c>
      <c r="AG311" s="48"/>
      <c r="AH311" s="31">
        <f t="shared" si="374"/>
        <v>48.061364864501904</v>
      </c>
      <c r="AI311" s="1">
        <f t="shared" si="375"/>
        <v>0.03375121112248926</v>
      </c>
      <c r="AJ311" s="1">
        <f t="shared" si="376"/>
        <v>29.628566405241546</v>
      </c>
      <c r="AK311" s="1">
        <f t="shared" si="377"/>
        <v>4.4332108494770734</v>
      </c>
      <c r="AL311" s="3">
        <f t="shared" si="378"/>
        <v>40.78331231737439</v>
      </c>
      <c r="AM311" s="3">
        <f t="shared" si="379"/>
        <v>1664.057293796852</v>
      </c>
      <c r="AN311" s="3">
        <f t="shared" si="380"/>
        <v>4.01357758254667</v>
      </c>
      <c r="AO311" s="3">
        <f t="shared" si="381"/>
        <v>9.363508426840818</v>
      </c>
      <c r="AP311" s="3">
        <f t="shared" si="382"/>
        <v>6.1051104998206025</v>
      </c>
      <c r="AQ311" s="3">
        <f t="shared" si="383"/>
        <v>0.8542435017568925</v>
      </c>
      <c r="AR311" s="9">
        <f t="shared" si="384"/>
        <v>6578.30916986929</v>
      </c>
      <c r="AS311" s="10">
        <f t="shared" si="385"/>
        <v>0.05664961170387619</v>
      </c>
      <c r="AT311" s="3">
        <f t="shared" si="386"/>
        <v>2.274914080769706</v>
      </c>
      <c r="AU311" s="3">
        <f t="shared" si="387"/>
        <v>24.116122028307707</v>
      </c>
      <c r="AV311" s="9">
        <f t="shared" si="388"/>
        <v>248.9866282462653</v>
      </c>
      <c r="AW311" s="3">
        <f t="shared" si="389"/>
        <v>17.652371656619422</v>
      </c>
      <c r="AX311" s="3">
        <f t="shared" si="390"/>
        <v>4.016279938579391</v>
      </c>
      <c r="AZ311" s="49">
        <v>143.29894910000002</v>
      </c>
      <c r="BA311" s="49">
        <v>0.5213260796</v>
      </c>
      <c r="BB311" s="49">
        <v>41.47118931</v>
      </c>
      <c r="BC311" s="49">
        <v>347.21176810000003</v>
      </c>
      <c r="BD311" s="49">
        <v>6.053191325</v>
      </c>
      <c r="BE311" s="49">
        <v>66.42402898</v>
      </c>
      <c r="BF311" s="49">
        <v>8.01950638</v>
      </c>
      <c r="BG311" s="49">
        <v>0.802865443</v>
      </c>
      <c r="BH311" s="49">
        <v>7.985112588</v>
      </c>
      <c r="BI311" s="49">
        <v>0.22482939000000002</v>
      </c>
      <c r="BJ311" s="49">
        <v>3.10357562</v>
      </c>
      <c r="BK311" s="49">
        <v>0.05448208898</v>
      </c>
      <c r="BL311" s="49">
        <v>0.03865593057</v>
      </c>
      <c r="BM311" s="48">
        <v>-0.0489629479</v>
      </c>
      <c r="BN311" s="28">
        <v>0.5023</v>
      </c>
      <c r="BO311" s="17">
        <v>11.264499999999998</v>
      </c>
    </row>
    <row r="312" spans="1:67" ht="12.75">
      <c r="A312" s="8" t="s">
        <v>216</v>
      </c>
      <c r="B312" s="13">
        <v>152</v>
      </c>
      <c r="C312" s="8" t="s">
        <v>146</v>
      </c>
      <c r="D312" s="14" t="s">
        <v>133</v>
      </c>
      <c r="E312" s="13" t="s">
        <v>126</v>
      </c>
      <c r="F312" s="49">
        <f t="shared" si="348"/>
        <v>3.220675665268939</v>
      </c>
      <c r="G312" s="49">
        <f t="shared" si="349"/>
        <v>0.010911804834896212</v>
      </c>
      <c r="H312" s="49">
        <f t="shared" si="350"/>
        <v>0.7440393926869697</v>
      </c>
      <c r="I312" s="49">
        <f t="shared" si="351"/>
        <v>8.248224311122726</v>
      </c>
      <c r="J312" s="49">
        <f t="shared" si="352"/>
        <v>0.1224500999336894</v>
      </c>
      <c r="K312" s="49">
        <f t="shared" si="353"/>
        <v>1.3407642326712879</v>
      </c>
      <c r="L312" s="49">
        <f t="shared" si="354"/>
        <v>0.1548718097112879</v>
      </c>
      <c r="M312" s="49">
        <f t="shared" si="355"/>
        <v>0.017512002438509092</v>
      </c>
      <c r="N312" s="49">
        <f t="shared" si="356"/>
        <v>0.13864731041615153</v>
      </c>
      <c r="O312" s="49">
        <f t="shared" si="357"/>
        <v>0.004392104107575757</v>
      </c>
      <c r="P312" s="49">
        <f t="shared" si="358"/>
        <v>0.0554209854821212</v>
      </c>
      <c r="Q312" s="49">
        <f t="shared" si="359"/>
        <v>0.001036501457540606</v>
      </c>
      <c r="R312" s="49">
        <f t="shared" si="360"/>
        <v>0.0006736649673016665</v>
      </c>
      <c r="S312" s="48">
        <f t="shared" si="361"/>
        <v>-0.0004907887153490152</v>
      </c>
      <c r="T312" s="49">
        <f t="shared" si="362"/>
        <v>119.36589480322246</v>
      </c>
      <c r="U312" s="49">
        <f t="shared" si="363"/>
        <v>0.07945681813803401</v>
      </c>
      <c r="V312" s="49">
        <f t="shared" si="364"/>
        <v>18.563857102968306</v>
      </c>
      <c r="W312" s="49">
        <f t="shared" si="365"/>
        <v>147.69323886910178</v>
      </c>
      <c r="X312" s="49">
        <f t="shared" si="366"/>
        <v>3.131852278326408</v>
      </c>
      <c r="Y312" s="49">
        <f t="shared" si="367"/>
        <v>55.16413218149714</v>
      </c>
      <c r="Z312" s="49">
        <f t="shared" si="368"/>
        <v>2.8190289000562068</v>
      </c>
      <c r="AA312" s="49">
        <f t="shared" si="369"/>
        <v>0.7617302147219869</v>
      </c>
      <c r="AB312" s="49">
        <f t="shared" si="370"/>
        <v>4.4762828412227496</v>
      </c>
      <c r="AC312" s="49"/>
      <c r="AD312" s="49">
        <f t="shared" si="371"/>
        <v>1.9732953118912324</v>
      </c>
      <c r="AE312" s="49">
        <f t="shared" si="372"/>
        <v>0.01182950761858715</v>
      </c>
      <c r="AF312" s="49">
        <f t="shared" si="373"/>
        <v>0.014069861472465884</v>
      </c>
      <c r="AG312" s="48"/>
      <c r="AH312" s="31">
        <f t="shared" si="374"/>
        <v>60.49063922866193</v>
      </c>
      <c r="AI312" s="1">
        <f t="shared" si="375"/>
        <v>0.04103297124605578</v>
      </c>
      <c r="AJ312" s="1">
        <f t="shared" si="376"/>
        <v>24.370645596280653</v>
      </c>
      <c r="AK312" s="1">
        <f t="shared" si="377"/>
        <v>4.111498031451277</v>
      </c>
      <c r="AL312" s="3">
        <f t="shared" si="378"/>
        <v>39.41577767292028</v>
      </c>
      <c r="AM312" s="3">
        <f t="shared" si="379"/>
        <v>1569.2840058532774</v>
      </c>
      <c r="AN312" s="3">
        <f t="shared" si="380"/>
        <v>4.147159096384841</v>
      </c>
      <c r="AO312" s="3">
        <f t="shared" si="381"/>
        <v>9.407541279351877</v>
      </c>
      <c r="AP312" s="3">
        <f t="shared" si="382"/>
        <v>6.716832238493786</v>
      </c>
      <c r="AQ312" s="3">
        <f t="shared" si="383"/>
        <v>0.8082014838134507</v>
      </c>
      <c r="AR312" s="9">
        <f t="shared" si="384"/>
        <v>8483.80028736007</v>
      </c>
      <c r="AS312" s="10">
        <f t="shared" si="385"/>
        <v>0.05677334446270647</v>
      </c>
      <c r="AT312" s="3">
        <f t="shared" si="386"/>
        <v>2.6773418347844555</v>
      </c>
      <c r="AU312" s="3">
        <f t="shared" si="387"/>
        <v>32.994617209836015</v>
      </c>
      <c r="AV312" s="9">
        <f t="shared" si="388"/>
        <v>264.7491661787745</v>
      </c>
      <c r="AW312" s="3">
        <f t="shared" si="389"/>
        <v>17.61389978807545</v>
      </c>
      <c r="AX312" s="3">
        <f t="shared" si="390"/>
        <v>3.7771601491078544</v>
      </c>
      <c r="AZ312" s="49">
        <v>156.12529849999999</v>
      </c>
      <c r="BA312" s="49">
        <v>0.5289600581</v>
      </c>
      <c r="BB312" s="49">
        <v>36.06801316</v>
      </c>
      <c r="BC312" s="49">
        <v>399.84047339999995</v>
      </c>
      <c r="BD312" s="49">
        <v>5.935884389</v>
      </c>
      <c r="BE312" s="49">
        <v>64.99481407</v>
      </c>
      <c r="BF312" s="49">
        <v>7.50755743</v>
      </c>
      <c r="BG312" s="49">
        <v>0.8489108784</v>
      </c>
      <c r="BH312" s="49">
        <v>6.721059484</v>
      </c>
      <c r="BI312" s="49">
        <v>0.2129114</v>
      </c>
      <c r="BJ312" s="49">
        <v>2.6865846799999997</v>
      </c>
      <c r="BK312" s="49">
        <v>0.05024538832</v>
      </c>
      <c r="BL312" s="49">
        <v>0.032656546339999995</v>
      </c>
      <c r="BM312" s="48">
        <v>-0.02379144709</v>
      </c>
      <c r="BN312" s="28">
        <v>0.5016</v>
      </c>
      <c r="BO312" s="17">
        <v>10.3474</v>
      </c>
    </row>
    <row r="313" spans="1:67" ht="12.75">
      <c r="A313" s="8" t="s">
        <v>217</v>
      </c>
      <c r="B313" s="13">
        <v>153</v>
      </c>
      <c r="C313" s="8" t="s">
        <v>146</v>
      </c>
      <c r="D313" s="14" t="s">
        <v>133</v>
      </c>
      <c r="E313" s="13" t="s">
        <v>127</v>
      </c>
      <c r="F313" s="49">
        <f t="shared" si="348"/>
        <v>4.993080491414092</v>
      </c>
      <c r="G313" s="49">
        <f t="shared" si="349"/>
        <v>0.014201557522145776</v>
      </c>
      <c r="H313" s="49">
        <f t="shared" si="350"/>
        <v>0.2832277762056449</v>
      </c>
      <c r="I313" s="49">
        <f t="shared" si="351"/>
        <v>13.938762484072809</v>
      </c>
      <c r="J313" s="49">
        <f t="shared" si="352"/>
        <v>0.1963233616997675</v>
      </c>
      <c r="K313" s="49">
        <f t="shared" si="353"/>
        <v>1.6689947408004577</v>
      </c>
      <c r="L313" s="49">
        <f t="shared" si="354"/>
        <v>0.11432542636698248</v>
      </c>
      <c r="M313" s="49">
        <f t="shared" si="355"/>
        <v>0.018781305988702424</v>
      </c>
      <c r="N313" s="49">
        <f t="shared" si="356"/>
        <v>0.08967689221602586</v>
      </c>
      <c r="O313" s="49">
        <f t="shared" si="357"/>
        <v>0.004776174848670382</v>
      </c>
      <c r="P313" s="49">
        <f t="shared" si="358"/>
        <v>0.07528060970873407</v>
      </c>
      <c r="Q313" s="49">
        <f t="shared" si="359"/>
        <v>0.0009828876811336384</v>
      </c>
      <c r="R313" s="49">
        <f t="shared" si="360"/>
        <v>0.0040808909517272285</v>
      </c>
      <c r="S313" s="49">
        <f t="shared" si="361"/>
        <v>0.0031752832833256764</v>
      </c>
      <c r="T313" s="49">
        <f t="shared" si="362"/>
        <v>185.05543017241015</v>
      </c>
      <c r="U313" s="49">
        <f t="shared" si="363"/>
        <v>0.10341190943090202</v>
      </c>
      <c r="V313" s="49">
        <f t="shared" si="364"/>
        <v>7.066561282575971</v>
      </c>
      <c r="W313" s="49">
        <f t="shared" si="365"/>
        <v>249.5883840505812</v>
      </c>
      <c r="X313" s="49">
        <f t="shared" si="366"/>
        <v>5.021276160338621</v>
      </c>
      <c r="Y313" s="49">
        <f t="shared" si="367"/>
        <v>68.66878176508776</v>
      </c>
      <c r="Z313" s="49">
        <f t="shared" si="368"/>
        <v>2.0809899589898153</v>
      </c>
      <c r="AA313" s="49">
        <f t="shared" si="369"/>
        <v>0.8169418827897114</v>
      </c>
      <c r="AB313" s="49">
        <f t="shared" si="370"/>
        <v>2.895253666846578</v>
      </c>
      <c r="AC313" s="49"/>
      <c r="AD313" s="49">
        <f t="shared" si="371"/>
        <v>2.6804083854207357</v>
      </c>
      <c r="AE313" s="49">
        <f t="shared" si="372"/>
        <v>0.011217617908395781</v>
      </c>
      <c r="AF313" s="49">
        <f t="shared" si="373"/>
        <v>0.08523164059580678</v>
      </c>
      <c r="AG313" s="49"/>
      <c r="AH313" s="31">
        <f t="shared" si="374"/>
        <v>69.04001314835558</v>
      </c>
      <c r="AI313" s="1">
        <f t="shared" si="375"/>
        <v>0.11560670743831883</v>
      </c>
      <c r="AJ313" s="1">
        <f t="shared" si="376"/>
        <v>8.650017132730323</v>
      </c>
      <c r="AK313" s="1">
        <f t="shared" si="377"/>
        <v>6.146430077977953</v>
      </c>
      <c r="AL313" s="3">
        <f t="shared" si="378"/>
        <v>48.556072390228394</v>
      </c>
      <c r="AM313" s="3">
        <f t="shared" si="379"/>
        <v>629.9520397540936</v>
      </c>
      <c r="AN313" s="3">
        <f t="shared" si="380"/>
        <v>2.4407399474163016</v>
      </c>
      <c r="AO313" s="3">
        <f t="shared" si="381"/>
        <v>2.636374860268449</v>
      </c>
      <c r="AP313" s="3">
        <f t="shared" si="382"/>
        <v>9.218704922504429</v>
      </c>
      <c r="AQ313" s="3">
        <f t="shared" si="383"/>
        <v>0.7414424788891902</v>
      </c>
      <c r="AR313" s="9">
        <f t="shared" si="384"/>
        <v>2171.205773804083</v>
      </c>
      <c r="AS313" s="10">
        <f t="shared" si="385"/>
        <v>0.0731231286076421</v>
      </c>
      <c r="AT313" s="3">
        <f t="shared" si="386"/>
        <v>3.634670335413984</v>
      </c>
      <c r="AU313" s="3">
        <f t="shared" si="387"/>
        <v>86.20605058154551</v>
      </c>
      <c r="AV313" s="9">
        <f t="shared" si="388"/>
        <v>447.62410356127987</v>
      </c>
      <c r="AW313" s="3">
        <f t="shared" si="389"/>
        <v>13.675563656004318</v>
      </c>
      <c r="AX313" s="3">
        <f t="shared" si="390"/>
        <v>2.234017319541193</v>
      </c>
      <c r="AZ313" s="49">
        <v>241.1253666</v>
      </c>
      <c r="BA313" s="49">
        <v>0.6858202605999999</v>
      </c>
      <c r="BB313" s="49">
        <v>13.67760874</v>
      </c>
      <c r="BC313" s="49">
        <v>673.1293877</v>
      </c>
      <c r="BD313" s="49">
        <v>9.480829048</v>
      </c>
      <c r="BE313" s="49">
        <v>80.59893475000001</v>
      </c>
      <c r="BF313" s="49">
        <v>5.520992580000001</v>
      </c>
      <c r="BG313" s="49">
        <v>0.9069850365</v>
      </c>
      <c r="BH313" s="49">
        <v>4.330667921</v>
      </c>
      <c r="BI313" s="49">
        <v>0.23065058</v>
      </c>
      <c r="BJ313" s="49">
        <v>3.63544402</v>
      </c>
      <c r="BK313" s="49">
        <v>0.0474655181</v>
      </c>
      <c r="BL313" s="49">
        <v>0.1970739964</v>
      </c>
      <c r="BM313" s="49">
        <v>0.1533404773</v>
      </c>
      <c r="BN313" s="28">
        <v>0.5024</v>
      </c>
      <c r="BO313" s="17">
        <v>10.403399999999998</v>
      </c>
    </row>
    <row r="314" spans="1:67" ht="12.75">
      <c r="A314" s="8" t="s">
        <v>218</v>
      </c>
      <c r="B314" s="13">
        <v>154</v>
      </c>
      <c r="C314" s="8" t="s">
        <v>146</v>
      </c>
      <c r="D314" s="14" t="s">
        <v>133</v>
      </c>
      <c r="E314" s="13" t="s">
        <v>134</v>
      </c>
      <c r="F314" s="49">
        <f t="shared" si="348"/>
        <v>4.1815221073247635</v>
      </c>
      <c r="G314" s="49">
        <f t="shared" si="349"/>
        <v>0.017219158876918012</v>
      </c>
      <c r="H314" s="49">
        <f t="shared" si="350"/>
        <v>8.038583628643757</v>
      </c>
      <c r="I314" s="49">
        <f t="shared" si="351"/>
        <v>11.448082212505808</v>
      </c>
      <c r="J314" s="49">
        <f t="shared" si="352"/>
        <v>0.2608127889727321</v>
      </c>
      <c r="K314" s="49">
        <f t="shared" si="353"/>
        <v>6.526838797694046</v>
      </c>
      <c r="L314" s="49">
        <f t="shared" si="354"/>
        <v>0.09587252856685437</v>
      </c>
      <c r="M314" s="49">
        <f t="shared" si="355"/>
        <v>0.03241681137173396</v>
      </c>
      <c r="N314" s="49">
        <f t="shared" si="356"/>
        <v>0.18599297556283936</v>
      </c>
      <c r="O314" s="49">
        <f t="shared" si="357"/>
        <v>0.005192723558122626</v>
      </c>
      <c r="P314" s="49">
        <f t="shared" si="358"/>
        <v>0.05358337495285198</v>
      </c>
      <c r="Q314" s="49">
        <f t="shared" si="359"/>
        <v>0.0038332024178152377</v>
      </c>
      <c r="R314" s="49">
        <f t="shared" si="360"/>
        <v>0.011861432540430292</v>
      </c>
      <c r="S314" s="49">
        <f t="shared" si="361"/>
        <v>0.004264525644246353</v>
      </c>
      <c r="T314" s="49">
        <f t="shared" si="362"/>
        <v>154.97714760998682</v>
      </c>
      <c r="U314" s="49">
        <f t="shared" si="363"/>
        <v>0.12538526816367881</v>
      </c>
      <c r="V314" s="49">
        <f t="shared" si="364"/>
        <v>200.56346378851688</v>
      </c>
      <c r="W314" s="49">
        <f t="shared" si="365"/>
        <v>204.99010175131713</v>
      </c>
      <c r="X314" s="49">
        <f t="shared" si="366"/>
        <v>6.670693840211264</v>
      </c>
      <c r="Y314" s="49">
        <f t="shared" si="367"/>
        <v>268.53893428076714</v>
      </c>
      <c r="Z314" s="49">
        <f t="shared" si="368"/>
        <v>1.74510409128207</v>
      </c>
      <c r="AA314" s="49">
        <f t="shared" si="369"/>
        <v>1.410053748764514</v>
      </c>
      <c r="AB314" s="49">
        <f t="shared" si="370"/>
        <v>6.004856225490202</v>
      </c>
      <c r="AC314" s="49"/>
      <c r="AD314" s="49">
        <f t="shared" si="371"/>
        <v>1.9078661570152562</v>
      </c>
      <c r="AE314" s="49">
        <f t="shared" si="372"/>
        <v>0.04374803033343115</v>
      </c>
      <c r="AF314" s="49">
        <f t="shared" si="373"/>
        <v>0.24773250919862766</v>
      </c>
      <c r="AG314" s="49"/>
      <c r="AH314" s="31">
        <f t="shared" si="374"/>
        <v>81.23061832201029</v>
      </c>
      <c r="AI314" s="1">
        <f t="shared" si="375"/>
        <v>0.007030461690925611</v>
      </c>
      <c r="AJ314" s="1">
        <f t="shared" si="376"/>
        <v>142.23816926429234</v>
      </c>
      <c r="AK314" s="1">
        <f t="shared" si="377"/>
        <v>4.730808202209392</v>
      </c>
      <c r="AL314" s="3">
        <f t="shared" si="378"/>
        <v>53.20157573458545</v>
      </c>
      <c r="AM314" s="3">
        <f t="shared" si="379"/>
        <v>4584.514142920197</v>
      </c>
      <c r="AN314" s="3">
        <f t="shared" si="380"/>
        <v>33.400210805570794</v>
      </c>
      <c r="AO314" s="3">
        <f t="shared" si="381"/>
        <v>105.12449369209764</v>
      </c>
      <c r="AP314" s="3">
        <f t="shared" si="382"/>
        <v>2.8660780201540303</v>
      </c>
      <c r="AQ314" s="3">
        <f t="shared" si="383"/>
        <v>0.7560225898028807</v>
      </c>
      <c r="AR314" s="9">
        <f t="shared" si="384"/>
        <v>625.5826016186224</v>
      </c>
      <c r="AS314" s="10">
        <f t="shared" si="385"/>
        <v>0.02484069529089891</v>
      </c>
      <c r="AT314" s="3">
        <f t="shared" si="386"/>
        <v>0.7633533748107922</v>
      </c>
      <c r="AU314" s="3">
        <f t="shared" si="387"/>
        <v>34.13738715027818</v>
      </c>
      <c r="AV314" s="9">
        <f t="shared" si="388"/>
        <v>152.47986685045535</v>
      </c>
      <c r="AW314" s="3">
        <f t="shared" si="389"/>
        <v>40.256522141969924</v>
      </c>
      <c r="AX314" s="3">
        <f t="shared" si="390"/>
        <v>6.558242872685285</v>
      </c>
      <c r="AZ314" s="49">
        <v>185.53334329999998</v>
      </c>
      <c r="BA314" s="49">
        <v>0.7640108155</v>
      </c>
      <c r="BB314" s="49">
        <v>356.67043190000004</v>
      </c>
      <c r="BC314" s="49">
        <v>507.9492378</v>
      </c>
      <c r="BD314" s="49">
        <v>11.57221401</v>
      </c>
      <c r="BE314" s="49">
        <v>289.59460029999997</v>
      </c>
      <c r="BF314" s="49">
        <v>4.25384592</v>
      </c>
      <c r="BG314" s="49">
        <v>1.438327776</v>
      </c>
      <c r="BH314" s="49">
        <v>8.252473071</v>
      </c>
      <c r="BI314" s="49">
        <v>0.23040016</v>
      </c>
      <c r="BJ314" s="49">
        <v>2.3774841899999997</v>
      </c>
      <c r="BK314" s="49">
        <v>0.17007846470000001</v>
      </c>
      <c r="BL314" s="49">
        <v>0.5262895135</v>
      </c>
      <c r="BM314" s="49">
        <v>0.1892161945</v>
      </c>
      <c r="BN314" s="28">
        <v>0.5007</v>
      </c>
      <c r="BO314" s="17">
        <v>11.284699999999997</v>
      </c>
    </row>
    <row r="315" spans="1:67" ht="12.75">
      <c r="A315" s="8" t="s">
        <v>219</v>
      </c>
      <c r="B315" s="13">
        <v>159</v>
      </c>
      <c r="C315" s="8" t="s">
        <v>146</v>
      </c>
      <c r="D315" s="14" t="s">
        <v>135</v>
      </c>
      <c r="E315" s="13" t="s">
        <v>115</v>
      </c>
      <c r="F315" s="49">
        <f t="shared" si="348"/>
        <v>7.5720146141096745</v>
      </c>
      <c r="G315" s="49">
        <f t="shared" si="349"/>
        <v>0.02469190678283059</v>
      </c>
      <c r="H315" s="48">
        <f t="shared" si="350"/>
        <v>-0.004116024511963496</v>
      </c>
      <c r="I315" s="49">
        <f t="shared" si="351"/>
        <v>11.841695777960796</v>
      </c>
      <c r="J315" s="49">
        <f t="shared" si="352"/>
        <v>0.16231761114082463</v>
      </c>
      <c r="K315" s="49">
        <f t="shared" si="353"/>
        <v>1.1208480971885781</v>
      </c>
      <c r="L315" s="49">
        <f t="shared" si="354"/>
        <v>1.3571354427006732</v>
      </c>
      <c r="M315" s="49">
        <f t="shared" si="355"/>
        <v>0.015560701813351162</v>
      </c>
      <c r="N315" s="49">
        <f t="shared" si="356"/>
        <v>0.5452739232379842</v>
      </c>
      <c r="O315" s="49">
        <f t="shared" si="357"/>
        <v>0.013365432016313804</v>
      </c>
      <c r="P315" s="49">
        <f t="shared" si="358"/>
        <v>0.044688186804905675</v>
      </c>
      <c r="Q315" s="49">
        <f t="shared" si="359"/>
        <v>0.00074549521260886</v>
      </c>
      <c r="R315" s="48">
        <f t="shared" si="360"/>
        <v>-0.0017414974282343183</v>
      </c>
      <c r="S315" s="48">
        <f t="shared" si="361"/>
        <v>-0.0001850118938141464</v>
      </c>
      <c r="T315" s="49">
        <f t="shared" si="362"/>
        <v>280.63685816709034</v>
      </c>
      <c r="U315" s="49">
        <f t="shared" si="363"/>
        <v>0.1797998018119172</v>
      </c>
      <c r="V315" s="48">
        <f t="shared" si="364"/>
        <v>-0.10269522235437865</v>
      </c>
      <c r="W315" s="49">
        <f t="shared" si="365"/>
        <v>212.03817175427142</v>
      </c>
      <c r="X315" s="49">
        <f t="shared" si="366"/>
        <v>4.151526054606585</v>
      </c>
      <c r="Y315" s="49">
        <f t="shared" si="367"/>
        <v>46.11594722026654</v>
      </c>
      <c r="Z315" s="49">
        <f t="shared" si="368"/>
        <v>24.70303692709369</v>
      </c>
      <c r="AA315" s="49">
        <f t="shared" si="369"/>
        <v>0.6768533053332487</v>
      </c>
      <c r="AB315" s="49">
        <f t="shared" si="370"/>
        <v>17.604382652864366</v>
      </c>
      <c r="AC315" s="49"/>
      <c r="AD315" s="49">
        <f t="shared" si="371"/>
        <v>1.5911479875703005</v>
      </c>
      <c r="AE315" s="49">
        <f t="shared" si="372"/>
        <v>0.008508276793070759</v>
      </c>
      <c r="AF315" s="48">
        <f t="shared" si="373"/>
        <v>-0.03637212673839428</v>
      </c>
      <c r="AG315" s="48"/>
      <c r="AH315" s="31">
        <f t="shared" si="374"/>
        <v>176.37382591648546</v>
      </c>
      <c r="AI315" s="1">
        <f t="shared" si="375"/>
        <v>-6.590893810011693</v>
      </c>
      <c r="AJ315" s="1">
        <f t="shared" si="376"/>
        <v>-0.15172448970137875</v>
      </c>
      <c r="AK315" s="1">
        <f t="shared" si="377"/>
        <v>6.133568414152282</v>
      </c>
      <c r="AL315" s="3">
        <f t="shared" si="378"/>
        <v>23.089714297623992</v>
      </c>
      <c r="AM315" s="3">
        <f t="shared" si="379"/>
        <v>-12.070037782270418</v>
      </c>
      <c r="AN315" s="3">
        <f t="shared" si="380"/>
        <v>-0.005833503189483862</v>
      </c>
      <c r="AO315" s="3">
        <f t="shared" si="381"/>
        <v>-0.06454159082411644</v>
      </c>
      <c r="AP315" s="3">
        <f t="shared" si="382"/>
        <v>21.13234044740391</v>
      </c>
      <c r="AQ315" s="3">
        <f t="shared" si="383"/>
        <v>1.3235204578745243</v>
      </c>
      <c r="AR315" s="9">
        <f t="shared" si="384"/>
        <v>-7715.712094196876</v>
      </c>
      <c r="AS315" s="10">
        <f t="shared" si="385"/>
        <v>0.09002365352656394</v>
      </c>
      <c r="AT315" s="3">
        <f t="shared" si="386"/>
        <v>4.597935953510832</v>
      </c>
      <c r="AU315" s="3">
        <f t="shared" si="387"/>
        <v>12.04462411067685</v>
      </c>
      <c r="AV315" s="9">
        <f t="shared" si="388"/>
        <v>487.93970337067975</v>
      </c>
      <c r="AW315" s="3">
        <f t="shared" si="389"/>
        <v>11.108191689919835</v>
      </c>
      <c r="AX315" s="3">
        <f t="shared" si="390"/>
        <v>2.049433553146046</v>
      </c>
      <c r="AZ315" s="49">
        <v>378.48421620000005</v>
      </c>
      <c r="BA315" s="49">
        <v>1.234215392</v>
      </c>
      <c r="BB315" s="48">
        <v>-0.2057378902</v>
      </c>
      <c r="BC315" s="49">
        <v>591.9025746</v>
      </c>
      <c r="BD315" s="49">
        <v>8.113382891999999</v>
      </c>
      <c r="BE315" s="49">
        <v>56.02515779</v>
      </c>
      <c r="BF315" s="49">
        <v>67.83588918999999</v>
      </c>
      <c r="BG315" s="49">
        <v>0.7777956501</v>
      </c>
      <c r="BH315" s="49">
        <v>27.25530575</v>
      </c>
      <c r="BI315" s="49">
        <v>0.66806594</v>
      </c>
      <c r="BJ315" s="49">
        <v>2.2337217000000003</v>
      </c>
      <c r="BK315" s="49">
        <v>0.037263289309999996</v>
      </c>
      <c r="BL315" s="48">
        <v>-0.08704807409000001</v>
      </c>
      <c r="BM315" s="48">
        <v>-0.009247747817</v>
      </c>
      <c r="BN315" s="28">
        <v>0.5035</v>
      </c>
      <c r="BO315" s="17">
        <v>10.0731</v>
      </c>
    </row>
    <row r="316" spans="1:67" ht="12.75">
      <c r="A316" s="8" t="s">
        <v>220</v>
      </c>
      <c r="B316" s="13">
        <v>160</v>
      </c>
      <c r="C316" s="8" t="s">
        <v>146</v>
      </c>
      <c r="D316" s="14" t="s">
        <v>135</v>
      </c>
      <c r="E316" s="13" t="s">
        <v>114</v>
      </c>
      <c r="F316" s="49">
        <f t="shared" si="348"/>
        <v>12.34589326788558</v>
      </c>
      <c r="G316" s="49">
        <f t="shared" si="349"/>
        <v>0.025371645795657535</v>
      </c>
      <c r="H316" s="48">
        <f t="shared" si="350"/>
        <v>-0.01405667678900676</v>
      </c>
      <c r="I316" s="49">
        <f t="shared" si="351"/>
        <v>19.825348913187927</v>
      </c>
      <c r="J316" s="49">
        <f t="shared" si="352"/>
        <v>0.24138378518895515</v>
      </c>
      <c r="K316" s="49">
        <f t="shared" si="353"/>
        <v>2.1866278347826786</v>
      </c>
      <c r="L316" s="49">
        <f t="shared" si="354"/>
        <v>0.3949447174856577</v>
      </c>
      <c r="M316" s="49">
        <f t="shared" si="355"/>
        <v>0.018593098729269373</v>
      </c>
      <c r="N316" s="49">
        <f t="shared" si="356"/>
        <v>0.48069772063444594</v>
      </c>
      <c r="O316" s="49">
        <f t="shared" si="357"/>
        <v>0.015202521668533973</v>
      </c>
      <c r="P316" s="49">
        <f t="shared" si="358"/>
        <v>0.054876473488478364</v>
      </c>
      <c r="Q316" s="49">
        <f t="shared" si="359"/>
        <v>0.0010026213847766391</v>
      </c>
      <c r="R316" s="48">
        <f t="shared" si="360"/>
        <v>-0.00016833611927991661</v>
      </c>
      <c r="S316" s="49">
        <f t="shared" si="361"/>
        <v>0.0034071458031382606</v>
      </c>
      <c r="T316" s="49">
        <f t="shared" si="362"/>
        <v>457.5681472549595</v>
      </c>
      <c r="U316" s="49">
        <f t="shared" si="363"/>
        <v>0.18474947786832835</v>
      </c>
      <c r="V316" s="48">
        <f t="shared" si="364"/>
        <v>-0.35071548874767366</v>
      </c>
      <c r="W316" s="49">
        <f t="shared" si="365"/>
        <v>354.99398200776994</v>
      </c>
      <c r="X316" s="49">
        <f t="shared" si="366"/>
        <v>6.173766767070567</v>
      </c>
      <c r="Y316" s="49">
        <f t="shared" si="367"/>
        <v>89.96617300072737</v>
      </c>
      <c r="Z316" s="49">
        <f t="shared" si="368"/>
        <v>7.188916915170878</v>
      </c>
      <c r="AA316" s="49">
        <f t="shared" si="369"/>
        <v>0.808755317224547</v>
      </c>
      <c r="AB316" s="49">
        <f t="shared" si="370"/>
        <v>15.519514603149439</v>
      </c>
      <c r="AC316" s="49"/>
      <c r="AD316" s="49">
        <f t="shared" si="371"/>
        <v>1.9539076565657851</v>
      </c>
      <c r="AE316" s="49">
        <f t="shared" si="372"/>
        <v>0.011442837078026012</v>
      </c>
      <c r="AF316" s="48">
        <f t="shared" si="373"/>
        <v>-0.003515791964910539</v>
      </c>
      <c r="AG316" s="49"/>
      <c r="AH316" s="31">
        <f t="shared" si="374"/>
        <v>234.1810503261897</v>
      </c>
      <c r="AI316" s="1">
        <f t="shared" si="375"/>
        <v>-2.3060153975874598</v>
      </c>
      <c r="AJ316" s="1">
        <f t="shared" si="376"/>
        <v>-0.4336484487684663</v>
      </c>
      <c r="AK316" s="1">
        <f t="shared" si="377"/>
        <v>7.633664515811091</v>
      </c>
      <c r="AL316" s="3">
        <f t="shared" si="378"/>
        <v>33.41696462855843</v>
      </c>
      <c r="AM316" s="3">
        <f t="shared" si="379"/>
        <v>-30.64934739140541</v>
      </c>
      <c r="AN316" s="3">
        <f t="shared" si="380"/>
        <v>-0.022598354247271465</v>
      </c>
      <c r="AO316" s="3">
        <f t="shared" si="381"/>
        <v>-0.17949440321253257</v>
      </c>
      <c r="AP316" s="3">
        <f t="shared" si="382"/>
        <v>16.14542587721604</v>
      </c>
      <c r="AQ316" s="3">
        <f t="shared" si="383"/>
        <v>1.2889462087978283</v>
      </c>
      <c r="AR316" s="9">
        <f t="shared" si="384"/>
        <v>-130146.53649070575</v>
      </c>
      <c r="AS316" s="10">
        <f t="shared" si="385"/>
        <v>0.06862320093376266</v>
      </c>
      <c r="AT316" s="3">
        <f t="shared" si="386"/>
        <v>3.9458606514795274</v>
      </c>
      <c r="AU316" s="3">
        <f t="shared" si="387"/>
        <v>22.874038981588352</v>
      </c>
      <c r="AV316" s="9">
        <f t="shared" si="388"/>
        <v>539.5311254519404</v>
      </c>
      <c r="AW316" s="3">
        <f t="shared" si="389"/>
        <v>14.572331024972625</v>
      </c>
      <c r="AX316" s="3">
        <f t="shared" si="390"/>
        <v>1.8534611866226365</v>
      </c>
      <c r="AZ316" s="49">
        <v>579.4259436</v>
      </c>
      <c r="BA316" s="49">
        <v>1.190759509</v>
      </c>
      <c r="BB316" s="48">
        <v>-0.659717611</v>
      </c>
      <c r="BC316" s="49">
        <v>930.4568938</v>
      </c>
      <c r="BD316" s="49">
        <v>11.328789619999998</v>
      </c>
      <c r="BE316" s="49">
        <v>102.6243196</v>
      </c>
      <c r="BF316" s="49">
        <v>18.53581678</v>
      </c>
      <c r="BG316" s="49">
        <v>0.8726240816999999</v>
      </c>
      <c r="BH316" s="49">
        <v>22.56043563</v>
      </c>
      <c r="BI316" s="49">
        <v>0.71349519</v>
      </c>
      <c r="BJ316" s="49">
        <v>2.57550035</v>
      </c>
      <c r="BK316" s="49">
        <v>0.04705571556</v>
      </c>
      <c r="BL316" s="48">
        <v>-0.007900466385</v>
      </c>
      <c r="BM316" s="49">
        <v>0.1599065073</v>
      </c>
      <c r="BN316" s="28">
        <v>0.5034</v>
      </c>
      <c r="BO316" s="17">
        <v>10.726000000000003</v>
      </c>
    </row>
    <row r="317" spans="1:67" ht="12.75">
      <c r="A317" s="8" t="s">
        <v>221</v>
      </c>
      <c r="B317" s="13">
        <v>161</v>
      </c>
      <c r="C317" s="8" t="s">
        <v>146</v>
      </c>
      <c r="D317" s="14" t="s">
        <v>135</v>
      </c>
      <c r="E317" s="13" t="s">
        <v>126</v>
      </c>
      <c r="F317" s="49">
        <f t="shared" si="348"/>
        <v>8.53155415058994</v>
      </c>
      <c r="G317" s="49">
        <f t="shared" si="349"/>
        <v>0.008047629736919722</v>
      </c>
      <c r="H317" s="48">
        <f t="shared" si="350"/>
        <v>-0.04594297396828487</v>
      </c>
      <c r="I317" s="49">
        <f t="shared" si="351"/>
        <v>17.765512176383865</v>
      </c>
      <c r="J317" s="49">
        <f t="shared" si="352"/>
        <v>0.15576926145300696</v>
      </c>
      <c r="K317" s="49">
        <f t="shared" si="353"/>
        <v>2.3011286911146316</v>
      </c>
      <c r="L317" s="49">
        <f t="shared" si="354"/>
        <v>0.19778630473063744</v>
      </c>
      <c r="M317" s="49">
        <f t="shared" si="355"/>
        <v>0.01991019918654273</v>
      </c>
      <c r="N317" s="49">
        <f t="shared" si="356"/>
        <v>0.1733290037879462</v>
      </c>
      <c r="O317" s="49">
        <f t="shared" si="357"/>
        <v>0.007219793530507969</v>
      </c>
      <c r="P317" s="49">
        <f t="shared" si="358"/>
        <v>0.06457094531018924</v>
      </c>
      <c r="Q317" s="49">
        <f t="shared" si="359"/>
        <v>0.0004910228946237051</v>
      </c>
      <c r="R317" s="48">
        <f t="shared" si="360"/>
        <v>-0.0014686847767291435</v>
      </c>
      <c r="S317" s="49">
        <f t="shared" si="361"/>
        <v>0.0032540722523456177</v>
      </c>
      <c r="T317" s="49">
        <f t="shared" si="362"/>
        <v>316.1996739470742</v>
      </c>
      <c r="U317" s="49">
        <f t="shared" si="363"/>
        <v>0.0586006680034932</v>
      </c>
      <c r="V317" s="48">
        <f t="shared" si="364"/>
        <v>-1.14628178563585</v>
      </c>
      <c r="W317" s="49">
        <f t="shared" si="365"/>
        <v>318.1104119537999</v>
      </c>
      <c r="X317" s="49">
        <f t="shared" si="366"/>
        <v>3.9840417985694248</v>
      </c>
      <c r="Y317" s="49">
        <f t="shared" si="367"/>
        <v>94.67717305552897</v>
      </c>
      <c r="Z317" s="49">
        <f t="shared" si="368"/>
        <v>3.6001730083118684</v>
      </c>
      <c r="AA317" s="49">
        <f t="shared" si="369"/>
        <v>0.8660460364128362</v>
      </c>
      <c r="AB317" s="49">
        <f t="shared" si="370"/>
        <v>5.595994925638546</v>
      </c>
      <c r="AC317" s="49"/>
      <c r="AD317" s="49">
        <f t="shared" si="371"/>
        <v>2.2990847700838244</v>
      </c>
      <c r="AE317" s="49">
        <f t="shared" si="372"/>
        <v>0.0056040047320669376</v>
      </c>
      <c r="AF317" s="48">
        <f t="shared" si="373"/>
        <v>-0.03067428522826114</v>
      </c>
      <c r="AG317" s="49"/>
      <c r="AH317" s="31">
        <f t="shared" si="374"/>
        <v>137.53284701004984</v>
      </c>
      <c r="AI317" s="1">
        <f t="shared" si="375"/>
        <v>-0.7555263001343381</v>
      </c>
      <c r="AJ317" s="1">
        <f t="shared" si="376"/>
        <v>-1.3235806613511572</v>
      </c>
      <c r="AK317" s="1">
        <f t="shared" si="377"/>
        <v>4.600265610672767</v>
      </c>
      <c r="AL317" s="3">
        <f t="shared" si="378"/>
        <v>67.9862864077238</v>
      </c>
      <c r="AM317" s="3">
        <f t="shared" si="379"/>
        <v>-204.54689823451744</v>
      </c>
      <c r="AN317" s="3">
        <f t="shared" si="380"/>
        <v>-0.20483967567305297</v>
      </c>
      <c r="AO317" s="3">
        <f t="shared" si="381"/>
        <v>-0.4985817837391253</v>
      </c>
      <c r="AP317" s="3">
        <f t="shared" si="382"/>
        <v>10.456926930873484</v>
      </c>
      <c r="AQ317" s="3">
        <f t="shared" si="383"/>
        <v>0.9939934754257488</v>
      </c>
      <c r="AR317" s="9">
        <f t="shared" si="384"/>
        <v>-10308.29802859595</v>
      </c>
      <c r="AS317" s="10">
        <f t="shared" si="385"/>
        <v>0.04208027838170401</v>
      </c>
      <c r="AT317" s="3">
        <f t="shared" si="386"/>
        <v>3.35994835594875</v>
      </c>
      <c r="AU317" s="3">
        <f t="shared" si="387"/>
        <v>56.84608656386532</v>
      </c>
      <c r="AV317" s="9">
        <f t="shared" si="388"/>
        <v>710.9276292670048</v>
      </c>
      <c r="AW317" s="3">
        <f t="shared" si="389"/>
        <v>23.764101342893866</v>
      </c>
      <c r="AX317" s="3">
        <f t="shared" si="390"/>
        <v>1.406612936159255</v>
      </c>
      <c r="AZ317" s="49">
        <v>307.0246377</v>
      </c>
      <c r="BA317" s="49">
        <v>0.28960967260000003</v>
      </c>
      <c r="BB317" s="48">
        <v>-1.6533476420000002</v>
      </c>
      <c r="BC317" s="49">
        <v>639.3266506</v>
      </c>
      <c r="BD317" s="49">
        <v>5.605661080999999</v>
      </c>
      <c r="BE317" s="49">
        <v>82.81060991000001</v>
      </c>
      <c r="BF317" s="49">
        <v>7.117726439999999</v>
      </c>
      <c r="BG317" s="49">
        <v>0.7165074011</v>
      </c>
      <c r="BH317" s="49">
        <v>6.237582701999999</v>
      </c>
      <c r="BI317" s="49">
        <v>0.25981837</v>
      </c>
      <c r="BJ317" s="49">
        <v>2.32371157</v>
      </c>
      <c r="BK317" s="49">
        <v>0.017670417799999998</v>
      </c>
      <c r="BL317" s="48">
        <v>-0.05285348994</v>
      </c>
      <c r="BM317" s="49">
        <v>0.117104145</v>
      </c>
      <c r="BN317" s="28">
        <v>0.502</v>
      </c>
      <c r="BO317" s="17">
        <v>13.9495</v>
      </c>
    </row>
    <row r="318" spans="1:67" ht="12.75">
      <c r="A318" s="8" t="s">
        <v>222</v>
      </c>
      <c r="B318" s="13">
        <v>162</v>
      </c>
      <c r="C318" s="8" t="s">
        <v>146</v>
      </c>
      <c r="D318" s="14" t="s">
        <v>135</v>
      </c>
      <c r="E318" s="13" t="s">
        <v>136</v>
      </c>
      <c r="F318" s="49">
        <f t="shared" si="348"/>
        <v>8.313115636969611</v>
      </c>
      <c r="G318" s="49">
        <f t="shared" si="349"/>
        <v>0.0059954065531366745</v>
      </c>
      <c r="H318" s="48">
        <f t="shared" si="350"/>
        <v>-0.07277356090740346</v>
      </c>
      <c r="I318" s="49">
        <f t="shared" si="351"/>
        <v>21.13401990353891</v>
      </c>
      <c r="J318" s="49">
        <f t="shared" si="352"/>
        <v>0.1995808262161485</v>
      </c>
      <c r="K318" s="49">
        <f t="shared" si="353"/>
        <v>2.4491192522664003</v>
      </c>
      <c r="L318" s="49">
        <f t="shared" si="354"/>
        <v>0.17893971713967655</v>
      </c>
      <c r="M318" s="49">
        <f t="shared" si="355"/>
        <v>0.016972106398145257</v>
      </c>
      <c r="N318" s="49">
        <f t="shared" si="356"/>
        <v>0.13552456039393093</v>
      </c>
      <c r="O318" s="49">
        <f t="shared" si="357"/>
        <v>0.0059370495426791774</v>
      </c>
      <c r="P318" s="49">
        <f t="shared" si="358"/>
        <v>0.08072252352891195</v>
      </c>
      <c r="Q318" s="49">
        <f t="shared" si="359"/>
        <v>0.0004753976933041964</v>
      </c>
      <c r="R318" s="48">
        <f t="shared" si="360"/>
        <v>-0.0025576728516596525</v>
      </c>
      <c r="S318" s="49">
        <f t="shared" si="361"/>
        <v>0.007580764250510681</v>
      </c>
      <c r="T318" s="49">
        <f t="shared" si="362"/>
        <v>308.10382346484346</v>
      </c>
      <c r="U318" s="49">
        <f t="shared" si="363"/>
        <v>0.04365693259401933</v>
      </c>
      <c r="V318" s="48">
        <f t="shared" si="364"/>
        <v>-1.8157076074701461</v>
      </c>
      <c r="W318" s="49">
        <f t="shared" si="365"/>
        <v>378.4271295421224</v>
      </c>
      <c r="X318" s="49">
        <f t="shared" si="366"/>
        <v>5.104590895669338</v>
      </c>
      <c r="Y318" s="49">
        <f t="shared" si="367"/>
        <v>100.76606674620038</v>
      </c>
      <c r="Z318" s="49">
        <f t="shared" si="368"/>
        <v>3.2571210662870245</v>
      </c>
      <c r="AA318" s="49">
        <f t="shared" si="369"/>
        <v>0.7382460284789825</v>
      </c>
      <c r="AB318" s="49">
        <f t="shared" si="370"/>
        <v>4.375463630955071</v>
      </c>
      <c r="AC318" s="49"/>
      <c r="AD318" s="49">
        <f t="shared" si="371"/>
        <v>2.8741707831055865</v>
      </c>
      <c r="AE318" s="49">
        <f t="shared" si="372"/>
        <v>0.00542567556841128</v>
      </c>
      <c r="AF318" s="48">
        <f t="shared" si="373"/>
        <v>-0.05341839706891504</v>
      </c>
      <c r="AG318" s="49"/>
      <c r="AH318" s="31">
        <f t="shared" si="374"/>
        <v>107.19746553540999</v>
      </c>
      <c r="AI318" s="1">
        <f t="shared" si="375"/>
        <v>-0.406588607902344</v>
      </c>
      <c r="AJ318" s="1">
        <f t="shared" si="376"/>
        <v>-2.4594884868003573</v>
      </c>
      <c r="AK318" s="1">
        <f t="shared" si="377"/>
        <v>6.914484736458915</v>
      </c>
      <c r="AL318" s="3">
        <f t="shared" si="378"/>
        <v>116.92509281718588</v>
      </c>
      <c r="AM318" s="3">
        <f t="shared" si="379"/>
        <v>-334.6509728744826</v>
      </c>
      <c r="AN318" s="3">
        <f t="shared" si="380"/>
        <v>-0.4149749056590411</v>
      </c>
      <c r="AO318" s="3">
        <f t="shared" si="381"/>
        <v>-0.631732678566945</v>
      </c>
      <c r="AP318" s="3">
        <f t="shared" si="382"/>
        <v>8.046358843900196</v>
      </c>
      <c r="AQ318" s="3">
        <f t="shared" si="383"/>
        <v>0.8141694910659113</v>
      </c>
      <c r="AR318" s="9">
        <f t="shared" si="384"/>
        <v>-5767.747449766396</v>
      </c>
      <c r="AS318" s="10">
        <f t="shared" si="385"/>
        <v>0.05065783611983464</v>
      </c>
      <c r="AT318" s="3">
        <f t="shared" si="386"/>
        <v>3.755501646157007</v>
      </c>
      <c r="AU318" s="3">
        <f t="shared" si="387"/>
        <v>86.48846418579869</v>
      </c>
      <c r="AV318" s="9">
        <f t="shared" si="388"/>
        <v>940.821254663415</v>
      </c>
      <c r="AW318" s="3">
        <f t="shared" si="389"/>
        <v>19.740282582035885</v>
      </c>
      <c r="AX318" s="3">
        <f t="shared" si="390"/>
        <v>1.0629011568810238</v>
      </c>
      <c r="AZ318" s="49">
        <v>361.98967439999996</v>
      </c>
      <c r="BA318" s="49">
        <v>0.2610664113</v>
      </c>
      <c r="BB318" s="48">
        <v>-3.1688814119999997</v>
      </c>
      <c r="BC318" s="49">
        <v>920.2683227</v>
      </c>
      <c r="BD318" s="49">
        <v>8.690628334</v>
      </c>
      <c r="BE318" s="49">
        <v>106.6454407</v>
      </c>
      <c r="BF318" s="49">
        <v>7.7918235199999994</v>
      </c>
      <c r="BG318" s="49">
        <v>0.7390402753</v>
      </c>
      <c r="BH318" s="49">
        <v>5.90133635</v>
      </c>
      <c r="BI318" s="49">
        <v>0.25852529</v>
      </c>
      <c r="BJ318" s="49">
        <v>3.51501426</v>
      </c>
      <c r="BK318" s="49">
        <v>0.02070090971</v>
      </c>
      <c r="BL318" s="48">
        <v>-0.11137234260000001</v>
      </c>
      <c r="BM318" s="49">
        <v>0.33009986900000005</v>
      </c>
      <c r="BN318" s="28">
        <v>0.5009</v>
      </c>
      <c r="BO318" s="17">
        <v>11.5032</v>
      </c>
    </row>
    <row r="319" spans="1:67" ht="12.75">
      <c r="A319" s="8" t="s">
        <v>223</v>
      </c>
      <c r="B319" s="13">
        <v>163</v>
      </c>
      <c r="C319" s="8" t="s">
        <v>146</v>
      </c>
      <c r="D319" s="14" t="s">
        <v>135</v>
      </c>
      <c r="E319" s="13"/>
      <c r="F319" s="49">
        <f t="shared" si="348"/>
        <v>7.339291563666467</v>
      </c>
      <c r="G319" s="49">
        <f t="shared" si="349"/>
        <v>0.02291720177982916</v>
      </c>
      <c r="H319" s="49">
        <f t="shared" si="350"/>
        <v>0.028503577976409577</v>
      </c>
      <c r="I319" s="49">
        <f t="shared" si="351"/>
        <v>12.901873558799222</v>
      </c>
      <c r="J319" s="49">
        <f t="shared" si="352"/>
        <v>0.16835064982055029</v>
      </c>
      <c r="K319" s="49">
        <f t="shared" si="353"/>
        <v>1.2921437168668621</v>
      </c>
      <c r="L319" s="49">
        <f t="shared" si="354"/>
        <v>1.1778396282531856</v>
      </c>
      <c r="M319" s="49">
        <f t="shared" si="355"/>
        <v>0.017406697038961735</v>
      </c>
      <c r="N319" s="49">
        <f t="shared" si="356"/>
        <v>0.7264609533917904</v>
      </c>
      <c r="O319" s="49">
        <f t="shared" si="357"/>
        <v>0.011787569085317365</v>
      </c>
      <c r="P319" s="49">
        <f t="shared" si="358"/>
        <v>0.057427231646790415</v>
      </c>
      <c r="Q319" s="49">
        <f t="shared" si="359"/>
        <v>0.0007624531374470898</v>
      </c>
      <c r="R319" s="49">
        <f t="shared" si="360"/>
        <v>0.0017013475655728383</v>
      </c>
      <c r="S319" s="49">
        <f t="shared" si="361"/>
        <v>0.0001903092351934383</v>
      </c>
      <c r="T319" s="49">
        <f t="shared" si="362"/>
        <v>272.01158879984115</v>
      </c>
      <c r="U319" s="49">
        <f t="shared" si="363"/>
        <v>0.16687687890358377</v>
      </c>
      <c r="V319" s="49">
        <f t="shared" si="364"/>
        <v>0.7111671151798797</v>
      </c>
      <c r="W319" s="49">
        <f t="shared" si="365"/>
        <v>231.0217837806726</v>
      </c>
      <c r="X319" s="49">
        <f t="shared" si="366"/>
        <v>4.305830427935493</v>
      </c>
      <c r="Y319" s="49">
        <f t="shared" si="367"/>
        <v>53.163699521368535</v>
      </c>
      <c r="Z319" s="49">
        <f t="shared" si="368"/>
        <v>21.439434057540964</v>
      </c>
      <c r="AA319" s="49">
        <f t="shared" si="369"/>
        <v>0.7571496817480877</v>
      </c>
      <c r="AB319" s="49">
        <f t="shared" si="370"/>
        <v>23.454077044304288</v>
      </c>
      <c r="AC319" s="49"/>
      <c r="AD319" s="49">
        <f t="shared" si="371"/>
        <v>2.0447288332694953</v>
      </c>
      <c r="AE319" s="49">
        <f t="shared" si="372"/>
        <v>0.008701816222861102</v>
      </c>
      <c r="AF319" s="49">
        <f t="shared" si="373"/>
        <v>0.03553357488665076</v>
      </c>
      <c r="AG319" s="49"/>
      <c r="AH319" s="31">
        <f t="shared" si="374"/>
        <v>133.03064170367182</v>
      </c>
      <c r="AI319" s="1">
        <f t="shared" si="375"/>
        <v>1.0646578920575895</v>
      </c>
      <c r="AJ319" s="1">
        <f t="shared" si="376"/>
        <v>0.9392688557141772</v>
      </c>
      <c r="AK319" s="1">
        <f t="shared" si="377"/>
        <v>5.686894588655577</v>
      </c>
      <c r="AL319" s="3">
        <f t="shared" si="378"/>
        <v>25.80243863754946</v>
      </c>
      <c r="AM319" s="3">
        <f t="shared" si="379"/>
        <v>81.7262852910553</v>
      </c>
      <c r="AN319" s="3">
        <f t="shared" si="380"/>
        <v>0.030321684107905807</v>
      </c>
      <c r="AO319" s="3">
        <f t="shared" si="381"/>
        <v>0.3478050994384094</v>
      </c>
      <c r="AP319" s="3">
        <f t="shared" si="382"/>
        <v>19.177246982666762</v>
      </c>
      <c r="AQ319" s="3">
        <f t="shared" si="383"/>
        <v>1.1774283115140494</v>
      </c>
      <c r="AR319" s="9">
        <f t="shared" si="384"/>
        <v>7655.058340387541</v>
      </c>
      <c r="AS319" s="10">
        <f t="shared" si="385"/>
        <v>0.08099192619589639</v>
      </c>
      <c r="AT319" s="3">
        <f t="shared" si="386"/>
        <v>4.345479826659092</v>
      </c>
      <c r="AU319" s="3">
        <f t="shared" si="387"/>
        <v>9.849962688545663</v>
      </c>
      <c r="AV319" s="9">
        <f t="shared" si="388"/>
        <v>494.8197385073898</v>
      </c>
      <c r="AW319" s="3">
        <f t="shared" si="389"/>
        <v>12.346909710250438</v>
      </c>
      <c r="AX319" s="3">
        <f t="shared" si="390"/>
        <v>2.020937974334801</v>
      </c>
      <c r="AZ319" s="49">
        <v>311.026389</v>
      </c>
      <c r="BA319" s="49">
        <v>0.9711910821</v>
      </c>
      <c r="BB319" s="49">
        <v>1.207931972</v>
      </c>
      <c r="BC319" s="49">
        <v>546.7589221000001</v>
      </c>
      <c r="BD319" s="49">
        <v>7.134407217</v>
      </c>
      <c r="BE319" s="49">
        <v>54.75879938</v>
      </c>
      <c r="BF319" s="49">
        <v>49.91479126</v>
      </c>
      <c r="BG319" s="49">
        <v>0.7376654923000001</v>
      </c>
      <c r="BH319" s="49">
        <v>30.78614947</v>
      </c>
      <c r="BI319" s="49">
        <v>0.49953664000000003</v>
      </c>
      <c r="BJ319" s="49">
        <v>2.43366602</v>
      </c>
      <c r="BK319" s="49">
        <v>0.03231143552</v>
      </c>
      <c r="BL319" s="49">
        <v>0.07210014552</v>
      </c>
      <c r="BM319" s="49">
        <v>0.008064973805999999</v>
      </c>
      <c r="BN319" s="28">
        <v>0.501</v>
      </c>
      <c r="BO319" s="17">
        <v>11.822099999999999</v>
      </c>
    </row>
    <row r="320" spans="1:67" ht="12.75">
      <c r="A320" s="8" t="s">
        <v>224</v>
      </c>
      <c r="B320" s="13">
        <v>164</v>
      </c>
      <c r="C320" s="8" t="s">
        <v>146</v>
      </c>
      <c r="D320" s="14" t="s">
        <v>135</v>
      </c>
      <c r="E320" s="13" t="s">
        <v>137</v>
      </c>
      <c r="F320" s="49">
        <f t="shared" si="348"/>
        <v>9.84412780165622</v>
      </c>
      <c r="G320" s="49">
        <f t="shared" si="349"/>
        <v>0.008662194604592683</v>
      </c>
      <c r="H320" s="48">
        <f t="shared" si="350"/>
        <v>-0.07711695050994749</v>
      </c>
      <c r="I320" s="49">
        <f t="shared" si="351"/>
        <v>25.439774270922463</v>
      </c>
      <c r="J320" s="49">
        <f t="shared" si="352"/>
        <v>0.2994244188325168</v>
      </c>
      <c r="K320" s="49">
        <f t="shared" si="353"/>
        <v>3.2215604556901782</v>
      </c>
      <c r="L320" s="49">
        <f t="shared" si="354"/>
        <v>0.3966252496859403</v>
      </c>
      <c r="M320" s="49">
        <f t="shared" si="355"/>
        <v>0.018752281940603018</v>
      </c>
      <c r="N320" s="49">
        <f t="shared" si="356"/>
        <v>0.281952857216994</v>
      </c>
      <c r="O320" s="49">
        <f t="shared" si="357"/>
        <v>0.007293029362353876</v>
      </c>
      <c r="P320" s="49">
        <f t="shared" si="358"/>
        <v>0.08835339763939562</v>
      </c>
      <c r="Q320" s="49">
        <f t="shared" si="359"/>
        <v>0.0006711702849546799</v>
      </c>
      <c r="R320" s="48">
        <f t="shared" si="360"/>
        <v>-0.0017565213688040874</v>
      </c>
      <c r="S320" s="49">
        <f t="shared" si="361"/>
        <v>0.009334987136920556</v>
      </c>
      <c r="T320" s="49">
        <f t="shared" si="362"/>
        <v>364.8467730773047</v>
      </c>
      <c r="U320" s="49">
        <f t="shared" si="363"/>
        <v>0.06307576352284776</v>
      </c>
      <c r="V320" s="48">
        <f t="shared" si="364"/>
        <v>-1.924075611525636</v>
      </c>
      <c r="W320" s="49">
        <f t="shared" si="365"/>
        <v>455.5262461890963</v>
      </c>
      <c r="X320" s="49">
        <f t="shared" si="366"/>
        <v>7.658246492367105</v>
      </c>
      <c r="Y320" s="49">
        <f t="shared" si="367"/>
        <v>132.5472312565389</v>
      </c>
      <c r="Z320" s="49">
        <f t="shared" si="368"/>
        <v>7.219506528922428</v>
      </c>
      <c r="AA320" s="49">
        <f t="shared" si="369"/>
        <v>0.8156794061272913</v>
      </c>
      <c r="AB320" s="49">
        <f t="shared" si="370"/>
        <v>9.102958672663377</v>
      </c>
      <c r="AC320" s="49"/>
      <c r="AD320" s="49">
        <f t="shared" si="371"/>
        <v>3.145872341222183</v>
      </c>
      <c r="AE320" s="49">
        <f t="shared" si="372"/>
        <v>0.00766001238250034</v>
      </c>
      <c r="AF320" s="48">
        <f t="shared" si="373"/>
        <v>-0.03668590995831427</v>
      </c>
      <c r="AG320" s="49"/>
      <c r="AH320" s="31">
        <f t="shared" si="374"/>
        <v>115.97634407998908</v>
      </c>
      <c r="AI320" s="1">
        <f t="shared" si="375"/>
        <v>-0.4239331350811747</v>
      </c>
      <c r="AJ320" s="1">
        <f t="shared" si="376"/>
        <v>-2.358862559324409</v>
      </c>
      <c r="AK320" s="1">
        <f t="shared" si="377"/>
        <v>9.388794708851572</v>
      </c>
      <c r="AL320" s="3">
        <f t="shared" si="378"/>
        <v>121.41345684373809</v>
      </c>
      <c r="AM320" s="3">
        <f t="shared" si="379"/>
        <v>-251.18439963899766</v>
      </c>
      <c r="AN320" s="3">
        <f t="shared" si="380"/>
        <v>-0.21136815849815158</v>
      </c>
      <c r="AO320" s="3">
        <f t="shared" si="381"/>
        <v>-0.6116191004680519</v>
      </c>
      <c r="AP320" s="3">
        <f t="shared" si="382"/>
        <v>8.234420569207867</v>
      </c>
      <c r="AQ320" s="3">
        <f t="shared" si="383"/>
        <v>0.8009346906563336</v>
      </c>
      <c r="AR320" s="9">
        <f t="shared" si="384"/>
        <v>-9945.147155730236</v>
      </c>
      <c r="AS320" s="10">
        <f t="shared" si="385"/>
        <v>0.05777749123665157</v>
      </c>
      <c r="AT320" s="3">
        <f t="shared" si="386"/>
        <v>3.4367088763057354</v>
      </c>
      <c r="AU320" s="3">
        <f t="shared" si="387"/>
        <v>50.0415592962169</v>
      </c>
      <c r="AV320" s="9">
        <f t="shared" si="388"/>
        <v>999.7694664127085</v>
      </c>
      <c r="AW320" s="3">
        <f t="shared" si="389"/>
        <v>17.30777814329264</v>
      </c>
      <c r="AX320" s="3">
        <f t="shared" si="390"/>
        <v>1.000230586745281</v>
      </c>
      <c r="AZ320" s="49">
        <v>388.94620009999994</v>
      </c>
      <c r="BA320" s="49">
        <v>0.3422474539</v>
      </c>
      <c r="BB320" s="48">
        <v>-3.0469276169999997</v>
      </c>
      <c r="BC320" s="49">
        <v>1005.137655</v>
      </c>
      <c r="BD320" s="49">
        <v>11.830402069999998</v>
      </c>
      <c r="BE320" s="49">
        <v>127.2853952</v>
      </c>
      <c r="BF320" s="49">
        <v>15.670853410000001</v>
      </c>
      <c r="BG320" s="49">
        <v>0.7409116329</v>
      </c>
      <c r="BH320" s="49">
        <v>11.14009231</v>
      </c>
      <c r="BI320" s="49">
        <v>0.28815108</v>
      </c>
      <c r="BJ320" s="49">
        <v>3.4908850200000003</v>
      </c>
      <c r="BK320" s="49">
        <v>0.02651825913</v>
      </c>
      <c r="BL320" s="48">
        <v>-0.06940099982</v>
      </c>
      <c r="BM320" s="49">
        <v>0.3688298088</v>
      </c>
      <c r="BN320" s="28">
        <v>0.503</v>
      </c>
      <c r="BO320" s="17">
        <v>12.730799999999999</v>
      </c>
    </row>
    <row r="321" spans="1:67" ht="12.75">
      <c r="A321" s="8" t="s">
        <v>225</v>
      </c>
      <c r="B321" s="13">
        <v>165</v>
      </c>
      <c r="C321" s="8" t="s">
        <v>146</v>
      </c>
      <c r="D321" s="14" t="s">
        <v>138</v>
      </c>
      <c r="E321" s="13"/>
      <c r="F321" s="49">
        <f t="shared" si="348"/>
        <v>2.8416427563244064</v>
      </c>
      <c r="G321" s="49">
        <f t="shared" si="349"/>
        <v>0.047721595152725234</v>
      </c>
      <c r="H321" s="49">
        <f t="shared" si="350"/>
        <v>0.6055358708490336</v>
      </c>
      <c r="I321" s="49">
        <f t="shared" si="351"/>
        <v>6.134115001289059</v>
      </c>
      <c r="J321" s="49">
        <f t="shared" si="352"/>
        <v>0.2310241498684331</v>
      </c>
      <c r="K321" s="49">
        <f t="shared" si="353"/>
        <v>0.5044461803735404</v>
      </c>
      <c r="L321" s="49">
        <f t="shared" si="354"/>
        <v>1.6045606885348433</v>
      </c>
      <c r="M321" s="49">
        <f t="shared" si="355"/>
        <v>0.018511860142764455</v>
      </c>
      <c r="N321" s="49">
        <f t="shared" si="356"/>
        <v>0.7954865616258973</v>
      </c>
      <c r="O321" s="49">
        <f t="shared" si="357"/>
        <v>0.011178915053847376</v>
      </c>
      <c r="P321" s="49">
        <f t="shared" si="358"/>
        <v>0.0580058164911018</v>
      </c>
      <c r="Q321" s="49">
        <f t="shared" si="359"/>
        <v>0.0028991350535172737</v>
      </c>
      <c r="R321" s="49">
        <f t="shared" si="360"/>
        <v>0.0031522718788737185</v>
      </c>
      <c r="S321" s="48">
        <f t="shared" si="361"/>
        <v>-0.0011548747528714323</v>
      </c>
      <c r="T321" s="49">
        <f t="shared" si="362"/>
        <v>105.31803434216158</v>
      </c>
      <c r="U321" s="49">
        <f t="shared" si="363"/>
        <v>0.3474957777086232</v>
      </c>
      <c r="V321" s="49">
        <f t="shared" si="364"/>
        <v>15.10818041040503</v>
      </c>
      <c r="W321" s="49">
        <f t="shared" si="365"/>
        <v>109.83786060646156</v>
      </c>
      <c r="X321" s="49">
        <f t="shared" si="366"/>
        <v>5.908802936916262</v>
      </c>
      <c r="Y321" s="49">
        <f t="shared" si="367"/>
        <v>20.75483153151781</v>
      </c>
      <c r="Z321" s="49">
        <f t="shared" si="368"/>
        <v>29.206754678634887</v>
      </c>
      <c r="AA321" s="49">
        <f t="shared" si="369"/>
        <v>0.8052216330465444</v>
      </c>
      <c r="AB321" s="49">
        <f t="shared" si="370"/>
        <v>25.682595901366103</v>
      </c>
      <c r="AC321" s="49"/>
      <c r="AD321" s="49">
        <f t="shared" si="371"/>
        <v>2.0653296715779246</v>
      </c>
      <c r="AE321" s="49">
        <f t="shared" si="372"/>
        <v>0.033087594767373586</v>
      </c>
      <c r="AF321" s="49">
        <f t="shared" si="373"/>
        <v>0.06583692311766329</v>
      </c>
      <c r="AG321" s="48"/>
      <c r="AH321" s="31">
        <f t="shared" si="374"/>
        <v>50.99332847026691</v>
      </c>
      <c r="AI321" s="1">
        <f t="shared" si="375"/>
        <v>0.053297062331343806</v>
      </c>
      <c r="AJ321" s="1">
        <f t="shared" si="376"/>
        <v>18.76276020211162</v>
      </c>
      <c r="AK321" s="1">
        <f t="shared" si="377"/>
        <v>7.338107540107177</v>
      </c>
      <c r="AL321" s="3">
        <f t="shared" si="378"/>
        <v>17.003956064959212</v>
      </c>
      <c r="AM321" s="3">
        <f t="shared" si="379"/>
        <v>456.6116248891754</v>
      </c>
      <c r="AN321" s="3">
        <f t="shared" si="380"/>
        <v>0.5882653166536564</v>
      </c>
      <c r="AO321" s="3">
        <f t="shared" si="381"/>
        <v>7.31514228373153</v>
      </c>
      <c r="AP321" s="3">
        <f t="shared" si="382"/>
        <v>10.502297920164192</v>
      </c>
      <c r="AQ321" s="3">
        <f t="shared" si="383"/>
        <v>0.9588500154742263</v>
      </c>
      <c r="AR321" s="9">
        <f t="shared" si="384"/>
        <v>1599.6803822976042</v>
      </c>
      <c r="AS321" s="10">
        <f t="shared" si="385"/>
        <v>0.2846952974753512</v>
      </c>
      <c r="AT321" s="3">
        <f t="shared" si="386"/>
        <v>5.292158620495874</v>
      </c>
      <c r="AU321" s="3">
        <f t="shared" si="387"/>
        <v>4.276742936278458</v>
      </c>
      <c r="AV321" s="9">
        <f t="shared" si="388"/>
        <v>178.58061241558443</v>
      </c>
      <c r="AW321" s="3">
        <f t="shared" si="389"/>
        <v>3.5125272839695554</v>
      </c>
      <c r="AX321" s="3">
        <f t="shared" si="390"/>
        <v>5.59971200945849</v>
      </c>
      <c r="AZ321" s="49">
        <v>115.4815711</v>
      </c>
      <c r="BA321" s="49">
        <v>1.939358764</v>
      </c>
      <c r="BB321" s="49">
        <v>24.60838315</v>
      </c>
      <c r="BC321" s="49">
        <v>249.28440989999999</v>
      </c>
      <c r="BD321" s="49">
        <v>9.388594583</v>
      </c>
      <c r="BE321" s="49">
        <v>20.5001974</v>
      </c>
      <c r="BF321" s="49">
        <v>65.20777069</v>
      </c>
      <c r="BG321" s="49">
        <v>0.7523038174000001</v>
      </c>
      <c r="BH321" s="49">
        <v>32.327792689999995</v>
      </c>
      <c r="BI321" s="49">
        <v>0.45430012999999997</v>
      </c>
      <c r="BJ321" s="49">
        <v>2.35729942</v>
      </c>
      <c r="BK321" s="49">
        <v>0.1178180016</v>
      </c>
      <c r="BL321" s="49">
        <v>0.12810523359999998</v>
      </c>
      <c r="BM321" s="48">
        <v>-0.046932975860000004</v>
      </c>
      <c r="BN321" s="28">
        <v>0.5019</v>
      </c>
      <c r="BO321" s="17">
        <v>12.350199999999997</v>
      </c>
    </row>
    <row r="322" spans="1:67" ht="12.75">
      <c r="A322" s="8" t="s">
        <v>226</v>
      </c>
      <c r="B322" s="13">
        <v>166</v>
      </c>
      <c r="C322" s="8" t="s">
        <v>146</v>
      </c>
      <c r="D322" s="14" t="s">
        <v>138</v>
      </c>
      <c r="E322" s="13" t="s">
        <v>115</v>
      </c>
      <c r="F322" s="49">
        <f t="shared" si="348"/>
        <v>4.671874453314183</v>
      </c>
      <c r="G322" s="49">
        <f t="shared" si="349"/>
        <v>0.00807905949547696</v>
      </c>
      <c r="H322" s="48">
        <f t="shared" si="350"/>
        <v>-0.030989222022433673</v>
      </c>
      <c r="I322" s="49">
        <f t="shared" si="351"/>
        <v>12.321646550371835</v>
      </c>
      <c r="J322" s="49">
        <f t="shared" si="352"/>
        <v>0.14706530857551567</v>
      </c>
      <c r="K322" s="49">
        <f t="shared" si="353"/>
        <v>0.8180694903599044</v>
      </c>
      <c r="L322" s="49">
        <f t="shared" si="354"/>
        <v>0.23555739255228408</v>
      </c>
      <c r="M322" s="49">
        <f t="shared" si="355"/>
        <v>0.014969898754121285</v>
      </c>
      <c r="N322" s="49">
        <f t="shared" si="356"/>
        <v>0.3777823422376621</v>
      </c>
      <c r="O322" s="49">
        <f t="shared" si="357"/>
        <v>0.011214704971753442</v>
      </c>
      <c r="P322" s="49">
        <f t="shared" si="358"/>
        <v>0.027823245899301817</v>
      </c>
      <c r="Q322" s="49">
        <f t="shared" si="359"/>
        <v>0.0004898632943193697</v>
      </c>
      <c r="R322" s="48">
        <f t="shared" si="360"/>
        <v>-0.0030154570170819873</v>
      </c>
      <c r="S322" s="48">
        <f t="shared" si="361"/>
        <v>-0.00047935601585904656</v>
      </c>
      <c r="T322" s="49">
        <f t="shared" si="362"/>
        <v>173.15077098320495</v>
      </c>
      <c r="U322" s="49">
        <f t="shared" si="363"/>
        <v>0.058829531023643473</v>
      </c>
      <c r="V322" s="48">
        <f t="shared" si="364"/>
        <v>-0.773184182196449</v>
      </c>
      <c r="W322" s="49">
        <f t="shared" si="365"/>
        <v>220.63220137826264</v>
      </c>
      <c r="X322" s="49">
        <f t="shared" si="366"/>
        <v>3.7614246290891336</v>
      </c>
      <c r="Y322" s="49">
        <f t="shared" si="367"/>
        <v>33.65848551161918</v>
      </c>
      <c r="Z322" s="49">
        <f t="shared" si="368"/>
        <v>4.28769508450042</v>
      </c>
      <c r="AA322" s="49">
        <f t="shared" si="369"/>
        <v>0.6511547855468447</v>
      </c>
      <c r="AB322" s="49">
        <f t="shared" si="370"/>
        <v>12.196851213338714</v>
      </c>
      <c r="AC322" s="49"/>
      <c r="AD322" s="49">
        <f t="shared" si="371"/>
        <v>0.9906622954656964</v>
      </c>
      <c r="AE322" s="49">
        <f t="shared" si="372"/>
        <v>0.005590770307228596</v>
      </c>
      <c r="AF322" s="48">
        <f t="shared" si="373"/>
        <v>-0.06297946986386774</v>
      </c>
      <c r="AG322" s="48"/>
      <c r="AH322" s="31">
        <f t="shared" si="374"/>
        <v>174.78284151493745</v>
      </c>
      <c r="AI322" s="1">
        <f t="shared" si="375"/>
        <v>-0.8421729266331534</v>
      </c>
      <c r="AJ322" s="1">
        <f t="shared" si="376"/>
        <v>-1.187404591593569</v>
      </c>
      <c r="AK322" s="1">
        <f t="shared" si="377"/>
        <v>5.776544552199307</v>
      </c>
      <c r="AL322" s="3">
        <f t="shared" si="378"/>
        <v>63.93769529757809</v>
      </c>
      <c r="AM322" s="3">
        <f t="shared" si="379"/>
        <v>-138.2965387071544</v>
      </c>
      <c r="AN322" s="3">
        <f t="shared" si="380"/>
        <v>-0.06339211397043851</v>
      </c>
      <c r="AO322" s="3">
        <f t="shared" si="381"/>
        <v>-0.7804719991215433</v>
      </c>
      <c r="AP322" s="3">
        <f t="shared" si="382"/>
        <v>10.522616346369968</v>
      </c>
      <c r="AQ322" s="3">
        <f t="shared" si="383"/>
        <v>0.7847937422622494</v>
      </c>
      <c r="AR322" s="9">
        <f t="shared" si="384"/>
        <v>-2749.3208716662148</v>
      </c>
      <c r="AS322" s="10">
        <f t="shared" si="385"/>
        <v>0.11175264043863943</v>
      </c>
      <c r="AT322" s="3">
        <f t="shared" si="386"/>
        <v>6.5550246252790725</v>
      </c>
      <c r="AU322" s="3">
        <f t="shared" si="387"/>
        <v>18.089275462914145</v>
      </c>
      <c r="AV322" s="9">
        <f t="shared" si="388"/>
        <v>672.7918376875174</v>
      </c>
      <c r="AW322" s="3">
        <f t="shared" si="389"/>
        <v>8.94833442927977</v>
      </c>
      <c r="AX322" s="3">
        <f t="shared" si="390"/>
        <v>1.4863438347247855</v>
      </c>
      <c r="AZ322" s="49">
        <v>216.5720976</v>
      </c>
      <c r="BA322" s="49">
        <v>0.3745175259</v>
      </c>
      <c r="BB322" s="48">
        <v>-1.436554189</v>
      </c>
      <c r="BC322" s="49">
        <v>571.1893301</v>
      </c>
      <c r="BD322" s="49">
        <v>6.817443979</v>
      </c>
      <c r="BE322" s="49">
        <v>37.92289953</v>
      </c>
      <c r="BF322" s="49">
        <v>10.91963389</v>
      </c>
      <c r="BG322" s="49">
        <v>0.6939532314999999</v>
      </c>
      <c r="BH322" s="49">
        <v>17.51269541</v>
      </c>
      <c r="BI322" s="49">
        <v>0.51987531</v>
      </c>
      <c r="BJ322" s="49">
        <v>1.28979038</v>
      </c>
      <c r="BK322" s="49">
        <v>0.022708384449999997</v>
      </c>
      <c r="BL322" s="48">
        <v>-0.1397862588</v>
      </c>
      <c r="BM322" s="48">
        <v>-0.022221303010000002</v>
      </c>
      <c r="BN322" s="28">
        <v>0.5013</v>
      </c>
      <c r="BO322" s="17">
        <v>10.814</v>
      </c>
    </row>
    <row r="323" spans="1:67" ht="12.75">
      <c r="A323" s="8" t="s">
        <v>227</v>
      </c>
      <c r="B323" s="13">
        <v>167</v>
      </c>
      <c r="C323" s="8" t="s">
        <v>146</v>
      </c>
      <c r="D323" s="14" t="s">
        <v>138</v>
      </c>
      <c r="E323" s="13" t="s">
        <v>114</v>
      </c>
      <c r="F323" s="49">
        <f t="shared" si="348"/>
        <v>7.783871570198101</v>
      </c>
      <c r="G323" s="49">
        <f t="shared" si="349"/>
        <v>0.013766428019086029</v>
      </c>
      <c r="H323" s="48">
        <f t="shared" si="350"/>
        <v>-0.020841017659836043</v>
      </c>
      <c r="I323" s="49">
        <f t="shared" si="351"/>
        <v>16.1891169732963</v>
      </c>
      <c r="J323" s="49">
        <f t="shared" si="352"/>
        <v>0.16564404021454107</v>
      </c>
      <c r="K323" s="49">
        <f t="shared" si="353"/>
        <v>1.5355758530912813</v>
      </c>
      <c r="L323" s="49">
        <f t="shared" si="354"/>
        <v>0.24283118785904453</v>
      </c>
      <c r="M323" s="49">
        <f t="shared" si="355"/>
        <v>0.016190414093748332</v>
      </c>
      <c r="N323" s="49">
        <f t="shared" si="356"/>
        <v>0.34611255315328604</v>
      </c>
      <c r="O323" s="49">
        <f t="shared" si="357"/>
        <v>0.011473534944399358</v>
      </c>
      <c r="P323" s="49">
        <f t="shared" si="358"/>
        <v>0.04844671906282032</v>
      </c>
      <c r="Q323" s="49">
        <f t="shared" si="359"/>
        <v>0.0006732192411161482</v>
      </c>
      <c r="R323" s="48">
        <f t="shared" si="360"/>
        <v>-0.0015220735458225465</v>
      </c>
      <c r="S323" s="49">
        <f t="shared" si="361"/>
        <v>0.0009363047138514112</v>
      </c>
      <c r="T323" s="49">
        <f t="shared" si="362"/>
        <v>288.48878048466105</v>
      </c>
      <c r="U323" s="49">
        <f t="shared" si="363"/>
        <v>0.1002434138140685</v>
      </c>
      <c r="V323" s="48">
        <f t="shared" si="364"/>
        <v>-0.5199854705547916</v>
      </c>
      <c r="W323" s="49">
        <f t="shared" si="365"/>
        <v>289.88337732190274</v>
      </c>
      <c r="X323" s="49">
        <f t="shared" si="366"/>
        <v>4.236604666047912</v>
      </c>
      <c r="Y323" s="49">
        <f t="shared" si="367"/>
        <v>63.179422056831164</v>
      </c>
      <c r="Z323" s="49">
        <f t="shared" si="368"/>
        <v>4.420095159253059</v>
      </c>
      <c r="AA323" s="49">
        <f t="shared" si="369"/>
        <v>0.7042442831636999</v>
      </c>
      <c r="AB323" s="49">
        <f t="shared" si="370"/>
        <v>11.174379641131269</v>
      </c>
      <c r="AC323" s="49"/>
      <c r="AD323" s="49">
        <f t="shared" si="371"/>
        <v>1.7249726393626716</v>
      </c>
      <c r="AE323" s="49">
        <f t="shared" si="372"/>
        <v>0.007683396954076103</v>
      </c>
      <c r="AF323" s="48">
        <f t="shared" si="373"/>
        <v>-0.03178933888518268</v>
      </c>
      <c r="AG323" s="49"/>
      <c r="AH323" s="31">
        <f t="shared" si="374"/>
        <v>167.24252541840283</v>
      </c>
      <c r="AI323" s="1">
        <f t="shared" si="375"/>
        <v>-1.354353771485799</v>
      </c>
      <c r="AJ323" s="1">
        <f t="shared" si="376"/>
        <v>-0.7383595195389356</v>
      </c>
      <c r="AK323" s="1">
        <f t="shared" si="377"/>
        <v>6.015816908041727</v>
      </c>
      <c r="AL323" s="3">
        <f t="shared" si="378"/>
        <v>42.26317226093244</v>
      </c>
      <c r="AM323" s="3">
        <f t="shared" si="379"/>
        <v>-67.67650736552602</v>
      </c>
      <c r="AN323" s="3">
        <f t="shared" si="380"/>
        <v>-0.046533721535717346</v>
      </c>
      <c r="AO323" s="3">
        <f t="shared" si="381"/>
        <v>-0.30144563379678385</v>
      </c>
      <c r="AP323" s="3">
        <f t="shared" si="382"/>
        <v>13.046757106684247</v>
      </c>
      <c r="AQ323" s="3">
        <f t="shared" si="383"/>
        <v>0.9951891107033258</v>
      </c>
      <c r="AR323" s="9">
        <f t="shared" si="384"/>
        <v>-9075.016675453056</v>
      </c>
      <c r="AS323" s="10">
        <f t="shared" si="385"/>
        <v>0.06705671764830327</v>
      </c>
      <c r="AT323" s="3">
        <f t="shared" si="386"/>
        <v>4.588256237310097</v>
      </c>
      <c r="AU323" s="3">
        <f t="shared" si="387"/>
        <v>25.941787072893437</v>
      </c>
      <c r="AV323" s="9">
        <f t="shared" si="388"/>
        <v>551.3973430463409</v>
      </c>
      <c r="AW323" s="3">
        <f t="shared" si="389"/>
        <v>14.912749014122118</v>
      </c>
      <c r="AX323" s="3">
        <f t="shared" si="390"/>
        <v>1.8135742085285265</v>
      </c>
      <c r="AZ323" s="49">
        <v>354.2532859</v>
      </c>
      <c r="BA323" s="49">
        <v>0.6265265706</v>
      </c>
      <c r="BB323" s="48">
        <v>-0.9484995893000001</v>
      </c>
      <c r="BC323" s="49">
        <v>736.7860366</v>
      </c>
      <c r="BD323" s="49">
        <v>7.538657981</v>
      </c>
      <c r="BE323" s="49">
        <v>69.88588992000001</v>
      </c>
      <c r="BF323" s="49">
        <v>11.051537199999999</v>
      </c>
      <c r="BG323" s="49">
        <v>0.7368450701</v>
      </c>
      <c r="BH323" s="49">
        <v>15.75199541</v>
      </c>
      <c r="BI323" s="49">
        <v>0.5221742699999999</v>
      </c>
      <c r="BJ323" s="49">
        <v>2.20486801</v>
      </c>
      <c r="BK323" s="49">
        <v>0.030639011209999997</v>
      </c>
      <c r="BL323" s="48">
        <v>-0.0692713838</v>
      </c>
      <c r="BM323" s="49">
        <v>0.04261234509</v>
      </c>
      <c r="BN323" s="28">
        <v>0.5003</v>
      </c>
      <c r="BO323" s="17">
        <v>10.992899999999999</v>
      </c>
    </row>
    <row r="324" spans="1:67" ht="12.75">
      <c r="A324" s="8" t="s">
        <v>228</v>
      </c>
      <c r="B324" s="13">
        <v>168</v>
      </c>
      <c r="C324" s="8" t="s">
        <v>146</v>
      </c>
      <c r="D324" s="14" t="s">
        <v>138</v>
      </c>
      <c r="E324" s="13" t="s">
        <v>126</v>
      </c>
      <c r="F324" s="49">
        <f t="shared" si="348"/>
        <v>8.667727169743669</v>
      </c>
      <c r="G324" s="49">
        <f t="shared" si="349"/>
        <v>0.009354452360979629</v>
      </c>
      <c r="H324" s="48">
        <f t="shared" si="350"/>
        <v>-0.028945439736780165</v>
      </c>
      <c r="I324" s="49">
        <f t="shared" si="351"/>
        <v>17.457903640413498</v>
      </c>
      <c r="J324" s="49">
        <f t="shared" si="352"/>
        <v>0.21753923515592594</v>
      </c>
      <c r="K324" s="49">
        <f t="shared" si="353"/>
        <v>2.230503183832676</v>
      </c>
      <c r="L324" s="49">
        <f t="shared" si="354"/>
        <v>0.1578360373344385</v>
      </c>
      <c r="M324" s="49">
        <f t="shared" si="355"/>
        <v>0.016490199658078138</v>
      </c>
      <c r="N324" s="49">
        <f t="shared" si="356"/>
        <v>0.2092300398960693</v>
      </c>
      <c r="O324" s="49">
        <f t="shared" si="357"/>
        <v>0.009389468684605735</v>
      </c>
      <c r="P324" s="49">
        <f t="shared" si="358"/>
        <v>0.0466931683267025</v>
      </c>
      <c r="Q324" s="49">
        <f t="shared" si="359"/>
        <v>0.0006208878110742952</v>
      </c>
      <c r="R324" s="48">
        <f t="shared" si="360"/>
        <v>-0.00057027071192089</v>
      </c>
      <c r="S324" s="49">
        <f t="shared" si="361"/>
        <v>0.002365178580964576</v>
      </c>
      <c r="T324" s="49">
        <f t="shared" si="362"/>
        <v>321.24656968222234</v>
      </c>
      <c r="U324" s="49">
        <f t="shared" si="363"/>
        <v>0.0681165976915432</v>
      </c>
      <c r="V324" s="48">
        <f t="shared" si="364"/>
        <v>-0.7221916101991059</v>
      </c>
      <c r="W324" s="49">
        <f t="shared" si="365"/>
        <v>312.60235358055934</v>
      </c>
      <c r="X324" s="49">
        <f t="shared" si="366"/>
        <v>5.5639052121428785</v>
      </c>
      <c r="Y324" s="49">
        <f t="shared" si="367"/>
        <v>91.77137148046394</v>
      </c>
      <c r="Z324" s="49">
        <f t="shared" si="368"/>
        <v>2.8729847707313425</v>
      </c>
      <c r="AA324" s="49">
        <f t="shared" si="369"/>
        <v>0.7172842380797257</v>
      </c>
      <c r="AB324" s="49">
        <f t="shared" si="370"/>
        <v>6.7550739689359425</v>
      </c>
      <c r="AC324" s="49"/>
      <c r="AD324" s="49">
        <f t="shared" si="371"/>
        <v>1.6625364806288832</v>
      </c>
      <c r="AE324" s="49">
        <f t="shared" si="372"/>
        <v>0.00708614255962446</v>
      </c>
      <c r="AF324" s="48">
        <f t="shared" si="373"/>
        <v>-0.011910415871363616</v>
      </c>
      <c r="AG324" s="49"/>
      <c r="AH324" s="31">
        <f t="shared" si="374"/>
        <v>193.2267793370196</v>
      </c>
      <c r="AI324" s="1">
        <f t="shared" si="375"/>
        <v>-0.9932048890487287</v>
      </c>
      <c r="AJ324" s="1">
        <f t="shared" si="376"/>
        <v>-1.0068416003849714</v>
      </c>
      <c r="AK324" s="1">
        <f t="shared" si="377"/>
        <v>7.756904329918447</v>
      </c>
      <c r="AL324" s="3">
        <f t="shared" si="378"/>
        <v>81.68207750684012</v>
      </c>
      <c r="AM324" s="3">
        <f t="shared" si="379"/>
        <v>-101.9160430547956</v>
      </c>
      <c r="AN324" s="3">
        <f t="shared" si="380"/>
        <v>-0.10691098476792334</v>
      </c>
      <c r="AO324" s="3">
        <f t="shared" si="381"/>
        <v>-0.4343914365872588</v>
      </c>
      <c r="AP324" s="3">
        <f t="shared" si="382"/>
        <v>9.61264850634802</v>
      </c>
      <c r="AQ324" s="3">
        <f t="shared" si="383"/>
        <v>1.027652434483144</v>
      </c>
      <c r="AR324" s="9">
        <f t="shared" si="384"/>
        <v>-26971.902001726077</v>
      </c>
      <c r="AS324" s="10">
        <f t="shared" si="385"/>
        <v>0.060627896503947405</v>
      </c>
      <c r="AT324" s="3">
        <f t="shared" si="386"/>
        <v>3.4063166817454107</v>
      </c>
      <c r="AU324" s="3">
        <f t="shared" si="387"/>
        <v>46.27667365569949</v>
      </c>
      <c r="AV324" s="9">
        <f t="shared" si="388"/>
        <v>785.1811003415299</v>
      </c>
      <c r="AW324" s="3">
        <f t="shared" si="389"/>
        <v>16.49405731790301</v>
      </c>
      <c r="AX324" s="3">
        <f t="shared" si="390"/>
        <v>1.2735915313868742</v>
      </c>
      <c r="AZ324" s="49">
        <v>419.8308869</v>
      </c>
      <c r="BA324" s="49">
        <v>0.45309317590000003</v>
      </c>
      <c r="BB324" s="48">
        <v>-1.4020041699999999</v>
      </c>
      <c r="BC324" s="49">
        <v>845.5927402</v>
      </c>
      <c r="BD324" s="49">
        <v>10.536751820000001</v>
      </c>
      <c r="BE324" s="49">
        <v>108.0368719</v>
      </c>
      <c r="BF324" s="49">
        <v>7.6449618500000005</v>
      </c>
      <c r="BG324" s="49">
        <v>0.7987209348000001</v>
      </c>
      <c r="BH324" s="49">
        <v>10.13428682</v>
      </c>
      <c r="BI324" s="49">
        <v>0.45478923</v>
      </c>
      <c r="BJ324" s="49">
        <v>2.2616349</v>
      </c>
      <c r="BK324" s="49">
        <v>0.030073383170000002</v>
      </c>
      <c r="BL324" s="48">
        <v>-0.027621688369999998</v>
      </c>
      <c r="BM324" s="49">
        <v>0.1145600227</v>
      </c>
      <c r="BN324" s="28">
        <v>0.5022</v>
      </c>
      <c r="BO324" s="17">
        <v>10.3683</v>
      </c>
    </row>
    <row r="325" spans="1:67" ht="12.75">
      <c r="A325" s="8" t="s">
        <v>229</v>
      </c>
      <c r="B325" s="13">
        <v>169</v>
      </c>
      <c r="C325" s="8" t="s">
        <v>146</v>
      </c>
      <c r="D325" s="14" t="s">
        <v>138</v>
      </c>
      <c r="E325" s="13" t="s">
        <v>136</v>
      </c>
      <c r="F325" s="49">
        <f t="shared" si="348"/>
        <v>7.955181775659425</v>
      </c>
      <c r="G325" s="49">
        <f t="shared" si="349"/>
        <v>0.004472059637922713</v>
      </c>
      <c r="H325" s="48">
        <f t="shared" si="350"/>
        <v>-0.057233620964429924</v>
      </c>
      <c r="I325" s="49">
        <f t="shared" si="351"/>
        <v>17.91597300894868</v>
      </c>
      <c r="J325" s="49">
        <f t="shared" si="352"/>
        <v>0.19882520512315222</v>
      </c>
      <c r="K325" s="49">
        <f t="shared" si="353"/>
        <v>2.4862113791909084</v>
      </c>
      <c r="L325" s="49">
        <f t="shared" si="354"/>
        <v>0.10379641253422138</v>
      </c>
      <c r="M325" s="49">
        <f t="shared" si="355"/>
        <v>0.016430169523291415</v>
      </c>
      <c r="N325" s="49">
        <f t="shared" si="356"/>
        <v>0.056323934677959736</v>
      </c>
      <c r="O325" s="49">
        <f t="shared" si="357"/>
        <v>0.006135105744957131</v>
      </c>
      <c r="P325" s="49">
        <f t="shared" si="358"/>
        <v>0.06876673575065206</v>
      </c>
      <c r="Q325" s="49">
        <f t="shared" si="359"/>
        <v>0.00044604967051209594</v>
      </c>
      <c r="R325" s="48">
        <f t="shared" si="360"/>
        <v>-0.0016727476975572806</v>
      </c>
      <c r="S325" s="49">
        <f t="shared" si="361"/>
        <v>0.004645709882075056</v>
      </c>
      <c r="T325" s="49">
        <f t="shared" si="362"/>
        <v>294.8379438556667</v>
      </c>
      <c r="U325" s="49">
        <f t="shared" si="363"/>
        <v>0.03256433144922968</v>
      </c>
      <c r="V325" s="48">
        <f t="shared" si="364"/>
        <v>-1.4279845550007468</v>
      </c>
      <c r="W325" s="49">
        <f t="shared" si="365"/>
        <v>320.8045733691815</v>
      </c>
      <c r="X325" s="49">
        <f t="shared" si="366"/>
        <v>5.085264707753335</v>
      </c>
      <c r="Y325" s="49">
        <f t="shared" si="367"/>
        <v>102.29217770791642</v>
      </c>
      <c r="Z325" s="49">
        <f t="shared" si="368"/>
        <v>1.8893372990320247</v>
      </c>
      <c r="AA325" s="49">
        <f t="shared" si="369"/>
        <v>0.714673070817647</v>
      </c>
      <c r="AB325" s="49">
        <f t="shared" si="370"/>
        <v>1.818440340402965</v>
      </c>
      <c r="AC325" s="49"/>
      <c r="AD325" s="49">
        <f t="shared" si="371"/>
        <v>2.4484782450250866</v>
      </c>
      <c r="AE325" s="49">
        <f t="shared" si="372"/>
        <v>0.005090728949008171</v>
      </c>
      <c r="AF325" s="48">
        <f t="shared" si="373"/>
        <v>-0.034936250993259824</v>
      </c>
      <c r="AG325" s="49"/>
      <c r="AH325" s="31">
        <f t="shared" si="374"/>
        <v>120.41681172978764</v>
      </c>
      <c r="AI325" s="1">
        <f t="shared" si="375"/>
        <v>-0.5004767511769573</v>
      </c>
      <c r="AJ325" s="1">
        <f t="shared" si="376"/>
        <v>-1.9980948118935147</v>
      </c>
      <c r="AK325" s="1">
        <f t="shared" si="377"/>
        <v>7.115511854861634</v>
      </c>
      <c r="AL325" s="3">
        <f t="shared" si="378"/>
        <v>156.1605745133032</v>
      </c>
      <c r="AM325" s="3">
        <f t="shared" si="379"/>
        <v>-280.5068919017898</v>
      </c>
      <c r="AN325" s="3">
        <f t="shared" si="380"/>
        <v>-0.7852798484905513</v>
      </c>
      <c r="AO325" s="3">
        <f t="shared" si="381"/>
        <v>-0.5832130867007626</v>
      </c>
      <c r="AP325" s="3">
        <f t="shared" si="382"/>
        <v>6.3967914566683435</v>
      </c>
      <c r="AQ325" s="3">
        <f t="shared" si="383"/>
        <v>0.919057795090619</v>
      </c>
      <c r="AR325" s="9">
        <f t="shared" si="384"/>
        <v>-8439.312618647868</v>
      </c>
      <c r="AS325" s="10">
        <f t="shared" si="385"/>
        <v>0.04971313370875459</v>
      </c>
      <c r="AT325" s="3">
        <f t="shared" si="386"/>
        <v>3.136159387330693</v>
      </c>
      <c r="AU325" s="3">
        <f t="shared" si="387"/>
        <v>176.4174310486818</v>
      </c>
      <c r="AV325" s="9">
        <f t="shared" si="388"/>
        <v>998.9266289151182</v>
      </c>
      <c r="AW325" s="3">
        <f t="shared" si="389"/>
        <v>20.115408653546574</v>
      </c>
      <c r="AX325" s="3">
        <f t="shared" si="390"/>
        <v>1.0010745244483548</v>
      </c>
      <c r="AZ325" s="49">
        <v>373.8029065</v>
      </c>
      <c r="BA325" s="49">
        <v>0.21013585080000002</v>
      </c>
      <c r="BB325" s="48">
        <v>-2.6893280969999998</v>
      </c>
      <c r="BC325" s="49">
        <v>841.8466066999999</v>
      </c>
      <c r="BD325" s="49">
        <v>9.342519336</v>
      </c>
      <c r="BE325" s="49">
        <v>116.8236083</v>
      </c>
      <c r="BF325" s="49">
        <v>4.87724879</v>
      </c>
      <c r="BG325" s="49">
        <v>0.7720307713000001</v>
      </c>
      <c r="BH325" s="49">
        <v>2.646583206</v>
      </c>
      <c r="BI325" s="49">
        <v>0.28828007</v>
      </c>
      <c r="BJ325" s="49">
        <v>3.23125309</v>
      </c>
      <c r="BK325" s="49">
        <v>0.020959252470000002</v>
      </c>
      <c r="BL325" s="48">
        <v>-0.07860008342</v>
      </c>
      <c r="BM325" s="49">
        <v>0.2182954338</v>
      </c>
      <c r="BN325" s="28">
        <v>0.5015</v>
      </c>
      <c r="BO325" s="17">
        <v>10.672800000000002</v>
      </c>
    </row>
    <row r="326" spans="1:67" ht="12.75">
      <c r="A326" s="8" t="s">
        <v>230</v>
      </c>
      <c r="B326" s="13">
        <v>170</v>
      </c>
      <c r="C326" s="8" t="s">
        <v>146</v>
      </c>
      <c r="D326" s="14" t="s">
        <v>138</v>
      </c>
      <c r="E326" s="13" t="s">
        <v>137</v>
      </c>
      <c r="F326" s="49">
        <f t="shared" si="348"/>
        <v>9.350878149035452</v>
      </c>
      <c r="G326" s="49">
        <f t="shared" si="349"/>
        <v>0.007076983114395403</v>
      </c>
      <c r="H326" s="48">
        <f t="shared" si="350"/>
        <v>-0.0780286294794964</v>
      </c>
      <c r="I326" s="49">
        <f t="shared" si="351"/>
        <v>25.05072779841047</v>
      </c>
      <c r="J326" s="49">
        <f t="shared" si="352"/>
        <v>0.2969603297096703</v>
      </c>
      <c r="K326" s="49">
        <f t="shared" si="353"/>
        <v>2.852745018447302</v>
      </c>
      <c r="L326" s="49">
        <f t="shared" si="354"/>
        <v>0.269944374294952</v>
      </c>
      <c r="M326" s="49">
        <f t="shared" si="355"/>
        <v>0.018495782117898443</v>
      </c>
      <c r="N326" s="49">
        <f t="shared" si="356"/>
        <v>0.24672946472313953</v>
      </c>
      <c r="O326" s="49">
        <f t="shared" si="357"/>
        <v>0.00782232324708833</v>
      </c>
      <c r="P326" s="49">
        <f t="shared" si="358"/>
        <v>0.07255296076779377</v>
      </c>
      <c r="Q326" s="49">
        <f t="shared" si="359"/>
        <v>0.0007043387739157993</v>
      </c>
      <c r="R326" s="48">
        <f t="shared" si="360"/>
        <v>-0.0020617273526879016</v>
      </c>
      <c r="S326" s="49">
        <f t="shared" si="361"/>
        <v>0.009498654547016547</v>
      </c>
      <c r="T326" s="49">
        <f t="shared" si="362"/>
        <v>346.56576863423857</v>
      </c>
      <c r="U326" s="49">
        <f t="shared" si="363"/>
        <v>0.051532681237860645</v>
      </c>
      <c r="V326" s="48">
        <f t="shared" si="364"/>
        <v>-1.9468220928018065</v>
      </c>
      <c r="W326" s="49">
        <f t="shared" si="365"/>
        <v>448.5599548482545</v>
      </c>
      <c r="X326" s="49">
        <f t="shared" si="366"/>
        <v>7.595223570070061</v>
      </c>
      <c r="Y326" s="49">
        <f t="shared" si="367"/>
        <v>117.37276356499905</v>
      </c>
      <c r="Z326" s="49">
        <f t="shared" si="368"/>
        <v>4.913618520786195</v>
      </c>
      <c r="AA326" s="49">
        <f t="shared" si="369"/>
        <v>0.8045222774259352</v>
      </c>
      <c r="AB326" s="49">
        <f t="shared" si="370"/>
        <v>7.965757619454001</v>
      </c>
      <c r="AC326" s="49"/>
      <c r="AD326" s="49">
        <f t="shared" si="371"/>
        <v>2.5832889130616787</v>
      </c>
      <c r="AE326" s="49">
        <f t="shared" si="372"/>
        <v>0.008038561674455595</v>
      </c>
      <c r="AF326" s="48">
        <f t="shared" si="373"/>
        <v>-0.04306030394085007</v>
      </c>
      <c r="AG326" s="49"/>
      <c r="AH326" s="31">
        <f t="shared" si="374"/>
        <v>134.1567979028306</v>
      </c>
      <c r="AI326" s="1">
        <f t="shared" si="375"/>
        <v>-0.4132489971223264</v>
      </c>
      <c r="AJ326" s="1">
        <f t="shared" si="376"/>
        <v>-2.4198485827274463</v>
      </c>
      <c r="AK326" s="1">
        <f t="shared" si="377"/>
        <v>9.440662842017177</v>
      </c>
      <c r="AL326" s="3">
        <f t="shared" si="378"/>
        <v>147.3865397186031</v>
      </c>
      <c r="AM326" s="3">
        <f t="shared" si="379"/>
        <v>-242.18537739012288</v>
      </c>
      <c r="AN326" s="3">
        <f t="shared" si="380"/>
        <v>-0.24439886145258435</v>
      </c>
      <c r="AO326" s="3">
        <f t="shared" si="381"/>
        <v>-0.7536215105318822</v>
      </c>
      <c r="AP326" s="3">
        <f t="shared" si="382"/>
        <v>6.410684314535741</v>
      </c>
      <c r="AQ326" s="3">
        <f t="shared" si="383"/>
        <v>0.7726186095936272</v>
      </c>
      <c r="AR326" s="9">
        <f t="shared" si="384"/>
        <v>-8048.381848634876</v>
      </c>
      <c r="AS326" s="10">
        <f t="shared" si="385"/>
        <v>0.06471027297456411</v>
      </c>
      <c r="AT326" s="3">
        <f t="shared" si="386"/>
        <v>3.821669876588103</v>
      </c>
      <c r="AU326" s="3">
        <f t="shared" si="387"/>
        <v>56.31102228779593</v>
      </c>
      <c r="AV326" s="9">
        <f t="shared" si="388"/>
        <v>944.8485783477479</v>
      </c>
      <c r="AW326" s="3">
        <f t="shared" si="389"/>
        <v>15.453496856566707</v>
      </c>
      <c r="AX326" s="3">
        <f t="shared" si="390"/>
        <v>1.058370645748015</v>
      </c>
      <c r="AZ326" s="49">
        <v>417.98167220000005</v>
      </c>
      <c r="BA326" s="49">
        <v>0.3163391918</v>
      </c>
      <c r="BB326" s="48">
        <v>-3.4878582000000002</v>
      </c>
      <c r="BC326" s="49">
        <v>1119.760618</v>
      </c>
      <c r="BD326" s="49">
        <v>13.27404477</v>
      </c>
      <c r="BE326" s="49">
        <v>127.5169149</v>
      </c>
      <c r="BF326" s="49">
        <v>12.066439019999999</v>
      </c>
      <c r="BG326" s="49">
        <v>0.8267563554</v>
      </c>
      <c r="BH326" s="49">
        <v>11.028738970000001</v>
      </c>
      <c r="BI326" s="49">
        <v>0.34965569</v>
      </c>
      <c r="BJ326" s="49">
        <v>3.2430973200000004</v>
      </c>
      <c r="BK326" s="49">
        <v>0.03148374878</v>
      </c>
      <c r="BL326" s="48">
        <v>-0.09215864358</v>
      </c>
      <c r="BM326" s="49">
        <v>0.4245872364</v>
      </c>
      <c r="BN326" s="28">
        <v>0.5004</v>
      </c>
      <c r="BO326" s="17">
        <v>11.1947</v>
      </c>
    </row>
    <row r="327" spans="2:67" ht="12.75">
      <c r="B327" s="13">
        <v>92</v>
      </c>
      <c r="C327" s="8" t="s">
        <v>146</v>
      </c>
      <c r="D327" s="14" t="s">
        <v>139</v>
      </c>
      <c r="E327" s="13" t="s">
        <v>103</v>
      </c>
      <c r="F327" s="28"/>
      <c r="BO327" s="17">
        <v>10.848100000000002</v>
      </c>
    </row>
    <row r="328" spans="2:67" ht="12.75">
      <c r="B328" s="8">
        <v>112</v>
      </c>
      <c r="C328" s="8" t="s">
        <v>146</v>
      </c>
      <c r="D328" s="14" t="s">
        <v>140</v>
      </c>
      <c r="E328" s="13" t="s">
        <v>141</v>
      </c>
      <c r="F328" s="28"/>
      <c r="BO328" s="17">
        <v>10.902999999999999</v>
      </c>
    </row>
  </sheetData>
  <mergeCells count="3">
    <mergeCell ref="F2:S2"/>
    <mergeCell ref="T2:AG2"/>
    <mergeCell ref="AZ2:BM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Ann Nezat</dc:creator>
  <cp:keywords/>
  <dc:description/>
  <cp:lastModifiedBy>Carmen A Nezat</cp:lastModifiedBy>
  <cp:lastPrinted>2006-07-28T19:28:22Z</cp:lastPrinted>
  <dcterms:created xsi:type="dcterms:W3CDTF">2005-02-14T20:01:09Z</dcterms:created>
  <dcterms:modified xsi:type="dcterms:W3CDTF">2006-08-01T13:16:13Z</dcterms:modified>
  <cp:category/>
  <cp:version/>
  <cp:contentType/>
  <cp:contentStatus/>
</cp:coreProperties>
</file>